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3.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4.xml" ContentType="application/vnd.openxmlformats-officedocument.drawingml.chart+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5.xml" ContentType="application/vnd.openxmlformats-officedocument.drawingml.chart+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24C8A529-D893-47C8-9DC4-49C02F9EA1F5}" xr6:coauthVersionLast="47" xr6:coauthVersionMax="47" xr10:uidLastSave="{00000000-0000-0000-0000-000000000000}"/>
  <bookViews>
    <workbookView xWindow="-110" yWindow="-110" windowWidth="19420" windowHeight="10300" tabRatio="774" firstSheet="18" activeTab="25"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616" r:id="rId34"/>
    <sheet name="3533" sheetId="1617" r:id="rId35"/>
    <sheet name="2059" sheetId="1618" r:id="rId36"/>
    <sheet name="3008" sheetId="1619" r:id="rId37"/>
    <sheet name="4763" sheetId="1620" r:id="rId38"/>
    <sheet name="2454" sheetId="1621" r:id="rId39"/>
    <sheet name="2207" sheetId="1622" r:id="rId40"/>
    <sheet name="3661" sheetId="1623" r:id="rId41"/>
    <sheet name="2327" sheetId="1624" r:id="rId42"/>
    <sheet name="3406" sheetId="162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H35" i="19" l="1"/>
  <c r="I35" i="19"/>
  <c r="J35" i="19"/>
  <c r="K35" i="19"/>
  <c r="L35" i="19"/>
  <c r="M35" i="19"/>
  <c r="N35" i="19"/>
  <c r="O35" i="19"/>
  <c r="P35" i="19"/>
  <c r="Q35" i="19"/>
  <c r="H35" i="785"/>
  <c r="I35" i="785"/>
  <c r="J35" i="785"/>
  <c r="K35" i="785"/>
  <c r="L35" i="785"/>
  <c r="M35" i="785"/>
  <c r="N35" i="785"/>
  <c r="O35" i="785"/>
  <c r="P35" i="785"/>
  <c r="Q35" i="785"/>
  <c r="I35" i="17"/>
  <c r="J35" i="17"/>
  <c r="K35" i="17"/>
  <c r="L35" i="17"/>
  <c r="M35" i="17"/>
  <c r="N35" i="17"/>
  <c r="O35" i="17"/>
  <c r="P35" i="17"/>
  <c r="Q35" i="17"/>
  <c r="I35" i="344"/>
  <c r="J35" i="344"/>
  <c r="K35" i="344"/>
  <c r="L35" i="344"/>
  <c r="M35" i="344"/>
  <c r="N35" i="344"/>
  <c r="O35" i="344"/>
  <c r="P35" i="344"/>
  <c r="Q35" i="344"/>
  <c r="I35" i="15"/>
  <c r="J35" i="15"/>
  <c r="K35" i="15"/>
  <c r="L35" i="15"/>
  <c r="M35" i="15"/>
  <c r="N35" i="15"/>
  <c r="O35" i="15"/>
  <c r="P35" i="15"/>
  <c r="Q35" i="15"/>
  <c r="BB4" i="40"/>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c r="N1007" i="40" a="1"/>
  <c r="N1007" i="40" s="1"/>
  <c r="N1008" i="40" a="1"/>
  <c r="N1008" i="40" s="1"/>
  <c r="N1009" i="40" a="1"/>
  <c r="N1009" i="40" s="1"/>
  <c r="N1010" i="40" a="1"/>
  <c r="N1010" i="40"/>
  <c r="N1011" i="40" a="1"/>
  <c r="N1011" i="40" s="1"/>
  <c r="N1012" i="40" a="1"/>
  <c r="N1012" i="40" s="1"/>
  <c r="N1013" i="40" a="1"/>
  <c r="N1013" i="40" s="1"/>
  <c r="N1014" i="40" a="1"/>
  <c r="N1014" i="40"/>
  <c r="N1015" i="40" a="1"/>
  <c r="N1015" i="40" s="1"/>
  <c r="N1016" i="40" a="1"/>
  <c r="N1016" i="40" s="1"/>
  <c r="N1017" i="40" a="1"/>
  <c r="N1017" i="40" s="1"/>
  <c r="N1018" i="40" a="1"/>
  <c r="N1018" i="40"/>
  <c r="N1019" i="40" a="1"/>
  <c r="N1019" i="40" s="1"/>
  <c r="N1020" i="40" a="1"/>
  <c r="N1020" i="40" s="1"/>
  <c r="N1021" i="40" a="1"/>
  <c r="N1021" i="40" s="1"/>
  <c r="N1022" i="40" a="1"/>
  <c r="N1022" i="40"/>
  <c r="N1023" i="40" a="1"/>
  <c r="N1023" i="40" s="1"/>
  <c r="N1024" i="40" a="1"/>
  <c r="N1024" i="40" s="1"/>
  <c r="N1025" i="40" a="1"/>
  <c r="N1025" i="40" s="1"/>
  <c r="N1026" i="40" a="1"/>
  <c r="N1026" i="40"/>
  <c r="N1027" i="40" a="1"/>
  <c r="N1027" i="40" s="1"/>
  <c r="N1028" i="40" a="1"/>
  <c r="N1028" i="40" s="1"/>
  <c r="N1029" i="40" a="1"/>
  <c r="N1029" i="40" s="1"/>
  <c r="N1030" i="40" a="1"/>
  <c r="N1030" i="40"/>
  <c r="N1031" i="40" a="1"/>
  <c r="N1031" i="40" s="1"/>
  <c r="N1032" i="40" a="1"/>
  <c r="N1032" i="40" s="1"/>
  <c r="N1033" i="40" a="1"/>
  <c r="N1033" i="40" s="1"/>
  <c r="N1034" i="40" a="1"/>
  <c r="N1034" i="40"/>
  <c r="N1035" i="40" a="1"/>
  <c r="N1035" i="40" s="1"/>
  <c r="N1036" i="40" a="1"/>
  <c r="N1036" i="40" s="1"/>
  <c r="N1037" i="40" a="1"/>
  <c r="N1037" i="40" s="1"/>
  <c r="N1038" i="40" a="1"/>
  <c r="N1038" i="40" s="1"/>
  <c r="N1039" i="40" a="1"/>
  <c r="N1039" i="40" s="1"/>
  <c r="N1040" i="40" a="1"/>
  <c r="N1040" i="40" s="1"/>
  <c r="N1041" i="40" a="1"/>
  <c r="N1041" i="40" s="1"/>
  <c r="N1042" i="40" a="1"/>
  <c r="N1042" i="40"/>
  <c r="N1043" i="40" a="1"/>
  <c r="N1043" i="40" s="1"/>
  <c r="N1044" i="40" a="1"/>
  <c r="N1044" i="40" s="1"/>
  <c r="N1045" i="40" a="1"/>
  <c r="N1045" i="40" s="1"/>
  <c r="N1046" i="40" a="1"/>
  <c r="N1046" i="40"/>
  <c r="N1047" i="40" a="1"/>
  <c r="N1047" i="40" s="1"/>
  <c r="N1048" i="40" a="1"/>
  <c r="N1048" i="40" s="1"/>
  <c r="N1049" i="40" a="1"/>
  <c r="N1049" i="40" s="1"/>
  <c r="N1050" i="40" a="1"/>
  <c r="N1050" i="40"/>
  <c r="N1051" i="40" a="1"/>
  <c r="N1051" i="40" s="1"/>
  <c r="N1052" i="40" a="1"/>
  <c r="N1052" i="40" s="1"/>
  <c r="N1053" i="40" a="1"/>
  <c r="N1053" i="40" s="1"/>
  <c r="N1054" i="40" a="1"/>
  <c r="N1054" i="40" s="1"/>
  <c r="N1055" i="40" a="1"/>
  <c r="N1055" i="40" s="1"/>
  <c r="N1056" i="40" a="1"/>
  <c r="N1056" i="40" s="1"/>
  <c r="N1057" i="40" a="1"/>
  <c r="N1057" i="40" s="1"/>
  <c r="N1058" i="40" a="1"/>
  <c r="N1058" i="40"/>
  <c r="N1059" i="40" a="1"/>
  <c r="N1059" i="40" s="1"/>
  <c r="N1060" i="40" a="1"/>
  <c r="N1060" i="40" s="1"/>
  <c r="N1061" i="40" a="1"/>
  <c r="N1061" i="40" s="1"/>
  <c r="N1062" i="40" a="1"/>
  <c r="N1062" i="40"/>
  <c r="N1063" i="40" a="1"/>
  <c r="N1063" i="40" s="1"/>
  <c r="N1064" i="40" a="1"/>
  <c r="N1064" i="40" s="1"/>
  <c r="N1065" i="40" a="1"/>
  <c r="N1065" i="40" s="1"/>
  <c r="N1066" i="40" a="1"/>
  <c r="N1066" i="40"/>
  <c r="N1067" i="40" a="1"/>
  <c r="N1067" i="40" s="1"/>
  <c r="N1068" i="40" a="1"/>
  <c r="N1068" i="40" s="1"/>
  <c r="N1069" i="40" a="1"/>
  <c r="N1069" i="40" s="1"/>
  <c r="N1070" i="40" a="1"/>
  <c r="N1070" i="40" s="1"/>
  <c r="N1071" i="40" a="1"/>
  <c r="N1071" i="40" s="1"/>
  <c r="N1072" i="40" a="1"/>
  <c r="N1072" i="40" s="1"/>
  <c r="N1073" i="40" a="1"/>
  <c r="N1073" i="40" s="1"/>
  <c r="N1074" i="40" a="1"/>
  <c r="N1074" i="40"/>
  <c r="N1075" i="40" a="1"/>
  <c r="N1075" i="40" s="1"/>
  <c r="N1076" i="40" a="1"/>
  <c r="N1076" i="40" s="1"/>
  <c r="N1077" i="40" a="1"/>
  <c r="N1077" i="40" s="1"/>
  <c r="N1078" i="40" a="1"/>
  <c r="N1078" i="40"/>
  <c r="N1079" i="40" a="1"/>
  <c r="N1079" i="40" s="1"/>
  <c r="N1080" i="40" a="1"/>
  <c r="N1080" i="40" s="1"/>
  <c r="N1081" i="40" a="1"/>
  <c r="N1081" i="40" s="1"/>
  <c r="N1082" i="40" a="1"/>
  <c r="N1082" i="40"/>
  <c r="N1083" i="40" a="1"/>
  <c r="N1083" i="40" s="1"/>
  <c r="N1084" i="40" a="1"/>
  <c r="N1084" i="40" s="1"/>
  <c r="N1085" i="40" a="1"/>
  <c r="N1085" i="40" s="1"/>
  <c r="N1086" i="40" a="1"/>
  <c r="N1086" i="40" s="1"/>
  <c r="N1087" i="40" a="1"/>
  <c r="N1087" i="40" s="1"/>
  <c r="N1088" i="40" a="1"/>
  <c r="N1088" i="40" s="1"/>
  <c r="N1089" i="40" a="1"/>
  <c r="N1089" i="40" s="1"/>
  <c r="N1090" i="40" a="1"/>
  <c r="N1090" i="40"/>
  <c r="N1091" i="40" a="1"/>
  <c r="N1091" i="40" s="1"/>
  <c r="N1092" i="40" a="1"/>
  <c r="N1092" i="40" s="1"/>
  <c r="N1093" i="40" a="1"/>
  <c r="N1093" i="40" s="1"/>
  <c r="N1094" i="40" a="1"/>
  <c r="N1094" i="40"/>
  <c r="N1095" i="40" a="1"/>
  <c r="N1095" i="40" s="1"/>
  <c r="N1096" i="40" a="1"/>
  <c r="N1096" i="40" s="1"/>
  <c r="N1097" i="40" a="1"/>
  <c r="N1097" i="40" s="1"/>
  <c r="N1098" i="40" a="1"/>
  <c r="N1098" i="40"/>
  <c r="N1099" i="40" a="1"/>
  <c r="N1099" i="40" s="1"/>
  <c r="N1100" i="40" a="1"/>
  <c r="N1100" i="40" s="1"/>
  <c r="N1101" i="40" a="1"/>
  <c r="N1101" i="40" s="1"/>
  <c r="N1102" i="40" a="1"/>
  <c r="N1102" i="40" s="1"/>
  <c r="N1103" i="40" a="1"/>
  <c r="N1103" i="40" s="1"/>
  <c r="N1104" i="40" a="1"/>
  <c r="N1104" i="40" s="1"/>
  <c r="N1105" i="40" a="1"/>
  <c r="N1105" i="40" s="1"/>
  <c r="N1106" i="40" a="1"/>
  <c r="N1106" i="40"/>
  <c r="N1107" i="40" a="1"/>
  <c r="N1107" i="40" s="1"/>
  <c r="N1108" i="40" a="1"/>
  <c r="N1108" i="40" s="1"/>
  <c r="N1109" i="40" a="1"/>
  <c r="N1109" i="40" s="1"/>
  <c r="N1110" i="40" a="1"/>
  <c r="N1110" i="40"/>
  <c r="N1111" i="40" a="1"/>
  <c r="N1111" i="40" s="1"/>
  <c r="N1112" i="40" a="1"/>
  <c r="N1112" i="40" s="1"/>
  <c r="N1113" i="40" a="1"/>
  <c r="N1113" i="40" s="1"/>
  <c r="N1114" i="40" a="1"/>
  <c r="N1114" i="40"/>
  <c r="N1115" i="40" a="1"/>
  <c r="N1115" i="40" s="1"/>
  <c r="N1116" i="40" a="1"/>
  <c r="N1116" i="40" s="1"/>
  <c r="N1117" i="40" a="1"/>
  <c r="N1117" i="40" s="1"/>
  <c r="N1118" i="40" a="1"/>
  <c r="N1118" i="40" s="1"/>
  <c r="N1119" i="40" a="1"/>
  <c r="N1119" i="40" s="1"/>
  <c r="N1120" i="40" a="1"/>
  <c r="N1120" i="40" s="1"/>
  <c r="N1121" i="40" a="1"/>
  <c r="N1121" i="40" s="1"/>
  <c r="N1122" i="40" a="1"/>
  <c r="N1122" i="40"/>
  <c r="N1123" i="40" a="1"/>
  <c r="N1123" i="40" s="1"/>
  <c r="N1124" i="40" a="1"/>
  <c r="N1124" i="40" s="1"/>
  <c r="N1125" i="40" a="1"/>
  <c r="N1125" i="40" s="1"/>
  <c r="N1126" i="40" a="1"/>
  <c r="N1126" i="40"/>
  <c r="N1127" i="40" a="1"/>
  <c r="N1127" i="40" s="1"/>
  <c r="N1128" i="40" a="1"/>
  <c r="N1128" i="40" s="1"/>
  <c r="N1129" i="40" a="1"/>
  <c r="N1129" i="40" s="1"/>
  <c r="N1130" i="40" a="1"/>
  <c r="N1130" i="40"/>
  <c r="N1131" i="40" a="1"/>
  <c r="N1131" i="40" s="1"/>
  <c r="N1132" i="40" a="1"/>
  <c r="N1132" i="40" s="1"/>
  <c r="N1133" i="40" a="1"/>
  <c r="N1133" i="40" s="1"/>
  <c r="N1134" i="40" a="1"/>
  <c r="N1134" i="40" s="1"/>
  <c r="N1135" i="40" a="1"/>
  <c r="N1135" i="40" s="1"/>
  <c r="N1136" i="40" a="1"/>
  <c r="N1136" i="40" s="1"/>
  <c r="N1137" i="40" a="1"/>
  <c r="N1137" i="40" s="1"/>
  <c r="N1138" i="40" a="1"/>
  <c r="N1138" i="40"/>
  <c r="N1139" i="40" a="1"/>
  <c r="N1139" i="40" s="1"/>
  <c r="N1140" i="40" a="1"/>
  <c r="N1140" i="40" s="1"/>
  <c r="N1141" i="40" a="1"/>
  <c r="N1141" i="40" s="1"/>
  <c r="N1142" i="40" a="1"/>
  <c r="N1142" i="40"/>
  <c r="N1143" i="40" a="1"/>
  <c r="N1143" i="40" s="1"/>
  <c r="N1144" i="40" a="1"/>
  <c r="N1144" i="40" s="1"/>
  <c r="N1145" i="40" a="1"/>
  <c r="N1145" i="40" s="1"/>
  <c r="N1146" i="40" a="1"/>
  <c r="N1146" i="40"/>
  <c r="N1147" i="40" a="1"/>
  <c r="N1147" i="40" s="1"/>
  <c r="N1148" i="40" a="1"/>
  <c r="N1148" i="40" s="1"/>
  <c r="N1149" i="40" a="1"/>
  <c r="N1149" i="40" s="1"/>
  <c r="N1150" i="40" a="1"/>
  <c r="N1150" i="40" s="1"/>
  <c r="N1151" i="40" a="1"/>
  <c r="N1151" i="40" s="1"/>
  <c r="N1152" i="40" a="1"/>
  <c r="N1152" i="40" s="1"/>
  <c r="N1153" i="40" a="1"/>
  <c r="N1153" i="40" s="1"/>
  <c r="N1154" i="40" a="1"/>
  <c r="N1154" i="40"/>
  <c r="N1155" i="40" a="1"/>
  <c r="N1155" i="40" s="1"/>
  <c r="N1156" i="40" a="1"/>
  <c r="N1156" i="40" s="1"/>
  <c r="N1157" i="40" a="1"/>
  <c r="N1157" i="40" s="1"/>
  <c r="N1158" i="40" a="1"/>
  <c r="N1158" i="40"/>
  <c r="N1159" i="40" a="1"/>
  <c r="N1159" i="40" s="1"/>
  <c r="N1160" i="40" a="1"/>
  <c r="N1160" i="40" s="1"/>
  <c r="N1161" i="40" a="1"/>
  <c r="N1161" i="40" s="1"/>
  <c r="N1162" i="40" a="1"/>
  <c r="N1162" i="40"/>
  <c r="N1163" i="40" a="1"/>
  <c r="N1163" i="40" s="1"/>
  <c r="N1164" i="40" a="1"/>
  <c r="N1164" i="40" s="1"/>
  <c r="N1165" i="40" a="1"/>
  <c r="N1165" i="40" s="1"/>
  <c r="N1166" i="40" a="1"/>
  <c r="N1166" i="40" s="1"/>
  <c r="N1167" i="40" a="1"/>
  <c r="N1167" i="40" s="1"/>
  <c r="N1168" i="40" a="1"/>
  <c r="N1168" i="40" s="1"/>
  <c r="N1169" i="40" a="1"/>
  <c r="N1169" i="40" s="1"/>
  <c r="N1170" i="40" a="1"/>
  <c r="N1170" i="40"/>
  <c r="N1171" i="40" a="1"/>
  <c r="N1171" i="40" s="1"/>
  <c r="N1172" i="40" a="1"/>
  <c r="N1172" i="40" s="1"/>
  <c r="N1173" i="40" a="1"/>
  <c r="N1173" i="40" s="1"/>
  <c r="N1174" i="40" a="1"/>
  <c r="N1174" i="40"/>
  <c r="N1175" i="40" a="1"/>
  <c r="N1175" i="40" s="1"/>
  <c r="N1176" i="40" a="1"/>
  <c r="N1176" i="40" s="1"/>
  <c r="N1177" i="40" a="1"/>
  <c r="N1177" i="40" s="1"/>
  <c r="N1178" i="40" a="1"/>
  <c r="N1178" i="40"/>
  <c r="N1179" i="40" a="1"/>
  <c r="N1179" i="40" s="1"/>
  <c r="N1180" i="40" a="1"/>
  <c r="N1180" i="40" s="1"/>
  <c r="N1181" i="40" a="1"/>
  <c r="N1181" i="40" s="1"/>
  <c r="N1182" i="40" a="1"/>
  <c r="N1182" i="40" s="1"/>
  <c r="N1183" i="40" a="1"/>
  <c r="N1183" i="40" s="1"/>
  <c r="N1184" i="40" a="1"/>
  <c r="N1184" i="40" s="1"/>
  <c r="N1185" i="40" a="1"/>
  <c r="N1185" i="40" s="1"/>
  <c r="N1186" i="40" a="1"/>
  <c r="N1186" i="40"/>
  <c r="N1187" i="40" a="1"/>
  <c r="N1187" i="40" s="1"/>
  <c r="N1188" i="40" a="1"/>
  <c r="N1188" i="40" s="1"/>
  <c r="N1189" i="40" a="1"/>
  <c r="N1189" i="40" s="1"/>
  <c r="N1190" i="40" a="1"/>
  <c r="N1190" i="40"/>
  <c r="N1191" i="40" a="1"/>
  <c r="N1191" i="40" s="1"/>
  <c r="N1192" i="40" a="1"/>
  <c r="N1192" i="40" s="1"/>
  <c r="N1193" i="40" a="1"/>
  <c r="N1193" i="40" s="1"/>
  <c r="N1194" i="40" a="1"/>
  <c r="N1194" i="40"/>
  <c r="N1195" i="40" a="1"/>
  <c r="N1195" i="40" s="1"/>
  <c r="N1196" i="40" a="1"/>
  <c r="N1196" i="40" s="1"/>
  <c r="N1197" i="40" a="1"/>
  <c r="N1197" i="40" s="1"/>
  <c r="N1198" i="40" a="1"/>
  <c r="N1198" i="40" s="1"/>
  <c r="N1199" i="40" a="1"/>
  <c r="N1199" i="40" s="1"/>
  <c r="N1200" i="40" a="1"/>
  <c r="N1200" i="40" s="1"/>
  <c r="N1201" i="40" a="1"/>
  <c r="N1201" i="40" s="1"/>
  <c r="N1202" i="40" a="1"/>
  <c r="N1202" i="40"/>
  <c r="N1203" i="40" a="1"/>
  <c r="N1203" i="40" s="1"/>
  <c r="N1204" i="40" a="1"/>
  <c r="N1204" i="40" s="1"/>
  <c r="N1205" i="40" a="1"/>
  <c r="N1205" i="40" s="1"/>
  <c r="N1206" i="40" a="1"/>
  <c r="N1206" i="40"/>
  <c r="N1207" i="40" a="1"/>
  <c r="N1207" i="40" s="1"/>
  <c r="N1208" i="40" a="1"/>
  <c r="N1208" i="40" s="1"/>
  <c r="N1209" i="40" a="1"/>
  <c r="N1209" i="40" s="1"/>
  <c r="N1210" i="40" a="1"/>
  <c r="N1210" i="40"/>
  <c r="N1211" i="40" a="1"/>
  <c r="N1211" i="40" s="1"/>
  <c r="N1212" i="40" a="1"/>
  <c r="N1212" i="40" s="1"/>
  <c r="N1213" i="40" a="1"/>
  <c r="N1213" i="40" s="1"/>
  <c r="N1214" i="40" a="1"/>
  <c r="N1214" i="40" s="1"/>
  <c r="N1215" i="40" a="1"/>
  <c r="N1215" i="40" s="1"/>
  <c r="N1216" i="40" a="1"/>
  <c r="N1216" i="40" s="1"/>
  <c r="N1217" i="40" a="1"/>
  <c r="N1217" i="40" s="1"/>
  <c r="N1218" i="40" a="1"/>
  <c r="N1218" i="40"/>
  <c r="N1219" i="40" a="1"/>
  <c r="N1219" i="40" s="1"/>
  <c r="N1220" i="40" a="1"/>
  <c r="N1220" i="40" s="1"/>
  <c r="N1221" i="40" a="1"/>
  <c r="N1221" i="40" s="1"/>
  <c r="N1222" i="40" a="1"/>
  <c r="N1222" i="40"/>
  <c r="N1223" i="40" a="1"/>
  <c r="N1223" i="40" s="1"/>
  <c r="N1224" i="40" a="1"/>
  <c r="N1224" i="40" s="1"/>
  <c r="N1225" i="40" a="1"/>
  <c r="N1225" i="40" s="1"/>
  <c r="N1226" i="40" a="1"/>
  <c r="N1226" i="40"/>
  <c r="N1227" i="40" a="1"/>
  <c r="N1227" i="40" s="1"/>
  <c r="N1228" i="40" a="1"/>
  <c r="N1228" i="40" s="1"/>
  <c r="N1229" i="40" a="1"/>
  <c r="N1229" i="40" s="1"/>
  <c r="N1230" i="40" a="1"/>
  <c r="N1230" i="40" s="1"/>
  <c r="N1231" i="40" a="1"/>
  <c r="N1231" i="40" s="1"/>
  <c r="N1232" i="40" a="1"/>
  <c r="N1232" i="40"/>
  <c r="N1233" i="40" a="1"/>
  <c r="N1233" i="40"/>
  <c r="N1234" i="40" a="1"/>
  <c r="N1234" i="40"/>
  <c r="N1235" i="40" a="1"/>
  <c r="N1235" i="40" s="1"/>
  <c r="N1236" i="40" a="1"/>
  <c r="N1236" i="40"/>
  <c r="N1237" i="40" a="1"/>
  <c r="N1237" i="40" s="1"/>
  <c r="N1238" i="40" a="1"/>
  <c r="N1238" i="40"/>
  <c r="N1239" i="40" a="1"/>
  <c r="N1239" i="40" s="1"/>
  <c r="N1240" i="40" a="1"/>
  <c r="N1240" i="40"/>
  <c r="N1241" i="40" a="1"/>
  <c r="N1241" i="40"/>
  <c r="N1242" i="40" a="1"/>
  <c r="N1242" i="40"/>
  <c r="N1243" i="40" a="1"/>
  <c r="N1243" i="40" s="1"/>
  <c r="N1244" i="40" a="1"/>
  <c r="N1244" i="40" s="1"/>
  <c r="N1245" i="40" a="1"/>
  <c r="N1245" i="40"/>
  <c r="N1246" i="40" a="1"/>
  <c r="N1246" i="40" s="1"/>
  <c r="N1247" i="40" a="1"/>
  <c r="N1247" i="40" s="1"/>
  <c r="N1248" i="40" a="1"/>
  <c r="N1248" i="40"/>
  <c r="N1249" i="40" a="1"/>
  <c r="N1249" i="40"/>
  <c r="N1250" i="40" a="1"/>
  <c r="N1250" i="40"/>
  <c r="N1251" i="40" a="1"/>
  <c r="N1251" i="40" s="1"/>
  <c r="N1252" i="40" a="1"/>
  <c r="N1252" i="40"/>
  <c r="N1253" i="40" a="1"/>
  <c r="N1253" i="40" s="1"/>
  <c r="N1254" i="40" a="1"/>
  <c r="N1254" i="40"/>
  <c r="N1255" i="40" a="1"/>
  <c r="N1255" i="40" s="1"/>
  <c r="N1256" i="40" a="1"/>
  <c r="N1256" i="40"/>
  <c r="N1257" i="40" a="1"/>
  <c r="N1257" i="40"/>
  <c r="N1258" i="40" a="1"/>
  <c r="N1258" i="40"/>
  <c r="N1259" i="40" a="1"/>
  <c r="N1259" i="40" s="1"/>
  <c r="N1260" i="40" a="1"/>
  <c r="N1260" i="40" s="1"/>
  <c r="N1261" i="40" a="1"/>
  <c r="N1261" i="40"/>
  <c r="N1262" i="40" a="1"/>
  <c r="N1262" i="40" s="1"/>
  <c r="N1263" i="40" a="1"/>
  <c r="N1263" i="40" s="1"/>
  <c r="N1264" i="40" a="1"/>
  <c r="N1264" i="40"/>
  <c r="N1265" i="40" a="1"/>
  <c r="N1265" i="40"/>
  <c r="N1266" i="40" a="1"/>
  <c r="N1266" i="40"/>
  <c r="N1267" i="40" a="1"/>
  <c r="N1267" i="40" s="1"/>
  <c r="N1268" i="40" a="1"/>
  <c r="N1268" i="40"/>
  <c r="N1269" i="40" a="1"/>
  <c r="N1269" i="40" s="1"/>
  <c r="N1270" i="40" a="1"/>
  <c r="N1270" i="40"/>
  <c r="N1271" i="40" a="1"/>
  <c r="N1271" i="40" s="1"/>
  <c r="N1272" i="40" a="1"/>
  <c r="N1272" i="40"/>
  <c r="N1273" i="40" a="1"/>
  <c r="N1273" i="40"/>
  <c r="N1274" i="40" a="1"/>
  <c r="N1274" i="40"/>
  <c r="N1275" i="40" a="1"/>
  <c r="N1275" i="40" s="1"/>
  <c r="N1276" i="40" a="1"/>
  <c r="N1276" i="40" s="1"/>
  <c r="N1277" i="40" a="1"/>
  <c r="N1277" i="40"/>
  <c r="N1278" i="40" a="1"/>
  <c r="N1278" i="40" s="1"/>
  <c r="N1279" i="40" a="1"/>
  <c r="N1279" i="40" s="1"/>
  <c r="N1280" i="40" a="1"/>
  <c r="N1280" i="40"/>
  <c r="N1281" i="40" a="1"/>
  <c r="N1281" i="40"/>
  <c r="N1282" i="40" a="1"/>
  <c r="N1282" i="40"/>
  <c r="N1283" i="40" a="1"/>
  <c r="N1283" i="40" s="1"/>
  <c r="N1284" i="40" a="1"/>
  <c r="N1284" i="40"/>
  <c r="N1285" i="40" a="1"/>
  <c r="N1285" i="40" s="1"/>
  <c r="N1286" i="40" a="1"/>
  <c r="N1286" i="40"/>
  <c r="N1287" i="40" a="1"/>
  <c r="N1287" i="40" s="1"/>
  <c r="N1288" i="40" a="1"/>
  <c r="N1288" i="40"/>
  <c r="N1289" i="40" a="1"/>
  <c r="N1289" i="40"/>
  <c r="N1290" i="40" a="1"/>
  <c r="N1290" i="40"/>
  <c r="N1291" i="40" a="1"/>
  <c r="N1291" i="40" s="1"/>
  <c r="N1292" i="40" a="1"/>
  <c r="N1292" i="40" s="1"/>
  <c r="N1293" i="40" a="1"/>
  <c r="N1293" i="40"/>
  <c r="N1294" i="40" a="1"/>
  <c r="N1294" i="40" s="1"/>
  <c r="N1295" i="40" a="1"/>
  <c r="N1295" i="40" s="1"/>
  <c r="N1296" i="40" a="1"/>
  <c r="N1296" i="40"/>
  <c r="N1297" i="40" a="1"/>
  <c r="N1297" i="40"/>
  <c r="N1298" i="40" a="1"/>
  <c r="N1298" i="40"/>
  <c r="N1299" i="40" a="1"/>
  <c r="N1299" i="40" s="1"/>
  <c r="N1300" i="40" a="1"/>
  <c r="N1300" i="40"/>
  <c r="N1301" i="40" a="1"/>
  <c r="N1301" i="40" s="1"/>
  <c r="N1302" i="40" a="1"/>
  <c r="N1302" i="40"/>
  <c r="N1303" i="40" a="1"/>
  <c r="N1303" i="40" s="1"/>
  <c r="N1304" i="40" a="1"/>
  <c r="N1304" i="40"/>
  <c r="N1305" i="40" a="1"/>
  <c r="N1305" i="40"/>
  <c r="N1306" i="40" a="1"/>
  <c r="N1306" i="40"/>
  <c r="N1307" i="40" a="1"/>
  <c r="N1307" i="40" s="1"/>
  <c r="N1308" i="40" a="1"/>
  <c r="N1308" i="40" s="1"/>
  <c r="N1309" i="40" a="1"/>
  <c r="N1309" i="40"/>
  <c r="N1310" i="40" a="1"/>
  <c r="N1310" i="40" s="1"/>
  <c r="N1311" i="40" a="1"/>
  <c r="N1311" i="40" s="1"/>
  <c r="N1312" i="40" a="1"/>
  <c r="N1312" i="40"/>
  <c r="N1313" i="40" a="1"/>
  <c r="N1313" i="40"/>
  <c r="N1314" i="40" a="1"/>
  <c r="N1314" i="40"/>
  <c r="N1315" i="40" a="1"/>
  <c r="N1315" i="40" s="1"/>
  <c r="N1316" i="40" a="1"/>
  <c r="N1316" i="40"/>
  <c r="N1317" i="40" a="1"/>
  <c r="N1317" i="40" s="1"/>
  <c r="N1318" i="40" a="1"/>
  <c r="N1318" i="40"/>
  <c r="N1319" i="40" a="1"/>
  <c r="N1319" i="40" s="1"/>
  <c r="N1320" i="40" a="1"/>
  <c r="N1320" i="40"/>
  <c r="N1321" i="40" a="1"/>
  <c r="N1321" i="40"/>
  <c r="N1322" i="40" a="1"/>
  <c r="N1322" i="40"/>
  <c r="N1323" i="40" a="1"/>
  <c r="N1323" i="40" s="1"/>
  <c r="N1324" i="40" a="1"/>
  <c r="N1324" i="40" s="1"/>
  <c r="N1325" i="40" a="1"/>
  <c r="N1325" i="40"/>
  <c r="N1326" i="40" a="1"/>
  <c r="N1326" i="40" s="1"/>
  <c r="N1327" i="40" a="1"/>
  <c r="N1327" i="40" s="1"/>
  <c r="N1328" i="40" a="1"/>
  <c r="N1328" i="40"/>
  <c r="N1329" i="40" a="1"/>
  <c r="N1329" i="40"/>
  <c r="N1330" i="40" a="1"/>
  <c r="N1330" i="40" s="1"/>
  <c r="N1331" i="40" a="1"/>
  <c r="N1331" i="40" s="1"/>
  <c r="N1332" i="40" a="1"/>
  <c r="N1332" i="40"/>
  <c r="N1333" i="40" a="1"/>
  <c r="N1333" i="40" s="1"/>
  <c r="N1334" i="40" a="1"/>
  <c r="N1334" i="40"/>
  <c r="N1335" i="40" a="1"/>
  <c r="N1335" i="40" s="1"/>
  <c r="N1336" i="40" a="1"/>
  <c r="N1336" i="40"/>
  <c r="N1337" i="40" a="1"/>
  <c r="N1337" i="40" s="1"/>
  <c r="N1338" i="40" a="1"/>
  <c r="N1338" i="40"/>
  <c r="N1339" i="40" a="1"/>
  <c r="N1339" i="40" s="1"/>
  <c r="N1340" i="40" a="1"/>
  <c r="N1340" i="40" s="1"/>
  <c r="N1341" i="40" a="1"/>
  <c r="N1341" i="40"/>
  <c r="N1342" i="40" a="1"/>
  <c r="N1342" i="40" s="1"/>
  <c r="N1343" i="40" a="1"/>
  <c r="N1343" i="40" s="1"/>
  <c r="N1344" i="40" a="1"/>
  <c r="N1344" i="40"/>
  <c r="N1345" i="40" a="1"/>
  <c r="N1345" i="40"/>
  <c r="N1346" i="40" a="1"/>
  <c r="N1346" i="40" s="1"/>
  <c r="N1347" i="40" a="1"/>
  <c r="N1347" i="40"/>
  <c r="N1348" i="40" a="1"/>
  <c r="N1348" i="40"/>
  <c r="N1349" i="40" a="1"/>
  <c r="N1349" i="40"/>
  <c r="N1350" i="40" a="1"/>
  <c r="N1350" i="40" s="1"/>
  <c r="N1351" i="40" a="1"/>
  <c r="N1351" i="40"/>
  <c r="N1352" i="40" a="1"/>
  <c r="N1352" i="40"/>
  <c r="N1353" i="40" a="1"/>
  <c r="N1353" i="40"/>
  <c r="N1354" i="40" a="1"/>
  <c r="N1354" i="40" s="1"/>
  <c r="N1355" i="40" a="1"/>
  <c r="N1355" i="40"/>
  <c r="N1356" i="40" a="1"/>
  <c r="N1356" i="40"/>
  <c r="N1357" i="40" a="1"/>
  <c r="N1357" i="40" s="1"/>
  <c r="N1358" i="40" a="1"/>
  <c r="N1358" i="40" s="1"/>
  <c r="N1359" i="40" a="1"/>
  <c r="N1359" i="40" s="1"/>
  <c r="N1360" i="40" a="1"/>
  <c r="N1360" i="40" s="1"/>
  <c r="N1361" i="40" a="1"/>
  <c r="N1361" i="40" s="1"/>
  <c r="N1362" i="40" a="1"/>
  <c r="N1362" i="40"/>
  <c r="N1363" i="40" a="1"/>
  <c r="N1363" i="40" s="1"/>
  <c r="N1364" i="40" a="1"/>
  <c r="N1364" i="40" s="1"/>
  <c r="N1365" i="40" a="1"/>
  <c r="N1365" i="40" s="1"/>
  <c r="N1366" i="40" a="1"/>
  <c r="N1366" i="40" s="1"/>
  <c r="N1367" i="40" a="1"/>
  <c r="N1367" i="40" s="1"/>
  <c r="N1368" i="40" a="1"/>
  <c r="N1368" i="40"/>
  <c r="N1369" i="40" a="1"/>
  <c r="N1369" i="40" s="1"/>
  <c r="N1370" i="40" a="1"/>
  <c r="N1370" i="40"/>
  <c r="N1371" i="40" a="1"/>
  <c r="N1371" i="40" s="1"/>
  <c r="N1372" i="40" a="1"/>
  <c r="N1372" i="40"/>
  <c r="N1373" i="40" a="1"/>
  <c r="N1373" i="40" s="1"/>
  <c r="N1374" i="40" a="1"/>
  <c r="N1374" i="40" s="1"/>
  <c r="N1375" i="40" a="1"/>
  <c r="N1375" i="40" s="1"/>
  <c r="N1376" i="40" a="1"/>
  <c r="N1376" i="40" s="1"/>
  <c r="N1377" i="40" a="1"/>
  <c r="N1377" i="40" s="1"/>
  <c r="N1378" i="40" a="1"/>
  <c r="N1378" i="40"/>
  <c r="N1379" i="40" a="1"/>
  <c r="N1379" i="40" s="1"/>
  <c r="N1380" i="40" a="1"/>
  <c r="N1380" i="40" s="1"/>
  <c r="N1381" i="40" a="1"/>
  <c r="N1381" i="40" s="1"/>
  <c r="N1382" i="40" a="1"/>
  <c r="N1382" i="40" s="1"/>
  <c r="N1383" i="40" a="1"/>
  <c r="N1383" i="40" s="1"/>
  <c r="N1384" i="40" a="1"/>
  <c r="N1384" i="40"/>
  <c r="N1385" i="40" a="1"/>
  <c r="N1385" i="40" s="1"/>
  <c r="N1386" i="40" a="1"/>
  <c r="N1386" i="40"/>
  <c r="N1387" i="40" a="1"/>
  <c r="N1387" i="40" s="1"/>
  <c r="N1388" i="40" a="1"/>
  <c r="N1388" i="40"/>
  <c r="N1389" i="40" a="1"/>
  <c r="N1389" i="40" s="1"/>
  <c r="N1390" i="40" a="1"/>
  <c r="N1390" i="40" s="1"/>
  <c r="N1391" i="40" a="1"/>
  <c r="N1391" i="40" s="1"/>
  <c r="N1392" i="40" a="1"/>
  <c r="N1392" i="40" s="1"/>
  <c r="N1393" i="40" a="1"/>
  <c r="N1393" i="40" s="1"/>
  <c r="N1394" i="40" a="1"/>
  <c r="N1394" i="40"/>
  <c r="N1395" i="40" a="1"/>
  <c r="N1395" i="40" s="1"/>
  <c r="N1396" i="40" a="1"/>
  <c r="N1396" i="40" s="1"/>
  <c r="N1397" i="40" a="1"/>
  <c r="N1397" i="40" s="1"/>
  <c r="N1398" i="40" a="1"/>
  <c r="N1398" i="40" s="1"/>
  <c r="N1399" i="40" a="1"/>
  <c r="N1399" i="40" s="1"/>
  <c r="N1400" i="40" a="1"/>
  <c r="N1400" i="40"/>
  <c r="N1401" i="40" a="1"/>
  <c r="N1401" i="40" s="1"/>
  <c r="N1402" i="40" a="1"/>
  <c r="N1402" i="40"/>
  <c r="N1403" i="40" a="1"/>
  <c r="N1403" i="40" s="1"/>
  <c r="N1404" i="40" a="1"/>
  <c r="N1404" i="40"/>
  <c r="N1405" i="40" a="1"/>
  <c r="N1405" i="40" s="1"/>
  <c r="N1406" i="40" a="1"/>
  <c r="N1406" i="40" s="1"/>
  <c r="N1407" i="40" a="1"/>
  <c r="N1407" i="40" s="1"/>
  <c r="N1408" i="40" a="1"/>
  <c r="N1408" i="40" s="1"/>
  <c r="N1409" i="40" a="1"/>
  <c r="N1409" i="40" s="1"/>
  <c r="N1410" i="40" a="1"/>
  <c r="N1410" i="40"/>
  <c r="N1411" i="40" a="1"/>
  <c r="N1411" i="40" s="1"/>
  <c r="N1412" i="40" a="1"/>
  <c r="N1412" i="40" s="1"/>
  <c r="N1413" i="40" a="1"/>
  <c r="N1413" i="40" s="1"/>
  <c r="N1414" i="40" a="1"/>
  <c r="N1414" i="40" s="1"/>
  <c r="N1415" i="40" a="1"/>
  <c r="N1415" i="40" s="1"/>
  <c r="N1416" i="40" a="1"/>
  <c r="N1416" i="40"/>
  <c r="N1417" i="40" a="1"/>
  <c r="N1417" i="40" s="1"/>
  <c r="N1418" i="40" a="1"/>
  <c r="N1418" i="40"/>
  <c r="N1419" i="40" a="1"/>
  <c r="N1419" i="40" s="1"/>
  <c r="N1420" i="40" a="1"/>
  <c r="N1420" i="40"/>
  <c r="N1421" i="40" a="1"/>
  <c r="N1421" i="40" s="1"/>
  <c r="N1422" i="40" a="1"/>
  <c r="N1422" i="40" s="1"/>
  <c r="N1423" i="40" a="1"/>
  <c r="N1423" i="40" s="1"/>
  <c r="N1424" i="40" a="1"/>
  <c r="N1424" i="40" s="1"/>
  <c r="N1425" i="40" a="1"/>
  <c r="N1425" i="40" s="1"/>
  <c r="N1426" i="40" a="1"/>
  <c r="N1426" i="40"/>
  <c r="N1427" i="40" a="1"/>
  <c r="N1427" i="40" s="1"/>
  <c r="N1428" i="40" a="1"/>
  <c r="N1428" i="40" s="1"/>
  <c r="N1429" i="40" a="1"/>
  <c r="N1429" i="40" s="1"/>
  <c r="N1430" i="40" a="1"/>
  <c r="N1430" i="40" s="1"/>
  <c r="N1431" i="40" a="1"/>
  <c r="N1431" i="40" s="1"/>
  <c r="N1432" i="40" a="1"/>
  <c r="N1432" i="40"/>
  <c r="N1433" i="40" a="1"/>
  <c r="N1433" i="40" s="1"/>
  <c r="N1434" i="40" a="1"/>
  <c r="N1434" i="40"/>
  <c r="N1435" i="40" a="1"/>
  <c r="N1435" i="40" s="1"/>
  <c r="N1436" i="40" a="1"/>
  <c r="N1436" i="40"/>
  <c r="N1437" i="40" a="1"/>
  <c r="N1437" i="40" s="1"/>
  <c r="N1438" i="40" a="1"/>
  <c r="N1438" i="40" s="1"/>
  <c r="N1439" i="40" a="1"/>
  <c r="N1439" i="40" s="1"/>
  <c r="N1440" i="40" a="1"/>
  <c r="N1440" i="40" s="1"/>
  <c r="N1441" i="40" a="1"/>
  <c r="N1441" i="40" s="1"/>
  <c r="N1442" i="40" a="1"/>
  <c r="N1442" i="40"/>
  <c r="N1443" i="40" a="1"/>
  <c r="N1443" i="40" s="1"/>
  <c r="N1444" i="40" a="1"/>
  <c r="N1444" i="40" s="1"/>
  <c r="N1445" i="40" a="1"/>
  <c r="N1445" i="40" s="1"/>
  <c r="N1446" i="40" a="1"/>
  <c r="N1446" i="40" s="1"/>
  <c r="N1447" i="40" a="1"/>
  <c r="N1447" i="40" s="1"/>
  <c r="N1448" i="40" a="1"/>
  <c r="N1448" i="40"/>
  <c r="N1449" i="40" a="1"/>
  <c r="N1449" i="40" s="1"/>
  <c r="N1450" i="40" a="1"/>
  <c r="N1450" i="40"/>
  <c r="N1451" i="40" a="1"/>
  <c r="N1451" i="40" s="1"/>
  <c r="N1452" i="40" a="1"/>
  <c r="N1452" i="40"/>
  <c r="N1453" i="40" a="1"/>
  <c r="N1453" i="40" s="1"/>
  <c r="N1454" i="40" a="1"/>
  <c r="N1454" i="40" s="1"/>
  <c r="N1455" i="40" a="1"/>
  <c r="N1455" i="40" s="1"/>
  <c r="N1456" i="40" a="1"/>
  <c r="N1456" i="40" s="1"/>
  <c r="N1457" i="40" a="1"/>
  <c r="N1457" i="40" s="1"/>
  <c r="N1458" i="40" a="1"/>
  <c r="N1458" i="40"/>
  <c r="N1459" i="40" a="1"/>
  <c r="N1459" i="40" s="1"/>
  <c r="N1460" i="40" a="1"/>
  <c r="N1460" i="40" s="1"/>
  <c r="N1461" i="40" a="1"/>
  <c r="N1461" i="40" s="1"/>
  <c r="N1462" i="40" a="1"/>
  <c r="N1462" i="40" s="1"/>
  <c r="N1463" i="40" a="1"/>
  <c r="N1463" i="40" s="1"/>
  <c r="N1464" i="40" a="1"/>
  <c r="N1464" i="40"/>
  <c r="N1465" i="40" a="1"/>
  <c r="N1465" i="40" s="1"/>
  <c r="N1466" i="40" a="1"/>
  <c r="N1466" i="40"/>
  <c r="N1467" i="40" a="1"/>
  <c r="N1467" i="40" s="1"/>
  <c r="N1468" i="40" a="1"/>
  <c r="N1468" i="40"/>
  <c r="N1469" i="40" a="1"/>
  <c r="N1469" i="40" s="1"/>
  <c r="N1470" i="40" a="1"/>
  <c r="N1470" i="40" s="1"/>
  <c r="N1471" i="40" a="1"/>
  <c r="N1471" i="40" s="1"/>
  <c r="N1472" i="40" a="1"/>
  <c r="N1472" i="40" s="1"/>
  <c r="N1473" i="40" a="1"/>
  <c r="N1473" i="40" s="1"/>
  <c r="N1474" i="40" a="1"/>
  <c r="N1474" i="40"/>
  <c r="N1475" i="40" a="1"/>
  <c r="N1475" i="40" s="1"/>
  <c r="N1476" i="40" a="1"/>
  <c r="N1476" i="40" s="1"/>
  <c r="N1477" i="40" a="1"/>
  <c r="N1477" i="40" s="1"/>
  <c r="N1478" i="40" a="1"/>
  <c r="N1478" i="40" s="1"/>
  <c r="N1479" i="40" a="1"/>
  <c r="N1479" i="40" s="1"/>
  <c r="N1480" i="40" a="1"/>
  <c r="N1480" i="40"/>
  <c r="N1481" i="40" a="1"/>
  <c r="N1481" i="40" s="1"/>
  <c r="N1482" i="40" a="1"/>
  <c r="N1482" i="40"/>
  <c r="N1483" i="40" a="1"/>
  <c r="N1483" i="40" s="1"/>
  <c r="N1484" i="40" a="1"/>
  <c r="N1484" i="40"/>
  <c r="N1485" i="40" a="1"/>
  <c r="N1485" i="40" s="1"/>
  <c r="N1486" i="40" a="1"/>
  <c r="N1486" i="40" s="1"/>
  <c r="N1487" i="40" a="1"/>
  <c r="N1487" i="40" s="1"/>
  <c r="N1488" i="40" a="1"/>
  <c r="N1488" i="40" s="1"/>
  <c r="N1489" i="40" a="1"/>
  <c r="N1489" i="40" s="1"/>
  <c r="N1490" i="40" a="1"/>
  <c r="N1490" i="40"/>
  <c r="N1491" i="40" a="1"/>
  <c r="N1491" i="40" s="1"/>
  <c r="N1492" i="40" a="1"/>
  <c r="N1492" i="40" s="1"/>
  <c r="N1493" i="40" a="1"/>
  <c r="N1493" i="40" s="1"/>
  <c r="N1494" i="40" a="1"/>
  <c r="N1494" i="40" s="1"/>
  <c r="N1495" i="40" a="1"/>
  <c r="N1495" i="40" s="1"/>
  <c r="N1496" i="40" a="1"/>
  <c r="N1496" i="40"/>
  <c r="N1497" i="40" a="1"/>
  <c r="N1497" i="40" s="1"/>
  <c r="N1498" i="40" a="1"/>
  <c r="N1498" i="40"/>
  <c r="N1499" i="40" a="1"/>
  <c r="N1499" i="40" s="1"/>
  <c r="N1500" i="40" a="1"/>
  <c r="N1500" i="40"/>
  <c r="N1501" i="40" a="1"/>
  <c r="N1501" i="40" s="1"/>
  <c r="N1502" i="40" a="1"/>
  <c r="N1502" i="40" s="1"/>
  <c r="N1503" i="40" a="1"/>
  <c r="N1503" i="40" s="1"/>
  <c r="N1504" i="40" a="1"/>
  <c r="N1504" i="40" s="1"/>
  <c r="N1505" i="40" a="1"/>
  <c r="N1505" i="40" s="1"/>
  <c r="N1506" i="40" a="1"/>
  <c r="N1506" i="40"/>
  <c r="N1507" i="40" a="1"/>
  <c r="N1507" i="40" s="1"/>
  <c r="N1508" i="40" a="1"/>
  <c r="N1508" i="40" s="1"/>
  <c r="N1509" i="40" a="1"/>
  <c r="N1509" i="40" s="1"/>
  <c r="N1510" i="40" a="1"/>
  <c r="N1510" i="40" s="1"/>
  <c r="N1511" i="40" a="1"/>
  <c r="N1511" i="40" s="1"/>
  <c r="N1512" i="40" a="1"/>
  <c r="N1512" i="40"/>
  <c r="N1513" i="40" a="1"/>
  <c r="N1513" i="40" s="1"/>
  <c r="N1514" i="40" a="1"/>
  <c r="N1514" i="40"/>
  <c r="N1515" i="40" a="1"/>
  <c r="N1515" i="40" s="1"/>
  <c r="N1516" i="40" a="1"/>
  <c r="N1516" i="40"/>
  <c r="N1517" i="40" a="1"/>
  <c r="N1517" i="40" s="1"/>
  <c r="N1518" i="40" a="1"/>
  <c r="N1518" i="40" s="1"/>
  <c r="N1519" i="40" a="1"/>
  <c r="N1519" i="40" s="1"/>
  <c r="N1520" i="40" a="1"/>
  <c r="N1520" i="40" s="1"/>
  <c r="N1521" i="40" a="1"/>
  <c r="N1521" i="40" s="1"/>
  <c r="N1522" i="40" a="1"/>
  <c r="N1522" i="40"/>
  <c r="N1523" i="40" a="1"/>
  <c r="N1523" i="40" s="1"/>
  <c r="N1524" i="40" a="1"/>
  <c r="N1524" i="40" s="1"/>
  <c r="N1525" i="40" a="1"/>
  <c r="N1525" i="40" s="1"/>
  <c r="N1526" i="40" a="1"/>
  <c r="N1526" i="40" s="1"/>
  <c r="N1527" i="40" a="1"/>
  <c r="N1527" i="40" s="1"/>
  <c r="N1528" i="40" a="1"/>
  <c r="N1528" i="40"/>
  <c r="N1529" i="40" a="1"/>
  <c r="N1529" i="40" s="1"/>
  <c r="N1530" i="40" a="1"/>
  <c r="N1530" i="40"/>
  <c r="N1531" i="40" a="1"/>
  <c r="N1531" i="40" s="1"/>
  <c r="N1532" i="40" a="1"/>
  <c r="N1532" i="40"/>
  <c r="N1533" i="40" a="1"/>
  <c r="N1533" i="40" s="1"/>
  <c r="N1534" i="40" a="1"/>
  <c r="N1534" i="40" s="1"/>
  <c r="N1535" i="40" a="1"/>
  <c r="N1535" i="40" s="1"/>
  <c r="N1536" i="40" a="1"/>
  <c r="N1536" i="40" s="1"/>
  <c r="N1537" i="40" a="1"/>
  <c r="N1537" i="40" s="1"/>
  <c r="N1538" i="40" a="1"/>
  <c r="N1538" i="40"/>
  <c r="N1539" i="40" a="1"/>
  <c r="N1539" i="40" s="1"/>
  <c r="N1540" i="40" a="1"/>
  <c r="N1540" i="40" s="1"/>
  <c r="N1541" i="40" a="1"/>
  <c r="N1541" i="40" s="1"/>
  <c r="N1542" i="40" a="1"/>
  <c r="N1542" i="40" s="1"/>
  <c r="N1543" i="40" a="1"/>
  <c r="N1543" i="40" s="1"/>
  <c r="N1544" i="40" a="1"/>
  <c r="N1544" i="40"/>
  <c r="N1545" i="40" a="1"/>
  <c r="N1545" i="40" s="1"/>
  <c r="N1546" i="40" a="1"/>
  <c r="N1546" i="40"/>
  <c r="N1547" i="40" a="1"/>
  <c r="N1547" i="40" s="1"/>
  <c r="N1548" i="40" a="1"/>
  <c r="N1548" i="40"/>
  <c r="N1549" i="40" a="1"/>
  <c r="N1549" i="40" s="1"/>
  <c r="N1550" i="40" a="1"/>
  <c r="N1550" i="40" s="1"/>
  <c r="N1551" i="40" a="1"/>
  <c r="N1551" i="40" s="1"/>
  <c r="N1552" i="40" a="1"/>
  <c r="N1552" i="40" s="1"/>
  <c r="N1553" i="40" a="1"/>
  <c r="N1553" i="40" s="1"/>
  <c r="N1554" i="40" a="1"/>
  <c r="N1554" i="40"/>
  <c r="N1555" i="40" a="1"/>
  <c r="N1555" i="40" s="1"/>
  <c r="N1556" i="40" a="1"/>
  <c r="N1556" i="40" s="1"/>
  <c r="N1557" i="40" a="1"/>
  <c r="N1557" i="40" s="1"/>
  <c r="N1558" i="40" a="1"/>
  <c r="N1558" i="40" s="1"/>
  <c r="N1559" i="40" a="1"/>
  <c r="N1559" i="40" s="1"/>
  <c r="N1560" i="40" a="1"/>
  <c r="N1560" i="40"/>
  <c r="N1561" i="40" a="1"/>
  <c r="N1561" i="40" s="1"/>
  <c r="N1562" i="40" a="1"/>
  <c r="N1562" i="40"/>
  <c r="N1563" i="40" a="1"/>
  <c r="N1563" i="40" s="1"/>
  <c r="N1564" i="40" a="1"/>
  <c r="N1564" i="40"/>
  <c r="N1565" i="40" a="1"/>
  <c r="N1565" i="40" s="1"/>
  <c r="N1566" i="40" a="1"/>
  <c r="N1566" i="40" s="1"/>
  <c r="N1567" i="40" a="1"/>
  <c r="N1567" i="40" s="1"/>
  <c r="N1568" i="40" a="1"/>
  <c r="N1568" i="40" s="1"/>
  <c r="N1569" i="40" a="1"/>
  <c r="N1569" i="40" s="1"/>
  <c r="N1570" i="40" a="1"/>
  <c r="N1570" i="40"/>
  <c r="N1571" i="40" a="1"/>
  <c r="N1571" i="40" s="1"/>
  <c r="N1572" i="40" a="1"/>
  <c r="N1572" i="40" s="1"/>
  <c r="N1573" i="40" a="1"/>
  <c r="N1573" i="40" s="1"/>
  <c r="N1574" i="40" a="1"/>
  <c r="N1574" i="40" s="1"/>
  <c r="N1575" i="40" a="1"/>
  <c r="N1575" i="40" s="1"/>
  <c r="N1576" i="40" a="1"/>
  <c r="N1576" i="40"/>
  <c r="N1577" i="40" a="1"/>
  <c r="N1577" i="40" s="1"/>
  <c r="N1578" i="40" a="1"/>
  <c r="N1578" i="40"/>
  <c r="N1579" i="40" a="1"/>
  <c r="N1579" i="40" s="1"/>
  <c r="N1580" i="40" a="1"/>
  <c r="N1580" i="40"/>
  <c r="N1581" i="40" a="1"/>
  <c r="N1581" i="40" s="1"/>
  <c r="N1582" i="40" a="1"/>
  <c r="N1582" i="40" s="1"/>
  <c r="N1583" i="40" a="1"/>
  <c r="N1583" i="40" s="1"/>
  <c r="N1584" i="40" a="1"/>
  <c r="N1584" i="40" s="1"/>
  <c r="N1585" i="40" a="1"/>
  <c r="N1585" i="40" s="1"/>
  <c r="N1586" i="40" a="1"/>
  <c r="N1586" i="40"/>
  <c r="N1587" i="40" a="1"/>
  <c r="N1587" i="40" s="1"/>
  <c r="N1588" i="40" a="1"/>
  <c r="N1588" i="40" s="1"/>
  <c r="N1589" i="40" a="1"/>
  <c r="N1589" i="40" s="1"/>
  <c r="N1590" i="40" a="1"/>
  <c r="N1590" i="40" s="1"/>
  <c r="N1591" i="40" a="1"/>
  <c r="N1591" i="40" s="1"/>
  <c r="N1592" i="40" a="1"/>
  <c r="N1592" i="40"/>
  <c r="N1593" i="40" a="1"/>
  <c r="N1593" i="40" s="1"/>
  <c r="N1594" i="40" a="1"/>
  <c r="N1594" i="40"/>
  <c r="N1595" i="40" a="1"/>
  <c r="N1595" i="40" s="1"/>
  <c r="N1596" i="40" a="1"/>
  <c r="N1596" i="40"/>
  <c r="N1597" i="40" a="1"/>
  <c r="N1597" i="40" s="1"/>
  <c r="N1598" i="40" a="1"/>
  <c r="N1598" i="40" s="1"/>
  <c r="N1599" i="40" a="1"/>
  <c r="N1599" i="40" s="1"/>
  <c r="N1600" i="40" a="1"/>
  <c r="N1600" i="40" s="1"/>
  <c r="N1601" i="40" a="1"/>
  <c r="N1601" i="40" s="1"/>
  <c r="N1602" i="40" a="1"/>
  <c r="N1602" i="40"/>
  <c r="N1603" i="40" a="1"/>
  <c r="N1603" i="40" s="1"/>
  <c r="N1604" i="40" a="1"/>
  <c r="N1604" i="40" s="1"/>
  <c r="N1605" i="40" a="1"/>
  <c r="N1605" i="40" s="1"/>
  <c r="N1606" i="40" a="1"/>
  <c r="N1606" i="40" s="1"/>
  <c r="N1607" i="40" a="1"/>
  <c r="N1607" i="40" s="1"/>
  <c r="N1608" i="40" a="1"/>
  <c r="N1608" i="40"/>
  <c r="N1609" i="40" a="1"/>
  <c r="N1609" i="40" s="1"/>
  <c r="N1610" i="40" a="1"/>
  <c r="N1610" i="40"/>
  <c r="N1611" i="40" a="1"/>
  <c r="N1611" i="40" s="1"/>
  <c r="N1612" i="40" a="1"/>
  <c r="N1612" i="40"/>
  <c r="N1613" i="40" a="1"/>
  <c r="N1613" i="40" s="1"/>
  <c r="N1614" i="40" a="1"/>
  <c r="N1614" i="40" s="1"/>
  <c r="N1615" i="40" a="1"/>
  <c r="N1615" i="40" s="1"/>
  <c r="N1616" i="40" a="1"/>
  <c r="N1616" i="40" s="1"/>
  <c r="N1617" i="40" a="1"/>
  <c r="N1617" i="40" s="1"/>
  <c r="N1618" i="40" a="1"/>
  <c r="N1618" i="40"/>
  <c r="N1619" i="40" a="1"/>
  <c r="N1619" i="40" s="1"/>
  <c r="N1620" i="40" a="1"/>
  <c r="N1620" i="40" s="1"/>
  <c r="N1621" i="40" a="1"/>
  <c r="N1621" i="40" s="1"/>
  <c r="N1622" i="40" a="1"/>
  <c r="N1622" i="40" s="1"/>
  <c r="N1623" i="40" a="1"/>
  <c r="N1623" i="40" s="1"/>
  <c r="N1624" i="40" a="1"/>
  <c r="N1624" i="40"/>
  <c r="N1625" i="40" a="1"/>
  <c r="N1625" i="40" s="1"/>
  <c r="N1626" i="40" a="1"/>
  <c r="N1626" i="40"/>
  <c r="N1627" i="40" a="1"/>
  <c r="N1627" i="40" s="1"/>
  <c r="N1628" i="40" a="1"/>
  <c r="N1628" i="40"/>
  <c r="N1629" i="40" a="1"/>
  <c r="N1629" i="40" s="1"/>
  <c r="N1630" i="40" a="1"/>
  <c r="N1630" i="40" s="1"/>
  <c r="N1631" i="40" a="1"/>
  <c r="N1631" i="40" s="1"/>
  <c r="N1632" i="40" a="1"/>
  <c r="N1632" i="40" s="1"/>
  <c r="N1633" i="40" a="1"/>
  <c r="N1633" i="40" s="1"/>
  <c r="N1634" i="40" a="1"/>
  <c r="N1634" i="40"/>
  <c r="N1635" i="40" a="1"/>
  <c r="N1635" i="40" s="1"/>
  <c r="N1636" i="40" a="1"/>
  <c r="N1636" i="40" s="1"/>
  <c r="N1637" i="40" a="1"/>
  <c r="N1637" i="40" s="1"/>
  <c r="N1638" i="40" a="1"/>
  <c r="N1638" i="40" s="1"/>
  <c r="N1639" i="40" a="1"/>
  <c r="N1639" i="40" s="1"/>
  <c r="N1640" i="40" a="1"/>
  <c r="N1640" i="40"/>
  <c r="N1641" i="40" a="1"/>
  <c r="N1641" i="40" s="1"/>
  <c r="N1642" i="40" a="1"/>
  <c r="N1642" i="40"/>
  <c r="N1643" i="40" a="1"/>
  <c r="N1643" i="40" s="1"/>
  <c r="N1644" i="40" a="1"/>
  <c r="N1644" i="40"/>
  <c r="N1645" i="40" a="1"/>
  <c r="N1645" i="40" s="1"/>
  <c r="N1646" i="40" a="1"/>
  <c r="N1646" i="40" s="1"/>
  <c r="N1647" i="40" a="1"/>
  <c r="N1647" i="40" s="1"/>
  <c r="N1648" i="40" a="1"/>
  <c r="N1648" i="40" s="1"/>
  <c r="N1649" i="40" a="1"/>
  <c r="N1649" i="40" s="1"/>
  <c r="N1650" i="40" a="1"/>
  <c r="N1650" i="40"/>
  <c r="N1651" i="40" a="1"/>
  <c r="N1651" i="40" s="1"/>
  <c r="N1652" i="40" a="1"/>
  <c r="N1652" i="40" s="1"/>
  <c r="N1653" i="40" a="1"/>
  <c r="N1653" i="40" s="1"/>
  <c r="N1654" i="40" a="1"/>
  <c r="N1654" i="40" s="1"/>
  <c r="N1655" i="40" a="1"/>
  <c r="N1655" i="40" s="1"/>
  <c r="N1656" i="40" a="1"/>
  <c r="N1656" i="40"/>
  <c r="N1657" i="40" a="1"/>
  <c r="N1657" i="40" s="1"/>
  <c r="N1658" i="40" a="1"/>
  <c r="N1658" i="40"/>
  <c r="N1659" i="40" a="1"/>
  <c r="N1659" i="40" s="1"/>
  <c r="N1660" i="40" a="1"/>
  <c r="N1660" i="40"/>
  <c r="N1661" i="40" a="1"/>
  <c r="N1661" i="40" s="1"/>
  <c r="N1662" i="40" a="1"/>
  <c r="N1662" i="40" s="1"/>
  <c r="N1663" i="40" a="1"/>
  <c r="N1663" i="40" s="1"/>
  <c r="N1664" i="40" a="1"/>
  <c r="N1664" i="40"/>
  <c r="N1665" i="40" a="1"/>
  <c r="N1665" i="40" s="1"/>
  <c r="N1666" i="40" a="1"/>
  <c r="N1666" i="40"/>
  <c r="N1667" i="40" a="1"/>
  <c r="N1667" i="40" s="1"/>
  <c r="N1668" i="40" a="1"/>
  <c r="N1668" i="40" s="1"/>
  <c r="N1669" i="40" a="1"/>
  <c r="N1669" i="40" s="1"/>
  <c r="N1670" i="40" a="1"/>
  <c r="N1670" i="40" s="1"/>
  <c r="N1671" i="40" a="1"/>
  <c r="N1671" i="40" s="1"/>
  <c r="N1672" i="40" a="1"/>
  <c r="N1672" i="40"/>
  <c r="N1673" i="40" a="1"/>
  <c r="N1673" i="40" s="1"/>
  <c r="N1674" i="40" a="1"/>
  <c r="N1674" i="40"/>
  <c r="N1675" i="40" a="1"/>
  <c r="N1675" i="40" s="1"/>
  <c r="N1676" i="40" a="1"/>
  <c r="N1676" i="40"/>
  <c r="N1677" i="40" a="1"/>
  <c r="N1677" i="40" s="1"/>
  <c r="N1678" i="40" a="1"/>
  <c r="N1678" i="40" s="1"/>
  <c r="N1679" i="40" a="1"/>
  <c r="N1679" i="40" s="1"/>
  <c r="N1680" i="40" a="1"/>
  <c r="N1680" i="40"/>
  <c r="N1681" i="40" a="1"/>
  <c r="N1681" i="40" s="1"/>
  <c r="N1682" i="40" a="1"/>
  <c r="N1682" i="40"/>
  <c r="N1683" i="40" a="1"/>
  <c r="N1683" i="40" s="1"/>
  <c r="N1684" i="40" a="1"/>
  <c r="N1684" i="40" s="1"/>
  <c r="N1685" i="40" a="1"/>
  <c r="N1685" i="40" s="1"/>
  <c r="N1686" i="40" a="1"/>
  <c r="N1686" i="40" s="1"/>
  <c r="N1687" i="40" a="1"/>
  <c r="N1687" i="40" s="1"/>
  <c r="N1688" i="40" a="1"/>
  <c r="N1688" i="40"/>
  <c r="N1689" i="40" a="1"/>
  <c r="N1689" i="40" s="1"/>
  <c r="N1690" i="40" a="1"/>
  <c r="N1690" i="40"/>
  <c r="N1691" i="40" a="1"/>
  <c r="N1691" i="40" s="1"/>
  <c r="N1692" i="40" a="1"/>
  <c r="N1692" i="40"/>
  <c r="N1693" i="40" a="1"/>
  <c r="N1693" i="40" s="1"/>
  <c r="N1694" i="40" a="1"/>
  <c r="N1694" i="40" s="1"/>
  <c r="N1695" i="40" a="1"/>
  <c r="N1695" i="40" s="1"/>
  <c r="N1696" i="40" a="1"/>
  <c r="N1696" i="40"/>
  <c r="N1697" i="40" a="1"/>
  <c r="N1697" i="40"/>
  <c r="N1698" i="40" a="1"/>
  <c r="N1698" i="40"/>
  <c r="N1699" i="40" a="1"/>
  <c r="N1699" i="40" s="1"/>
  <c r="N1700" i="40" a="1"/>
  <c r="N1700" i="40" s="1"/>
  <c r="N1701" i="40" a="1"/>
  <c r="N1701" i="40"/>
  <c r="N1702" i="40" a="1"/>
  <c r="N1702" i="40" s="1"/>
  <c r="N1703" i="40" a="1"/>
  <c r="N1703" i="40" s="1"/>
  <c r="N1704" i="40" a="1"/>
  <c r="N1704" i="40" s="1"/>
  <c r="N1705" i="40" a="1"/>
  <c r="N1705" i="40"/>
  <c r="N1706" i="40" a="1"/>
  <c r="N1706" i="40" s="1"/>
  <c r="N1707" i="40" a="1"/>
  <c r="N1707" i="40" s="1"/>
  <c r="N1708" i="40" a="1"/>
  <c r="N1708" i="40" s="1"/>
  <c r="N1709" i="40" a="1"/>
  <c r="N1709" i="40"/>
  <c r="N1710" i="40" a="1"/>
  <c r="N1710" i="40" s="1"/>
  <c r="N1711" i="40" a="1"/>
  <c r="N1711" i="40" s="1"/>
  <c r="N1712" i="40" a="1"/>
  <c r="N1712" i="40" s="1"/>
  <c r="N1713" i="40" a="1"/>
  <c r="N1713" i="40"/>
  <c r="N1714" i="40" a="1"/>
  <c r="N1714" i="40" s="1"/>
  <c r="N1715" i="40" a="1"/>
  <c r="N1715" i="40" s="1"/>
  <c r="N1716" i="40" a="1"/>
  <c r="N1716" i="40" s="1"/>
  <c r="N1717" i="40" a="1"/>
  <c r="N1717" i="40"/>
  <c r="N1718" i="40" a="1"/>
  <c r="N1718" i="40" s="1"/>
  <c r="N1719" i="40" a="1"/>
  <c r="N1719" i="40" s="1"/>
  <c r="N1720" i="40" a="1"/>
  <c r="N1720" i="40" s="1"/>
  <c r="N1721" i="40" a="1"/>
  <c r="N1721" i="40" s="1"/>
  <c r="N1722" i="40" a="1"/>
  <c r="N1722" i="40" s="1"/>
  <c r="N1723" i="40" a="1"/>
  <c r="N1723" i="40" s="1"/>
  <c r="N1724" i="40" a="1"/>
  <c r="N1724" i="40" s="1"/>
  <c r="N1725" i="40" a="1"/>
  <c r="N1725" i="40" s="1"/>
  <c r="N1726" i="40" a="1"/>
  <c r="N1726" i="40" s="1"/>
  <c r="N1727" i="40" a="1"/>
  <c r="N1727" i="40" s="1"/>
  <c r="N1728" i="40" a="1"/>
  <c r="N1728" i="40" s="1"/>
  <c r="N1729" i="40" a="1"/>
  <c r="N1729" i="40" s="1"/>
  <c r="N1730" i="40" a="1"/>
  <c r="N1730" i="40" s="1"/>
  <c r="N1731" i="40" a="1"/>
  <c r="N1731" i="40" s="1"/>
  <c r="N1732" i="40" a="1"/>
  <c r="N1732" i="40" s="1"/>
  <c r="N1733" i="40" a="1"/>
  <c r="N1733" i="40" s="1"/>
  <c r="N1734" i="40" a="1"/>
  <c r="N1734" i="40" s="1"/>
  <c r="N1735" i="40" a="1"/>
  <c r="N1735" i="40" s="1"/>
  <c r="N1736" i="40" a="1"/>
  <c r="N1736" i="40" s="1"/>
  <c r="N1737" i="40" a="1"/>
  <c r="N1737" i="40" s="1"/>
  <c r="N1738" i="40" a="1"/>
  <c r="N1738" i="40" s="1"/>
  <c r="N1739" i="40" a="1"/>
  <c r="N1739" i="40" s="1"/>
  <c r="N1740" i="40" a="1"/>
  <c r="N1740" i="40" s="1"/>
  <c r="N1741" i="40" a="1"/>
  <c r="N1741" i="40" s="1"/>
  <c r="N1742" i="40" a="1"/>
  <c r="N1742" i="40" s="1"/>
  <c r="N1743" i="40" a="1"/>
  <c r="N1743" i="40" s="1"/>
  <c r="N1744" i="40" a="1"/>
  <c r="N1744" i="40" s="1"/>
  <c r="N1745" i="40" a="1"/>
  <c r="N1745" i="40" s="1"/>
  <c r="N1746" i="40" a="1"/>
  <c r="N1746" i="40" s="1"/>
  <c r="N1747" i="40" a="1"/>
  <c r="N1747" i="40" s="1"/>
  <c r="N1748" i="40" a="1"/>
  <c r="N1748" i="40" s="1"/>
  <c r="N1749" i="40" a="1"/>
  <c r="N1749" i="40" s="1"/>
  <c r="N1750" i="40" a="1"/>
  <c r="N1750" i="40" s="1"/>
  <c r="N1751" i="40" a="1"/>
  <c r="N1751" i="40" s="1"/>
  <c r="N1752" i="40" a="1"/>
  <c r="N1752" i="40" s="1"/>
  <c r="N1753" i="40" a="1"/>
  <c r="N1753" i="40" s="1"/>
  <c r="N1754" i="40" a="1"/>
  <c r="N1754" i="40" s="1"/>
  <c r="N1755" i="40" a="1"/>
  <c r="N1755" i="40" s="1"/>
  <c r="N1756" i="40" a="1"/>
  <c r="N1756" i="40" s="1"/>
  <c r="N1757" i="40" a="1"/>
  <c r="N1757" i="40" s="1"/>
  <c r="N1758" i="40" a="1"/>
  <c r="N1758" i="40" s="1"/>
  <c r="N1759" i="40" a="1"/>
  <c r="N1759" i="40" s="1"/>
  <c r="N1760" i="40" a="1"/>
  <c r="N1760" i="40" s="1"/>
  <c r="N1761" i="40" a="1"/>
  <c r="N1761" i="40" s="1"/>
  <c r="N1762" i="40" a="1"/>
  <c r="N1762" i="40" s="1"/>
  <c r="N1763" i="40" a="1"/>
  <c r="N1763" i="40" s="1"/>
  <c r="N1764" i="40" a="1"/>
  <c r="N1764" i="40" s="1"/>
  <c r="N1765" i="40" a="1"/>
  <c r="N1765" i="40" s="1"/>
  <c r="N1766" i="40" a="1"/>
  <c r="N1766" i="40" s="1"/>
  <c r="N1767" i="40" a="1"/>
  <c r="N1767" i="40" s="1"/>
  <c r="N1768" i="40" a="1"/>
  <c r="N1768" i="40" s="1"/>
  <c r="N1769" i="40" a="1"/>
  <c r="N1769" i="40" s="1"/>
  <c r="N1770" i="40" a="1"/>
  <c r="N1770" i="40" s="1"/>
  <c r="N1771" i="40" a="1"/>
  <c r="N1771" i="40" s="1"/>
  <c r="N1772" i="40" a="1"/>
  <c r="N1772" i="40" s="1"/>
  <c r="N1773" i="40" a="1"/>
  <c r="N1773" i="40" s="1"/>
  <c r="N1774" i="40" a="1"/>
  <c r="N1774" i="40" s="1"/>
  <c r="N1775" i="40" a="1"/>
  <c r="N1775" i="40" s="1"/>
  <c r="N1776" i="40" a="1"/>
  <c r="N1776" i="40" s="1"/>
  <c r="N1777" i="40" a="1"/>
  <c r="N1777" i="40" s="1"/>
  <c r="N1778" i="40" a="1"/>
  <c r="N1778" i="40" s="1"/>
  <c r="N1779" i="40" a="1"/>
  <c r="N1779" i="40" s="1"/>
  <c r="N1780" i="40" a="1"/>
  <c r="N1780" i="40" s="1"/>
  <c r="N1781" i="40" a="1"/>
  <c r="N1781" i="40" s="1"/>
  <c r="N1782" i="40" a="1"/>
  <c r="N1782" i="40" s="1"/>
  <c r="N1783" i="40" a="1"/>
  <c r="N1783" i="40" s="1"/>
  <c r="N1784" i="40" a="1"/>
  <c r="N1784" i="40" s="1"/>
  <c r="N1785" i="40" a="1"/>
  <c r="N1785" i="40" s="1"/>
  <c r="N1786" i="40" a="1"/>
  <c r="N1786" i="40" s="1"/>
  <c r="N1787" i="40" a="1"/>
  <c r="N1787" i="40" s="1"/>
  <c r="N1788" i="40" a="1"/>
  <c r="N1788" i="40" s="1"/>
  <c r="N1789" i="40" a="1"/>
  <c r="N1789" i="40" s="1"/>
  <c r="N1790" i="40" a="1"/>
  <c r="N1790" i="40" s="1"/>
  <c r="N1791" i="40" a="1"/>
  <c r="N1791" i="40" s="1"/>
  <c r="N1792" i="40" a="1"/>
  <c r="N1792" i="40" s="1"/>
  <c r="N1793" i="40" a="1"/>
  <c r="N1793" i="40" s="1"/>
  <c r="N1794" i="40" a="1"/>
  <c r="N1794" i="40" s="1"/>
  <c r="N1795" i="40" a="1"/>
  <c r="N1795" i="40" s="1"/>
  <c r="N1796" i="40" a="1"/>
  <c r="N1796" i="40" s="1"/>
  <c r="N1797" i="40" a="1"/>
  <c r="N1797" i="40" s="1"/>
  <c r="N1798" i="40" a="1"/>
  <c r="N1798" i="40" s="1"/>
  <c r="N1799" i="40" a="1"/>
  <c r="N1799" i="40" s="1"/>
  <c r="N1800" i="40" a="1"/>
  <c r="N1800" i="40" s="1"/>
  <c r="N1801" i="40" a="1"/>
  <c r="N1801" i="40" s="1"/>
  <c r="N1802" i="40" a="1"/>
  <c r="N1802" i="40" s="1"/>
  <c r="N1803" i="40" a="1"/>
  <c r="N1803" i="40" s="1"/>
  <c r="N1804" i="40" a="1"/>
  <c r="N1804" i="40" s="1"/>
  <c r="N1805" i="40" a="1"/>
  <c r="N1805" i="40" s="1"/>
  <c r="N1806" i="40" a="1"/>
  <c r="N1806" i="40" s="1"/>
  <c r="N1807" i="40" a="1"/>
  <c r="N1807" i="40" s="1"/>
  <c r="N1808" i="40" a="1"/>
  <c r="N1808" i="40" s="1"/>
  <c r="N1809" i="40" a="1"/>
  <c r="N1809" i="40" s="1"/>
  <c r="N1810" i="40" a="1"/>
  <c r="N1810" i="40" s="1"/>
  <c r="N1811" i="40" a="1"/>
  <c r="N1811" i="40" s="1"/>
  <c r="N1812" i="40" a="1"/>
  <c r="N1812" i="40" s="1"/>
  <c r="N1813" i="40" a="1"/>
  <c r="N1813" i="40" s="1"/>
  <c r="N1814" i="40" a="1"/>
  <c r="N1814" i="40" s="1"/>
  <c r="N1815" i="40" a="1"/>
  <c r="N1815" i="40" s="1"/>
  <c r="N1816" i="40" a="1"/>
  <c r="N1816" i="40" s="1"/>
  <c r="N1817" i="40" a="1"/>
  <c r="N1817" i="40" s="1"/>
  <c r="N1818" i="40" a="1"/>
  <c r="N1818" i="40" s="1"/>
  <c r="N1819" i="40" a="1"/>
  <c r="N1819" i="40" s="1"/>
  <c r="N1820" i="40" a="1"/>
  <c r="N1820" i="40" s="1"/>
  <c r="N1821" i="40" a="1"/>
  <c r="N1821" i="40" s="1"/>
  <c r="N1822" i="40" a="1"/>
  <c r="N1822" i="40" s="1"/>
  <c r="N1823" i="40" a="1"/>
  <c r="N1823" i="40" s="1"/>
  <c r="N1824" i="40" a="1"/>
  <c r="N1824" i="40" s="1"/>
  <c r="N1825" i="40" a="1"/>
  <c r="N1825" i="40" s="1"/>
  <c r="N1826" i="40" a="1"/>
  <c r="N1826" i="40" s="1"/>
  <c r="N1827" i="40" a="1"/>
  <c r="N1827" i="40" s="1"/>
  <c r="N1828" i="40" a="1"/>
  <c r="N1828" i="40" s="1"/>
  <c r="N1829" i="40" a="1"/>
  <c r="N1829" i="40" s="1"/>
  <c r="N1830" i="40" a="1"/>
  <c r="N1830" i="40" s="1"/>
  <c r="N1831" i="40" a="1"/>
  <c r="N1831" i="40" s="1"/>
  <c r="N1832" i="40" a="1"/>
  <c r="N1832" i="40" s="1"/>
  <c r="N1833" i="40" a="1"/>
  <c r="N1833" i="40" s="1"/>
  <c r="N1834" i="40" a="1"/>
  <c r="N1834" i="40" s="1"/>
  <c r="N1835" i="40" a="1"/>
  <c r="N1835" i="40" s="1"/>
  <c r="N1836" i="40" a="1"/>
  <c r="N1836" i="40" s="1"/>
  <c r="N1837" i="40" a="1"/>
  <c r="N1837" i="40" s="1"/>
  <c r="N1838" i="40" a="1"/>
  <c r="N1838" i="40" s="1"/>
  <c r="N1839" i="40" a="1"/>
  <c r="N1839" i="40" s="1"/>
  <c r="N1840" i="40" a="1"/>
  <c r="N1840" i="40" s="1"/>
  <c r="N1841" i="40" a="1"/>
  <c r="N1841" i="40" s="1"/>
  <c r="N1842" i="40" a="1"/>
  <c r="N1842" i="40" s="1"/>
  <c r="N1843" i="40" a="1"/>
  <c r="N1843" i="40" s="1"/>
  <c r="N1844" i="40" a="1"/>
  <c r="N1844" i="40" s="1"/>
  <c r="N1845" i="40" a="1"/>
  <c r="N1845" i="40" s="1"/>
  <c r="N1846" i="40" a="1"/>
  <c r="N1846" i="40" s="1"/>
  <c r="N1847" i="40" a="1"/>
  <c r="N1847" i="40" s="1"/>
  <c r="N1848" i="40" a="1"/>
  <c r="N1848" i="40" s="1"/>
  <c r="N1849" i="40" a="1"/>
  <c r="N1849" i="40" s="1"/>
  <c r="N1850" i="40" a="1"/>
  <c r="N1850" i="40" s="1"/>
  <c r="N1851" i="40" a="1"/>
  <c r="N1851" i="40" s="1"/>
  <c r="N1852" i="40" a="1"/>
  <c r="N1852" i="40" s="1"/>
  <c r="N1853" i="40" a="1"/>
  <c r="N1853" i="40" s="1"/>
  <c r="N1854" i="40" a="1"/>
  <c r="N1854" i="40" s="1"/>
  <c r="N1855" i="40" a="1"/>
  <c r="N1855" i="40" s="1"/>
  <c r="N1856" i="40" a="1"/>
  <c r="N1856" i="40" s="1"/>
  <c r="N1857" i="40" a="1"/>
  <c r="N1857" i="40" s="1"/>
  <c r="N1858" i="40" a="1"/>
  <c r="N1858" i="40" s="1"/>
  <c r="N1859" i="40" a="1"/>
  <c r="N1859" i="40" s="1"/>
  <c r="N1860" i="40" a="1"/>
  <c r="N1860" i="40" s="1"/>
  <c r="N1861" i="40" a="1"/>
  <c r="N1861" i="40" s="1"/>
  <c r="N1862" i="40" a="1"/>
  <c r="N1862" i="40" s="1"/>
  <c r="N1863" i="40" a="1"/>
  <c r="N1863" i="40" s="1"/>
  <c r="N1864" i="40" a="1"/>
  <c r="N1864" i="40" s="1"/>
  <c r="N1865" i="40" a="1"/>
  <c r="N1865" i="40" s="1"/>
  <c r="N1866" i="40" a="1"/>
  <c r="N1866" i="40" s="1"/>
  <c r="N1867" i="40" a="1"/>
  <c r="N1867" i="40" s="1"/>
  <c r="N1868" i="40" a="1"/>
  <c r="N1868" i="40" s="1"/>
  <c r="N1869" i="40" a="1"/>
  <c r="N1869" i="40" s="1"/>
  <c r="N1870" i="40" a="1"/>
  <c r="N1870" i="40" s="1"/>
  <c r="N1871" i="40" a="1"/>
  <c r="N1871" i="40" s="1"/>
  <c r="N1872" i="40" a="1"/>
  <c r="N1872" i="40" s="1"/>
  <c r="N1873" i="40" a="1"/>
  <c r="N1873" i="40" s="1"/>
  <c r="N1874" i="40" a="1"/>
  <c r="N1874" i="40" s="1"/>
  <c r="N1875" i="40" a="1"/>
  <c r="N1875" i="40" s="1"/>
  <c r="N1876" i="40" a="1"/>
  <c r="N1876" i="40" s="1"/>
  <c r="N1877" i="40" a="1"/>
  <c r="N1877" i="40" s="1"/>
  <c r="N1878" i="40" a="1"/>
  <c r="N1878" i="40" s="1"/>
  <c r="N1879" i="40" a="1"/>
  <c r="N1879" i="40" s="1"/>
  <c r="N1880" i="40" a="1"/>
  <c r="N1880" i="40" s="1"/>
  <c r="N1881" i="40" a="1"/>
  <c r="N1881" i="40" s="1"/>
  <c r="N1882" i="40" a="1"/>
  <c r="N1882" i="40" s="1"/>
  <c r="N1883" i="40" a="1"/>
  <c r="N1883" i="40" s="1"/>
  <c r="N1884" i="40" a="1"/>
  <c r="N1884" i="40" s="1"/>
  <c r="N1885" i="40" a="1"/>
  <c r="N1885" i="40" s="1"/>
  <c r="N1886" i="40" a="1"/>
  <c r="N1886" i="40" s="1"/>
  <c r="N1887" i="40" a="1"/>
  <c r="N1887" i="40" s="1"/>
  <c r="N1888" i="40" a="1"/>
  <c r="N1888" i="40" s="1"/>
  <c r="N1889" i="40" a="1"/>
  <c r="N1889" i="40" s="1"/>
  <c r="N1890" i="40" a="1"/>
  <c r="N1890" i="40" s="1"/>
  <c r="N1891" i="40" a="1"/>
  <c r="N1891" i="40" s="1"/>
  <c r="N1892" i="40" a="1"/>
  <c r="N1892" i="40" s="1"/>
  <c r="N1893" i="40" a="1"/>
  <c r="N1893" i="40" s="1"/>
  <c r="N1894" i="40" a="1"/>
  <c r="N1894" i="40" s="1"/>
  <c r="N1895" i="40" a="1"/>
  <c r="N1895" i="40" s="1"/>
  <c r="N1896" i="40" a="1"/>
  <c r="N1896" i="40" s="1"/>
  <c r="N1897" i="40" a="1"/>
  <c r="N1897" i="40" s="1"/>
  <c r="N1898" i="40" a="1"/>
  <c r="N1898" i="40" s="1"/>
  <c r="N1899" i="40" a="1"/>
  <c r="N1899" i="40" s="1"/>
  <c r="N1900" i="40" a="1"/>
  <c r="N1900" i="40" s="1"/>
  <c r="N1901" i="40" a="1"/>
  <c r="N1901" i="40" s="1"/>
  <c r="N1902" i="40" a="1"/>
  <c r="N1902" i="40" s="1"/>
  <c r="N1903" i="40" a="1"/>
  <c r="N1903" i="40" s="1"/>
  <c r="N1904" i="40" a="1"/>
  <c r="N1904" i="40" s="1"/>
  <c r="N1905" i="40" a="1"/>
  <c r="N1905" i="40" s="1"/>
  <c r="N1906" i="40" a="1"/>
  <c r="N1906" i="40"/>
  <c r="N1907" i="40" a="1"/>
  <c r="N1907" i="40" s="1"/>
  <c r="N1908" i="40" a="1"/>
  <c r="N1908" i="40" s="1"/>
  <c r="N1909" i="40" a="1"/>
  <c r="N1909" i="40" s="1"/>
  <c r="N1910" i="40" a="1"/>
  <c r="N1910" i="40" s="1"/>
  <c r="N1911" i="40" a="1"/>
  <c r="N1911" i="40" s="1"/>
  <c r="N1912" i="40" a="1"/>
  <c r="N1912" i="40" s="1"/>
  <c r="N1913" i="40" a="1"/>
  <c r="N1913" i="40" s="1"/>
  <c r="N1914" i="40" a="1"/>
  <c r="N1914" i="40"/>
  <c r="N1915" i="40" a="1"/>
  <c r="N1915" i="40" s="1"/>
  <c r="N1916" i="40" a="1"/>
  <c r="N1916" i="40" s="1"/>
  <c r="N1917" i="40" a="1"/>
  <c r="N1917" i="40" s="1"/>
  <c r="N1918" i="40" a="1"/>
  <c r="N1918" i="40"/>
  <c r="N1919" i="40" a="1"/>
  <c r="N1919" i="40" s="1"/>
  <c r="N1920" i="40" a="1"/>
  <c r="N1920" i="40" s="1"/>
  <c r="N1921" i="40" a="1"/>
  <c r="N1921" i="40" s="1"/>
  <c r="N1922" i="40" a="1"/>
  <c r="N1922" i="40"/>
  <c r="N1923" i="40" a="1"/>
  <c r="N1923" i="40" s="1"/>
  <c r="N1924" i="40" a="1"/>
  <c r="N1924" i="40" s="1"/>
  <c r="N1925" i="40" a="1"/>
  <c r="N1925" i="40" s="1"/>
  <c r="N1926" i="40" a="1"/>
  <c r="N1926" i="40" s="1"/>
  <c r="N1927" i="40" a="1"/>
  <c r="N1927" i="40" s="1"/>
  <c r="N1928" i="40" a="1"/>
  <c r="N1928" i="40" s="1"/>
  <c r="N1929" i="40" a="1"/>
  <c r="N1929" i="40" s="1"/>
  <c r="N1930" i="40" a="1"/>
  <c r="N1930" i="40" s="1"/>
  <c r="N1931" i="40" a="1"/>
  <c r="N1931" i="40" s="1"/>
  <c r="N1932" i="40" a="1"/>
  <c r="N1932" i="40" s="1"/>
  <c r="N1933" i="40" a="1"/>
  <c r="N1933" i="40" s="1"/>
  <c r="N1934" i="40" a="1"/>
  <c r="N1934" i="40" s="1"/>
  <c r="N1935" i="40" a="1"/>
  <c r="N1935" i="40" s="1"/>
  <c r="N1936" i="40" a="1"/>
  <c r="N1936" i="40" s="1"/>
  <c r="N1937" i="40" a="1"/>
  <c r="N1937" i="40" s="1"/>
  <c r="N1938" i="40" a="1"/>
  <c r="N1938" i="40"/>
  <c r="N1939" i="40" a="1"/>
  <c r="N1939" i="40" s="1"/>
  <c r="N1940" i="40" a="1"/>
  <c r="N1940" i="40" s="1"/>
  <c r="N1941" i="40" a="1"/>
  <c r="N1941" i="40" s="1"/>
  <c r="N1942" i="40" a="1"/>
  <c r="N1942" i="40" s="1"/>
  <c r="N1943" i="40" a="1"/>
  <c r="N1943" i="40" s="1"/>
  <c r="N1944" i="40" a="1"/>
  <c r="N1944" i="40" s="1"/>
  <c r="N1945" i="40" a="1"/>
  <c r="N1945" i="40" s="1"/>
  <c r="N1946" i="40" a="1"/>
  <c r="N1946" i="40"/>
  <c r="N1947" i="40" a="1"/>
  <c r="N1947" i="40" s="1"/>
  <c r="N1948" i="40" a="1"/>
  <c r="N1948" i="40" s="1"/>
  <c r="N1949" i="40" a="1"/>
  <c r="N1949" i="40" s="1"/>
  <c r="N1950" i="40" a="1"/>
  <c r="N1950" i="40"/>
  <c r="N1951" i="40" a="1"/>
  <c r="N1951" i="40" s="1"/>
  <c r="N1952" i="40" a="1"/>
  <c r="N1952" i="40" s="1"/>
  <c r="N1953" i="40" a="1"/>
  <c r="N1953" i="40" s="1"/>
  <c r="N1954" i="40" a="1"/>
  <c r="N1954" i="40"/>
  <c r="N1955" i="40" a="1"/>
  <c r="N1955" i="40" s="1"/>
  <c r="N1956" i="40" a="1"/>
  <c r="N1956" i="40" s="1"/>
  <c r="N1957" i="40" a="1"/>
  <c r="N1957" i="40" s="1"/>
  <c r="N1958" i="40" a="1"/>
  <c r="N1958" i="40" s="1"/>
  <c r="N1959" i="40" a="1"/>
  <c r="N1959" i="40" s="1"/>
  <c r="N1960" i="40" a="1"/>
  <c r="N1960" i="40"/>
  <c r="N1961" i="40" a="1"/>
  <c r="N1961" i="40" s="1"/>
  <c r="N1962" i="40" a="1"/>
  <c r="N1962" i="40"/>
  <c r="N1963" i="40" a="1"/>
  <c r="N1963" i="40" s="1"/>
  <c r="N1964" i="40" a="1"/>
  <c r="N1964" i="40"/>
  <c r="N1965" i="40" a="1"/>
  <c r="N1965" i="40" s="1"/>
  <c r="N1966" i="40" a="1"/>
  <c r="N1966" i="40" s="1"/>
  <c r="N1967" i="40" a="1"/>
  <c r="N1967" i="40" s="1"/>
  <c r="N1968" i="40" a="1"/>
  <c r="N1968" i="40"/>
  <c r="N1969" i="40" a="1"/>
  <c r="N1969" i="40" s="1"/>
  <c r="N1970" i="40" a="1"/>
  <c r="N1970" i="40" s="1"/>
  <c r="N1971" i="40" a="1"/>
  <c r="N1971" i="40" s="1"/>
  <c r="N1972" i="40" a="1"/>
  <c r="N1972" i="40" s="1"/>
  <c r="N1973" i="40" a="1"/>
  <c r="N1973" i="40" s="1"/>
  <c r="N1974" i="40" a="1"/>
  <c r="N1974" i="40" s="1"/>
  <c r="N1975" i="40" a="1"/>
  <c r="N1975" i="40" s="1"/>
  <c r="N1976" i="40" a="1"/>
  <c r="N1976" i="40"/>
  <c r="N1977" i="40" a="1"/>
  <c r="N1977" i="40" s="1"/>
  <c r="N1978" i="40" a="1"/>
  <c r="N1978" i="40"/>
  <c r="N1979" i="40" a="1"/>
  <c r="N1979" i="40" s="1"/>
  <c r="N1980" i="40" a="1"/>
  <c r="N1980" i="40"/>
  <c r="N1981" i="40" a="1"/>
  <c r="N1981" i="40" s="1"/>
  <c r="N1982" i="40" a="1"/>
  <c r="N1982" i="40" s="1"/>
  <c r="N1983" i="40" a="1"/>
  <c r="N1983" i="40" s="1"/>
  <c r="N1984" i="40" a="1"/>
  <c r="N1984" i="40"/>
  <c r="N1985" i="40" a="1"/>
  <c r="N1985" i="40" s="1"/>
  <c r="N1986" i="40" a="1"/>
  <c r="N1986" i="40" s="1"/>
  <c r="N1987" i="40" a="1"/>
  <c r="N1987" i="40" s="1"/>
  <c r="N1988" i="40" a="1"/>
  <c r="N1988" i="40" s="1"/>
  <c r="N1989" i="40" a="1"/>
  <c r="N1989" i="40" s="1"/>
  <c r="N1990" i="40" a="1"/>
  <c r="N1990" i="40" s="1"/>
  <c r="N1991" i="40" a="1"/>
  <c r="N1991" i="40" s="1"/>
  <c r="N1992" i="40" a="1"/>
  <c r="N1992" i="40"/>
  <c r="N1993" i="40" a="1"/>
  <c r="N1993" i="40" s="1"/>
  <c r="N1994" i="40" a="1"/>
  <c r="N1994" i="40"/>
  <c r="N1995" i="40" a="1"/>
  <c r="N1995" i="40" s="1"/>
  <c r="N1996" i="40" a="1"/>
  <c r="N1996" i="40"/>
  <c r="N1997" i="40" a="1"/>
  <c r="N1997" i="40" s="1"/>
  <c r="N1998" i="40" a="1"/>
  <c r="N1998" i="40" s="1"/>
  <c r="N1999" i="40" a="1"/>
  <c r="N1999" i="40" s="1"/>
  <c r="N2000" i="40" a="1"/>
  <c r="N2000" i="40"/>
  <c r="N2001" i="40" a="1"/>
  <c r="N2001" i="40" s="1"/>
  <c r="N2002" i="40" a="1"/>
  <c r="N2002" i="40" s="1"/>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I4" i="39" l="1"/>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1" i="341" l="1" a="1"/>
  <c r="A1" i="341" s="1"/>
  <c r="H27" i="8" l="1"/>
  <c r="H22" i="8"/>
  <c r="H17" i="8"/>
  <c r="H12" i="8"/>
  <c r="H7" i="8"/>
  <c r="H2" i="8"/>
  <c r="H35" i="34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5E9132FE-D015-4340-91C7-BCFED3803261}" keepAlive="1" name="連線1050" type="5" refreshedVersion="0" background="1">
    <dbPr connection="Provider=Microsoft.Mashup.OleDb.1;Data Source=$Workbook$;Location=&quot;Table_6669_113_05&quot;;Extended Properties=&quot;&quot;" commandType="0"/>
  </connection>
  <connection id="61" xr16:uid="{77F09990-ECA2-4E20-A476-B0C6B95DB56B}" keepAlive="1" name="連線1051" type="5" refreshedVersion="0" background="1">
    <dbPr connection="Provider=Microsoft.Mashup.OleDb.1;Data Source=$Workbook$;Location=&quot;Table_6669_113_04&quot;;Extended Properties=&quot;&quot;" commandType="0"/>
  </connection>
  <connection id="62" xr16:uid="{4880D115-BF3E-4555-845B-7855A48FCDAF}" keepAlive="1" name="連線1052" type="5" refreshedVersion="0" background="1">
    <dbPr connection="Provider=Microsoft.Mashup.OleDb.1;Data Source=$Workbook$;Location=&quot;Table_6669_113_03&quot;;Extended Properties=&quot;&quot;" commandType="0"/>
  </connection>
  <connection id="63" xr16:uid="{F70C2721-353C-456F-BA75-14AC6797E95D}" keepAlive="1" name="連線1053" type="5" refreshedVersion="0" background="1">
    <dbPr connection="Provider=Microsoft.Mashup.OleDb.1;Data Source=$Workbook$;Location=&quot;Table_3533_113_05&quot;;Extended Properties=&quot;&quot;" commandType="0"/>
  </connection>
  <connection id="64" xr16:uid="{2E3441FB-A602-40E1-B957-C51F91E10B67}" keepAlive="1" name="連線1054" type="5" refreshedVersion="0" background="1">
    <dbPr connection="Provider=Microsoft.Mashup.OleDb.1;Data Source=$Workbook$;Location=&quot;Table_3533_113_04&quot;;Extended Properties=&quot;&quot;" commandType="0"/>
  </connection>
  <connection id="65" xr16:uid="{A9A71EF0-64C7-498E-A577-B1915B6AF661}" keepAlive="1" name="連線1055" type="5" refreshedVersion="0" background="1">
    <dbPr connection="Provider=Microsoft.Mashup.OleDb.1;Data Source=$Workbook$;Location=&quot;Table_3533_113_03&quot;;Extended Properties=&quot;&quot;" commandType="0"/>
  </connection>
  <connection id="66" xr16:uid="{F0F7625A-8E6A-4248-A7CF-5B8DAEFE90CB}" keepAlive="1" name="連線1056" type="5" refreshedVersion="0" background="1">
    <dbPr connection="Provider=Microsoft.Mashup.OleDb.1;Data Source=$Workbook$;Location=&quot;Table_2059_113_05&quot;;Extended Properties=&quot;&quot;" commandType="0"/>
  </connection>
  <connection id="67" xr16:uid="{A8E3F136-48E3-48A8-866C-BEA5AC957F80}" keepAlive="1" name="連線1057" type="5" refreshedVersion="0" background="1">
    <dbPr connection="Provider=Microsoft.Mashup.OleDb.1;Data Source=$Workbook$;Location=&quot;Table_2059_113_04&quot;;Extended Properties=&quot;&quot;" commandType="0"/>
  </connection>
  <connection id="68" xr16:uid="{67298850-337A-48D2-8F53-0DFE1436DDD6}" keepAlive="1" name="連線1058" type="5" refreshedVersion="0" background="1">
    <dbPr connection="Provider=Microsoft.Mashup.OleDb.1;Data Source=$Workbook$;Location=&quot;Table_2059_113_03&quot;;Extended Properties=&quot;&quot;" commandType="0"/>
  </connection>
  <connection id="69" xr16:uid="{7FEB7C4B-63D2-4ECE-A439-D16CF1F6B4E6}" keepAlive="1" name="連線1059" type="5" refreshedVersion="0" background="1">
    <dbPr connection="Provider=Microsoft.Mashup.OleDb.1;Data Source=$Workbook$;Location=&quot;Table_2357_113_05&quot;;Extended Properties=&quot;&quot;" commandType="0"/>
  </connection>
  <connection id="70" xr16:uid="{CBF1DF9D-B1AB-4D04-9F7C-9157E38DEA2D}" keepAlive="1" name="連線106" type="5" refreshedVersion="0" background="1">
    <dbPr connection="Provider=Microsoft.Mashup.OleDb.1;Data Source=$Workbook$;Location=&quot;Table_1905_113_04&quot;;Extended Properties=&quot;&quot;" commandType="0"/>
  </connection>
  <connection id="71" xr16:uid="{B3A77F8D-F6B3-4939-BD87-1B8AD95242A7}" keepAlive="1" name="連線1060" type="5" refreshedVersion="0" background="1">
    <dbPr connection="Provider=Microsoft.Mashup.OleDb.1;Data Source=$Workbook$;Location=&quot;Table_2357_113_04&quot;;Extended Properties=&quot;&quot;" commandType="0"/>
  </connection>
  <connection id="72" xr16:uid="{19EFF8C2-C95F-4A4C-A7AA-14A0267A633A}" keepAlive="1" name="連線1061" type="5" refreshedVersion="0" background="1">
    <dbPr connection="Provider=Microsoft.Mashup.OleDb.1;Data Source=$Workbook$;Location=&quot;Table_2357_113_03&quot;;Extended Properties=&quot;&quot;" commandType="0"/>
  </connection>
  <connection id="73" xr16:uid="{7632EB49-2280-4176-A067-B47F3B2BC20E}" keepAlive="1" name="連線1062" type="5" refreshedVersion="0" background="1">
    <dbPr connection="Provider=Microsoft.Mashup.OleDb.1;Data Source=$Workbook$;Location=&quot;Table_3008_113_05&quot;;Extended Properties=&quot;&quot;" commandType="0"/>
  </connection>
  <connection id="74" xr16:uid="{2FB9AD32-7CE5-4FBA-B5BD-863D0FFE230D}" keepAlive="1" name="連線1063" type="5" refreshedVersion="0" background="1">
    <dbPr connection="Provider=Microsoft.Mashup.OleDb.1;Data Source=$Workbook$;Location=&quot;Table_3008_113_04&quot;;Extended Properties=&quot;&quot;" commandType="0"/>
  </connection>
  <connection id="75" xr16:uid="{4830939E-4A92-4C81-8DE7-AFFA08808F47}" keepAlive="1" name="連線1064" type="5" refreshedVersion="0" background="1">
    <dbPr connection="Provider=Microsoft.Mashup.OleDb.1;Data Source=$Workbook$;Location=&quot;Table_3008_113_03&quot;;Extended Properties=&quot;&quot;" commandType="0"/>
  </connection>
  <connection id="76" xr16:uid="{90ED090A-3EBF-4601-A3A9-6478291664AF}" keepAlive="1" name="連線1065" type="5" refreshedVersion="0" background="1">
    <dbPr connection="Provider=Microsoft.Mashup.OleDb.1;Data Source=$Workbook$;Location=&quot;Table_4763_113_05&quot;;Extended Properties=&quot;&quot;" commandType="0"/>
  </connection>
  <connection id="77" xr16:uid="{A789D5BC-23AD-4DFA-B45D-783726054F95}" keepAlive="1" name="連線1066" type="5" refreshedVersion="0" background="1">
    <dbPr connection="Provider=Microsoft.Mashup.OleDb.1;Data Source=$Workbook$;Location=&quot;Table_4763_113_04&quot;;Extended Properties=&quot;&quot;" commandType="0"/>
  </connection>
  <connection id="78" xr16:uid="{D0CB72A0-40A3-42AA-A503-BFFBAF5AC497}" keepAlive="1" name="連線1067" type="5" refreshedVersion="0" background="1">
    <dbPr connection="Provider=Microsoft.Mashup.OleDb.1;Data Source=$Workbook$;Location=&quot;Table_4763_113_03&quot;;Extended Properties=&quot;&quot;" commandType="0"/>
  </connection>
  <connection id="79" xr16:uid="{CC3E92A8-7A0E-4BAE-8DD7-13F4B5936D60}" keepAlive="1" name="連線1068" type="5" refreshedVersion="0" background="1">
    <dbPr connection="Provider=Microsoft.Mashup.OleDb.1;Data Source=$Workbook$;Location=&quot;Table_2454_113_05&quot;;Extended Properties=&quot;&quot;" commandType="0"/>
  </connection>
  <connection id="80" xr16:uid="{E7E2BBFE-EE6F-4E8C-A6AA-1B00FB74578C}" keepAlive="1" name="連線1069" type="5" refreshedVersion="0" background="1">
    <dbPr connection="Provider=Microsoft.Mashup.OleDb.1;Data Source=$Workbook$;Location=&quot;Table_2454_113_04&quot;;Extended Properties=&quot;&quot;" commandType="0"/>
  </connection>
  <connection id="81" xr16:uid="{05255B98-F57C-467A-B38F-BFA73DCCB05D}" keepAlive="1" name="連線107" type="5" refreshedVersion="0" background="1">
    <dbPr connection="Provider=Microsoft.Mashup.OleDb.1;Data Source=$Workbook$;Location=&quot;Table_1905_113_03&quot;;Extended Properties=&quot;&quot;" commandType="0"/>
  </connection>
  <connection id="82" xr16:uid="{95C53840-D2FD-4AF9-9C11-4217022CC841}" keepAlive="1" name="連線1070" type="5" refreshedVersion="0" background="1">
    <dbPr connection="Provider=Microsoft.Mashup.OleDb.1;Data Source=$Workbook$;Location=&quot;Table_2454_113_03&quot;;Extended Properties=&quot;&quot;" commandType="0"/>
  </connection>
  <connection id="83" xr16:uid="{AA16B946-D530-471B-905B-53ECE6D53FBC}" keepAlive="1" name="連線1071" type="5" refreshedVersion="0" background="1">
    <dbPr connection="Provider=Microsoft.Mashup.OleDb.1;Data Source=$Workbook$;Location=&quot;Table_2207_113_05&quot;;Extended Properties=&quot;&quot;" commandType="0"/>
  </connection>
  <connection id="84" xr16:uid="{F9F5F23D-BE4E-4DD5-ABA1-ECB0BAAF153D}" keepAlive="1" name="連線1072" type="5" refreshedVersion="0" background="1">
    <dbPr connection="Provider=Microsoft.Mashup.OleDb.1;Data Source=$Workbook$;Location=&quot;Table_2207_113_04&quot;;Extended Properties=&quot;&quot;" commandType="0"/>
  </connection>
  <connection id="85" xr16:uid="{4D4F332C-1EA3-4B37-AEC5-F9EF9DCCB35F}" keepAlive="1" name="連線1073" type="5" refreshedVersion="0" background="1">
    <dbPr connection="Provider=Microsoft.Mashup.OleDb.1;Data Source=$Workbook$;Location=&quot;Table_2207_113_03&quot;;Extended Properties=&quot;&quot;" commandType="0"/>
  </connection>
  <connection id="86" xr16:uid="{AD212D6E-C524-4769-B2F6-7D651C4AD669}" keepAlive="1" name="連線1074" type="5" refreshedVersion="0" background="1">
    <dbPr connection="Provider=Microsoft.Mashup.OleDb.1;Data Source=$Workbook$;Location=&quot;Table_3661_113_05&quot;;Extended Properties=&quot;&quot;" commandType="0"/>
  </connection>
  <connection id="87" xr16:uid="{3E19347D-59C6-419B-B48A-9752CA3353FE}" keepAlive="1" name="連線1075" type="5" refreshedVersion="0" background="1">
    <dbPr connection="Provider=Microsoft.Mashup.OleDb.1;Data Source=$Workbook$;Location=&quot;Table_3661_113_04&quot;;Extended Properties=&quot;&quot;" commandType="0"/>
  </connection>
  <connection id="88" xr16:uid="{E4E25EC9-B76C-4B08-A32C-1BF6DA860F9E}" keepAlive="1" name="連線1076" type="5" refreshedVersion="0" background="1">
    <dbPr connection="Provider=Microsoft.Mashup.OleDb.1;Data Source=$Workbook$;Location=&quot;Table_3661_113_03&quot;;Extended Properties=&quot;&quot;" commandType="0"/>
  </connection>
  <connection id="89" xr16:uid="{734A8D93-380A-4A62-8C2D-E3A37D6609E4}" keepAlive="1" name="連線1077" type="5" refreshedVersion="0" background="1">
    <dbPr connection="Provider=Microsoft.Mashup.OleDb.1;Data Source=$Workbook$;Location=&quot;Table_2327_113_05&quot;;Extended Properties=&quot;&quot;" commandType="0"/>
  </connection>
  <connection id="90" xr16:uid="{40295A2A-6020-496B-8400-76FD94FDBF5E}" keepAlive="1" name="連線1078" type="5" refreshedVersion="0" background="1">
    <dbPr connection="Provider=Microsoft.Mashup.OleDb.1;Data Source=$Workbook$;Location=&quot;Table_2327_113_04&quot;;Extended Properties=&quot;&quot;" commandType="0"/>
  </connection>
  <connection id="91" xr16:uid="{2F1D5847-303E-440C-BA76-A1319F40F02E}" keepAlive="1" name="連線1079" type="5" refreshedVersion="0" background="1">
    <dbPr connection="Provider=Microsoft.Mashup.OleDb.1;Data Source=$Workbook$;Location=&quot;Table_2327_113_03&quot;;Extended Properties=&quot;&quot;" commandType="0"/>
  </connection>
  <connection id="92" xr16:uid="{7B99FEC0-BA50-4CB0-958A-7856E3EEAFED}" keepAlive="1" name="連線108" type="5" refreshedVersion="0" background="1">
    <dbPr connection="Provider=Microsoft.Mashup.OleDb.1;Data Source=$Workbook$;Location=&quot;Table_6409_113_05&quot;;Extended Properties=&quot;&quot;" commandType="0"/>
  </connection>
  <connection id="93" xr16:uid="{F0E92EE7-658C-4C0E-A5CE-94C67214B5BE}" keepAlive="1" name="連線1080" type="5" refreshedVersion="0" background="1">
    <dbPr connection="Provider=Microsoft.Mashup.OleDb.1;Data Source=$Workbook$;Location=&quot;Table_6669_113_05&quot;;Extended Properties=&quot;&quot;" commandType="0"/>
  </connection>
  <connection id="94" xr16:uid="{AE87465E-2E9D-4001-B463-BA8BDED153FD}" keepAlive="1" name="連線1081" type="5" refreshedVersion="0" background="1">
    <dbPr connection="Provider=Microsoft.Mashup.OleDb.1;Data Source=$Workbook$;Location=&quot;Table_6669_113_04&quot;;Extended Properties=&quot;&quot;" commandType="0"/>
  </connection>
  <connection id="95" xr16:uid="{5305699D-65D2-46C6-B416-A0A043201C0B}" keepAlive="1" name="連線1082" type="5" refreshedVersion="0" background="1">
    <dbPr connection="Provider=Microsoft.Mashup.OleDb.1;Data Source=$Workbook$;Location=&quot;Table_6669_113_03&quot;;Extended Properties=&quot;&quot;" commandType="0"/>
  </connection>
  <connection id="96" xr16:uid="{550C19C4-AFE7-44CE-909B-020A239A2A9C}" keepAlive="1" name="連線1083" type="5" refreshedVersion="0" background="1">
    <dbPr connection="Provider=Microsoft.Mashup.OleDb.1;Data Source=$Workbook$;Location=&quot;Table_3533_113_05&quot;;Extended Properties=&quot;&quot;" commandType="0"/>
  </connection>
  <connection id="97" xr16:uid="{D5AFB535-BB48-4276-AE2C-A3BF83B4CE4B}" keepAlive="1" name="連線1084" type="5" refreshedVersion="0" background="1">
    <dbPr connection="Provider=Microsoft.Mashup.OleDb.1;Data Source=$Workbook$;Location=&quot;Table_3533_113_04&quot;;Extended Properties=&quot;&quot;" commandType="0"/>
  </connection>
  <connection id="98" xr16:uid="{3E9E0342-80C9-4E6C-B175-572205C50BFF}" keepAlive="1" name="連線1085" type="5" refreshedVersion="0" background="1">
    <dbPr connection="Provider=Microsoft.Mashup.OleDb.1;Data Source=$Workbook$;Location=&quot;Table_3533_113_03&quot;;Extended Properties=&quot;&quot;" commandType="0"/>
  </connection>
  <connection id="99" xr16:uid="{DED8506B-D59B-4050-8B6C-8A6029ABA595}" keepAlive="1" name="連線1086" type="5" refreshedVersion="0" background="1">
    <dbPr connection="Provider=Microsoft.Mashup.OleDb.1;Data Source=$Workbook$;Location=&quot;Table_3008_113_05&quot;;Extended Properties=&quot;&quot;" commandType="0"/>
  </connection>
  <connection id="100" xr16:uid="{882DC591-E7A1-476F-9813-4CF2AA90F1EC}" keepAlive="1" name="連線1087" type="5" refreshedVersion="0" background="1">
    <dbPr connection="Provider=Microsoft.Mashup.OleDb.1;Data Source=$Workbook$;Location=&quot;Table_3008_113_04&quot;;Extended Properties=&quot;&quot;" commandType="0"/>
  </connection>
  <connection id="101" xr16:uid="{E303EE39-5496-4110-B0B3-4161043AC2C9}" keepAlive="1" name="連線1088" type="5" refreshedVersion="0" background="1">
    <dbPr connection="Provider=Microsoft.Mashup.OleDb.1;Data Source=$Workbook$;Location=&quot;Table_3008_113_03&quot;;Extended Properties=&quot;&quot;" commandType="0"/>
  </connection>
  <connection id="102" xr16:uid="{648981EC-AEB7-4D33-BD12-DB9ACCAF369D}" keepAlive="1" name="連線1089" type="5" refreshedVersion="0" background="1">
    <dbPr connection="Provider=Microsoft.Mashup.OleDb.1;Data Source=$Workbook$;Location=&quot;Table_4763_113_05&quot;;Extended Properties=&quot;&quot;" commandType="0"/>
  </connection>
  <connection id="103" xr16:uid="{5FF7572C-DF2C-41FF-93F0-105736292E81}" keepAlive="1" name="連線109" type="5" refreshedVersion="0" background="1">
    <dbPr connection="Provider=Microsoft.Mashup.OleDb.1;Data Source=$Workbook$;Location=&quot;Table_6409_113_04&quot;;Extended Properties=&quot;&quot;" commandType="0"/>
  </connection>
  <connection id="104" xr16:uid="{2943BE8D-A8D5-4099-B0B0-3022B943C324}" keepAlive="1" name="連線1090" type="5" refreshedVersion="0" background="1">
    <dbPr connection="Provider=Microsoft.Mashup.OleDb.1;Data Source=$Workbook$;Location=&quot;Table_4763_113_04&quot;;Extended Properties=&quot;&quot;" commandType="0"/>
  </connection>
  <connection id="105" xr16:uid="{81030CB2-8DCC-4F8A-ACF2-8E184CAACF7B}" keepAlive="1" name="連線1091" type="5" refreshedVersion="0" background="1">
    <dbPr connection="Provider=Microsoft.Mashup.OleDb.1;Data Source=$Workbook$;Location=&quot;Table_4763_113_03&quot;;Extended Properties=&quot;&quot;" commandType="0"/>
  </connection>
  <connection id="106" xr16:uid="{B6281714-80A0-4FD2-84E4-8F21D523B470}" keepAlive="1" name="連線1092" type="5" refreshedVersion="0" background="1">
    <dbPr connection="Provider=Microsoft.Mashup.OleDb.1;Data Source=$Workbook$;Location=&quot;Table_2454_113_05&quot;;Extended Properties=&quot;&quot;" commandType="0"/>
  </connection>
  <connection id="107" xr16:uid="{0B89618F-D8B3-4D68-904F-FE438D16B673}" keepAlive="1" name="連線1093" type="5" refreshedVersion="0" background="1">
    <dbPr connection="Provider=Microsoft.Mashup.OleDb.1;Data Source=$Workbook$;Location=&quot;Table_2454_113_04&quot;;Extended Properties=&quot;&quot;" commandType="0"/>
  </connection>
  <connection id="108" xr16:uid="{BB98F49A-434A-4103-9D52-3373518AD25F}" keepAlive="1" name="連線1094" type="5" refreshedVersion="0" background="1">
    <dbPr connection="Provider=Microsoft.Mashup.OleDb.1;Data Source=$Workbook$;Location=&quot;Table_2454_113_03&quot;;Extended Properties=&quot;&quot;" commandType="0"/>
  </connection>
  <connection id="109" xr16:uid="{75762315-74DA-4624-A6A7-36F0A84C6D9D}" keepAlive="1" name="連線1095" type="5" refreshedVersion="0" background="1">
    <dbPr connection="Provider=Microsoft.Mashup.OleDb.1;Data Source=$Workbook$;Location=&quot;Table_3661_113_05&quot;;Extended Properties=&quot;&quot;" commandType="0"/>
  </connection>
  <connection id="110" xr16:uid="{BD5BB284-4DAD-485E-99DC-20A5BC432FCD}" keepAlive="1" name="連線1096" type="5" refreshedVersion="0" background="1">
    <dbPr connection="Provider=Microsoft.Mashup.OleDb.1;Data Source=$Workbook$;Location=&quot;Table_3661_113_04&quot;;Extended Properties=&quot;&quot;" commandType="0"/>
  </connection>
  <connection id="111" xr16:uid="{C15FA4E3-B6C1-46A6-81B3-FFA76E79F19B}" keepAlive="1" name="連線1097" type="5" refreshedVersion="0" background="1">
    <dbPr connection="Provider=Microsoft.Mashup.OleDb.1;Data Source=$Workbook$;Location=&quot;Table_3661_113_03&quot;;Extended Properties=&quot;&quot;" commandType="0"/>
  </connection>
  <connection id="112" xr16:uid="{35E35EEB-B02A-4826-809D-9807EA058E03}" keepAlive="1" name="連線1098" type="5" refreshedVersion="0" background="1">
    <dbPr connection="Provider=Microsoft.Mashup.OleDb.1;Data Source=$Workbook$;Location=&quot;Table_2327_113_05&quot;;Extended Properties=&quot;&quot;" commandType="0"/>
  </connection>
  <connection id="113" xr16:uid="{254313CE-EDB8-410C-AEB7-960B367AE423}" keepAlive="1" name="連線1099" type="5" refreshedVersion="0" background="1">
    <dbPr connection="Provider=Microsoft.Mashup.OleDb.1;Data Source=$Workbook$;Location=&quot;Table_2327_113_04&quot;;Extended Properties=&quot;&quot;" commandType="0"/>
  </connection>
  <connection id="114" xr16:uid="{6287F88D-01AF-4849-9DBC-65D081529228}" keepAlive="1" name="連線11" type="5" refreshedVersion="0" background="1">
    <dbPr connection="Provider=Microsoft.Mashup.OleDb.1;Data Source=$Workbook$;Location=&quot;Table_3653_113_03&quot;;Extended Properties=&quot;&quot;" commandType="0"/>
  </connection>
  <connection id="115" xr16:uid="{FE30CB49-DA99-4F6F-950B-172EC6784B5D}" keepAlive="1" name="連線110" type="5" refreshedVersion="0" background="1">
    <dbPr connection="Provider=Microsoft.Mashup.OleDb.1;Data Source=$Workbook$;Location=&quot;Table_6409_113_03&quot;;Extended Properties=&quot;&quot;" commandType="0"/>
  </connection>
  <connection id="116" xr16:uid="{3CCCCCAE-A4F2-4065-8C5D-DF8199393333}" keepAlive="1" name="連線1100" type="5" refreshedVersion="0" background="1">
    <dbPr connection="Provider=Microsoft.Mashup.OleDb.1;Data Source=$Workbook$;Location=&quot;Table_2327_113_03&quot;;Extended Properties=&quot;&quot;" commandType="0"/>
  </connection>
  <connection id="117" xr16:uid="{2290D01E-E83B-49D5-9710-22CF87E2DDE3}" keepAlive="1" name="連線1101" type="5" refreshedVersion="0" background="1">
    <dbPr connection="Provider=Microsoft.Mashup.OleDb.1;Data Source=$Workbook$;Location=&quot;Table_2330_113_05&quot;;Extended Properties=&quot;&quot;" commandType="0"/>
  </connection>
  <connection id="118" xr16:uid="{5C1CF4F4-2233-4CFD-95FA-D25D0CB1566A}" keepAlive="1" name="連線1102" type="5" refreshedVersion="0" background="1">
    <dbPr connection="Provider=Microsoft.Mashup.OleDb.1;Data Source=$Workbook$;Location=&quot;Table_2330_113_04&quot;;Extended Properties=&quot;&quot;" commandType="0"/>
  </connection>
  <connection id="119" xr16:uid="{ED673888-4A14-4500-B599-D0E9A2FAF7DB}" keepAlive="1" name="連線1103" type="5" refreshedVersion="0" background="1">
    <dbPr connection="Provider=Microsoft.Mashup.OleDb.1;Data Source=$Workbook$;Location=&quot;Table_2330_113_03&quot;;Extended Properties=&quot;&quot;" commandType="0"/>
  </connection>
  <connection id="120" xr16:uid="{A2369649-2FD0-4C3F-AC2F-BDB3A905E19F}" keepAlive="1" name="連線1104" type="5" refreshedVersion="0" background="1">
    <dbPr connection="Provider=Microsoft.Mashup.OleDb.1;Data Source=$Workbook$;Location=&quot;Table_6491_113_05&quot;;Extended Properties=&quot;&quot;" commandType="0"/>
  </connection>
  <connection id="121" xr16:uid="{622B29A6-7262-4F7F-B8F9-5DB7CFB5E1B6}" keepAlive="1" name="連線1105" type="5" refreshedVersion="0" background="1">
    <dbPr connection="Provider=Microsoft.Mashup.OleDb.1;Data Source=$Workbook$;Location=&quot;Table_6491_113_04&quot;;Extended Properties=&quot;&quot;" commandType="0"/>
  </connection>
  <connection id="122" xr16:uid="{DA23C4BA-BFD5-40B8-8F2D-7DDBD0B08A9F}" keepAlive="1" name="連線1106" type="5" refreshedVersion="0" background="1">
    <dbPr connection="Provider=Microsoft.Mashup.OleDb.1;Data Source=$Workbook$;Location=&quot;Table_6491_113_03&quot;;Extended Properties=&quot;&quot;" commandType="0"/>
  </connection>
  <connection id="123" xr16:uid="{1188625E-AC56-4815-99EB-FB545FBC22F1}" keepAlive="1" name="連線1107" type="5" refreshedVersion="0" background="1">
    <dbPr connection="Provider=Microsoft.Mashup.OleDb.1;Data Source=$Workbook$;Location=&quot;Table_3406_113_05&quot;;Extended Properties=&quot;&quot;" commandType="0"/>
  </connection>
  <connection id="124" xr16:uid="{B4533B2F-2B2E-427E-860D-E498A5DB376D}" keepAlive="1" name="連線1108" type="5" refreshedVersion="0" background="1">
    <dbPr connection="Provider=Microsoft.Mashup.OleDb.1;Data Source=$Workbook$;Location=&quot;Table_3406_113_04&quot;;Extended Properties=&quot;&quot;" commandType="0"/>
  </connection>
  <connection id="125" xr16:uid="{6DBB39ED-3FFC-45CA-BD0E-F626009AECCD}" keepAlive="1" name="連線1109" type="5" refreshedVersion="0" background="1">
    <dbPr connection="Provider=Microsoft.Mashup.OleDb.1;Data Source=$Workbook$;Location=&quot;Table_3406_113_03&quot;;Extended Properties=&quot;&quot;" commandType="0"/>
  </connection>
  <connection id="126" xr16:uid="{048575F6-8A5E-4460-B0CA-429D2A5F1F60}" keepAlive="1" name="連線111" type="5" refreshedVersion="0" background="1">
    <dbPr connection="Provider=Microsoft.Mashup.OleDb.1;Data Source=$Workbook$;Location=&quot;Table_3443_113_05&quot;;Extended Properties=&quot;&quot;" commandType="0"/>
  </connection>
  <connection id="127" xr16:uid="{6D5F3767-D77D-46FB-BE08-B4B4AEBE4992}" keepAlive="1" name="連線1110" type="5" refreshedVersion="0" background="1">
    <dbPr connection="Provider=Microsoft.Mashup.OleDb.1;Data Source=$Workbook$;Location=&quot;Table_3376_113_05&quot;;Extended Properties=&quot;&quot;" commandType="0"/>
  </connection>
  <connection id="128" xr16:uid="{E8E91F61-BCC7-4130-B8EB-8355F9DDCD41}" keepAlive="1" name="連線1111" type="5" refreshedVersion="0" background="1">
    <dbPr connection="Provider=Microsoft.Mashup.OleDb.1;Data Source=$Workbook$;Location=&quot;Table_3376_113_04&quot;;Extended Properties=&quot;&quot;" commandType="0"/>
  </connection>
  <connection id="129" xr16:uid="{B6C0E1A3-50F0-441B-A7CA-9F72DAF3BB1D}" keepAlive="1" name="連線1112" type="5" refreshedVersion="0" background="1">
    <dbPr connection="Provider=Microsoft.Mashup.OleDb.1;Data Source=$Workbook$;Location=&quot;Table_3376_113_03&quot;;Extended Properties=&quot;&quot;" commandType="0"/>
  </connection>
  <connection id="130" xr16:uid="{3B11E439-BA3F-4FE1-82EB-1AB22CA37987}" keepAlive="1" name="連線1113" type="5" refreshedVersion="0" background="1">
    <dbPr connection="Provider=Microsoft.Mashup.OleDb.1;Data Source=$Workbook$;Location=&quot;Table_1702_113_05&quot;;Extended Properties=&quot;&quot;" commandType="0"/>
  </connection>
  <connection id="131" xr16:uid="{25636087-BE8F-42BD-A924-CB68156A9E0A}" keepAlive="1" name="連線1114" type="5" refreshedVersion="0" background="1">
    <dbPr connection="Provider=Microsoft.Mashup.OleDb.1;Data Source=$Workbook$;Location=&quot;Table_1702_113_04&quot;;Extended Properties=&quot;&quot;" commandType="0"/>
  </connection>
  <connection id="132" xr16:uid="{BAF5C40D-27E8-4F92-9C5D-C9B643F31F27}" keepAlive="1" name="連線1115" type="5" refreshedVersion="0" background="1">
    <dbPr connection="Provider=Microsoft.Mashup.OleDb.1;Data Source=$Workbook$;Location=&quot;Table_1702_113_03&quot;;Extended Properties=&quot;&quot;" commandType="0"/>
  </connection>
  <connection id="133" xr16:uid="{EBD803B4-239A-43CF-80B9-776267F07926}" keepAlive="1" name="連線1116" type="5" refreshedVersion="0" background="1">
    <dbPr connection="Provider=Microsoft.Mashup.OleDb.1;Data Source=$Workbook$;Location=&quot;Table_2324_113_05&quot;;Extended Properties=&quot;&quot;" commandType="0"/>
  </connection>
  <connection id="134" xr16:uid="{9D8DAC87-57E2-4DDB-B5F7-28995482EACD}" keepAlive="1" name="連線1117" type="5" refreshedVersion="0" background="1">
    <dbPr connection="Provider=Microsoft.Mashup.OleDb.1;Data Source=$Workbook$;Location=&quot;Table_2324_113_04&quot;;Extended Properties=&quot;&quot;" commandType="0"/>
  </connection>
  <connection id="135" xr16:uid="{8806ED6F-7EA9-43BC-809E-45CC792AA476}" keepAlive="1" name="連線1118" type="5" refreshedVersion="0" background="1">
    <dbPr connection="Provider=Microsoft.Mashup.OleDb.1;Data Source=$Workbook$;Location=&quot;Table_2324_113_03&quot;;Extended Properties=&quot;&quot;" commandType="0"/>
  </connection>
  <connection id="136" xr16:uid="{D5D1A5A4-A0BE-42CE-B459-277D64484070}" keepAlive="1" name="連線1119" type="5" refreshedVersion="0" background="1">
    <dbPr connection="Provider=Microsoft.Mashup.OleDb.1;Data Source=$Workbook$;Location=&quot;Table_8454_113_05&quot;;Extended Properties=&quot;&quot;" commandType="0"/>
  </connection>
  <connection id="137" xr16:uid="{D07F797C-E209-4E83-B393-1AC1786F748C}" keepAlive="1" name="連線112" type="5" refreshedVersion="0" background="1">
    <dbPr connection="Provider=Microsoft.Mashup.OleDb.1;Data Source=$Workbook$;Location=&quot;Table_3443_113_04&quot;;Extended Properties=&quot;&quot;" commandType="0"/>
  </connection>
  <connection id="138" xr16:uid="{A3C7EA9A-671F-4823-81DF-170AAE0F8893}" keepAlive="1" name="連線1120" type="5" refreshedVersion="0" background="1">
    <dbPr connection="Provider=Microsoft.Mashup.OleDb.1;Data Source=$Workbook$;Location=&quot;Table_8454_113_04&quot;;Extended Properties=&quot;&quot;" commandType="0"/>
  </connection>
  <connection id="139" xr16:uid="{0DFF9DE0-CA13-49B5-AFFE-9CF0D70675DB}" keepAlive="1" name="連線1121" type="5" refreshedVersion="0" background="1">
    <dbPr connection="Provider=Microsoft.Mashup.OleDb.1;Data Source=$Workbook$;Location=&quot;Table_8454_113_03&quot;;Extended Properties=&quot;&quot;" commandType="0"/>
  </connection>
  <connection id="140" xr16:uid="{E5209410-30FB-4207-B076-65F507954014}" keepAlive="1" name="連線1122" type="5" refreshedVersion="0" background="1">
    <dbPr connection="Provider=Microsoft.Mashup.OleDb.1;Data Source=$Workbook$;Location=&quot;Table_2395_113_05&quot;;Extended Properties=&quot;&quot;" commandType="0"/>
  </connection>
  <connection id="141" xr16:uid="{7E0C885B-D7F0-4FF0-BCCA-869DADEA4E32}" keepAlive="1" name="連線1123" type="5" refreshedVersion="0" background="1">
    <dbPr connection="Provider=Microsoft.Mashup.OleDb.1;Data Source=$Workbook$;Location=&quot;Table_2395_113_04&quot;;Extended Properties=&quot;&quot;" commandType="0"/>
  </connection>
  <connection id="142" xr16:uid="{FF07C1DA-E01E-4081-AA60-0FA229486004}" keepAlive="1" name="連線1124" type="5" refreshedVersion="0" background="1">
    <dbPr connection="Provider=Microsoft.Mashup.OleDb.1;Data Source=$Workbook$;Location=&quot;Table_2395_113_03&quot;;Extended Properties=&quot;&quot;" commandType="0"/>
  </connection>
  <connection id="143" xr16:uid="{FC91EA9E-6E6B-4125-9739-8B46B69C0E30}" keepAlive="1" name="連線1125" type="5" refreshedVersion="0" background="1">
    <dbPr connection="Provider=Microsoft.Mashup.OleDb.1;Data Source=$Workbook$;Location=&quot;Table_6790_113_05&quot;;Extended Properties=&quot;&quot;" commandType="0"/>
  </connection>
  <connection id="144" xr16:uid="{1E48CE20-3F05-4A48-8D12-C66635C7D964}" keepAlive="1" name="連線1126" type="5" refreshedVersion="0" background="1">
    <dbPr connection="Provider=Microsoft.Mashup.OleDb.1;Data Source=$Workbook$;Location=&quot;Table_6790_113_04&quot;;Extended Properties=&quot;&quot;" commandType="0"/>
  </connection>
  <connection id="145" xr16:uid="{453BDA1B-88AF-491F-8AAA-0629DC1FFEB9}" keepAlive="1" name="連線1127" type="5" refreshedVersion="0" background="1">
    <dbPr connection="Provider=Microsoft.Mashup.OleDb.1;Data Source=$Workbook$;Location=&quot;Table_6790_113_03&quot;;Extended Properties=&quot;&quot;" commandType="0"/>
  </connection>
  <connection id="146" xr16:uid="{EC6DC68A-735C-4EF8-A29E-D30D86E511C3}" keepAlive="1" name="連線1128" type="5" refreshedVersion="0" background="1">
    <dbPr connection="Provider=Microsoft.Mashup.OleDb.1;Data Source=$Workbook$;Location=&quot;Table_2208_113_05&quot;;Extended Properties=&quot;&quot;" commandType="0"/>
  </connection>
  <connection id="147" xr16:uid="{037CCEF6-964D-4C04-9588-CA4C68F8BD34}" keepAlive="1" name="連線1129" type="5" refreshedVersion="0" background="1">
    <dbPr connection="Provider=Microsoft.Mashup.OleDb.1;Data Source=$Workbook$;Location=&quot;Table_2208_113_04&quot;;Extended Properties=&quot;&quot;" commandType="0"/>
  </connection>
  <connection id="148" xr16:uid="{845B064A-77AC-4D03-A61A-B498224DE305}" keepAlive="1" name="連線113" type="5" refreshedVersion="0" background="1">
    <dbPr connection="Provider=Microsoft.Mashup.OleDb.1;Data Source=$Workbook$;Location=&quot;Table_3443_113_03&quot;;Extended Properties=&quot;&quot;" commandType="0"/>
  </connection>
  <connection id="149" xr16:uid="{697C806B-41A1-4449-81BB-0C8B223213BA}" keepAlive="1" name="連線1130" type="5" refreshedVersion="0" background="1">
    <dbPr connection="Provider=Microsoft.Mashup.OleDb.1;Data Source=$Workbook$;Location=&quot;Table_2208_113_03&quot;;Extended Properties=&quot;&quot;" commandType="0"/>
  </connection>
  <connection id="150" xr16:uid="{07A97815-9B33-43E2-99DC-2F7147BD952C}" keepAlive="1" name="連線1131" type="5" refreshedVersion="0" background="1">
    <dbPr connection="Provider=Microsoft.Mashup.OleDb.1;Data Source=$Workbook$;Location=&quot;Table_2029_113_05&quot;;Extended Properties=&quot;&quot;" commandType="0"/>
  </connection>
  <connection id="151" xr16:uid="{AA1C81A3-AF10-4D82-8CF7-3BF9FE36EDFA}" keepAlive="1" name="連線1132" type="5" refreshedVersion="0" background="1">
    <dbPr connection="Provider=Microsoft.Mashup.OleDb.1;Data Source=$Workbook$;Location=&quot;Table_2029_113_04&quot;;Extended Properties=&quot;&quot;" commandType="0"/>
  </connection>
  <connection id="152" xr16:uid="{8AB8F346-8561-4036-A876-C0295A59F412}" keepAlive="1" name="連線1133" type="5" refreshedVersion="0" background="1">
    <dbPr connection="Provider=Microsoft.Mashup.OleDb.1;Data Source=$Workbook$;Location=&quot;Table_2029_113_03&quot;;Extended Properties=&quot;&quot;" commandType="0"/>
  </connection>
  <connection id="153" xr16:uid="{83DA5786-3806-4E63-968F-27945B697E2C}" keepAlive="1" name="連線1134" type="5" refreshedVersion="0" background="1">
    <dbPr connection="Provider=Microsoft.Mashup.OleDb.1;Data Source=$Workbook$;Location=&quot;Table_6168_113_05&quot;;Extended Properties=&quot;&quot;" commandType="0"/>
  </connection>
  <connection id="154" xr16:uid="{29809884-9B6C-43C7-B5E6-616099292EDE}" keepAlive="1" name="連線1135" type="5" refreshedVersion="0" background="1">
    <dbPr connection="Provider=Microsoft.Mashup.OleDb.1;Data Source=$Workbook$;Location=&quot;Table_6168_113_04&quot;;Extended Properties=&quot;&quot;" commandType="0"/>
  </connection>
  <connection id="155" xr16:uid="{A3287E24-4770-4C8C-A48E-0FB4A9E27E68}" keepAlive="1" name="連線1136" type="5" refreshedVersion="0" background="1">
    <dbPr connection="Provider=Microsoft.Mashup.OleDb.1;Data Source=$Workbook$;Location=&quot;Table_6168_113_03&quot;;Extended Properties=&quot;&quot;" commandType="0"/>
  </connection>
  <connection id="156" xr16:uid="{614F52E6-5B99-41B9-B6E9-08E78E13D455}" keepAlive="1" name="連線1137" type="5" refreshedVersion="0" background="1">
    <dbPr connection="Provider=Microsoft.Mashup.OleDb.1;Data Source=$Workbook$;Location=&quot;Table_2375_113_05&quot;;Extended Properties=&quot;&quot;" commandType="0"/>
  </connection>
  <connection id="157" xr16:uid="{FBA6C0D0-DCB7-4695-9163-A4409BD15CBB}" keepAlive="1" name="連線1138" type="5" refreshedVersion="0" background="1">
    <dbPr connection="Provider=Microsoft.Mashup.OleDb.1;Data Source=$Workbook$;Location=&quot;Table_2375_113_04&quot;;Extended Properties=&quot;&quot;" commandType="0"/>
  </connection>
  <connection id="158" xr16:uid="{F65A13B1-708E-4FC0-A118-D1392120A9C4}" keepAlive="1" name="連線1139" type="5" refreshedVersion="0" background="1">
    <dbPr connection="Provider=Microsoft.Mashup.OleDb.1;Data Source=$Workbook$;Location=&quot;Table_2375_113_03&quot;;Extended Properties=&quot;&quot;" commandType="0"/>
  </connection>
  <connection id="159" xr16:uid="{B3D38A2E-748B-4CEB-B042-703A489B753D}" keepAlive="1" name="連線114" type="5" refreshedVersion="0" background="1">
    <dbPr connection="Provider=Microsoft.Mashup.OleDb.1;Data Source=$Workbook$;Location=&quot;Table_2637_113_05&quot;;Extended Properties=&quot;&quot;" commandType="0"/>
  </connection>
  <connection id="160" xr16:uid="{960D9412-3188-43F4-93A0-25AA9C56A868}" keepAlive="1" name="連線1140" type="5" refreshedVersion="0" background="1">
    <dbPr connection="Provider=Microsoft.Mashup.OleDb.1;Data Source=$Workbook$;Location=&quot;Table_6669_113_05&quot;;Extended Properties=&quot;&quot;" commandType="0"/>
  </connection>
  <connection id="161" xr16:uid="{44A3964E-39CE-42D5-95A1-997A63FDFAF5}" keepAlive="1" name="連線1141" type="5" refreshedVersion="0" background="1">
    <dbPr connection="Provider=Microsoft.Mashup.OleDb.1;Data Source=$Workbook$;Location=&quot;Table_6669_113_04&quot;;Extended Properties=&quot;&quot;" commandType="0"/>
  </connection>
  <connection id="162" xr16:uid="{40969D4B-4C00-4EBC-B99D-814A34B10C22}" keepAlive="1" name="連線1142" type="5" refreshedVersion="0" background="1">
    <dbPr connection="Provider=Microsoft.Mashup.OleDb.1;Data Source=$Workbook$;Location=&quot;Table_6669_113_03&quot;;Extended Properties=&quot;&quot;" commandType="0"/>
  </connection>
  <connection id="163" xr16:uid="{91F7E185-4BFF-49D8-9266-2BD6F68BABBF}" keepAlive="1" name="連線1143" type="5" refreshedVersion="0" background="1">
    <dbPr connection="Provider=Microsoft.Mashup.OleDb.1;Data Source=$Workbook$;Location=&quot;Table_3533_113_05&quot;;Extended Properties=&quot;&quot;" commandType="0"/>
  </connection>
  <connection id="164" xr16:uid="{51972390-A234-47EA-8B5E-01EDF200ED81}" keepAlive="1" name="連線1144" type="5" refreshedVersion="0" background="1">
    <dbPr connection="Provider=Microsoft.Mashup.OleDb.1;Data Source=$Workbook$;Location=&quot;Table_3533_113_04&quot;;Extended Properties=&quot;&quot;" commandType="0"/>
  </connection>
  <connection id="165" xr16:uid="{D88350F8-2942-4580-8B62-1CBD5291E22B}" keepAlive="1" name="連線1145" type="5" refreshedVersion="0" background="1">
    <dbPr connection="Provider=Microsoft.Mashup.OleDb.1;Data Source=$Workbook$;Location=&quot;Table_3533_113_03&quot;;Extended Properties=&quot;&quot;" commandType="0"/>
  </connection>
  <connection id="166" xr16:uid="{5BECF37B-43ED-4BE9-87BF-29ED545CEB3C}" keepAlive="1" name="連線1146" type="5" refreshedVersion="0" background="1">
    <dbPr connection="Provider=Microsoft.Mashup.OleDb.1;Data Source=$Workbook$;Location=&quot;Table_2059_113_05&quot;;Extended Properties=&quot;&quot;" commandType="0"/>
  </connection>
  <connection id="167" xr16:uid="{67352B6E-97BD-4A19-A172-6A459BE2090F}" keepAlive="1" name="連線1147" type="5" refreshedVersion="0" background="1">
    <dbPr connection="Provider=Microsoft.Mashup.OleDb.1;Data Source=$Workbook$;Location=&quot;Table_2059_113_04&quot;;Extended Properties=&quot;&quot;" commandType="0"/>
  </connection>
  <connection id="168" xr16:uid="{DD393154-A75D-4FA8-868A-EB3A45114746}" keepAlive="1" name="連線1148" type="5" refreshedVersion="0" background="1">
    <dbPr connection="Provider=Microsoft.Mashup.OleDb.1;Data Source=$Workbook$;Location=&quot;Table_2059_113_03&quot;;Extended Properties=&quot;&quot;" commandType="0"/>
  </connection>
  <connection id="169" xr16:uid="{CFD74651-E7F0-45EC-9DE0-6986DA42D813}" keepAlive="1" name="連線1149" type="5" refreshedVersion="0" background="1">
    <dbPr connection="Provider=Microsoft.Mashup.OleDb.1;Data Source=$Workbook$;Location=&quot;Table_3008_113_05&quot;;Extended Properties=&quot;&quot;" commandType="0"/>
  </connection>
  <connection id="170" xr16:uid="{FF83C032-DAB6-4082-8B05-21966F36303F}" keepAlive="1" name="連線115" type="5" refreshedVersion="0" background="1">
    <dbPr connection="Provider=Microsoft.Mashup.OleDb.1;Data Source=$Workbook$;Location=&quot;Table_2637_113_04&quot;;Extended Properties=&quot;&quot;" commandType="0"/>
  </connection>
  <connection id="171" xr16:uid="{58EDCF47-C179-4F2B-BEC8-025B8D93A8A0}" keepAlive="1" name="連線1150" type="5" refreshedVersion="0" background="1">
    <dbPr connection="Provider=Microsoft.Mashup.OleDb.1;Data Source=$Workbook$;Location=&quot;Table_3008_113_04&quot;;Extended Properties=&quot;&quot;" commandType="0"/>
  </connection>
  <connection id="172" xr16:uid="{73D35B8A-65B7-49C0-8B8C-B534A61F1693}" keepAlive="1" name="連線1151" type="5" refreshedVersion="0" background="1">
    <dbPr connection="Provider=Microsoft.Mashup.OleDb.1;Data Source=$Workbook$;Location=&quot;Table_3008_113_03&quot;;Extended Properties=&quot;&quot;" commandType="0"/>
  </connection>
  <connection id="173" xr16:uid="{7576B6D1-746E-4E8D-866D-FDAAFCE85656}" keepAlive="1" name="連線1152" type="5" refreshedVersion="0" background="1">
    <dbPr connection="Provider=Microsoft.Mashup.OleDb.1;Data Source=$Workbook$;Location=&quot;Table_4763_113_05&quot;;Extended Properties=&quot;&quot;" commandType="0"/>
  </connection>
  <connection id="174" xr16:uid="{AF69586E-8210-44D2-AA27-8779B8156378}" keepAlive="1" name="連線1153" type="5" refreshedVersion="0" background="1">
    <dbPr connection="Provider=Microsoft.Mashup.OleDb.1;Data Source=$Workbook$;Location=&quot;Table_4763_113_04&quot;;Extended Properties=&quot;&quot;" commandType="0"/>
  </connection>
  <connection id="175" xr16:uid="{29573415-CC43-4211-93FC-A1C42838A67F}" keepAlive="1" name="連線1154" type="5" refreshedVersion="0" background="1">
    <dbPr connection="Provider=Microsoft.Mashup.OleDb.1;Data Source=$Workbook$;Location=&quot;Table_4763_113_03&quot;;Extended Properties=&quot;&quot;" commandType="0"/>
  </connection>
  <connection id="176" xr16:uid="{027B71A9-1200-4826-A060-B774BBF66ED6}" keepAlive="1" name="連線1155" type="5" refreshedVersion="0" background="1">
    <dbPr connection="Provider=Microsoft.Mashup.OleDb.1;Data Source=$Workbook$;Location=&quot;Table_2454_113_05&quot;;Extended Properties=&quot;&quot;" commandType="0"/>
  </connection>
  <connection id="177" xr16:uid="{9900916B-B6A7-42DD-AA33-AA3BDF008334}" keepAlive="1" name="連線1156" type="5" refreshedVersion="0" background="1">
    <dbPr connection="Provider=Microsoft.Mashup.OleDb.1;Data Source=$Workbook$;Location=&quot;Table_2454_113_04&quot;;Extended Properties=&quot;&quot;" commandType="0"/>
  </connection>
  <connection id="178" xr16:uid="{5EE7EF85-47EB-4AF7-8F75-2E0BCC9640E2}" keepAlive="1" name="連線1157" type="5" refreshedVersion="0" background="1">
    <dbPr connection="Provider=Microsoft.Mashup.OleDb.1;Data Source=$Workbook$;Location=&quot;Table_2454_113_03&quot;;Extended Properties=&quot;&quot;" commandType="0"/>
  </connection>
  <connection id="179" xr16:uid="{4A3C6D0D-8B39-44C2-996F-4518411BDAF4}" keepAlive="1" name="連線1158" type="5" refreshedVersion="0" background="1">
    <dbPr connection="Provider=Microsoft.Mashup.OleDb.1;Data Source=$Workbook$;Location=&quot;Table_2207_113_05&quot;;Extended Properties=&quot;&quot;" commandType="0"/>
  </connection>
  <connection id="180" xr16:uid="{D09FFD4D-43D2-447E-93F5-E5FC30B5D92E}" keepAlive="1" name="連線1159" type="5" refreshedVersion="0" background="1">
    <dbPr connection="Provider=Microsoft.Mashup.OleDb.1;Data Source=$Workbook$;Location=&quot;Table_2207_113_04&quot;;Extended Properties=&quot;&quot;" commandType="0"/>
  </connection>
  <connection id="181" xr16:uid="{3AF11026-4B0A-4589-A737-3F5DA59C2794}" keepAlive="1" name="連線116" type="5" refreshedVersion="0" background="1">
    <dbPr connection="Provider=Microsoft.Mashup.OleDb.1;Data Source=$Workbook$;Location=&quot;Table_2637_113_03&quot;;Extended Properties=&quot;&quot;" commandType="0"/>
  </connection>
  <connection id="182" xr16:uid="{3525B9EE-EA87-4517-8F4A-038D4D2D2D82}" keepAlive="1" name="連線1160" type="5" refreshedVersion="0" background="1">
    <dbPr connection="Provider=Microsoft.Mashup.OleDb.1;Data Source=$Workbook$;Location=&quot;Table_2207_113_03&quot;;Extended Properties=&quot;&quot;" commandType="0"/>
  </connection>
  <connection id="183" xr16:uid="{6878BDBB-C6E8-4130-B032-B7EDFD8134DE}" keepAlive="1" name="連線1161" type="5" refreshedVersion="0" background="1">
    <dbPr connection="Provider=Microsoft.Mashup.OleDb.1;Data Source=$Workbook$;Location=&quot;Table_3661_113_05&quot;;Extended Properties=&quot;&quot;" commandType="0"/>
  </connection>
  <connection id="184" xr16:uid="{522A3AD8-0D50-435C-BFFA-2BF814169D2D}" keepAlive="1" name="連線1162" type="5" refreshedVersion="0" background="1">
    <dbPr connection="Provider=Microsoft.Mashup.OleDb.1;Data Source=$Workbook$;Location=&quot;Table_3661_113_04&quot;;Extended Properties=&quot;&quot;" commandType="0"/>
  </connection>
  <connection id="185" xr16:uid="{5CD0F2DE-E0E8-4105-ADFA-6C7D57196CE7}" keepAlive="1" name="連線1163" type="5" refreshedVersion="0" background="1">
    <dbPr connection="Provider=Microsoft.Mashup.OleDb.1;Data Source=$Workbook$;Location=&quot;Table_3661_113_03&quot;;Extended Properties=&quot;&quot;" commandType="0"/>
  </connection>
  <connection id="186" xr16:uid="{FB44CFE7-6F44-4A09-BE05-8C7294C2CB5F}" keepAlive="1" name="連線1164" type="5" refreshedVersion="0" background="1">
    <dbPr connection="Provider=Microsoft.Mashup.OleDb.1;Data Source=$Workbook$;Location=&quot;Table_2327_113_05&quot;;Extended Properties=&quot;&quot;" commandType="0"/>
  </connection>
  <connection id="187" xr16:uid="{96580AC2-D89B-43F7-8F75-408A93812D24}" keepAlive="1" name="連線1165" type="5" refreshedVersion="0" background="1">
    <dbPr connection="Provider=Microsoft.Mashup.OleDb.1;Data Source=$Workbook$;Location=&quot;Table_2327_113_04&quot;;Extended Properties=&quot;&quot;" commandType="0"/>
  </connection>
  <connection id="188" xr16:uid="{398660C0-58E6-4ACE-BBC3-583B964FEF86}" keepAlive="1" name="連線1166" type="5" refreshedVersion="0" background="1">
    <dbPr connection="Provider=Microsoft.Mashup.OleDb.1;Data Source=$Workbook$;Location=&quot;Table_2327_113_03&quot;;Extended Properties=&quot;&quot;" commandType="0"/>
  </connection>
  <connection id="189" xr16:uid="{4287A622-071B-49F0-8303-658F83A18676}" keepAlive="1" name="連線1167" type="5" refreshedVersion="0" background="1">
    <dbPr connection="Provider=Microsoft.Mashup.OleDb.1;Data Source=$Workbook$;Location=&quot;Table_3406_113_05&quot;;Extended Properties=&quot;&quot;" commandType="0"/>
  </connection>
  <connection id="190" xr16:uid="{05B7188F-246C-4F08-8372-1CF29ABEED77}" keepAlive="1" name="連線1168" type="5" refreshedVersion="0" background="1">
    <dbPr connection="Provider=Microsoft.Mashup.OleDb.1;Data Source=$Workbook$;Location=&quot;Table_3406_113_04&quot;;Extended Properties=&quot;&quot;" commandType="0"/>
  </connection>
  <connection id="191" xr16:uid="{FE381F1E-A40E-41C1-81B4-DFC86493F2B7}" keepAlive="1" name="連線1169" type="5" refreshedVersion="0" background="1">
    <dbPr connection="Provider=Microsoft.Mashup.OleDb.1;Data Source=$Workbook$;Location=&quot;Table_3406_113_03&quot;;Extended Properties=&quot;&quot;" commandType="0"/>
  </connection>
  <connection id="192" xr16:uid="{1848157B-58FA-4C6C-940D-D950FB335EA5}" keepAlive="1" name="連線117" type="5" refreshedVersion="0" background="1">
    <dbPr connection="Provider=Microsoft.Mashup.OleDb.1;Data Source=$Workbook$;Location=&quot;Table_3661_113_05&quot;;Extended Properties=&quot;&quot;" commandType="0"/>
  </connection>
  <connection id="193" xr16:uid="{6CE83F67-A016-4A78-9C1C-EEBBD2DE8A2A}" keepAlive="1" name="連線118" type="5" refreshedVersion="0" background="1">
    <dbPr connection="Provider=Microsoft.Mashup.OleDb.1;Data Source=$Workbook$;Location=&quot;Table_3661_113_04&quot;;Extended Properties=&quot;&quot;" commandType="0"/>
  </connection>
  <connection id="194" xr16:uid="{CD68999E-5268-4992-B981-83F432CDDDCE}" keepAlive="1" name="連線119" type="5" refreshedVersion="0" background="1">
    <dbPr connection="Provider=Microsoft.Mashup.OleDb.1;Data Source=$Workbook$;Location=&quot;Table_3661_113_03&quot;;Extended Properties=&quot;&quot;" commandType="0"/>
  </connection>
  <connection id="195" xr16:uid="{EB68C2CB-62DF-4F4D-AD44-9C8328D22549}" keepAlive="1" name="連線12" type="5" refreshedVersion="0" background="1">
    <dbPr connection="Provider=Microsoft.Mashup.OleDb.1;Data Source=$Workbook$;Location=&quot;Table_1519_113_05&quot;;Extended Properties=&quot;&quot;" commandType="0"/>
  </connection>
  <connection id="196" xr16:uid="{5C401B9B-6AE3-48FA-931E-11CEE7E44741}" keepAlive="1" name="連線120" type="5" refreshedVersion="0" background="1">
    <dbPr connection="Provider=Microsoft.Mashup.OleDb.1;Data Source=$Workbook$;Location=&quot;Table_6541_113_05&quot;;Extended Properties=&quot;&quot;" commandType="0"/>
  </connection>
  <connection id="197" xr16:uid="{F6016931-3284-49FB-8046-7895DADB745F}" keepAlive="1" name="連線121" type="5" refreshedVersion="0" background="1">
    <dbPr connection="Provider=Microsoft.Mashup.OleDb.1;Data Source=$Workbook$;Location=&quot;Table_6541_113_04&quot;;Extended Properties=&quot;&quot;" commandType="0"/>
  </connection>
  <connection id="198" xr16:uid="{FE27469A-0C25-4EBC-BAE4-2D9AF09AF9D8}" keepAlive="1" name="連線122" type="5" refreshedVersion="0" background="1">
    <dbPr connection="Provider=Microsoft.Mashup.OleDb.1;Data Source=$Workbook$;Location=&quot;Table_6541_113_03&quot;;Extended Properties=&quot;&quot;" commandType="0"/>
  </connection>
  <connection id="199" xr16:uid="{A823530A-0778-4B4D-BE42-E87C58960509}" keepAlive="1" name="連線123" type="5" refreshedVersion="0" background="1">
    <dbPr connection="Provider=Microsoft.Mashup.OleDb.1;Data Source=$Workbook$;Location=&quot;Table_2345_113_05&quot;;Extended Properties=&quot;&quot;" commandType="0"/>
  </connection>
  <connection id="200" xr16:uid="{B7FE3487-B836-4787-8CB0-22600ADF59E0}" keepAlive="1" name="連線124" type="5" refreshedVersion="0" background="1">
    <dbPr connection="Provider=Microsoft.Mashup.OleDb.1;Data Source=$Workbook$;Location=&quot;Table_2345_113_04&quot;;Extended Properties=&quot;&quot;" commandType="0"/>
  </connection>
  <connection id="201" xr16:uid="{E1F93B16-0A2E-4D20-85A0-B244662EA51F}" keepAlive="1" name="連線125" type="5" refreshedVersion="0" background="1">
    <dbPr connection="Provider=Microsoft.Mashup.OleDb.1;Data Source=$Workbook$;Location=&quot;Table_2345_113_03&quot;;Extended Properties=&quot;&quot;" commandType="0"/>
  </connection>
  <connection id="202" xr16:uid="{4BAD725E-F74F-4615-B7C6-0A4EBE99ED52}" keepAlive="1" name="連線126" type="5" refreshedVersion="0" background="1">
    <dbPr connection="Provider=Microsoft.Mashup.OleDb.1;Data Source=$Workbook$;Location=&quot;Table_6669_113_05&quot;;Extended Properties=&quot;&quot;" commandType="0"/>
  </connection>
  <connection id="203" xr16:uid="{B6565FC3-67DF-4677-A0B7-A1F66122337F}" keepAlive="1" name="連線127" type="5" refreshedVersion="0" background="1">
    <dbPr connection="Provider=Microsoft.Mashup.OleDb.1;Data Source=$Workbook$;Location=&quot;Table_6669_113_04&quot;;Extended Properties=&quot;&quot;" commandType="0"/>
  </connection>
  <connection id="204" xr16:uid="{50AD7696-C84A-45D6-8228-A631F5B62BBE}" keepAlive="1" name="連線128" type="5" refreshedVersion="0" background="1">
    <dbPr connection="Provider=Microsoft.Mashup.OleDb.1;Data Source=$Workbook$;Location=&quot;Table_6669_113_03&quot;;Extended Properties=&quot;&quot;" commandType="0"/>
  </connection>
  <connection id="205" xr16:uid="{6A6AEE72-3021-4EAA-9E7F-9F4DAC22259B}" keepAlive="1" name="連線129" type="5" refreshedVersion="0" background="1">
    <dbPr connection="Provider=Microsoft.Mashup.OleDb.1;Data Source=$Workbook$;Location=&quot;Table_3653_113_05&quot;;Extended Properties=&quot;&quot;" commandType="0"/>
  </connection>
  <connection id="206" xr16:uid="{8250E622-4BB7-43EC-B520-8BFC4A10EAF8}" keepAlive="1" name="連線13" type="5" refreshedVersion="0" background="1">
    <dbPr connection="Provider=Microsoft.Mashup.OleDb.1;Data Source=$Workbook$;Location=&quot;Table_1519_113_04&quot;;Extended Properties=&quot;&quot;" commandType="0"/>
  </connection>
  <connection id="207" xr16:uid="{5769B854-0EBA-486C-8591-44A25B708D46}" keepAlive="1" name="連線130" type="5" refreshedVersion="0" background="1">
    <dbPr connection="Provider=Microsoft.Mashup.OleDb.1;Data Source=$Workbook$;Location=&quot;Table_3653_113_04&quot;;Extended Properties=&quot;&quot;" commandType="0"/>
  </connection>
  <connection id="208" xr16:uid="{1F01BF80-CEB7-4A06-9AA6-F03ACFB56963}" keepAlive="1" name="連線131" type="5" refreshedVersion="0" background="1">
    <dbPr connection="Provider=Microsoft.Mashup.OleDb.1;Data Source=$Workbook$;Location=&quot;Table_3653_113_03&quot;;Extended Properties=&quot;&quot;" commandType="0"/>
  </connection>
  <connection id="209" xr16:uid="{27F17917-494F-4CDE-A440-95E2D64187D7}" keepAlive="1" name="連線132" type="5" refreshedVersion="0" background="1">
    <dbPr connection="Provider=Microsoft.Mashup.OleDb.1;Data Source=$Workbook$;Location=&quot;Table_1519_113_05&quot;;Extended Properties=&quot;&quot;" commandType="0"/>
  </connection>
  <connection id="210" xr16:uid="{3A1DF346-344D-46D1-B7A0-66FC11E660BA}" keepAlive="1" name="連線133" type="5" refreshedVersion="0" background="1">
    <dbPr connection="Provider=Microsoft.Mashup.OleDb.1;Data Source=$Workbook$;Location=&quot;Table_1519_113_04&quot;;Extended Properties=&quot;&quot;" commandType="0"/>
  </connection>
  <connection id="211" xr16:uid="{CBA1547E-7954-4C02-B497-28C07A490C87}" keepAlive="1" name="連線134" type="5" refreshedVersion="0" background="1">
    <dbPr connection="Provider=Microsoft.Mashup.OleDb.1;Data Source=$Workbook$;Location=&quot;Table_1519_113_03&quot;;Extended Properties=&quot;&quot;" commandType="0"/>
  </connection>
  <connection id="212" xr16:uid="{FAF44D34-53B5-4D25-917B-648E7D72CFD1}" keepAlive="1" name="連線135" type="5" refreshedVersion="0" background="1">
    <dbPr connection="Provider=Microsoft.Mashup.OleDb.1;Data Source=$Workbook$;Location=&quot;Table_1905_113_05&quot;;Extended Properties=&quot;&quot;" commandType="0"/>
  </connection>
  <connection id="213" xr16:uid="{C33400A7-A3A0-454A-B3CA-569A9B5F75D9}" keepAlive="1" name="連線136" type="5" refreshedVersion="0" background="1">
    <dbPr connection="Provider=Microsoft.Mashup.OleDb.1;Data Source=$Workbook$;Location=&quot;Table_1905_113_04&quot;;Extended Properties=&quot;&quot;" commandType="0"/>
  </connection>
  <connection id="214" xr16:uid="{537E607B-DD5F-4772-8EBE-45B80EE8128F}" keepAlive="1" name="連線137" type="5" refreshedVersion="0" background="1">
    <dbPr connection="Provider=Microsoft.Mashup.OleDb.1;Data Source=$Workbook$;Location=&quot;Table_1905_113_03&quot;;Extended Properties=&quot;&quot;" commandType="0"/>
  </connection>
  <connection id="215" xr16:uid="{0D4EC10D-9EBB-4C4C-8416-BA94F5363A54}" keepAlive="1" name="連線138" type="5" refreshedVersion="0" background="1">
    <dbPr connection="Provider=Microsoft.Mashup.OleDb.1;Data Source=$Workbook$;Location=&quot;Table_6409_113_05&quot;;Extended Properties=&quot;&quot;" commandType="0"/>
  </connection>
  <connection id="216" xr16:uid="{9807282B-3683-49A0-87BD-0D3153552DF5}" keepAlive="1" name="連線139" type="5" refreshedVersion="0" background="1">
    <dbPr connection="Provider=Microsoft.Mashup.OleDb.1;Data Source=$Workbook$;Location=&quot;Table_6409_113_04&quot;;Extended Properties=&quot;&quot;" commandType="0"/>
  </connection>
  <connection id="217" xr16:uid="{BC46DDD8-68C8-45B8-AD47-833350AD9CF8}" keepAlive="1" name="連線14" type="5" refreshedVersion="0" background="1">
    <dbPr connection="Provider=Microsoft.Mashup.OleDb.1;Data Source=$Workbook$;Location=&quot;Table_1519_113_03&quot;;Extended Properties=&quot;&quot;" commandType="0"/>
  </connection>
  <connection id="218" xr16:uid="{CD28D46C-E403-4428-B87E-C1BBBF6177B8}" keepAlive="1" name="連線140" type="5" refreshedVersion="0" background="1">
    <dbPr connection="Provider=Microsoft.Mashup.OleDb.1;Data Source=$Workbook$;Location=&quot;Table_6409_113_03&quot;;Extended Properties=&quot;&quot;" commandType="0"/>
  </connection>
  <connection id="219" xr16:uid="{66DF6F13-F3E8-4E2F-8723-727FDD318D38}" keepAlive="1" name="連線141" type="5" refreshedVersion="0" background="1">
    <dbPr connection="Provider=Microsoft.Mashup.OleDb.1;Data Source=$Workbook$;Location=&quot;Table_3443_113_05&quot;;Extended Properties=&quot;&quot;" commandType="0"/>
  </connection>
  <connection id="220" xr16:uid="{622B0EC9-F22B-4F2A-9827-91111400CFFE}" keepAlive="1" name="連線142" type="5" refreshedVersion="0" background="1">
    <dbPr connection="Provider=Microsoft.Mashup.OleDb.1;Data Source=$Workbook$;Location=&quot;Table_3443_113_04&quot;;Extended Properties=&quot;&quot;" commandType="0"/>
  </connection>
  <connection id="221" xr16:uid="{A61F14E0-2335-4C4B-985A-D42503B69579}" keepAlive="1" name="連線143" type="5" refreshedVersion="0" background="1">
    <dbPr connection="Provider=Microsoft.Mashup.OleDb.1;Data Source=$Workbook$;Location=&quot;Table_3443_113_03&quot;;Extended Properties=&quot;&quot;" commandType="0"/>
  </connection>
  <connection id="222" xr16:uid="{08B68F64-6B9D-46D7-83F7-8D7F7A8DC692}" keepAlive="1" name="連線144" type="5" refreshedVersion="0" background="1">
    <dbPr connection="Provider=Microsoft.Mashup.OleDb.1;Data Source=$Workbook$;Location=&quot;Table_2637_113_05&quot;;Extended Properties=&quot;&quot;" commandType="0"/>
  </connection>
  <connection id="223" xr16:uid="{0E3AE6AC-DA75-4C02-B815-5757988171CF}" keepAlive="1" name="連線145" type="5" refreshedVersion="0" background="1">
    <dbPr connection="Provider=Microsoft.Mashup.OleDb.1;Data Source=$Workbook$;Location=&quot;Table_2637_113_04&quot;;Extended Properties=&quot;&quot;" commandType="0"/>
  </connection>
  <connection id="224" xr16:uid="{B3E54BEA-414C-463D-9B31-3C15EDB7E5C4}" keepAlive="1" name="連線146" type="5" refreshedVersion="0" background="1">
    <dbPr connection="Provider=Microsoft.Mashup.OleDb.1;Data Source=$Workbook$;Location=&quot;Table_2637_113_03&quot;;Extended Properties=&quot;&quot;" commandType="0"/>
  </connection>
  <connection id="225" xr16:uid="{600F0349-772D-47B9-8E84-944D4BE5E5AD}" keepAlive="1" name="連線147" type="5" refreshedVersion="0" background="1">
    <dbPr connection="Provider=Microsoft.Mashup.OleDb.1;Data Source=$Workbook$;Location=&quot;Table_3661_113_05&quot;;Extended Properties=&quot;&quot;" commandType="0"/>
  </connection>
  <connection id="226" xr16:uid="{70D1AE47-014C-454A-9E60-E2867BC18DFE}" keepAlive="1" name="連線148" type="5" refreshedVersion="0" background="1">
    <dbPr connection="Provider=Microsoft.Mashup.OleDb.1;Data Source=$Workbook$;Location=&quot;Table_3661_113_04&quot;;Extended Properties=&quot;&quot;" commandType="0"/>
  </connection>
  <connection id="227" xr16:uid="{F00801A7-5879-4766-B2FF-7DA9DFAFE073}" keepAlive="1" name="連線149" type="5" refreshedVersion="0" background="1">
    <dbPr connection="Provider=Microsoft.Mashup.OleDb.1;Data Source=$Workbook$;Location=&quot;Table_3661_113_03&quot;;Extended Properties=&quot;&quot;" commandType="0"/>
  </connection>
  <connection id="228" xr16:uid="{722FDDC9-17D1-4620-9510-5D54C62279F2}" keepAlive="1" name="連線15" type="5" refreshedVersion="0" background="1">
    <dbPr connection="Provider=Microsoft.Mashup.OleDb.1;Data Source=$Workbook$;Location=&quot;Table_1905_113_05&quot;;Extended Properties=&quot;&quot;" commandType="0"/>
  </connection>
  <connection id="229" xr16:uid="{9D3DA270-C7E2-43F0-A70B-468D2E40CDC6}" keepAlive="1" name="連線150" type="5" refreshedVersion="0" background="1">
    <dbPr connection="Provider=Microsoft.Mashup.OleDb.1;Data Source=$Workbook$;Location=&quot;Table_2404_113_05&quot;;Extended Properties=&quot;&quot;" commandType="0"/>
  </connection>
  <connection id="230" xr16:uid="{575FF94C-09B1-429F-9C21-7B412C17ADAD}" keepAlive="1" name="連線151" type="5" refreshedVersion="0" background="1">
    <dbPr connection="Provider=Microsoft.Mashup.OleDb.1;Data Source=$Workbook$;Location=&quot;Table_2404_113_04&quot;;Extended Properties=&quot;&quot;" commandType="0"/>
  </connection>
  <connection id="231" xr16:uid="{768D5FB3-8EA4-49E2-B9AF-4F7EF3EE4CDA}" keepAlive="1" name="連線152" type="5" refreshedVersion="0" background="1">
    <dbPr connection="Provider=Microsoft.Mashup.OleDb.1;Data Source=$Workbook$;Location=&quot;Table_2404_113_03&quot;;Extended Properties=&quot;&quot;" commandType="0"/>
  </connection>
  <connection id="232" xr16:uid="{89EE3473-A577-413A-99B3-A79186C1DD71}" keepAlive="1" name="連線153" type="5" refreshedVersion="0" background="1">
    <dbPr connection="Provider=Microsoft.Mashup.OleDb.1;Data Source=$Workbook$;Location=&quot;Table_2357_113_05&quot;;Extended Properties=&quot;&quot;" commandType="0"/>
  </connection>
  <connection id="233" xr16:uid="{6D279DE6-CD5B-47A9-9931-DC44A5D571D9}" keepAlive="1" name="連線154" type="5" refreshedVersion="0" background="1">
    <dbPr connection="Provider=Microsoft.Mashup.OleDb.1;Data Source=$Workbook$;Location=&quot;Table_2357_113_04&quot;;Extended Properties=&quot;&quot;" commandType="0"/>
  </connection>
  <connection id="234" xr16:uid="{D17A5DA7-D71B-4BA6-AA2B-EC5390FB4955}" keepAlive="1" name="連線155" type="5" refreshedVersion="0" background="1">
    <dbPr connection="Provider=Microsoft.Mashup.OleDb.1;Data Source=$Workbook$;Location=&quot;Table_2357_113_03&quot;;Extended Properties=&quot;&quot;" commandType="0"/>
  </connection>
  <connection id="235" xr16:uid="{C01A5202-0684-4B00-B6DD-F80F7D378193}" keepAlive="1" name="連線156" type="5" refreshedVersion="0" background="1">
    <dbPr connection="Provider=Microsoft.Mashup.OleDb.1;Data Source=$Workbook$;Location=&quot;Table_2059_113_05&quot;;Extended Properties=&quot;&quot;" commandType="0"/>
  </connection>
  <connection id="236" xr16:uid="{262B3853-8553-4053-BDDF-BA30953269AB}" keepAlive="1" name="連線157" type="5" refreshedVersion="0" background="1">
    <dbPr connection="Provider=Microsoft.Mashup.OleDb.1;Data Source=$Workbook$;Location=&quot;Table_2059_113_04&quot;;Extended Properties=&quot;&quot;" commandType="0"/>
  </connection>
  <connection id="237" xr16:uid="{BA725210-21A8-433E-A172-B64A2011C9F8}" keepAlive="1" name="連線158" type="5" refreshedVersion="0" background="1">
    <dbPr connection="Provider=Microsoft.Mashup.OleDb.1;Data Source=$Workbook$;Location=&quot;Table_2059_113_03&quot;;Extended Properties=&quot;&quot;" commandType="0"/>
  </connection>
  <connection id="238" xr16:uid="{DBB6790F-492F-426C-B07C-EC417299AD22}" keepAlive="1" name="連線159" type="5" refreshedVersion="0" background="1">
    <dbPr connection="Provider=Microsoft.Mashup.OleDb.1;Data Source=$Workbook$;Location=&quot;Table_3533_113_05&quot;;Extended Properties=&quot;&quot;" commandType="0"/>
  </connection>
  <connection id="239" xr16:uid="{C2ECF721-B846-4D64-BFAD-7F7D5DD8AC90}" keepAlive="1" name="連線16" type="5" refreshedVersion="0" background="1">
    <dbPr connection="Provider=Microsoft.Mashup.OleDb.1;Data Source=$Workbook$;Location=&quot;Table_1905_113_04&quot;;Extended Properties=&quot;&quot;" commandType="0"/>
  </connection>
  <connection id="240" xr16:uid="{13810DC8-1ED1-461A-B08C-8247C2D8EF2E}" keepAlive="1" name="連線160" type="5" refreshedVersion="0" background="1">
    <dbPr connection="Provider=Microsoft.Mashup.OleDb.1;Data Source=$Workbook$;Location=&quot;Table_3533_113_04&quot;;Extended Properties=&quot;&quot;" commandType="0"/>
  </connection>
  <connection id="241" xr16:uid="{1607D787-5D0E-44B5-AE0F-0B117DE66BE5}" keepAlive="1" name="連線161" type="5" refreshedVersion="0" background="1">
    <dbPr connection="Provider=Microsoft.Mashup.OleDb.1;Data Source=$Workbook$;Location=&quot;Table_3533_113_03&quot;;Extended Properties=&quot;&quot;" commandType="0"/>
  </connection>
  <connection id="242" xr16:uid="{169EE244-ACDC-4A9C-87E4-72D635E531FE}" keepAlive="1" name="連線162" type="5" refreshedVersion="0" background="1">
    <dbPr connection="Provider=Microsoft.Mashup.OleDb.1;Data Source=$Workbook$;Location=&quot;Table_6669_113_05&quot;;Extended Properties=&quot;&quot;" commandType="0"/>
  </connection>
  <connection id="243" xr16:uid="{896281E0-C95B-402F-B669-50131B9AB972}" keepAlive="1" name="連線163" type="5" refreshedVersion="0" background="1">
    <dbPr connection="Provider=Microsoft.Mashup.OleDb.1;Data Source=$Workbook$;Location=&quot;Table_6669_113_04&quot;;Extended Properties=&quot;&quot;" commandType="0"/>
  </connection>
  <connection id="244" xr16:uid="{2CA68DEF-ED9A-43DA-BC52-03572D044CFF}" keepAlive="1" name="連線164" type="5" refreshedVersion="0" background="1">
    <dbPr connection="Provider=Microsoft.Mashup.OleDb.1;Data Source=$Workbook$;Location=&quot;Table_6669_113_03&quot;;Extended Properties=&quot;&quot;" commandType="0"/>
  </connection>
  <connection id="245" xr16:uid="{B1192E21-8B1E-49D1-8AF7-BFF6E41E0C95}" keepAlive="1" name="連線165" type="5" refreshedVersion="0" background="1">
    <dbPr connection="Provider=Microsoft.Mashup.OleDb.1;Data Source=$Workbook$;Location=&quot;Table_2207_113_05&quot;;Extended Properties=&quot;&quot;" commandType="0"/>
  </connection>
  <connection id="246" xr16:uid="{693638E2-FAF8-471A-8671-8BA23A0B7824}" keepAlive="1" name="連線166" type="5" refreshedVersion="0" background="1">
    <dbPr connection="Provider=Microsoft.Mashup.OleDb.1;Data Source=$Workbook$;Location=&quot;Table_2207_113_04&quot;;Extended Properties=&quot;&quot;" commandType="0"/>
  </connection>
  <connection id="247" xr16:uid="{1F30572D-D93D-4FFD-9C72-F09AB2636A29}" keepAlive="1" name="連線167" type="5" refreshedVersion="0" background="1">
    <dbPr connection="Provider=Microsoft.Mashup.OleDb.1;Data Source=$Workbook$;Location=&quot;Table_2207_113_03&quot;;Extended Properties=&quot;&quot;" commandType="0"/>
  </connection>
  <connection id="248" xr16:uid="{BC841D81-269C-449A-BBC9-AEA26E6BF1D4}" keepAlive="1" name="連線168" type="5" refreshedVersion="0" background="1">
    <dbPr connection="Provider=Microsoft.Mashup.OleDb.1;Data Source=$Workbook$;Location=&quot;Table_2454_113_05&quot;;Extended Properties=&quot;&quot;" commandType="0"/>
  </connection>
  <connection id="249" xr16:uid="{4CCFE564-442F-4CDA-8C9F-85B050EA165A}" keepAlive="1" name="連線169" type="5" refreshedVersion="0" background="1">
    <dbPr connection="Provider=Microsoft.Mashup.OleDb.1;Data Source=$Workbook$;Location=&quot;Table_2454_113_04&quot;;Extended Properties=&quot;&quot;" commandType="0"/>
  </connection>
  <connection id="250" xr16:uid="{5643A559-B53D-4912-854E-56DF6B55D32D}" keepAlive="1" name="連線17" type="5" refreshedVersion="0" background="1">
    <dbPr connection="Provider=Microsoft.Mashup.OleDb.1;Data Source=$Workbook$;Location=&quot;Table_1905_113_03&quot;;Extended Properties=&quot;&quot;" commandType="0"/>
  </connection>
  <connection id="251" xr16:uid="{F6D4634C-7D38-43B2-BAA0-EB863F52CAF4}" keepAlive="1" name="連線170" type="5" refreshedVersion="0" background="1">
    <dbPr connection="Provider=Microsoft.Mashup.OleDb.1;Data Source=$Workbook$;Location=&quot;Table_2454_113_03&quot;;Extended Properties=&quot;&quot;" commandType="0"/>
  </connection>
  <connection id="252" xr16:uid="{0B73A9A6-163B-4D70-882B-0417F27E9EDC}" keepAlive="1" name="連線171" type="5" refreshedVersion="0" background="1">
    <dbPr connection="Provider=Microsoft.Mashup.OleDb.1;Data Source=$Workbook$;Location=&quot;Table_4763_113_05&quot;;Extended Properties=&quot;&quot;" commandType="0"/>
  </connection>
  <connection id="253" xr16:uid="{C3736A7B-2009-4A32-BCA3-CD828CD91531}" keepAlive="1" name="連線172" type="5" refreshedVersion="0" background="1">
    <dbPr connection="Provider=Microsoft.Mashup.OleDb.1;Data Source=$Workbook$;Location=&quot;Table_4763_113_04&quot;;Extended Properties=&quot;&quot;" commandType="0"/>
  </connection>
  <connection id="254" xr16:uid="{4BA87F39-34CD-4C4B-85A8-9D713294AE84}" keepAlive="1" name="連線173" type="5" refreshedVersion="0" background="1">
    <dbPr connection="Provider=Microsoft.Mashup.OleDb.1;Data Source=$Workbook$;Location=&quot;Table_4763_113_03&quot;;Extended Properties=&quot;&quot;" commandType="0"/>
  </connection>
  <connection id="255" xr16:uid="{7DD7692A-BC4C-4434-8565-6D2574A1E2B8}" keepAlive="1" name="連線174" type="5" refreshedVersion="0" background="1">
    <dbPr connection="Provider=Microsoft.Mashup.OleDb.1;Data Source=$Workbook$;Location=&quot;Table_3008_113_05&quot;;Extended Properties=&quot;&quot;" commandType="0"/>
  </connection>
  <connection id="256" xr16:uid="{A53192AB-D61A-4132-B97B-5288DB133E4C}" keepAlive="1" name="連線175" type="5" refreshedVersion="0" background="1">
    <dbPr connection="Provider=Microsoft.Mashup.OleDb.1;Data Source=$Workbook$;Location=&quot;Table_3008_113_04&quot;;Extended Properties=&quot;&quot;" commandType="0"/>
  </connection>
  <connection id="257" xr16:uid="{ED83371E-785D-4D23-BFF1-2A456F74C3E3}" keepAlive="1" name="連線176" type="5" refreshedVersion="0" background="1">
    <dbPr connection="Provider=Microsoft.Mashup.OleDb.1;Data Source=$Workbook$;Location=&quot;Table_3008_113_03&quot;;Extended Properties=&quot;&quot;" commandType="0"/>
  </connection>
  <connection id="258" xr16:uid="{8C3E3FAD-7D2C-4D19-9E5A-ED752A1C0B56}" keepAlive="1" name="連線177" type="5" refreshedVersion="0" background="1">
    <dbPr connection="Provider=Microsoft.Mashup.OleDb.1;Data Source=$Workbook$;Location=&quot;Table_3661_113_05&quot;;Extended Properties=&quot;&quot;" commandType="0"/>
  </connection>
  <connection id="259" xr16:uid="{C2986A42-DF6B-4B32-B454-BA4012DA04BF}" keepAlive="1" name="連線178" type="5" refreshedVersion="0" background="1">
    <dbPr connection="Provider=Microsoft.Mashup.OleDb.1;Data Source=$Workbook$;Location=&quot;Table_3661_113_04&quot;;Extended Properties=&quot;&quot;" commandType="0"/>
  </connection>
  <connection id="260" xr16:uid="{ED3FF47A-FE76-4B44-BFD4-7E827C015F97}" keepAlive="1" name="連線179" type="5" refreshedVersion="0" background="1">
    <dbPr connection="Provider=Microsoft.Mashup.OleDb.1;Data Source=$Workbook$;Location=&quot;Table_3661_113_03&quot;;Extended Properties=&quot;&quot;" commandType="0"/>
  </connection>
  <connection id="261" xr16:uid="{2E22D114-D7CB-4559-9F2C-9D16AC775205}" keepAlive="1" name="連線18" type="5" refreshedVersion="0" background="1">
    <dbPr connection="Provider=Microsoft.Mashup.OleDb.1;Data Source=$Workbook$;Location=&quot;Table_6409_113_05&quot;;Extended Properties=&quot;&quot;" commandType="0"/>
  </connection>
  <connection id="262" xr16:uid="{B9E1FC9E-8E8C-4082-A718-F7772730A1CA}" keepAlive="1" name="連線180" type="5" refreshedVersion="0" background="1">
    <dbPr connection="Provider=Microsoft.Mashup.OleDb.1;Data Source=$Workbook$;Location=&quot;Table_2404_113_05&quot;;Extended Properties=&quot;&quot;" commandType="0"/>
  </connection>
  <connection id="263" xr16:uid="{BEB4FBED-1E33-480B-BA56-9978BFFF575A}" keepAlive="1" name="連線181" type="5" refreshedVersion="0" background="1">
    <dbPr connection="Provider=Microsoft.Mashup.OleDb.1;Data Source=$Workbook$;Location=&quot;Table_2404_113_04&quot;;Extended Properties=&quot;&quot;" commandType="0"/>
  </connection>
  <connection id="264" xr16:uid="{15575076-1522-46C6-AE48-810819ED9AD6}" keepAlive="1" name="連線182" type="5" refreshedVersion="0" background="1">
    <dbPr connection="Provider=Microsoft.Mashup.OleDb.1;Data Source=$Workbook$;Location=&quot;Table_2404_113_03&quot;;Extended Properties=&quot;&quot;" commandType="0"/>
  </connection>
  <connection id="265" xr16:uid="{DFE0A40C-9A8A-40D3-A5DC-069733DFDC27}" keepAlive="1" name="連線183" type="5" refreshedVersion="0" background="1">
    <dbPr connection="Provider=Microsoft.Mashup.OleDb.1;Data Source=$Workbook$;Location=&quot;Table_2357_113_05&quot;;Extended Properties=&quot;&quot;" commandType="0"/>
  </connection>
  <connection id="266" xr16:uid="{54F10C57-07FB-464B-AD92-1C4F7A71EBC0}" keepAlive="1" name="連線184" type="5" refreshedVersion="0" background="1">
    <dbPr connection="Provider=Microsoft.Mashup.OleDb.1;Data Source=$Workbook$;Location=&quot;Table_2357_113_04&quot;;Extended Properties=&quot;&quot;" commandType="0"/>
  </connection>
  <connection id="267" xr16:uid="{5CC27ECE-A064-4CFB-9F08-B51D215405C9}" keepAlive="1" name="連線185" type="5" refreshedVersion="0" background="1">
    <dbPr connection="Provider=Microsoft.Mashup.OleDb.1;Data Source=$Workbook$;Location=&quot;Table_2357_113_03&quot;;Extended Properties=&quot;&quot;" commandType="0"/>
  </connection>
  <connection id="268" xr16:uid="{C8898D9D-C561-49D9-B9D0-664D6507B63F}" keepAlive="1" name="連線186" type="5" refreshedVersion="0" background="1">
    <dbPr connection="Provider=Microsoft.Mashup.OleDb.1;Data Source=$Workbook$;Location=&quot;Table_2059_113_05&quot;;Extended Properties=&quot;&quot;" commandType="0"/>
  </connection>
  <connection id="269" xr16:uid="{BDB021B8-5F69-4C2C-B96C-8E30AC13CC0D}" keepAlive="1" name="連線187" type="5" refreshedVersion="0" background="1">
    <dbPr connection="Provider=Microsoft.Mashup.OleDb.1;Data Source=$Workbook$;Location=&quot;Table_2059_113_04&quot;;Extended Properties=&quot;&quot;" commandType="0"/>
  </connection>
  <connection id="270" xr16:uid="{83406975-D41C-43E9-B7F9-44BA8E6B8A08}" keepAlive="1" name="連線188" type="5" refreshedVersion="0" background="1">
    <dbPr connection="Provider=Microsoft.Mashup.OleDb.1;Data Source=$Workbook$;Location=&quot;Table_2059_113_03&quot;;Extended Properties=&quot;&quot;" commandType="0"/>
  </connection>
  <connection id="271" xr16:uid="{3BE279B6-3536-4B8C-A1DE-2A49BFEF7BDD}" keepAlive="1" name="連線189" type="5" refreshedVersion="0" background="1">
    <dbPr connection="Provider=Microsoft.Mashup.OleDb.1;Data Source=$Workbook$;Location=&quot;Table_3533_113_05&quot;;Extended Properties=&quot;&quot;" commandType="0"/>
  </connection>
  <connection id="272" xr16:uid="{8BF99B71-7C39-44EC-9000-7448D05F1F85}" keepAlive="1" name="連線19" type="5" refreshedVersion="0" background="1">
    <dbPr connection="Provider=Microsoft.Mashup.OleDb.1;Data Source=$Workbook$;Location=&quot;Table_6409_113_04&quot;;Extended Properties=&quot;&quot;" commandType="0"/>
  </connection>
  <connection id="273" xr16:uid="{9C214D08-4266-4C05-A95A-578F1E084A9C}" keepAlive="1" name="連線190" type="5" refreshedVersion="0" background="1">
    <dbPr connection="Provider=Microsoft.Mashup.OleDb.1;Data Source=$Workbook$;Location=&quot;Table_3533_113_04&quot;;Extended Properties=&quot;&quot;" commandType="0"/>
  </connection>
  <connection id="274" xr16:uid="{02537410-78E4-475A-AFCB-CDD20679BD06}" keepAlive="1" name="連線191" type="5" refreshedVersion="0" background="1">
    <dbPr connection="Provider=Microsoft.Mashup.OleDb.1;Data Source=$Workbook$;Location=&quot;Table_3533_113_03&quot;;Extended Properties=&quot;&quot;" commandType="0"/>
  </connection>
  <connection id="275" xr16:uid="{E77A1BB9-0340-45F6-84BD-22A924DFD7A5}" keepAlive="1" name="連線192" type="5" refreshedVersion="0" background="1">
    <dbPr connection="Provider=Microsoft.Mashup.OleDb.1;Data Source=$Workbook$;Location=&quot;Table_6669_113_05&quot;;Extended Properties=&quot;&quot;" commandType="0"/>
  </connection>
  <connection id="276" xr16:uid="{125C4726-AE69-4DBA-BDF7-D22566C7D5C4}" keepAlive="1" name="連線193" type="5" refreshedVersion="0" background="1">
    <dbPr connection="Provider=Microsoft.Mashup.OleDb.1;Data Source=$Workbook$;Location=&quot;Table_6669_113_04&quot;;Extended Properties=&quot;&quot;" commandType="0"/>
  </connection>
  <connection id="277" xr16:uid="{F40FA053-15FF-4835-8B93-E34D6FFD82A5}" keepAlive="1" name="連線194" type="5" refreshedVersion="0" background="1">
    <dbPr connection="Provider=Microsoft.Mashup.OleDb.1;Data Source=$Workbook$;Location=&quot;Table_6669_113_03&quot;;Extended Properties=&quot;&quot;" commandType="0"/>
  </connection>
  <connection id="278" xr16:uid="{41F5800E-3B78-4AC6-ABCA-DEDB4FFA0388}" keepAlive="1" name="連線195" type="5" refreshedVersion="0" background="1">
    <dbPr connection="Provider=Microsoft.Mashup.OleDb.1;Data Source=$Workbook$;Location=&quot;Table_2207_113_05&quot;;Extended Properties=&quot;&quot;" commandType="0"/>
  </connection>
  <connection id="279" xr16:uid="{DABFF9E9-FEF0-4876-8B0B-42D05A5E3EB8}" keepAlive="1" name="連線196" type="5" refreshedVersion="0" background="1">
    <dbPr connection="Provider=Microsoft.Mashup.OleDb.1;Data Source=$Workbook$;Location=&quot;Table_2207_113_04&quot;;Extended Properties=&quot;&quot;" commandType="0"/>
  </connection>
  <connection id="280" xr16:uid="{4486604B-EFCE-462B-BADE-8202C6484947}" keepAlive="1" name="連線197" type="5" refreshedVersion="0" background="1">
    <dbPr connection="Provider=Microsoft.Mashup.OleDb.1;Data Source=$Workbook$;Location=&quot;Table_2207_113_03&quot;;Extended Properties=&quot;&quot;" commandType="0"/>
  </connection>
  <connection id="281" xr16:uid="{EA41B725-48EA-4E57-B2D1-9CDCBF34BB0F}" keepAlive="1" name="連線198" type="5" refreshedVersion="0" background="1">
    <dbPr connection="Provider=Microsoft.Mashup.OleDb.1;Data Source=$Workbook$;Location=&quot;Table_2454_113_05&quot;;Extended Properties=&quot;&quot;" commandType="0"/>
  </connection>
  <connection id="282" xr16:uid="{9599B7EE-533C-433B-9511-AD00358EE513}" keepAlive="1" name="連線199" type="5" refreshedVersion="0" background="1">
    <dbPr connection="Provider=Microsoft.Mashup.OleDb.1;Data Source=$Workbook$;Location=&quot;Table_2454_113_04&quot;;Extended Properties=&quot;&quot;" commandType="0"/>
  </connection>
  <connection id="283" xr16:uid="{EF34CC2F-3D3B-4ECD-A9CA-8834112DCFFC}" keepAlive="1" name="連線2" type="5" refreshedVersion="0" background="1">
    <dbPr connection="Provider=Microsoft.Mashup.OleDb.1;Data Source=$Workbook$;Location=&quot;Table_6541_113_03&quot;;Extended Properties=&quot;&quot;" commandType="0"/>
  </connection>
  <connection id="284" xr16:uid="{691F0BB7-7F91-45F7-B144-D72A6A4A7850}" keepAlive="1" name="連線20" type="5" refreshedVersion="0" background="1">
    <dbPr connection="Provider=Microsoft.Mashup.OleDb.1;Data Source=$Workbook$;Location=&quot;Table_6409_113_03&quot;;Extended Properties=&quot;&quot;" commandType="0"/>
  </connection>
  <connection id="285" xr16:uid="{5254C46B-A813-4149-AB74-C8269D8F9EC8}" keepAlive="1" name="連線200" type="5" refreshedVersion="0" background="1">
    <dbPr connection="Provider=Microsoft.Mashup.OleDb.1;Data Source=$Workbook$;Location=&quot;Table_2454_113_03&quot;;Extended Properties=&quot;&quot;" commandType="0"/>
  </connection>
  <connection id="286" xr16:uid="{4FC961A5-06E4-4A3C-8BE5-140616A1793F}" keepAlive="1" name="連線201" type="5" refreshedVersion="0" background="1">
    <dbPr connection="Provider=Microsoft.Mashup.OleDb.1;Data Source=$Workbook$;Location=&quot;Table_4763_113_05&quot;;Extended Properties=&quot;&quot;" commandType="0"/>
  </connection>
  <connection id="287" xr16:uid="{EA60B3B8-0ED6-4DAB-95CC-09E78D9382F0}" keepAlive="1" name="連線202" type="5" refreshedVersion="0" background="1">
    <dbPr connection="Provider=Microsoft.Mashup.OleDb.1;Data Source=$Workbook$;Location=&quot;Table_4763_113_04&quot;;Extended Properties=&quot;&quot;" commandType="0"/>
  </connection>
  <connection id="288" xr16:uid="{1E764B0E-1099-42EC-A187-34378C0EDA8A}" keepAlive="1" name="連線203" type="5" refreshedVersion="0" background="1">
    <dbPr connection="Provider=Microsoft.Mashup.OleDb.1;Data Source=$Workbook$;Location=&quot;Table_4763_113_03&quot;;Extended Properties=&quot;&quot;" commandType="0"/>
  </connection>
  <connection id="289" xr16:uid="{EC3A2F0A-AF0B-4AD0-B0FC-202EE5681AD5}" keepAlive="1" name="連線204" type="5" refreshedVersion="0" background="1">
    <dbPr connection="Provider=Microsoft.Mashup.OleDb.1;Data Source=$Workbook$;Location=&quot;Table_3008_113_05&quot;;Extended Properties=&quot;&quot;" commandType="0"/>
  </connection>
  <connection id="290" xr16:uid="{EB84D41F-5B4E-4BC2-BB72-3E337398300D}" keepAlive="1" name="連線205" type="5" refreshedVersion="0" background="1">
    <dbPr connection="Provider=Microsoft.Mashup.OleDb.1;Data Source=$Workbook$;Location=&quot;Table_3008_113_04&quot;;Extended Properties=&quot;&quot;" commandType="0"/>
  </connection>
  <connection id="291" xr16:uid="{B58C393E-96CA-4063-A076-BEAF53E22F4E}" keepAlive="1" name="連線206" type="5" refreshedVersion="0" background="1">
    <dbPr connection="Provider=Microsoft.Mashup.OleDb.1;Data Source=$Workbook$;Location=&quot;Table_3008_113_03&quot;;Extended Properties=&quot;&quot;" commandType="0"/>
  </connection>
  <connection id="292" xr16:uid="{133F06A7-77FF-4501-8D72-FAB1235E6488}" keepAlive="1" name="連線207" type="5" refreshedVersion="0" background="1">
    <dbPr connection="Provider=Microsoft.Mashup.OleDb.1;Data Source=$Workbook$;Location=&quot;Table_3661_113_05&quot;;Extended Properties=&quot;&quot;" commandType="0"/>
  </connection>
  <connection id="293" xr16:uid="{DD9624DB-FC01-4351-88B6-B8778D646AF2}" keepAlive="1" name="連線208" type="5" refreshedVersion="0" background="1">
    <dbPr connection="Provider=Microsoft.Mashup.OleDb.1;Data Source=$Workbook$;Location=&quot;Table_3661_113_04&quot;;Extended Properties=&quot;&quot;" commandType="0"/>
  </connection>
  <connection id="294" xr16:uid="{0CD54E97-4844-452D-A003-207245F011DD}" keepAlive="1" name="連線209" type="5" refreshedVersion="0" background="1">
    <dbPr connection="Provider=Microsoft.Mashup.OleDb.1;Data Source=$Workbook$;Location=&quot;Table_3661_113_03&quot;;Extended Properties=&quot;&quot;" commandType="0"/>
  </connection>
  <connection id="295" xr16:uid="{E890A03D-7CB3-454F-A240-EB338790F581}" keepAlive="1" name="連線21" type="5" refreshedVersion="0" background="1">
    <dbPr connection="Provider=Microsoft.Mashup.OleDb.1;Data Source=$Workbook$;Location=&quot;Table_3443_113_05&quot;;Extended Properties=&quot;&quot;" commandType="0"/>
  </connection>
  <connection id="296" xr16:uid="{632A8225-1B10-4D8C-B70C-A3FBE236CAC5}" keepAlive="1" name="連線210" type="5" refreshedVersion="0" background="1">
    <dbPr connection="Provider=Microsoft.Mashup.OleDb.1;Data Source=$Workbook$;Location=&quot;Table_6541_113_05&quot;;Extended Properties=&quot;&quot;" commandType="0"/>
  </connection>
  <connection id="297" xr16:uid="{5A1173F5-00BB-4248-B42E-527D35E4CC44}" keepAlive="1" name="連線211" type="5" refreshedVersion="0" background="1">
    <dbPr connection="Provider=Microsoft.Mashup.OleDb.1;Data Source=$Workbook$;Location=&quot;Table_6541_113_04&quot;;Extended Properties=&quot;&quot;" commandType="0"/>
  </connection>
  <connection id="298" xr16:uid="{CB416527-4386-4B69-9E1C-F004A9011E8E}" keepAlive="1" name="連線212" type="5" refreshedVersion="0" background="1">
    <dbPr connection="Provider=Microsoft.Mashup.OleDb.1;Data Source=$Workbook$;Location=&quot;Table_6541_113_03&quot;;Extended Properties=&quot;&quot;" commandType="0"/>
  </connection>
  <connection id="299" xr16:uid="{5D0225D6-0A53-4FF4-81B1-C4901290120E}" keepAlive="1" name="連線213" type="5" refreshedVersion="0" background="1">
    <dbPr connection="Provider=Microsoft.Mashup.OleDb.1;Data Source=$Workbook$;Location=&quot;Table_2345_113_05&quot;;Extended Properties=&quot;&quot;" commandType="0"/>
  </connection>
  <connection id="300" xr16:uid="{06DF9840-4E9E-4670-9B80-152AF47D47E0}" keepAlive="1" name="連線214" type="5" refreshedVersion="0" background="1">
    <dbPr connection="Provider=Microsoft.Mashup.OleDb.1;Data Source=$Workbook$;Location=&quot;Table_2345_113_04&quot;;Extended Properties=&quot;&quot;" commandType="0"/>
  </connection>
  <connection id="301" xr16:uid="{80A36EE6-6651-413F-9D78-21B80BC7DE2F}" keepAlive="1" name="連線215" type="5" refreshedVersion="0" background="1">
    <dbPr connection="Provider=Microsoft.Mashup.OleDb.1;Data Source=$Workbook$;Location=&quot;Table_2345_113_03&quot;;Extended Properties=&quot;&quot;" commandType="0"/>
  </connection>
  <connection id="302" xr16:uid="{B20FE593-A1A9-48F1-BB5F-CBB679223D85}" keepAlive="1" name="連線216" type="5" refreshedVersion="0" background="1">
    <dbPr connection="Provider=Microsoft.Mashup.OleDb.1;Data Source=$Workbook$;Location=&quot;Table_6669_113_05&quot;;Extended Properties=&quot;&quot;" commandType="0"/>
  </connection>
  <connection id="303" xr16:uid="{DC2787D1-FE94-4F5D-A90F-E8AF4BBAC6B5}" keepAlive="1" name="連線217" type="5" refreshedVersion="0" background="1">
    <dbPr connection="Provider=Microsoft.Mashup.OleDb.1;Data Source=$Workbook$;Location=&quot;Table_6669_113_04&quot;;Extended Properties=&quot;&quot;" commandType="0"/>
  </connection>
  <connection id="304" xr16:uid="{EAF499B9-32E4-4518-AF97-2464AD097F96}" keepAlive="1" name="連線218" type="5" refreshedVersion="0" background="1">
    <dbPr connection="Provider=Microsoft.Mashup.OleDb.1;Data Source=$Workbook$;Location=&quot;Table_6669_113_03&quot;;Extended Properties=&quot;&quot;" commandType="0"/>
  </connection>
  <connection id="305" xr16:uid="{9EE8B598-2BC2-454B-B58A-32475CF36FE4}" keepAlive="1" name="連線219" type="5" refreshedVersion="0" background="1">
    <dbPr connection="Provider=Microsoft.Mashup.OleDb.1;Data Source=$Workbook$;Location=&quot;Table_3653_113_05&quot;;Extended Properties=&quot;&quot;" commandType="0"/>
  </connection>
  <connection id="306" xr16:uid="{1D2508EC-00B2-4274-8944-8121BBA8F73D}" keepAlive="1" name="連線22" type="5" refreshedVersion="0" background="1">
    <dbPr connection="Provider=Microsoft.Mashup.OleDb.1;Data Source=$Workbook$;Location=&quot;Table_3443_113_04&quot;;Extended Properties=&quot;&quot;" commandType="0"/>
  </connection>
  <connection id="307" xr16:uid="{6C3935E3-5BB2-44BA-A236-DC67D6073A79}" keepAlive="1" name="連線220" type="5" refreshedVersion="0" background="1">
    <dbPr connection="Provider=Microsoft.Mashup.OleDb.1;Data Source=$Workbook$;Location=&quot;Table_3653_113_04&quot;;Extended Properties=&quot;&quot;" commandType="0"/>
  </connection>
  <connection id="308" xr16:uid="{EFE7E54A-9896-4C11-A7C6-90A8431FB48C}" keepAlive="1" name="連線221" type="5" refreshedVersion="0" background="1">
    <dbPr connection="Provider=Microsoft.Mashup.OleDb.1;Data Source=$Workbook$;Location=&quot;Table_3653_113_03&quot;;Extended Properties=&quot;&quot;" commandType="0"/>
  </connection>
  <connection id="309" xr16:uid="{7E2227F9-330D-486E-9494-BFFC813C757A}" keepAlive="1" name="連線222" type="5" refreshedVersion="0" background="1">
    <dbPr connection="Provider=Microsoft.Mashup.OleDb.1;Data Source=$Workbook$;Location=&quot;Table_1519_113_05&quot;;Extended Properties=&quot;&quot;" commandType="0"/>
  </connection>
  <connection id="310" xr16:uid="{868DB079-637F-416F-8D7F-5D642737E1E6}" keepAlive="1" name="連線223" type="5" refreshedVersion="0" background="1">
    <dbPr connection="Provider=Microsoft.Mashup.OleDb.1;Data Source=$Workbook$;Location=&quot;Table_1519_113_04&quot;;Extended Properties=&quot;&quot;" commandType="0"/>
  </connection>
  <connection id="311" xr16:uid="{24F7ABAE-0C32-429A-9DA0-04725CFCBF44}" keepAlive="1" name="連線224" type="5" refreshedVersion="0" background="1">
    <dbPr connection="Provider=Microsoft.Mashup.OleDb.1;Data Source=$Workbook$;Location=&quot;Table_1519_113_03&quot;;Extended Properties=&quot;&quot;" commandType="0"/>
  </connection>
  <connection id="312" xr16:uid="{51DD08FF-1AE8-4F0F-8488-EAA1D84A41C3}" keepAlive="1" name="連線225" type="5" refreshedVersion="0" background="1">
    <dbPr connection="Provider=Microsoft.Mashup.OleDb.1;Data Source=$Workbook$;Location=&quot;Table_1905_113_05&quot;;Extended Properties=&quot;&quot;" commandType="0"/>
  </connection>
  <connection id="313" xr16:uid="{B1DF6AE3-DF77-43F4-9F8F-341FDF10A4F9}" keepAlive="1" name="連線226" type="5" refreshedVersion="0" background="1">
    <dbPr connection="Provider=Microsoft.Mashup.OleDb.1;Data Source=$Workbook$;Location=&quot;Table_1905_113_04&quot;;Extended Properties=&quot;&quot;" commandType="0"/>
  </connection>
  <connection id="314" xr16:uid="{784382D8-7A79-4279-B052-A9D95989A8C7}" keepAlive="1" name="連線227" type="5" refreshedVersion="0" background="1">
    <dbPr connection="Provider=Microsoft.Mashup.OleDb.1;Data Source=$Workbook$;Location=&quot;Table_1905_113_03&quot;;Extended Properties=&quot;&quot;" commandType="0"/>
  </connection>
  <connection id="315" xr16:uid="{E685FBBF-7F1D-4517-A1D1-A094215ED11B}" keepAlive="1" name="連線228" type="5" refreshedVersion="0" background="1">
    <dbPr connection="Provider=Microsoft.Mashup.OleDb.1;Data Source=$Workbook$;Location=&quot;Table_6409_113_05&quot;;Extended Properties=&quot;&quot;" commandType="0"/>
  </connection>
  <connection id="316" xr16:uid="{DAEB7C16-B669-43EF-84B5-43136BBBE641}" keepAlive="1" name="連線229" type="5" refreshedVersion="0" background="1">
    <dbPr connection="Provider=Microsoft.Mashup.OleDb.1;Data Source=$Workbook$;Location=&quot;Table_6409_113_04&quot;;Extended Properties=&quot;&quot;" commandType="0"/>
  </connection>
  <connection id="317" xr16:uid="{42481E5D-75D2-4A5D-9316-A78B0E7C7774}" keepAlive="1" name="連線23" type="5" refreshedVersion="0" background="1">
    <dbPr connection="Provider=Microsoft.Mashup.OleDb.1;Data Source=$Workbook$;Location=&quot;Table_3443_113_03&quot;;Extended Properties=&quot;&quot;" commandType="0"/>
  </connection>
  <connection id="318" xr16:uid="{3329803C-093E-4590-BE53-74EA9DBD7E48}" keepAlive="1" name="連線230" type="5" refreshedVersion="0" background="1">
    <dbPr connection="Provider=Microsoft.Mashup.OleDb.1;Data Source=$Workbook$;Location=&quot;Table_6409_113_03&quot;;Extended Properties=&quot;&quot;" commandType="0"/>
  </connection>
  <connection id="319" xr16:uid="{A6A9442C-379B-4952-AEC0-DD05CC7D6D42}" keepAlive="1" name="連線231" type="5" refreshedVersion="0" background="1">
    <dbPr connection="Provider=Microsoft.Mashup.OleDb.1;Data Source=$Workbook$;Location=&quot;Table_3443_113_05&quot;;Extended Properties=&quot;&quot;" commandType="0"/>
  </connection>
  <connection id="320" xr16:uid="{481CE90D-1138-492D-AC22-EAF36E1AF1BE}" keepAlive="1" name="連線232" type="5" refreshedVersion="0" background="1">
    <dbPr connection="Provider=Microsoft.Mashup.OleDb.1;Data Source=$Workbook$;Location=&quot;Table_3443_113_04&quot;;Extended Properties=&quot;&quot;" commandType="0"/>
  </connection>
  <connection id="321" xr16:uid="{FCA02334-EF86-4184-941E-57F133E52F38}" keepAlive="1" name="連線233" type="5" refreshedVersion="0" background="1">
    <dbPr connection="Provider=Microsoft.Mashup.OleDb.1;Data Source=$Workbook$;Location=&quot;Table_3443_113_03&quot;;Extended Properties=&quot;&quot;" commandType="0"/>
  </connection>
  <connection id="322" xr16:uid="{D9AABF5C-8C9C-4403-80DC-0696F86089AD}" keepAlive="1" name="連線234" type="5" refreshedVersion="0" background="1">
    <dbPr connection="Provider=Microsoft.Mashup.OleDb.1;Data Source=$Workbook$;Location=&quot;Table_2637_113_05&quot;;Extended Properties=&quot;&quot;" commandType="0"/>
  </connection>
  <connection id="323" xr16:uid="{4CA5B886-7324-4E00-AD55-844C26895646}" keepAlive="1" name="連線235" type="5" refreshedVersion="0" background="1">
    <dbPr connection="Provider=Microsoft.Mashup.OleDb.1;Data Source=$Workbook$;Location=&quot;Table_2637_113_04&quot;;Extended Properties=&quot;&quot;" commandType="0"/>
  </connection>
  <connection id="324" xr16:uid="{F1C20B00-3203-4C2D-902E-56A24CD0AC5C}" keepAlive="1" name="連線236" type="5" refreshedVersion="0" background="1">
    <dbPr connection="Provider=Microsoft.Mashup.OleDb.1;Data Source=$Workbook$;Location=&quot;Table_2637_113_03&quot;;Extended Properties=&quot;&quot;" commandType="0"/>
  </connection>
  <connection id="325" xr16:uid="{5327D8DD-5A6E-4326-9746-A50B05D6B8D2}" keepAlive="1" name="連線237" type="5" refreshedVersion="0" background="1">
    <dbPr connection="Provider=Microsoft.Mashup.OleDb.1;Data Source=$Workbook$;Location=&quot;Table_3661_113_05&quot;;Extended Properties=&quot;&quot;" commandType="0"/>
  </connection>
  <connection id="326" xr16:uid="{08F02B30-CC64-4B59-9096-3573206B6BA7}" keepAlive="1" name="連線238" type="5" refreshedVersion="0" background="1">
    <dbPr connection="Provider=Microsoft.Mashup.OleDb.1;Data Source=$Workbook$;Location=&quot;Table_3661_113_04&quot;;Extended Properties=&quot;&quot;" commandType="0"/>
  </connection>
  <connection id="327" xr16:uid="{2FFED5E1-DBD4-4681-BA38-A4675701A972}" keepAlive="1" name="連線239" type="5" refreshedVersion="0" background="1">
    <dbPr connection="Provider=Microsoft.Mashup.OleDb.1;Data Source=$Workbook$;Location=&quot;Table_3661_113_03&quot;;Extended Properties=&quot;&quot;" commandType="0"/>
  </connection>
  <connection id="328" xr16:uid="{82C8D8ED-4070-416F-9ED4-2649D8853E8A}" keepAlive="1" name="連線24" type="5" refreshedVersion="0" background="1">
    <dbPr connection="Provider=Microsoft.Mashup.OleDb.1;Data Source=$Workbook$;Location=&quot;Table_2637_113_05&quot;;Extended Properties=&quot;&quot;" commandType="0"/>
  </connection>
  <connection id="329" xr16:uid="{8D30DD4B-DE23-4F68-87DC-9AFD4F3EFE90}" keepAlive="1" name="連線240" type="5" refreshedVersion="0" background="1">
    <dbPr connection="Provider=Microsoft.Mashup.OleDb.1;Data Source=$Workbook$;Location=&quot;Table_4938_113_05&quot;;Extended Properties=&quot;&quot;" commandType="0"/>
  </connection>
  <connection id="330" xr16:uid="{C9967FC8-4ACE-4532-9543-AF35EA27873B}" keepAlive="1" name="連線241" type="5" refreshedVersion="0" background="1">
    <dbPr connection="Provider=Microsoft.Mashup.OleDb.1;Data Source=$Workbook$;Location=&quot;Table_4938_113_04&quot;;Extended Properties=&quot;&quot;" commandType="0"/>
  </connection>
  <connection id="331" xr16:uid="{3E598CB0-AD18-449E-876A-BC3E5A6FD25F}" keepAlive="1" name="連線242" type="5" refreshedVersion="0" background="1">
    <dbPr connection="Provider=Microsoft.Mashup.OleDb.1;Data Source=$Workbook$;Location=&quot;Table_4938_113_03&quot;;Extended Properties=&quot;&quot;" commandType="0"/>
  </connection>
  <connection id="332" xr16:uid="{3368EE84-F989-429B-8328-CB863022FC97}" keepAlive="1" name="連線243" type="5" refreshedVersion="0" background="1">
    <dbPr connection="Provider=Microsoft.Mashup.OleDb.1;Data Source=$Workbook$;Location=&quot;Table_2357_113_05&quot;;Extended Properties=&quot;&quot;" commandType="0"/>
  </connection>
  <connection id="333" xr16:uid="{D185BF87-42CA-4E63-8145-BDAD385A77D4}" keepAlive="1" name="連線244" type="5" refreshedVersion="0" background="1">
    <dbPr connection="Provider=Microsoft.Mashup.OleDb.1;Data Source=$Workbook$;Location=&quot;Table_2357_113_04&quot;;Extended Properties=&quot;&quot;" commandType="0"/>
  </connection>
  <connection id="334" xr16:uid="{1AA04338-5F61-4861-960B-4F2352F93649}" keepAlive="1" name="連線245" type="5" refreshedVersion="0" background="1">
    <dbPr connection="Provider=Microsoft.Mashup.OleDb.1;Data Source=$Workbook$;Location=&quot;Table_2357_113_03&quot;;Extended Properties=&quot;&quot;" commandType="0"/>
  </connection>
  <connection id="335" xr16:uid="{631F047D-F1CE-4AB8-BFF4-108583FBFCDB}" keepAlive="1" name="連線246" type="5" refreshedVersion="0" background="1">
    <dbPr connection="Provider=Microsoft.Mashup.OleDb.1;Data Source=$Workbook$;Location=&quot;Table_3036_113_05&quot;;Extended Properties=&quot;&quot;" commandType="0"/>
  </connection>
  <connection id="336" xr16:uid="{00E78754-5FB1-4EAC-AE80-DD11E7338172}" keepAlive="1" name="連線247" type="5" refreshedVersion="0" background="1">
    <dbPr connection="Provider=Microsoft.Mashup.OleDb.1;Data Source=$Workbook$;Location=&quot;Table_3036_113_04&quot;;Extended Properties=&quot;&quot;" commandType="0"/>
  </connection>
  <connection id="337" xr16:uid="{20BEBE4B-BB36-47D5-8014-CC5BFCB8E0AB}" keepAlive="1" name="連線248" type="5" refreshedVersion="0" background="1">
    <dbPr connection="Provider=Microsoft.Mashup.OleDb.1;Data Source=$Workbook$;Location=&quot;Table_3036_113_03&quot;;Extended Properties=&quot;&quot;" commandType="0"/>
  </connection>
  <connection id="338" xr16:uid="{70BA8275-E866-487B-87D2-9798FA3B6FE9}" keepAlive="1" name="連線249" type="5" refreshedVersion="0" background="1">
    <dbPr connection="Provider=Microsoft.Mashup.OleDb.1;Data Source=$Workbook$;Location=&quot;Table_6669_113_05&quot;;Extended Properties=&quot;&quot;" commandType="0"/>
  </connection>
  <connection id="339" xr16:uid="{5BFEB314-45DC-4489-AE07-B999FBDEE4B2}" keepAlive="1" name="連線25" type="5" refreshedVersion="0" background="1">
    <dbPr connection="Provider=Microsoft.Mashup.OleDb.1;Data Source=$Workbook$;Location=&quot;Table_2637_113_04&quot;;Extended Properties=&quot;&quot;" commandType="0"/>
  </connection>
  <connection id="340" xr16:uid="{DFEBE9CF-38DF-4CCF-B07A-BB594C08F9B8}" keepAlive="1" name="連線250" type="5" refreshedVersion="0" background="1">
    <dbPr connection="Provider=Microsoft.Mashup.OleDb.1;Data Source=$Workbook$;Location=&quot;Table_6669_113_04&quot;;Extended Properties=&quot;&quot;" commandType="0"/>
  </connection>
  <connection id="341" xr16:uid="{A05115F0-87FE-409B-9F32-F4D84A1362DD}" keepAlive="1" name="連線251" type="5" refreshedVersion="0" background="1">
    <dbPr connection="Provider=Microsoft.Mashup.OleDb.1;Data Source=$Workbook$;Location=&quot;Table_6669_113_03&quot;;Extended Properties=&quot;&quot;" commandType="0"/>
  </connection>
  <connection id="342" xr16:uid="{6FE4AA30-76D2-44EF-BEA4-1F232EDC9D40}" keepAlive="1" name="連線252" type="5" refreshedVersion="0" background="1">
    <dbPr connection="Provider=Microsoft.Mashup.OleDb.1;Data Source=$Workbook$;Location=&quot;Table_1809_113_05&quot;;Extended Properties=&quot;&quot;" commandType="0"/>
  </connection>
  <connection id="343" xr16:uid="{54D6661A-5B56-44AB-8167-5ABC25BB67D3}" keepAlive="1" name="連線253" type="5" refreshedVersion="0" background="1">
    <dbPr connection="Provider=Microsoft.Mashup.OleDb.1;Data Source=$Workbook$;Location=&quot;Table_1809_113_04&quot;;Extended Properties=&quot;&quot;" commandType="0"/>
  </connection>
  <connection id="344" xr16:uid="{7C994075-B4DF-4B38-AB9F-31DE503DD357}" keepAlive="1" name="連線254" type="5" refreshedVersion="0" background="1">
    <dbPr connection="Provider=Microsoft.Mashup.OleDb.1;Data Source=$Workbook$;Location=&quot;Table_1809_113_03&quot;;Extended Properties=&quot;&quot;" commandType="0"/>
  </connection>
  <connection id="345" xr16:uid="{8C91C8DC-2A8E-48B4-8E10-3046F29A257C}" keepAlive="1" name="連線255" type="5" refreshedVersion="0" background="1">
    <dbPr connection="Provider=Microsoft.Mashup.OleDb.1;Data Source=$Workbook$;Location=&quot;Table_3356_113_05&quot;;Extended Properties=&quot;&quot;" commandType="0"/>
  </connection>
  <connection id="346" xr16:uid="{6638DDC7-8D83-4E74-AE47-CC6A84449C75}" keepAlive="1" name="連線256" type="5" refreshedVersion="0" background="1">
    <dbPr connection="Provider=Microsoft.Mashup.OleDb.1;Data Source=$Workbook$;Location=&quot;Table_3356_113_04&quot;;Extended Properties=&quot;&quot;" commandType="0"/>
  </connection>
  <connection id="347" xr16:uid="{62C61263-BB62-40C2-A241-94788E759632}" keepAlive="1" name="連線257" type="5" refreshedVersion="0" background="1">
    <dbPr connection="Provider=Microsoft.Mashup.OleDb.1;Data Source=$Workbook$;Location=&quot;Table_3356_113_03&quot;;Extended Properties=&quot;&quot;" commandType="0"/>
  </connection>
  <connection id="348" xr16:uid="{EF71E800-0773-4765-9D71-95EB02DD73AA}" keepAlive="1" name="連線258" type="5" refreshedVersion="0" background="1">
    <dbPr connection="Provider=Microsoft.Mashup.OleDb.1;Data Source=$Workbook$;Location=&quot;Table_6414_113_05&quot;;Extended Properties=&quot;&quot;" commandType="0"/>
  </connection>
  <connection id="349" xr16:uid="{049AA587-2F4E-437F-A025-E49E44AEFD89}" keepAlive="1" name="連線259" type="5" refreshedVersion="0" background="1">
    <dbPr connection="Provider=Microsoft.Mashup.OleDb.1;Data Source=$Workbook$;Location=&quot;Table_6414_113_04&quot;;Extended Properties=&quot;&quot;" commandType="0"/>
  </connection>
  <connection id="350" xr16:uid="{AEBADC9A-31E8-4C03-A866-0A9438504EB0}" keepAlive="1" name="連線26" type="5" refreshedVersion="0" background="1">
    <dbPr connection="Provider=Microsoft.Mashup.OleDb.1;Data Source=$Workbook$;Location=&quot;Table_2637_113_03&quot;;Extended Properties=&quot;&quot;" commandType="0"/>
  </connection>
  <connection id="351" xr16:uid="{E15B8C94-79D6-4BA1-A324-98A149747537}" keepAlive="1" name="連線260" type="5" refreshedVersion="0" background="1">
    <dbPr connection="Provider=Microsoft.Mashup.OleDb.1;Data Source=$Workbook$;Location=&quot;Table_6414_113_03&quot;;Extended Properties=&quot;&quot;" commandType="0"/>
  </connection>
  <connection id="352" xr16:uid="{F452D9BA-8DED-4671-87C5-6DEE8549D7C4}" keepAlive="1" name="連線261" type="5" refreshedVersion="0" background="1">
    <dbPr connection="Provider=Microsoft.Mashup.OleDb.1;Data Source=$Workbook$;Location=&quot;Table_1905_113_05&quot;;Extended Properties=&quot;&quot;" commandType="0"/>
  </connection>
  <connection id="353" xr16:uid="{11C33251-6594-4639-B25A-AD55D649AE54}" keepAlive="1" name="連線262" type="5" refreshedVersion="0" background="1">
    <dbPr connection="Provider=Microsoft.Mashup.OleDb.1;Data Source=$Workbook$;Location=&quot;Table_1905_113_04&quot;;Extended Properties=&quot;&quot;" commandType="0"/>
  </connection>
  <connection id="354" xr16:uid="{EA6A276C-64B8-4978-93D2-2C65A8685544}" keepAlive="1" name="連線263" type="5" refreshedVersion="0" background="1">
    <dbPr connection="Provider=Microsoft.Mashup.OleDb.1;Data Source=$Workbook$;Location=&quot;Table_1905_113_03&quot;;Extended Properties=&quot;&quot;" commandType="0"/>
  </connection>
  <connection id="355" xr16:uid="{77E6F9A2-D9AB-44D0-A59F-EA69982081BD}" keepAlive="1" name="連線264" type="5" refreshedVersion="0" background="1">
    <dbPr connection="Provider=Microsoft.Mashup.OleDb.1;Data Source=$Workbook$;Location=&quot;Table_3504_113_05&quot;;Extended Properties=&quot;&quot;" commandType="0"/>
  </connection>
  <connection id="356" xr16:uid="{7B9A0CF3-FA9C-4508-996F-A337CD58F853}" keepAlive="1" name="連線265" type="5" refreshedVersion="0" background="1">
    <dbPr connection="Provider=Microsoft.Mashup.OleDb.1;Data Source=$Workbook$;Location=&quot;Table_3504_113_04&quot;;Extended Properties=&quot;&quot;" commandType="0"/>
  </connection>
  <connection id="357" xr16:uid="{280D24E6-A861-4B5C-B6A2-51112C769024}" keepAlive="1" name="連線266" type="5" refreshedVersion="0" background="1">
    <dbPr connection="Provider=Microsoft.Mashup.OleDb.1;Data Source=$Workbook$;Location=&quot;Table_3504_113_03&quot;;Extended Properties=&quot;&quot;" commandType="0"/>
  </connection>
  <connection id="358" xr16:uid="{4E93CA49-4A7D-49F9-BC18-77292C321871}" keepAlive="1" name="連線267" type="5" refreshedVersion="0" background="1">
    <dbPr connection="Provider=Microsoft.Mashup.OleDb.1;Data Source=$Workbook$;Location=&quot;Table_2338_113_05&quot;;Extended Properties=&quot;&quot;" commandType="0"/>
  </connection>
  <connection id="359" xr16:uid="{B36CFCFE-30DC-4148-8238-E91E054CD8B7}" keepAlive="1" name="連線268" type="5" refreshedVersion="0" background="1">
    <dbPr connection="Provider=Microsoft.Mashup.OleDb.1;Data Source=$Workbook$;Location=&quot;Table_2338_113_04&quot;;Extended Properties=&quot;&quot;" commandType="0"/>
  </connection>
  <connection id="360" xr16:uid="{CB2AF4AD-8DB2-4CEA-9426-8382BF61121E}" keepAlive="1" name="連線269" type="5" refreshedVersion="0" background="1">
    <dbPr connection="Provider=Microsoft.Mashup.OleDb.1;Data Source=$Workbook$;Location=&quot;Table_2338_113_03&quot;;Extended Properties=&quot;&quot;" commandType="0"/>
  </connection>
  <connection id="361" xr16:uid="{D5C6FE9B-7C96-49AB-A349-5699F079BC0A}" keepAlive="1" name="連線27" type="5" refreshedVersion="0" background="1">
    <dbPr connection="Provider=Microsoft.Mashup.OleDb.1;Data Source=$Workbook$;Location=&quot;Table_3661_113_05&quot;;Extended Properties=&quot;&quot;" commandType="0"/>
  </connection>
  <connection id="362" xr16:uid="{B223B1FD-7361-4B33-BBAD-9E19EACFD8FE}" keepAlive="1" name="連線270" type="5" refreshedVersion="0" background="1">
    <dbPr connection="Provider=Microsoft.Mashup.OleDb.1;Data Source=$Workbook$;Location=&quot;Table_2404_113_05&quot;;Extended Properties=&quot;&quot;" commandType="0"/>
  </connection>
  <connection id="363" xr16:uid="{9BEFA22C-AD6F-4F97-B659-AB3C5CF39C64}" keepAlive="1" name="連線271" type="5" refreshedVersion="0" background="1">
    <dbPr connection="Provider=Microsoft.Mashup.OleDb.1;Data Source=$Workbook$;Location=&quot;Table_2404_113_04&quot;;Extended Properties=&quot;&quot;" commandType="0"/>
  </connection>
  <connection id="364" xr16:uid="{FF74D171-4011-4BD9-B015-8BC05E108A1C}" keepAlive="1" name="連線272" type="5" refreshedVersion="0" background="1">
    <dbPr connection="Provider=Microsoft.Mashup.OleDb.1;Data Source=$Workbook$;Location=&quot;Table_2404_113_03&quot;;Extended Properties=&quot;&quot;" commandType="0"/>
  </connection>
  <connection id="365" xr16:uid="{31D58217-6841-42CB-9FCD-81C781444E92}" keepAlive="1" name="連線273" type="5" refreshedVersion="0" background="1">
    <dbPr connection="Provider=Microsoft.Mashup.OleDb.1;Data Source=$Workbook$;Location=&quot;Table_2357_113_05&quot;;Extended Properties=&quot;&quot;" commandType="0"/>
  </connection>
  <connection id="366" xr16:uid="{5F896DA8-AB2C-4247-928F-85A08089AB34}" keepAlive="1" name="連線274" type="5" refreshedVersion="0" background="1">
    <dbPr connection="Provider=Microsoft.Mashup.OleDb.1;Data Source=$Workbook$;Location=&quot;Table_2357_113_04&quot;;Extended Properties=&quot;&quot;" commandType="0"/>
  </connection>
  <connection id="367" xr16:uid="{9AB1F16D-6735-4D3F-95D3-8B2E8C1C823B}" keepAlive="1" name="連線275" type="5" refreshedVersion="0" background="1">
    <dbPr connection="Provider=Microsoft.Mashup.OleDb.1;Data Source=$Workbook$;Location=&quot;Table_2357_113_03&quot;;Extended Properties=&quot;&quot;" commandType="0"/>
  </connection>
  <connection id="368" xr16:uid="{727A3E92-5EA5-4FE2-AE5C-06903A14031B}" keepAlive="1" name="連線276" type="5" refreshedVersion="0" background="1">
    <dbPr connection="Provider=Microsoft.Mashup.OleDb.1;Data Source=$Workbook$;Location=&quot;Table_2059_113_05&quot;;Extended Properties=&quot;&quot;" commandType="0"/>
  </connection>
  <connection id="369" xr16:uid="{1141F74E-495B-4A18-803F-6EDBD18D4F34}" keepAlive="1" name="連線277" type="5" refreshedVersion="0" background="1">
    <dbPr connection="Provider=Microsoft.Mashup.OleDb.1;Data Source=$Workbook$;Location=&quot;Table_2059_113_04&quot;;Extended Properties=&quot;&quot;" commandType="0"/>
  </connection>
  <connection id="370" xr16:uid="{DDC4547E-66A4-4332-9068-CC19697D3CF9}" keepAlive="1" name="連線278" type="5" refreshedVersion="0" background="1">
    <dbPr connection="Provider=Microsoft.Mashup.OleDb.1;Data Source=$Workbook$;Location=&quot;Table_2059_113_03&quot;;Extended Properties=&quot;&quot;" commandType="0"/>
  </connection>
  <connection id="371" xr16:uid="{94E75930-9EF7-4084-A40C-5D237E0D3E26}" keepAlive="1" name="連線279" type="5" refreshedVersion="0" background="1">
    <dbPr connection="Provider=Microsoft.Mashup.OleDb.1;Data Source=$Workbook$;Location=&quot;Table_3533_113_05&quot;;Extended Properties=&quot;&quot;" commandType="0"/>
  </connection>
  <connection id="372" xr16:uid="{383E0DDE-F3C2-4CC5-AA31-9B2052DA2698}" keepAlive="1" name="連線28" type="5" refreshedVersion="0" background="1">
    <dbPr connection="Provider=Microsoft.Mashup.OleDb.1;Data Source=$Workbook$;Location=&quot;Table_3661_113_04&quot;;Extended Properties=&quot;&quot;" commandType="0"/>
  </connection>
  <connection id="373" xr16:uid="{EAEFED06-432F-45AB-A3FB-B5656C7D1975}" keepAlive="1" name="連線280" type="5" refreshedVersion="0" background="1">
    <dbPr connection="Provider=Microsoft.Mashup.OleDb.1;Data Source=$Workbook$;Location=&quot;Table_3533_113_04&quot;;Extended Properties=&quot;&quot;" commandType="0"/>
  </connection>
  <connection id="374" xr16:uid="{5650B01B-BBAF-435D-94E1-4EB6C7545688}" keepAlive="1" name="連線281" type="5" refreshedVersion="0" background="1">
    <dbPr connection="Provider=Microsoft.Mashup.OleDb.1;Data Source=$Workbook$;Location=&quot;Table_3533_113_03&quot;;Extended Properties=&quot;&quot;" commandType="0"/>
  </connection>
  <connection id="375" xr16:uid="{11D15960-246F-4155-B3EC-B250703F9045}" keepAlive="1" name="連線282" type="5" refreshedVersion="0" background="1">
    <dbPr connection="Provider=Microsoft.Mashup.OleDb.1;Data Source=$Workbook$;Location=&quot;Table_6669_113_05&quot;;Extended Properties=&quot;&quot;" commandType="0"/>
  </connection>
  <connection id="376" xr16:uid="{D8F1CEF9-2225-4E91-A4BE-5CCE4E5D4A89}" keepAlive="1" name="連線283" type="5" refreshedVersion="0" background="1">
    <dbPr connection="Provider=Microsoft.Mashup.OleDb.1;Data Source=$Workbook$;Location=&quot;Table_6669_113_04&quot;;Extended Properties=&quot;&quot;" commandType="0"/>
  </connection>
  <connection id="377" xr16:uid="{AF373AC9-35FA-4E47-9234-745001987609}" keepAlive="1" name="連線284" type="5" refreshedVersion="0" background="1">
    <dbPr connection="Provider=Microsoft.Mashup.OleDb.1;Data Source=$Workbook$;Location=&quot;Table_6669_113_03&quot;;Extended Properties=&quot;&quot;" commandType="0"/>
  </connection>
  <connection id="378" xr16:uid="{A121CAE0-F9AC-4A77-B81F-5F7ACEB6F1F4}" keepAlive="1" name="連線285" type="5" refreshedVersion="0" background="1">
    <dbPr connection="Provider=Microsoft.Mashup.OleDb.1;Data Source=$Workbook$;Location=&quot;Table_2207_113_05&quot;;Extended Properties=&quot;&quot;" commandType="0"/>
  </connection>
  <connection id="379" xr16:uid="{E4ACA0F6-67CA-4BA4-9673-669D546484E3}" keepAlive="1" name="連線286" type="5" refreshedVersion="0" background="1">
    <dbPr connection="Provider=Microsoft.Mashup.OleDb.1;Data Source=$Workbook$;Location=&quot;Table_2207_113_04&quot;;Extended Properties=&quot;&quot;" commandType="0"/>
  </connection>
  <connection id="380" xr16:uid="{FC684ADB-D14C-465A-86C6-94CDFA8CFA5F}" keepAlive="1" name="連線287" type="5" refreshedVersion="0" background="1">
    <dbPr connection="Provider=Microsoft.Mashup.OleDb.1;Data Source=$Workbook$;Location=&quot;Table_2207_113_03&quot;;Extended Properties=&quot;&quot;" commandType="0"/>
  </connection>
  <connection id="381" xr16:uid="{AB13FA3B-BC5D-4A1B-859A-274035908E3A}" keepAlive="1" name="連線288" type="5" refreshedVersion="0" background="1">
    <dbPr connection="Provider=Microsoft.Mashup.OleDb.1;Data Source=$Workbook$;Location=&quot;Table_2454_113_05&quot;;Extended Properties=&quot;&quot;" commandType="0"/>
  </connection>
  <connection id="382" xr16:uid="{82A05CA0-7505-4B5D-871A-0C2F0479590E}" keepAlive="1" name="連線289" type="5" refreshedVersion="0" background="1">
    <dbPr connection="Provider=Microsoft.Mashup.OleDb.1;Data Source=$Workbook$;Location=&quot;Table_2454_113_04&quot;;Extended Properties=&quot;&quot;" commandType="0"/>
  </connection>
  <connection id="383" xr16:uid="{34147764-C4E3-4700-9F14-01008301EA35}" keepAlive="1" name="連線29" type="5" refreshedVersion="0" background="1">
    <dbPr connection="Provider=Microsoft.Mashup.OleDb.1;Data Source=$Workbook$;Location=&quot;Table_3661_113_03&quot;;Extended Properties=&quot;&quot;" commandType="0"/>
  </connection>
  <connection id="384" xr16:uid="{FB2979E3-3BDB-4519-9DA1-E7E056155F31}" keepAlive="1" name="連線290" type="5" refreshedVersion="0" background="1">
    <dbPr connection="Provider=Microsoft.Mashup.OleDb.1;Data Source=$Workbook$;Location=&quot;Table_2454_113_03&quot;;Extended Properties=&quot;&quot;" commandType="0"/>
  </connection>
  <connection id="385" xr16:uid="{676D9D80-C45C-4E8C-AAD7-9EBF482F506E}" keepAlive="1" name="連線291" type="5" refreshedVersion="0" background="1">
    <dbPr connection="Provider=Microsoft.Mashup.OleDb.1;Data Source=$Workbook$;Location=&quot;Table_4763_113_05&quot;;Extended Properties=&quot;&quot;" commandType="0"/>
  </connection>
  <connection id="386" xr16:uid="{B9B43986-D70E-4010-BF6F-C643EB7B2A51}" keepAlive="1" name="連線292" type="5" refreshedVersion="0" background="1">
    <dbPr connection="Provider=Microsoft.Mashup.OleDb.1;Data Source=$Workbook$;Location=&quot;Table_4763_113_04&quot;;Extended Properties=&quot;&quot;" commandType="0"/>
  </connection>
  <connection id="387" xr16:uid="{6AEAB2BA-DCF3-4371-A9DC-CCF206545B9C}" keepAlive="1" name="連線293" type="5" refreshedVersion="0" background="1">
    <dbPr connection="Provider=Microsoft.Mashup.OleDb.1;Data Source=$Workbook$;Location=&quot;Table_4763_113_03&quot;;Extended Properties=&quot;&quot;" commandType="0"/>
  </connection>
  <connection id="388" xr16:uid="{76B64D8F-61EA-4A95-A756-651DFCE045CF}" keepAlive="1" name="連線294" type="5" refreshedVersion="0" background="1">
    <dbPr connection="Provider=Microsoft.Mashup.OleDb.1;Data Source=$Workbook$;Location=&quot;Table_3008_113_05&quot;;Extended Properties=&quot;&quot;" commandType="0"/>
  </connection>
  <connection id="389" xr16:uid="{A543F897-5D82-4D94-9436-53BA97E08595}" keepAlive="1" name="連線295" type="5" refreshedVersion="0" background="1">
    <dbPr connection="Provider=Microsoft.Mashup.OleDb.1;Data Source=$Workbook$;Location=&quot;Table_3008_113_04&quot;;Extended Properties=&quot;&quot;" commandType="0"/>
  </connection>
  <connection id="390" xr16:uid="{FB4A1D51-16E8-4EF1-84A1-465C55BB4A05}" keepAlive="1" name="連線296" type="5" refreshedVersion="0" background="1">
    <dbPr connection="Provider=Microsoft.Mashup.OleDb.1;Data Source=$Workbook$;Location=&quot;Table_3008_113_03&quot;;Extended Properties=&quot;&quot;" commandType="0"/>
  </connection>
  <connection id="391" xr16:uid="{BFED1B9E-C528-4733-9557-01EDAA3D8A3B}" keepAlive="1" name="連線297" type="5" refreshedVersion="0" background="1">
    <dbPr connection="Provider=Microsoft.Mashup.OleDb.1;Data Source=$Workbook$;Location=&quot;Table_3661_113_05&quot;;Extended Properties=&quot;&quot;" commandType="0"/>
  </connection>
  <connection id="392" xr16:uid="{D4246680-FC4B-4AEA-A51E-62A252EF0C40}" keepAlive="1" name="連線298" type="5" refreshedVersion="0" background="1">
    <dbPr connection="Provider=Microsoft.Mashup.OleDb.1;Data Source=$Workbook$;Location=&quot;Table_3661_113_04&quot;;Extended Properties=&quot;&quot;" commandType="0"/>
  </connection>
  <connection id="393" xr16:uid="{D4CF1EC0-3D42-4858-8281-F9B8F69EC5DF}" keepAlive="1" name="連線299" type="5" refreshedVersion="0" background="1">
    <dbPr connection="Provider=Microsoft.Mashup.OleDb.1;Data Source=$Workbook$;Location=&quot;Table_3661_113_03&quot;;Extended Properties=&quot;&quot;" commandType="0"/>
  </connection>
  <connection id="394" xr16:uid="{5DB61A17-6CE4-4C80-9902-3112592FC55A}" keepAlive="1" name="連線3" type="5" refreshedVersion="0" background="1">
    <dbPr connection="Provider=Microsoft.Mashup.OleDb.1;Data Source=$Workbook$;Location=&quot;Table_2345_113_05&quot;;Extended Properties=&quot;&quot;" commandType="0"/>
  </connection>
  <connection id="395" xr16:uid="{9BF0BB6B-AB5D-4F20-B305-FB9BC722265A}" keepAlive="1" name="連線30" type="5" refreshedVersion="0" background="1">
    <dbPr connection="Provider=Microsoft.Mashup.OleDb.1;Data Source=$Workbook$;Location=&quot;Table_6541_113_05&quot;;Extended Properties=&quot;&quot;" commandType="0"/>
  </connection>
  <connection id="396" xr16:uid="{B00964A0-93C7-4D74-9EA0-3FF0395C719E}" keepAlive="1" name="連線300" type="5" refreshedVersion="0" background="1">
    <dbPr connection="Provider=Microsoft.Mashup.OleDb.1;Data Source=$Workbook$;Location=&quot;Table_6541_113_05&quot;;Extended Properties=&quot;&quot;" commandType="0"/>
  </connection>
  <connection id="397" xr16:uid="{2E4D75AB-3624-4E10-A72B-32EA5D504BCD}" keepAlive="1" name="連線301" type="5" refreshedVersion="0" background="1">
    <dbPr connection="Provider=Microsoft.Mashup.OleDb.1;Data Source=$Workbook$;Location=&quot;Table_6541_113_04&quot;;Extended Properties=&quot;&quot;" commandType="0"/>
  </connection>
  <connection id="398" xr16:uid="{BB1219E2-7DCA-44AF-AD45-3079835EB116}" keepAlive="1" name="連線302" type="5" refreshedVersion="0" background="1">
    <dbPr connection="Provider=Microsoft.Mashup.OleDb.1;Data Source=$Workbook$;Location=&quot;Table_6541_113_03&quot;;Extended Properties=&quot;&quot;" commandType="0"/>
  </connection>
  <connection id="399" xr16:uid="{BF34EC86-D0F4-4C3A-A25C-F5CDB150C618}" keepAlive="1" name="連線303" type="5" refreshedVersion="0" background="1">
    <dbPr connection="Provider=Microsoft.Mashup.OleDb.1;Data Source=$Workbook$;Location=&quot;Table_2345_113_05&quot;;Extended Properties=&quot;&quot;" commandType="0"/>
  </connection>
  <connection id="400" xr16:uid="{8DE9051F-4714-4EF7-ABB3-70581D9012ED}" keepAlive="1" name="連線304" type="5" refreshedVersion="0" background="1">
    <dbPr connection="Provider=Microsoft.Mashup.OleDb.1;Data Source=$Workbook$;Location=&quot;Table_2345_113_04&quot;;Extended Properties=&quot;&quot;" commandType="0"/>
  </connection>
  <connection id="401" xr16:uid="{E15B882F-ADF6-47C7-947B-0168C2085CE1}" keepAlive="1" name="連線305" type="5" refreshedVersion="0" background="1">
    <dbPr connection="Provider=Microsoft.Mashup.OleDb.1;Data Source=$Workbook$;Location=&quot;Table_2345_113_03&quot;;Extended Properties=&quot;&quot;" commandType="0"/>
  </connection>
  <connection id="402" xr16:uid="{0E7D8185-23DB-4478-817F-80F7EDBB1F42}" keepAlive="1" name="連線306" type="5" refreshedVersion="0" background="1">
    <dbPr connection="Provider=Microsoft.Mashup.OleDb.1;Data Source=$Workbook$;Location=&quot;Table_6669_113_05&quot;;Extended Properties=&quot;&quot;" commandType="0"/>
  </connection>
  <connection id="403" xr16:uid="{171FBDA7-CFC7-4D7F-A43E-F483A14878F7}" keepAlive="1" name="連線307" type="5" refreshedVersion="0" background="1">
    <dbPr connection="Provider=Microsoft.Mashup.OleDb.1;Data Source=$Workbook$;Location=&quot;Table_6669_113_04&quot;;Extended Properties=&quot;&quot;" commandType="0"/>
  </connection>
  <connection id="404" xr16:uid="{3CBEE26A-2EF4-443A-8CE8-93781EF6474C}" keepAlive="1" name="連線308" type="5" refreshedVersion="0" background="1">
    <dbPr connection="Provider=Microsoft.Mashup.OleDb.1;Data Source=$Workbook$;Location=&quot;Table_6669_113_03&quot;;Extended Properties=&quot;&quot;" commandType="0"/>
  </connection>
  <connection id="405" xr16:uid="{CB9B1DC4-7E30-432C-AD75-553C950E109C}" keepAlive="1" name="連線309" type="5" refreshedVersion="0" background="1">
    <dbPr connection="Provider=Microsoft.Mashup.OleDb.1;Data Source=$Workbook$;Location=&quot;Table_3653_113_05&quot;;Extended Properties=&quot;&quot;" commandType="0"/>
  </connection>
  <connection id="406" xr16:uid="{AFAD22EA-91E0-4C75-85F4-1C32D90C55E0}" keepAlive="1" name="連線31" type="5" refreshedVersion="0" background="1">
    <dbPr connection="Provider=Microsoft.Mashup.OleDb.1;Data Source=$Workbook$;Location=&quot;Table_6541_113_04&quot;;Extended Properties=&quot;&quot;" commandType="0"/>
  </connection>
  <connection id="407" xr16:uid="{ACA28444-7314-4493-8D5E-9AA560CBC082}" keepAlive="1" name="連線310" type="5" refreshedVersion="0" background="1">
    <dbPr connection="Provider=Microsoft.Mashup.OleDb.1;Data Source=$Workbook$;Location=&quot;Table_3653_113_04&quot;;Extended Properties=&quot;&quot;" commandType="0"/>
  </connection>
  <connection id="408" xr16:uid="{E92079F3-AD1E-456F-B54E-D7C2693E1668}" keepAlive="1" name="連線311" type="5" refreshedVersion="0" background="1">
    <dbPr connection="Provider=Microsoft.Mashup.OleDb.1;Data Source=$Workbook$;Location=&quot;Table_3653_113_03&quot;;Extended Properties=&quot;&quot;" commandType="0"/>
  </connection>
  <connection id="409" xr16:uid="{EA7EB17E-024C-4F54-AF04-258F2CD7A57E}" keepAlive="1" name="連線312" type="5" refreshedVersion="0" background="1">
    <dbPr connection="Provider=Microsoft.Mashup.OleDb.1;Data Source=$Workbook$;Location=&quot;Table_1519_113_05&quot;;Extended Properties=&quot;&quot;" commandType="0"/>
  </connection>
  <connection id="410" xr16:uid="{5B190D6B-F097-4182-8CDD-10549F419BAC}" keepAlive="1" name="連線313" type="5" refreshedVersion="0" background="1">
    <dbPr connection="Provider=Microsoft.Mashup.OleDb.1;Data Source=$Workbook$;Location=&quot;Table_1519_113_04&quot;;Extended Properties=&quot;&quot;" commandType="0"/>
  </connection>
  <connection id="411" xr16:uid="{AC4F65F5-104B-41F3-998E-211351BE00E7}" keepAlive="1" name="連線314" type="5" refreshedVersion="0" background="1">
    <dbPr connection="Provider=Microsoft.Mashup.OleDb.1;Data Source=$Workbook$;Location=&quot;Table_1519_113_03&quot;;Extended Properties=&quot;&quot;" commandType="0"/>
  </connection>
  <connection id="412" xr16:uid="{419F3B49-3B2B-47A0-9124-72A4F7574981}" keepAlive="1" name="連線315" type="5" refreshedVersion="0" background="1">
    <dbPr connection="Provider=Microsoft.Mashup.OleDb.1;Data Source=$Workbook$;Location=&quot;Table_1905_113_05&quot;;Extended Properties=&quot;&quot;" commandType="0"/>
  </connection>
  <connection id="413" xr16:uid="{4D716E17-334C-4A71-B41F-D2C3D11273C3}" keepAlive="1" name="連線316" type="5" refreshedVersion="0" background="1">
    <dbPr connection="Provider=Microsoft.Mashup.OleDb.1;Data Source=$Workbook$;Location=&quot;Table_1905_113_04&quot;;Extended Properties=&quot;&quot;" commandType="0"/>
  </connection>
  <connection id="414" xr16:uid="{034C2DE4-3B45-4BA5-ACB4-60918AA80C8A}" keepAlive="1" name="連線317" type="5" refreshedVersion="0" background="1">
    <dbPr connection="Provider=Microsoft.Mashup.OleDb.1;Data Source=$Workbook$;Location=&quot;Table_1905_113_03&quot;;Extended Properties=&quot;&quot;" commandType="0"/>
  </connection>
  <connection id="415" xr16:uid="{4D93193E-7242-40AC-92E8-DF69334673E3}" keepAlive="1" name="連線318" type="5" refreshedVersion="0" background="1">
    <dbPr connection="Provider=Microsoft.Mashup.OleDb.1;Data Source=$Workbook$;Location=&quot;Table_6409_113_05&quot;;Extended Properties=&quot;&quot;" commandType="0"/>
  </connection>
  <connection id="416" xr16:uid="{EC1521F8-984B-427C-80F7-23B3CED7854F}" keepAlive="1" name="連線319" type="5" refreshedVersion="0" background="1">
    <dbPr connection="Provider=Microsoft.Mashup.OleDb.1;Data Source=$Workbook$;Location=&quot;Table_6409_113_04&quot;;Extended Properties=&quot;&quot;" commandType="0"/>
  </connection>
  <connection id="417" xr16:uid="{0EDB0D5A-68C7-44F4-A544-61FE3ABE524D}" keepAlive="1" name="連線32" type="5" refreshedVersion="0" background="1">
    <dbPr connection="Provider=Microsoft.Mashup.OleDb.1;Data Source=$Workbook$;Location=&quot;Table_6541_113_03&quot;;Extended Properties=&quot;&quot;" commandType="0"/>
  </connection>
  <connection id="418" xr16:uid="{95250E29-A697-4734-ACB8-86843E2B149D}" keepAlive="1" name="連線320" type="5" refreshedVersion="0" background="1">
    <dbPr connection="Provider=Microsoft.Mashup.OleDb.1;Data Source=$Workbook$;Location=&quot;Table_6409_113_03&quot;;Extended Properties=&quot;&quot;" commandType="0"/>
  </connection>
  <connection id="419" xr16:uid="{96629AEE-C093-4777-8480-07EA3E165408}" keepAlive="1" name="連線321" type="5" refreshedVersion="0" background="1">
    <dbPr connection="Provider=Microsoft.Mashup.OleDb.1;Data Source=$Workbook$;Location=&quot;Table_3443_113_05&quot;;Extended Properties=&quot;&quot;" commandType="0"/>
  </connection>
  <connection id="420" xr16:uid="{721CB88F-3BE5-480D-A7C0-4709B00BFA3A}" keepAlive="1" name="連線322" type="5" refreshedVersion="0" background="1">
    <dbPr connection="Provider=Microsoft.Mashup.OleDb.1;Data Source=$Workbook$;Location=&quot;Table_3443_113_04&quot;;Extended Properties=&quot;&quot;" commandType="0"/>
  </connection>
  <connection id="421" xr16:uid="{6C01A392-E1A0-4036-BC08-A13104DADA1A}" keepAlive="1" name="連線323" type="5" refreshedVersion="0" background="1">
    <dbPr connection="Provider=Microsoft.Mashup.OleDb.1;Data Source=$Workbook$;Location=&quot;Table_3443_113_03&quot;;Extended Properties=&quot;&quot;" commandType="0"/>
  </connection>
  <connection id="422" xr16:uid="{19DB6B12-A0C4-4A24-8AC3-59A1D8041EC0}" keepAlive="1" name="連線324" type="5" refreshedVersion="0" background="1">
    <dbPr connection="Provider=Microsoft.Mashup.OleDb.1;Data Source=$Workbook$;Location=&quot;Table_2637_113_05&quot;;Extended Properties=&quot;&quot;" commandType="0"/>
  </connection>
  <connection id="423" xr16:uid="{84D6E179-FE7B-4172-AB2B-E20EB0C022F0}" keepAlive="1" name="連線325" type="5" refreshedVersion="0" background="1">
    <dbPr connection="Provider=Microsoft.Mashup.OleDb.1;Data Source=$Workbook$;Location=&quot;Table_2637_113_04&quot;;Extended Properties=&quot;&quot;" commandType="0"/>
  </connection>
  <connection id="424" xr16:uid="{AC5D3766-CD3E-44B8-81F3-1019088E6748}" keepAlive="1" name="連線326" type="5" refreshedVersion="0" background="1">
    <dbPr connection="Provider=Microsoft.Mashup.OleDb.1;Data Source=$Workbook$;Location=&quot;Table_2637_113_03&quot;;Extended Properties=&quot;&quot;" commandType="0"/>
  </connection>
  <connection id="425" xr16:uid="{D6200D32-965D-423E-B19B-A06F7EC02B3A}" keepAlive="1" name="連線327" type="5" refreshedVersion="0" background="1">
    <dbPr connection="Provider=Microsoft.Mashup.OleDb.1;Data Source=$Workbook$;Location=&quot;Table_3661_113_05&quot;;Extended Properties=&quot;&quot;" commandType="0"/>
  </connection>
  <connection id="426" xr16:uid="{81D3BE5A-CC82-4261-AEA6-F673DA01601D}" keepAlive="1" name="連線328" type="5" refreshedVersion="0" background="1">
    <dbPr connection="Provider=Microsoft.Mashup.OleDb.1;Data Source=$Workbook$;Location=&quot;Table_3661_113_04&quot;;Extended Properties=&quot;&quot;" commandType="0"/>
  </connection>
  <connection id="427" xr16:uid="{0DBB96F6-F768-47B0-A9B4-FA3E09E02580}" keepAlive="1" name="連線329" type="5" refreshedVersion="0" background="1">
    <dbPr connection="Provider=Microsoft.Mashup.OleDb.1;Data Source=$Workbook$;Location=&quot;Table_3661_113_03&quot;;Extended Properties=&quot;&quot;" commandType="0"/>
  </connection>
  <connection id="428" xr16:uid="{E45FB66B-1BCB-47C5-A878-912129B987E3}" keepAlive="1" name="連線33" type="5" refreshedVersion="0" background="1">
    <dbPr connection="Provider=Microsoft.Mashup.OleDb.1;Data Source=$Workbook$;Location=&quot;Table_2345_113_05&quot;;Extended Properties=&quot;&quot;" commandType="0"/>
  </connection>
  <connection id="429" xr16:uid="{4523BE0A-9E1C-43A6-AF71-DE02989EC878}" keepAlive="1" name="連線330" type="5" refreshedVersion="0" background="1">
    <dbPr connection="Provider=Microsoft.Mashup.OleDb.1;Data Source=$Workbook$;Location=&quot;Table_4938_113_05&quot;;Extended Properties=&quot;&quot;" commandType="0"/>
  </connection>
  <connection id="430" xr16:uid="{9F0F993F-2B0C-4662-9515-088E471F93E8}" keepAlive="1" name="連線331" type="5" refreshedVersion="0" background="1">
    <dbPr connection="Provider=Microsoft.Mashup.OleDb.1;Data Source=$Workbook$;Location=&quot;Table_4938_113_04&quot;;Extended Properties=&quot;&quot;" commandType="0"/>
  </connection>
  <connection id="431" xr16:uid="{F81174DC-272F-46CA-BA57-B808D961FAEB}" keepAlive="1" name="連線332" type="5" refreshedVersion="0" background="1">
    <dbPr connection="Provider=Microsoft.Mashup.OleDb.1;Data Source=$Workbook$;Location=&quot;Table_4938_113_03&quot;;Extended Properties=&quot;&quot;" commandType="0"/>
  </connection>
  <connection id="432" xr16:uid="{03B2A83C-013A-48F2-B1CB-18A6932C951E}" keepAlive="1" name="連線333" type="5" refreshedVersion="0" background="1">
    <dbPr connection="Provider=Microsoft.Mashup.OleDb.1;Data Source=$Workbook$;Location=&quot;Table_2357_113_05&quot;;Extended Properties=&quot;&quot;" commandType="0"/>
  </connection>
  <connection id="433" xr16:uid="{0C042E5F-78DF-42FE-B495-DF9D9D06D721}" keepAlive="1" name="連線334" type="5" refreshedVersion="0" background="1">
    <dbPr connection="Provider=Microsoft.Mashup.OleDb.1;Data Source=$Workbook$;Location=&quot;Table_2357_113_04&quot;;Extended Properties=&quot;&quot;" commandType="0"/>
  </connection>
  <connection id="434" xr16:uid="{CC0989EA-8196-4DA6-86BF-5E091B3B7169}" keepAlive="1" name="連線335" type="5" refreshedVersion="0" background="1">
    <dbPr connection="Provider=Microsoft.Mashup.OleDb.1;Data Source=$Workbook$;Location=&quot;Table_2357_113_03&quot;;Extended Properties=&quot;&quot;" commandType="0"/>
  </connection>
  <connection id="435" xr16:uid="{92609C04-A55E-459D-921E-0542700692F4}" keepAlive="1" name="連線336" type="5" refreshedVersion="0" background="1">
    <dbPr connection="Provider=Microsoft.Mashup.OleDb.1;Data Source=$Workbook$;Location=&quot;Table_3036_113_05&quot;;Extended Properties=&quot;&quot;" commandType="0"/>
  </connection>
  <connection id="436" xr16:uid="{6C2716FC-3666-451E-B9F7-7CE7F0334B62}" keepAlive="1" name="連線337" type="5" refreshedVersion="0" background="1">
    <dbPr connection="Provider=Microsoft.Mashup.OleDb.1;Data Source=$Workbook$;Location=&quot;Table_3036_113_04&quot;;Extended Properties=&quot;&quot;" commandType="0"/>
  </connection>
  <connection id="437" xr16:uid="{99BE396B-30C4-4809-915C-9C4E550E3487}" keepAlive="1" name="連線338" type="5" refreshedVersion="0" background="1">
    <dbPr connection="Provider=Microsoft.Mashup.OleDb.1;Data Source=$Workbook$;Location=&quot;Table_3036_113_03&quot;;Extended Properties=&quot;&quot;" commandType="0"/>
  </connection>
  <connection id="438" xr16:uid="{08A551EE-C6D9-4183-8493-0D2AE8DFF730}" keepAlive="1" name="連線339" type="5" refreshedVersion="0" background="1">
    <dbPr connection="Provider=Microsoft.Mashup.OleDb.1;Data Source=$Workbook$;Location=&quot;Table_6669_113_05&quot;;Extended Properties=&quot;&quot;" commandType="0"/>
  </connection>
  <connection id="439" xr16:uid="{AE7A7E1C-3BFD-4D92-B623-57D3510F8DE6}" keepAlive="1" name="連線34" type="5" refreshedVersion="0" background="1">
    <dbPr connection="Provider=Microsoft.Mashup.OleDb.1;Data Source=$Workbook$;Location=&quot;Table_2345_113_04&quot;;Extended Properties=&quot;&quot;" commandType="0"/>
  </connection>
  <connection id="440" xr16:uid="{F07AC503-6647-4A70-8C84-F4F1BA18D7F7}" keepAlive="1" name="連線340" type="5" refreshedVersion="0" background="1">
    <dbPr connection="Provider=Microsoft.Mashup.OleDb.1;Data Source=$Workbook$;Location=&quot;Table_6669_113_04&quot;;Extended Properties=&quot;&quot;" commandType="0"/>
  </connection>
  <connection id="441" xr16:uid="{8340D71C-5A8C-4CA2-B1A6-FE6AC00BDCA9}" keepAlive="1" name="連線341" type="5" refreshedVersion="0" background="1">
    <dbPr connection="Provider=Microsoft.Mashup.OleDb.1;Data Source=$Workbook$;Location=&quot;Table_6669_113_03&quot;;Extended Properties=&quot;&quot;" commandType="0"/>
  </connection>
  <connection id="442" xr16:uid="{42CC96EE-1B25-4639-895D-E84AC3063BBB}" keepAlive="1" name="連線342" type="5" refreshedVersion="0" background="1">
    <dbPr connection="Provider=Microsoft.Mashup.OleDb.1;Data Source=$Workbook$;Location=&quot;Table_1809_113_05&quot;;Extended Properties=&quot;&quot;" commandType="0"/>
  </connection>
  <connection id="443" xr16:uid="{57ED245C-8E1C-4D8B-BEC2-5F84604B4219}" keepAlive="1" name="連線343" type="5" refreshedVersion="0" background="1">
    <dbPr connection="Provider=Microsoft.Mashup.OleDb.1;Data Source=$Workbook$;Location=&quot;Table_1809_113_04&quot;;Extended Properties=&quot;&quot;" commandType="0"/>
  </connection>
  <connection id="444" xr16:uid="{1ACBAABA-90C2-4A1A-AD4D-634E81DA22FE}" keepAlive="1" name="連線344" type="5" refreshedVersion="0" background="1">
    <dbPr connection="Provider=Microsoft.Mashup.OleDb.1;Data Source=$Workbook$;Location=&quot;Table_1809_113_03&quot;;Extended Properties=&quot;&quot;" commandType="0"/>
  </connection>
  <connection id="445" xr16:uid="{A68C4F9F-9D9F-4B48-99CC-7B2875A4FA5F}" keepAlive="1" name="連線345" type="5" refreshedVersion="0" background="1">
    <dbPr connection="Provider=Microsoft.Mashup.OleDb.1;Data Source=$Workbook$;Location=&quot;Table_3356_113_05&quot;;Extended Properties=&quot;&quot;" commandType="0"/>
  </connection>
  <connection id="446" xr16:uid="{E3F8E711-3E4E-4AC6-9B65-2E80556944C7}" keepAlive="1" name="連線346" type="5" refreshedVersion="0" background="1">
    <dbPr connection="Provider=Microsoft.Mashup.OleDb.1;Data Source=$Workbook$;Location=&quot;Table_3356_113_04&quot;;Extended Properties=&quot;&quot;" commandType="0"/>
  </connection>
  <connection id="447" xr16:uid="{1E0FAE68-6DB9-4B39-BFFE-1D34BAC00B87}" keepAlive="1" name="連線347" type="5" refreshedVersion="0" background="1">
    <dbPr connection="Provider=Microsoft.Mashup.OleDb.1;Data Source=$Workbook$;Location=&quot;Table_3356_113_03&quot;;Extended Properties=&quot;&quot;" commandType="0"/>
  </connection>
  <connection id="448" xr16:uid="{7FCC4017-03BF-4E7E-B1A4-6289DAAAE2FA}" keepAlive="1" name="連線348" type="5" refreshedVersion="0" background="1">
    <dbPr connection="Provider=Microsoft.Mashup.OleDb.1;Data Source=$Workbook$;Location=&quot;Table_6414_113_05&quot;;Extended Properties=&quot;&quot;" commandType="0"/>
  </connection>
  <connection id="449" xr16:uid="{25CB870E-28DC-472A-9329-71F691FB9144}" keepAlive="1" name="連線349" type="5" refreshedVersion="0" background="1">
    <dbPr connection="Provider=Microsoft.Mashup.OleDb.1;Data Source=$Workbook$;Location=&quot;Table_6414_113_04&quot;;Extended Properties=&quot;&quot;" commandType="0"/>
  </connection>
  <connection id="450" xr16:uid="{3403C227-FC32-4C15-A912-DE5DDD993D35}" keepAlive="1" name="連線35" type="5" refreshedVersion="0" background="1">
    <dbPr connection="Provider=Microsoft.Mashup.OleDb.1;Data Source=$Workbook$;Location=&quot;Table_2345_113_03&quot;;Extended Properties=&quot;&quot;" commandType="0"/>
  </connection>
  <connection id="451" xr16:uid="{F7E54F61-BBFC-482A-A41E-2B556D804581}" keepAlive="1" name="連線350" type="5" refreshedVersion="0" background="1">
    <dbPr connection="Provider=Microsoft.Mashup.OleDb.1;Data Source=$Workbook$;Location=&quot;Table_6414_113_03&quot;;Extended Properties=&quot;&quot;" commandType="0"/>
  </connection>
  <connection id="452" xr16:uid="{67A7A6CE-13CB-4C1A-A481-6EAC9BE0E3FC}" keepAlive="1" name="連線351" type="5" refreshedVersion="0" background="1">
    <dbPr connection="Provider=Microsoft.Mashup.OleDb.1;Data Source=$Workbook$;Location=&quot;Table_1905_113_05&quot;;Extended Properties=&quot;&quot;" commandType="0"/>
  </connection>
  <connection id="453" xr16:uid="{6A15B839-B113-42F6-9A6F-1AA894828D07}" keepAlive="1" name="連線352" type="5" refreshedVersion="0" background="1">
    <dbPr connection="Provider=Microsoft.Mashup.OleDb.1;Data Source=$Workbook$;Location=&quot;Table_1905_113_04&quot;;Extended Properties=&quot;&quot;" commandType="0"/>
  </connection>
  <connection id="454" xr16:uid="{866EE147-A86E-483D-9A81-FC982A9EDD77}" keepAlive="1" name="連線353" type="5" refreshedVersion="0" background="1">
    <dbPr connection="Provider=Microsoft.Mashup.OleDb.1;Data Source=$Workbook$;Location=&quot;Table_1905_113_03&quot;;Extended Properties=&quot;&quot;" commandType="0"/>
  </connection>
  <connection id="455" xr16:uid="{A8EAD7B5-E81E-4EBB-8CD9-51657FAD8A8D}" keepAlive="1" name="連線354" type="5" refreshedVersion="0" background="1">
    <dbPr connection="Provider=Microsoft.Mashup.OleDb.1;Data Source=$Workbook$;Location=&quot;Table_3504_113_05&quot;;Extended Properties=&quot;&quot;" commandType="0"/>
  </connection>
  <connection id="456" xr16:uid="{7B310436-0137-4212-B9A7-A178BD6C07FF}" keepAlive="1" name="連線355" type="5" refreshedVersion="0" background="1">
    <dbPr connection="Provider=Microsoft.Mashup.OleDb.1;Data Source=$Workbook$;Location=&quot;Table_3504_113_04&quot;;Extended Properties=&quot;&quot;" commandType="0"/>
  </connection>
  <connection id="457" xr16:uid="{D7ACC576-4005-47AD-81D7-F0AC835EFF85}" keepAlive="1" name="連線356" type="5" refreshedVersion="0" background="1">
    <dbPr connection="Provider=Microsoft.Mashup.OleDb.1;Data Source=$Workbook$;Location=&quot;Table_3504_113_03&quot;;Extended Properties=&quot;&quot;" commandType="0"/>
  </connection>
  <connection id="458" xr16:uid="{B21ED471-276B-44B3-A742-C09BB6F211D4}" keepAlive="1" name="連線357" type="5" refreshedVersion="0" background="1">
    <dbPr connection="Provider=Microsoft.Mashup.OleDb.1;Data Source=$Workbook$;Location=&quot;Table_2338_113_05&quot;;Extended Properties=&quot;&quot;" commandType="0"/>
  </connection>
  <connection id="459" xr16:uid="{1961E30E-0964-4DF1-816E-14DF19B4E897}" keepAlive="1" name="連線358" type="5" refreshedVersion="0" background="1">
    <dbPr connection="Provider=Microsoft.Mashup.OleDb.1;Data Source=$Workbook$;Location=&quot;Table_2338_113_04&quot;;Extended Properties=&quot;&quot;" commandType="0"/>
  </connection>
  <connection id="460" xr16:uid="{198463EC-020E-4C0C-A3D9-80732696C2D1}" keepAlive="1" name="連線359" type="5" refreshedVersion="0" background="1">
    <dbPr connection="Provider=Microsoft.Mashup.OleDb.1;Data Source=$Workbook$;Location=&quot;Table_2338_113_03&quot;;Extended Properties=&quot;&quot;" commandType="0"/>
  </connection>
  <connection id="461" xr16:uid="{9248B5AE-734A-4AE7-89BB-02F363FC72AF}" keepAlive="1" name="連線36" type="5" refreshedVersion="0" background="1">
    <dbPr connection="Provider=Microsoft.Mashup.OleDb.1;Data Source=$Workbook$;Location=&quot;Table_6669_113_05&quot;;Extended Properties=&quot;&quot;" commandType="0"/>
  </connection>
  <connection id="462" xr16:uid="{A7E5B401-9466-4B50-8BB1-C86BC232310A}" keepAlive="1" name="連線360" type="5" refreshedVersion="0" background="1">
    <dbPr connection="Provider=Microsoft.Mashup.OleDb.1;Data Source=$Workbook$;Location=&quot;Table_1731_113_05&quot;;Extended Properties=&quot;&quot;" commandType="0"/>
  </connection>
  <connection id="463" xr16:uid="{4D5F9A97-4FE2-438F-8653-524533E8745C}" keepAlive="1" name="連線361" type="5" refreshedVersion="0" background="1">
    <dbPr connection="Provider=Microsoft.Mashup.OleDb.1;Data Source=$Workbook$;Location=&quot;Table_1731_113_04&quot;;Extended Properties=&quot;&quot;" commandType="0"/>
  </connection>
  <connection id="464" xr16:uid="{CD12B399-4BF8-4299-9F7A-FCD178F675D5}" keepAlive="1" name="連線362" type="5" refreshedVersion="0" background="1">
    <dbPr connection="Provider=Microsoft.Mashup.OleDb.1;Data Source=$Workbook$;Location=&quot;Table_1731_113_03&quot;;Extended Properties=&quot;&quot;" commandType="0"/>
  </connection>
  <connection id="465" xr16:uid="{EE43DE98-AA75-4C65-B963-C9E9B490A730}" keepAlive="1" name="連線363" type="5" refreshedVersion="0" background="1">
    <dbPr connection="Provider=Microsoft.Mashup.OleDb.1;Data Source=$Workbook$;Location=&quot;Table_5434_113_05&quot;;Extended Properties=&quot;&quot;" commandType="0"/>
  </connection>
  <connection id="466" xr16:uid="{81843C0B-0F01-439E-B35F-AA8535AA45B1}" keepAlive="1" name="連線364" type="5" refreshedVersion="0" background="1">
    <dbPr connection="Provider=Microsoft.Mashup.OleDb.1;Data Source=$Workbook$;Location=&quot;Table_5434_113_04&quot;;Extended Properties=&quot;&quot;" commandType="0"/>
  </connection>
  <connection id="467" xr16:uid="{8B05ABA5-FA39-4A4D-AEF8-3233D8341B99}" keepAlive="1" name="連線365" type="5" refreshedVersion="0" background="1">
    <dbPr connection="Provider=Microsoft.Mashup.OleDb.1;Data Source=$Workbook$;Location=&quot;Table_5434_113_03&quot;;Extended Properties=&quot;&quot;" commandType="0"/>
  </connection>
  <connection id="468" xr16:uid="{E8CACE76-2E03-426E-BDD8-730FC49259D1}" keepAlive="1" name="連線366" type="5" refreshedVersion="0" background="1">
    <dbPr connection="Provider=Microsoft.Mashup.OleDb.1;Data Source=$Workbook$;Location=&quot;Table_3533_113_05&quot;;Extended Properties=&quot;&quot;" commandType="0"/>
  </connection>
  <connection id="469" xr16:uid="{4F3DAEF4-37F2-4EF6-8315-D18BACF73182}" keepAlive="1" name="連線367" type="5" refreshedVersion="0" background="1">
    <dbPr connection="Provider=Microsoft.Mashup.OleDb.1;Data Source=$Workbook$;Location=&quot;Table_3533_113_04&quot;;Extended Properties=&quot;&quot;" commandType="0"/>
  </connection>
  <connection id="470" xr16:uid="{C549A03A-72B3-42D4-B354-F91975F997BD}" keepAlive="1" name="連線368" type="5" refreshedVersion="0" background="1">
    <dbPr connection="Provider=Microsoft.Mashup.OleDb.1;Data Source=$Workbook$;Location=&quot;Table_3533_113_03&quot;;Extended Properties=&quot;&quot;" commandType="0"/>
  </connection>
  <connection id="471" xr16:uid="{392DAF68-3FE1-4D87-8515-54894E9DFD25}" keepAlive="1" name="連線369" type="5" refreshedVersion="0" background="1">
    <dbPr connection="Provider=Microsoft.Mashup.OleDb.1;Data Source=$Workbook$;Location=&quot;Table_2608_113_05&quot;;Extended Properties=&quot;&quot;" commandType="0"/>
  </connection>
  <connection id="472" xr16:uid="{8656A24D-E479-4EE4-AD47-F8865EDC9C71}" keepAlive="1" name="連線37" type="5" refreshedVersion="0" background="1">
    <dbPr connection="Provider=Microsoft.Mashup.OleDb.1;Data Source=$Workbook$;Location=&quot;Table_6669_113_04&quot;;Extended Properties=&quot;&quot;" commandType="0"/>
  </connection>
  <connection id="473" xr16:uid="{813BF625-2195-4CDA-85FD-6E9797A031E8}" keepAlive="1" name="連線370" type="5" refreshedVersion="0" background="1">
    <dbPr connection="Provider=Microsoft.Mashup.OleDb.1;Data Source=$Workbook$;Location=&quot;Table_2608_113_04&quot;;Extended Properties=&quot;&quot;" commandType="0"/>
  </connection>
  <connection id="474" xr16:uid="{B6526B98-BDA2-4C6F-A3D8-B21FF81406B0}" keepAlive="1" name="連線371" type="5" refreshedVersion="0" background="1">
    <dbPr connection="Provider=Microsoft.Mashup.OleDb.1;Data Source=$Workbook$;Location=&quot;Table_2608_113_03&quot;;Extended Properties=&quot;&quot;" commandType="0"/>
  </connection>
  <connection id="475" xr16:uid="{9F7B0E4E-B674-4C6C-87EB-203C560307C2}" keepAlive="1" name="連線372" type="5" refreshedVersion="0" background="1">
    <dbPr connection="Provider=Microsoft.Mashup.OleDb.1;Data Source=$Workbook$;Location=&quot;Table_5284_113_05&quot;;Extended Properties=&quot;&quot;" commandType="0"/>
  </connection>
  <connection id="476" xr16:uid="{DA04A739-1655-4BD6-8125-EAB577F67450}" keepAlive="1" name="連線373" type="5" refreshedVersion="0" background="1">
    <dbPr connection="Provider=Microsoft.Mashup.OleDb.1;Data Source=$Workbook$;Location=&quot;Table_5284_113_04&quot;;Extended Properties=&quot;&quot;" commandType="0"/>
  </connection>
  <connection id="477" xr16:uid="{E49531FA-88F3-4F40-ABDB-51AB49DA1D0D}" keepAlive="1" name="連線374" type="5" refreshedVersion="0" background="1">
    <dbPr connection="Provider=Microsoft.Mashup.OleDb.1;Data Source=$Workbook$;Location=&quot;Table_5284_113_03&quot;;Extended Properties=&quot;&quot;" commandType="0"/>
  </connection>
  <connection id="478" xr16:uid="{942489DA-FE01-48CD-92AE-0A9F5FA01358}" keepAlive="1" name="連線375" type="5" refreshedVersion="0" background="1">
    <dbPr connection="Provider=Microsoft.Mashup.OleDb.1;Data Source=$Workbook$;Location=&quot;Table_2636_113_05&quot;;Extended Properties=&quot;&quot;" commandType="0"/>
  </connection>
  <connection id="479" xr16:uid="{2E1C0D2D-6D2D-48B1-BA41-30209E604016}" keepAlive="1" name="連線376" type="5" refreshedVersion="0" background="1">
    <dbPr connection="Provider=Microsoft.Mashup.OleDb.1;Data Source=$Workbook$;Location=&quot;Table_2636_113_04&quot;;Extended Properties=&quot;&quot;" commandType="0"/>
  </connection>
  <connection id="480" xr16:uid="{A4E401E0-7661-48B2-B282-68D9796D4D18}" keepAlive="1" name="連線377" type="5" refreshedVersion="0" background="1">
    <dbPr connection="Provider=Microsoft.Mashup.OleDb.1;Data Source=$Workbook$;Location=&quot;Table_2636_113_03&quot;;Extended Properties=&quot;&quot;" commandType="0"/>
  </connection>
  <connection id="481" xr16:uid="{970F640E-AA44-49AD-9613-AEAE0517B92A}" keepAlive="1" name="連線378" type="5" refreshedVersion="0" background="1">
    <dbPr connection="Provider=Microsoft.Mashup.OleDb.1;Data Source=$Workbook$;Location=&quot;Table_2383_113_05&quot;;Extended Properties=&quot;&quot;" commandType="0"/>
  </connection>
  <connection id="482" xr16:uid="{F2B20B65-181E-42C3-8ADC-C8EF8AF3EA25}" keepAlive="1" name="連線379" type="5" refreshedVersion="0" background="1">
    <dbPr connection="Provider=Microsoft.Mashup.OleDb.1;Data Source=$Workbook$;Location=&quot;Table_2383_113_04&quot;;Extended Properties=&quot;&quot;" commandType="0"/>
  </connection>
  <connection id="483" xr16:uid="{35AF400B-76A5-4DC4-85A5-71C1D5538721}" keepAlive="1" name="連線38" type="5" refreshedVersion="0" background="1">
    <dbPr connection="Provider=Microsoft.Mashup.OleDb.1;Data Source=$Workbook$;Location=&quot;Table_6669_113_03&quot;;Extended Properties=&quot;&quot;" commandType="0"/>
  </connection>
  <connection id="484" xr16:uid="{4CE0AB5C-DE31-49A5-BDBC-B7776C230F87}" keepAlive="1" name="連線380" type="5" refreshedVersion="0" background="1">
    <dbPr connection="Provider=Microsoft.Mashup.OleDb.1;Data Source=$Workbook$;Location=&quot;Table_2383_113_03&quot;;Extended Properties=&quot;&quot;" commandType="0"/>
  </connection>
  <connection id="485" xr16:uid="{755ADF97-EED9-4BA0-86D3-8AA2CA7C0992}" keepAlive="1" name="連線381" type="5" refreshedVersion="0" background="1">
    <dbPr connection="Provider=Microsoft.Mashup.OleDb.1;Data Source=$Workbook$;Location=&quot;Table_4566_113_05&quot;;Extended Properties=&quot;&quot;" commandType="0"/>
  </connection>
  <connection id="486" xr16:uid="{3336E729-AB40-492A-80A2-5E54BEFC7AF4}" keepAlive="1" name="連線382" type="5" refreshedVersion="0" background="1">
    <dbPr connection="Provider=Microsoft.Mashup.OleDb.1;Data Source=$Workbook$;Location=&quot;Table_4566_113_04&quot;;Extended Properties=&quot;&quot;" commandType="0"/>
  </connection>
  <connection id="487" xr16:uid="{2508E8A8-7FF3-486B-B6E8-005C69EE5C50}" keepAlive="1" name="連線383" type="5" refreshedVersion="0" background="1">
    <dbPr connection="Provider=Microsoft.Mashup.OleDb.1;Data Source=$Workbook$;Location=&quot;Table_4566_113_03&quot;;Extended Properties=&quot;&quot;" commandType="0"/>
  </connection>
  <connection id="488" xr16:uid="{F9E9FCBB-C654-44BB-9AF1-0F1249322BB0}" keepAlive="1" name="連線384" type="5" refreshedVersion="0" background="1">
    <dbPr connection="Provider=Microsoft.Mashup.OleDb.1;Data Source=$Workbook$;Location=&quot;Table_1909_113_05&quot;;Extended Properties=&quot;&quot;" commandType="0"/>
  </connection>
  <connection id="489" xr16:uid="{E8EAB7E0-16B0-45D2-9FBB-061653AEE6AC}" keepAlive="1" name="連線385" type="5" refreshedVersion="0" background="1">
    <dbPr connection="Provider=Microsoft.Mashup.OleDb.1;Data Source=$Workbook$;Location=&quot;Table_1909_113_04&quot;;Extended Properties=&quot;&quot;" commandType="0"/>
  </connection>
  <connection id="490" xr16:uid="{A256277B-AE92-4950-84E0-F8F28386CED9}" keepAlive="1" name="連線386" type="5" refreshedVersion="0" background="1">
    <dbPr connection="Provider=Microsoft.Mashup.OleDb.1;Data Source=$Workbook$;Location=&quot;Table_1909_113_03&quot;;Extended Properties=&quot;&quot;" commandType="0"/>
  </connection>
  <connection id="491" xr16:uid="{3582BDFD-D1DE-4A9C-9828-42BAB631AE20}" keepAlive="1" name="連線387" type="5" refreshedVersion="0" background="1">
    <dbPr connection="Provider=Microsoft.Mashup.OleDb.1;Data Source=$Workbook$;Location=&quot;Table_6706_113_05&quot;;Extended Properties=&quot;&quot;" commandType="0"/>
  </connection>
  <connection id="492" xr16:uid="{C9CF22D9-B763-4B3F-9525-A1711D298C07}" keepAlive="1" name="連線388" type="5" refreshedVersion="0" background="1">
    <dbPr connection="Provider=Microsoft.Mashup.OleDb.1;Data Source=$Workbook$;Location=&quot;Table_6706_113_04&quot;;Extended Properties=&quot;&quot;" commandType="0"/>
  </connection>
  <connection id="493" xr16:uid="{270BECF9-3ACA-4C03-9F8F-2E43182AD93F}" keepAlive="1" name="連線389" type="5" refreshedVersion="0" background="1">
    <dbPr connection="Provider=Microsoft.Mashup.OleDb.1;Data Source=$Workbook$;Location=&quot;Table_6706_113_03&quot;;Extended Properties=&quot;&quot;" commandType="0"/>
  </connection>
  <connection id="494" xr16:uid="{62582128-75A8-4460-9A7F-E316EA670119}" keepAlive="1" name="連線39" type="5" refreshedVersion="0" background="1">
    <dbPr connection="Provider=Microsoft.Mashup.OleDb.1;Data Source=$Workbook$;Location=&quot;Table_3653_113_05&quot;;Extended Properties=&quot;&quot;" commandType="0"/>
  </connection>
  <connection id="495" xr16:uid="{4F0E99A8-C371-493A-BC10-0F6439524CE2}" keepAlive="1" name="連線390" type="5" refreshedVersion="0" background="1">
    <dbPr connection="Provider=Microsoft.Mashup.OleDb.1;Data Source=$Workbook$;Location=&quot;Table_2317_113_05&quot;;Extended Properties=&quot;&quot;" commandType="0"/>
  </connection>
  <connection id="496" xr16:uid="{A86635DF-9CA7-428B-BE7B-C426B431DBBF}" keepAlive="1" name="連線391" type="5" refreshedVersion="0" background="1">
    <dbPr connection="Provider=Microsoft.Mashup.OleDb.1;Data Source=$Workbook$;Location=&quot;Table_2317_113_04&quot;;Extended Properties=&quot;&quot;" commandType="0"/>
  </connection>
  <connection id="497" xr16:uid="{60BB5CBC-3EC0-4315-ACF5-791B406834E6}" keepAlive="1" name="連線392" type="5" refreshedVersion="0" background="1">
    <dbPr connection="Provider=Microsoft.Mashup.OleDb.1;Data Source=$Workbook$;Location=&quot;Table_2317_113_03&quot;;Extended Properties=&quot;&quot;" commandType="0"/>
  </connection>
  <connection id="498" xr16:uid="{EBB0245F-CAB8-4255-B3B2-1F5BA7D0C4E4}" keepAlive="1" name="連線393" type="5" refreshedVersion="0" background="1">
    <dbPr connection="Provider=Microsoft.Mashup.OleDb.1;Data Source=$Workbook$;Location=&quot;Table_4938_113_05&quot;;Extended Properties=&quot;&quot;" commandType="0"/>
  </connection>
  <connection id="499" xr16:uid="{F2629753-53DD-4EB6-BD08-63A08E666578}" keepAlive="1" name="連線394" type="5" refreshedVersion="0" background="1">
    <dbPr connection="Provider=Microsoft.Mashup.OleDb.1;Data Source=$Workbook$;Location=&quot;Table_4938_113_04&quot;;Extended Properties=&quot;&quot;" commandType="0"/>
  </connection>
  <connection id="500" xr16:uid="{F42AD9AD-1E46-4299-9974-1D6EDC144781}" keepAlive="1" name="連線395" type="5" refreshedVersion="0" background="1">
    <dbPr connection="Provider=Microsoft.Mashup.OleDb.1;Data Source=$Workbook$;Location=&quot;Table_4938_113_03&quot;;Extended Properties=&quot;&quot;" commandType="0"/>
  </connection>
  <connection id="501" xr16:uid="{A177C5C9-5081-4790-BC8A-E437377A2DDB}" keepAlive="1" name="連線396" type="5" refreshedVersion="0" background="1">
    <dbPr connection="Provider=Microsoft.Mashup.OleDb.1;Data Source=$Workbook$;Location=&quot;Table_2357_113_05&quot;;Extended Properties=&quot;&quot;" commandType="0"/>
  </connection>
  <connection id="502" xr16:uid="{76C18708-F223-45D3-BB94-C811C497CD0A}" keepAlive="1" name="連線397" type="5" refreshedVersion="0" background="1">
    <dbPr connection="Provider=Microsoft.Mashup.OleDb.1;Data Source=$Workbook$;Location=&quot;Table_2357_113_04&quot;;Extended Properties=&quot;&quot;" commandType="0"/>
  </connection>
  <connection id="503" xr16:uid="{F9D7B6C5-B57A-4F54-BAF1-D680B40682D0}" keepAlive="1" name="連線398" type="5" refreshedVersion="0" background="1">
    <dbPr connection="Provider=Microsoft.Mashup.OleDb.1;Data Source=$Workbook$;Location=&quot;Table_2357_113_03&quot;;Extended Properties=&quot;&quot;" commandType="0"/>
  </connection>
  <connection id="504" xr16:uid="{8412FBFD-EBF0-4B95-B5E7-B95CE13437F6}" keepAlive="1" name="連線399" type="5" refreshedVersion="0" background="1">
    <dbPr connection="Provider=Microsoft.Mashup.OleDb.1;Data Source=$Workbook$;Location=&quot;Table_3036_113_05&quot;;Extended Properties=&quot;&quot;" commandType="0"/>
  </connection>
  <connection id="505" xr16:uid="{9C496775-2488-4824-B408-51428EF81BF2}" keepAlive="1" name="連線4" type="5" refreshedVersion="0" background="1">
    <dbPr connection="Provider=Microsoft.Mashup.OleDb.1;Data Source=$Workbook$;Location=&quot;Table_2345_113_04&quot;;Extended Properties=&quot;&quot;" commandType="0"/>
  </connection>
  <connection id="506" xr16:uid="{CBD17881-1DAC-4FB0-85A7-E8C97D130510}" keepAlive="1" name="連線40" type="5" refreshedVersion="0" background="1">
    <dbPr connection="Provider=Microsoft.Mashup.OleDb.1;Data Source=$Workbook$;Location=&quot;Table_3653_113_04&quot;;Extended Properties=&quot;&quot;" commandType="0"/>
  </connection>
  <connection id="507" xr16:uid="{FE7EC376-1655-4090-A313-C9ED838396B1}" keepAlive="1" name="連線400" type="5" refreshedVersion="0" background="1">
    <dbPr connection="Provider=Microsoft.Mashup.OleDb.1;Data Source=$Workbook$;Location=&quot;Table_3036_113_04&quot;;Extended Properties=&quot;&quot;" commandType="0"/>
  </connection>
  <connection id="508" xr16:uid="{452DF1A6-8350-46F6-9EC1-7198715071D3}" keepAlive="1" name="連線401" type="5" refreshedVersion="0" background="1">
    <dbPr connection="Provider=Microsoft.Mashup.OleDb.1;Data Source=$Workbook$;Location=&quot;Table_3036_113_03&quot;;Extended Properties=&quot;&quot;" commandType="0"/>
  </connection>
  <connection id="509" xr16:uid="{4600883A-A6A3-4AC8-A5A0-E8567C79A261}" keepAlive="1" name="連線402" type="5" refreshedVersion="0" background="1">
    <dbPr connection="Provider=Microsoft.Mashup.OleDb.1;Data Source=$Workbook$;Location=&quot;Table_6669_113_05&quot;;Extended Properties=&quot;&quot;" commandType="0"/>
  </connection>
  <connection id="510" xr16:uid="{3DEA9E9B-0A58-4CF6-B3E2-02528A105FB6}" keepAlive="1" name="連線403" type="5" refreshedVersion="0" background="1">
    <dbPr connection="Provider=Microsoft.Mashup.OleDb.1;Data Source=$Workbook$;Location=&quot;Table_6669_113_04&quot;;Extended Properties=&quot;&quot;" commandType="0"/>
  </connection>
  <connection id="511" xr16:uid="{6CE96E07-B88F-4C7B-9A23-B5B38ED1F21E}" keepAlive="1" name="連線404" type="5" refreshedVersion="0" background="1">
    <dbPr connection="Provider=Microsoft.Mashup.OleDb.1;Data Source=$Workbook$;Location=&quot;Table_6669_113_03&quot;;Extended Properties=&quot;&quot;" commandType="0"/>
  </connection>
  <connection id="512" xr16:uid="{1311702C-B022-412E-9A49-A62A4685017F}" keepAlive="1" name="連線405" type="5" refreshedVersion="0" background="1">
    <dbPr connection="Provider=Microsoft.Mashup.OleDb.1;Data Source=$Workbook$;Location=&quot;Table_1809_113_05&quot;;Extended Properties=&quot;&quot;" commandType="0"/>
  </connection>
  <connection id="513" xr16:uid="{F0F83814-361D-4B44-813F-98F448B40115}" keepAlive="1" name="連線406" type="5" refreshedVersion="0" background="1">
    <dbPr connection="Provider=Microsoft.Mashup.OleDb.1;Data Source=$Workbook$;Location=&quot;Table_1809_113_04&quot;;Extended Properties=&quot;&quot;" commandType="0"/>
  </connection>
  <connection id="514" xr16:uid="{D073ACAA-0145-4800-8A26-4DC2E5010F46}" keepAlive="1" name="連線407" type="5" refreshedVersion="0" background="1">
    <dbPr connection="Provider=Microsoft.Mashup.OleDb.1;Data Source=$Workbook$;Location=&quot;Table_1809_113_03&quot;;Extended Properties=&quot;&quot;" commandType="0"/>
  </connection>
  <connection id="515" xr16:uid="{0BEB4F81-DFF4-4DAB-833E-79D56B1F3327}" keepAlive="1" name="連線408" type="5" refreshedVersion="0" background="1">
    <dbPr connection="Provider=Microsoft.Mashup.OleDb.1;Data Source=$Workbook$;Location=&quot;Table_3356_113_05&quot;;Extended Properties=&quot;&quot;" commandType="0"/>
  </connection>
  <connection id="516" xr16:uid="{EDEBE057-AC03-4417-8F47-50FC63C5F394}" keepAlive="1" name="連線409" type="5" refreshedVersion="0" background="1">
    <dbPr connection="Provider=Microsoft.Mashup.OleDb.1;Data Source=$Workbook$;Location=&quot;Table_3356_113_04&quot;;Extended Properties=&quot;&quot;" commandType="0"/>
  </connection>
  <connection id="517" xr16:uid="{99C54C1E-2D43-4E74-8592-782E77B6C888}" keepAlive="1" name="連線41" type="5" refreshedVersion="0" background="1">
    <dbPr connection="Provider=Microsoft.Mashup.OleDb.1;Data Source=$Workbook$;Location=&quot;Table_3653_113_03&quot;;Extended Properties=&quot;&quot;" commandType="0"/>
  </connection>
  <connection id="518" xr16:uid="{4886407E-1BD4-49DD-BBDA-966343F0294B}" keepAlive="1" name="連線410" type="5" refreshedVersion="0" background="1">
    <dbPr connection="Provider=Microsoft.Mashup.OleDb.1;Data Source=$Workbook$;Location=&quot;Table_3356_113_03&quot;;Extended Properties=&quot;&quot;" commandType="0"/>
  </connection>
  <connection id="519" xr16:uid="{C1D53B44-F225-4B01-BBAD-2A071AF9670B}" keepAlive="1" name="連線411" type="5" refreshedVersion="0" background="1">
    <dbPr connection="Provider=Microsoft.Mashup.OleDb.1;Data Source=$Workbook$;Location=&quot;Table_6414_113_05&quot;;Extended Properties=&quot;&quot;" commandType="0"/>
  </connection>
  <connection id="520" xr16:uid="{0419A5F6-A170-452D-9A46-45C2EE7FF1B4}" keepAlive="1" name="連線412" type="5" refreshedVersion="0" background="1">
    <dbPr connection="Provider=Microsoft.Mashup.OleDb.1;Data Source=$Workbook$;Location=&quot;Table_6414_113_04&quot;;Extended Properties=&quot;&quot;" commandType="0"/>
  </connection>
  <connection id="521" xr16:uid="{BFC43D32-A7B8-4932-9162-13F667AED390}" keepAlive="1" name="連線413" type="5" refreshedVersion="0" background="1">
    <dbPr connection="Provider=Microsoft.Mashup.OleDb.1;Data Source=$Workbook$;Location=&quot;Table_6414_113_03&quot;;Extended Properties=&quot;&quot;" commandType="0"/>
  </connection>
  <connection id="522" xr16:uid="{F98A5829-76DE-44E4-A010-F30872866A2C}" keepAlive="1" name="連線414" type="5" refreshedVersion="0" background="1">
    <dbPr connection="Provider=Microsoft.Mashup.OleDb.1;Data Source=$Workbook$;Location=&quot;Table_1905_113_05&quot;;Extended Properties=&quot;&quot;" commandType="0"/>
  </connection>
  <connection id="523" xr16:uid="{88B32C8E-3A19-47EB-9491-A601AF0E64FE}" keepAlive="1" name="連線415" type="5" refreshedVersion="0" background="1">
    <dbPr connection="Provider=Microsoft.Mashup.OleDb.1;Data Source=$Workbook$;Location=&quot;Table_1905_113_04&quot;;Extended Properties=&quot;&quot;" commandType="0"/>
  </connection>
  <connection id="524" xr16:uid="{1A4CEDBA-1AF4-4253-A58D-7B11D408D800}" keepAlive="1" name="連線416" type="5" refreshedVersion="0" background="1">
    <dbPr connection="Provider=Microsoft.Mashup.OleDb.1;Data Source=$Workbook$;Location=&quot;Table_1905_113_03&quot;;Extended Properties=&quot;&quot;" commandType="0"/>
  </connection>
  <connection id="525" xr16:uid="{B64F7A3E-21EE-40A3-B002-E9A89EF43B5E}" keepAlive="1" name="連線417" type="5" refreshedVersion="0" background="1">
    <dbPr connection="Provider=Microsoft.Mashup.OleDb.1;Data Source=$Workbook$;Location=&quot;Table_2338_113_05&quot;;Extended Properties=&quot;&quot;" commandType="0"/>
  </connection>
  <connection id="526" xr16:uid="{C3E55F3C-DF25-48A5-864E-0BBE950A01B1}" keepAlive="1" name="連線418" type="5" refreshedVersion="0" background="1">
    <dbPr connection="Provider=Microsoft.Mashup.OleDb.1;Data Source=$Workbook$;Location=&quot;Table_2338_113_04&quot;;Extended Properties=&quot;&quot;" commandType="0"/>
  </connection>
  <connection id="527" xr16:uid="{763A248A-815E-4424-BC54-79D5B13FA25A}" keepAlive="1" name="連線419" type="5" refreshedVersion="0" background="1">
    <dbPr connection="Provider=Microsoft.Mashup.OleDb.1;Data Source=$Workbook$;Location=&quot;Table_2338_113_03&quot;;Extended Properties=&quot;&quot;" commandType="0"/>
  </connection>
  <connection id="528" xr16:uid="{34788ECE-CC98-4849-8434-3FE7666384C0}" keepAlive="1" name="連線42" type="5" refreshedVersion="0" background="1">
    <dbPr connection="Provider=Microsoft.Mashup.OleDb.1;Data Source=$Workbook$;Location=&quot;Table_1519_113_05&quot;;Extended Properties=&quot;&quot;" commandType="0"/>
  </connection>
  <connection id="529" xr16:uid="{DE5280D2-DA99-4E73-9B1E-FFA866BFF8B5}" keepAlive="1" name="連線420" type="5" refreshedVersion="0" background="1">
    <dbPr connection="Provider=Microsoft.Mashup.OleDb.1;Data Source=$Workbook$;Location=&quot;Table_6541_113_05&quot;;Extended Properties=&quot;&quot;" commandType="0"/>
  </connection>
  <connection id="530" xr16:uid="{78594FB4-1E9B-4F01-BD6E-76C83416298B}" keepAlive="1" name="連線421" type="5" refreshedVersion="0" background="1">
    <dbPr connection="Provider=Microsoft.Mashup.OleDb.1;Data Source=$Workbook$;Location=&quot;Table_6541_113_04&quot;;Extended Properties=&quot;&quot;" commandType="0"/>
  </connection>
  <connection id="531" xr16:uid="{E4166A40-74D2-4683-A2E8-952FF4953434}" keepAlive="1" name="連線422" type="5" refreshedVersion="0" background="1">
    <dbPr connection="Provider=Microsoft.Mashup.OleDb.1;Data Source=$Workbook$;Location=&quot;Table_6541_113_03&quot;;Extended Properties=&quot;&quot;" commandType="0"/>
  </connection>
  <connection id="532" xr16:uid="{104D6FC5-720E-492B-B1D5-78C69AD3742E}" keepAlive="1" name="連線423" type="5" refreshedVersion="0" background="1">
    <dbPr connection="Provider=Microsoft.Mashup.OleDb.1;Data Source=$Workbook$;Location=&quot;Table_2345_113_05&quot;;Extended Properties=&quot;&quot;" commandType="0"/>
  </connection>
  <connection id="533" xr16:uid="{FDEBEF52-F851-40F2-ADD0-92E9AA204C0E}" keepAlive="1" name="連線424" type="5" refreshedVersion="0" background="1">
    <dbPr connection="Provider=Microsoft.Mashup.OleDb.1;Data Source=$Workbook$;Location=&quot;Table_2345_113_04&quot;;Extended Properties=&quot;&quot;" commandType="0"/>
  </connection>
  <connection id="534" xr16:uid="{7315FB2A-054F-41EA-9636-A8C35229A0A1}" keepAlive="1" name="連線425" type="5" refreshedVersion="0" background="1">
    <dbPr connection="Provider=Microsoft.Mashup.OleDb.1;Data Source=$Workbook$;Location=&quot;Table_2345_113_03&quot;;Extended Properties=&quot;&quot;" commandType="0"/>
  </connection>
  <connection id="535" xr16:uid="{C9B96F83-900A-4C38-87F2-519FB1BBB90D}" keepAlive="1" name="連線426" type="5" refreshedVersion="0" background="1">
    <dbPr connection="Provider=Microsoft.Mashup.OleDb.1;Data Source=$Workbook$;Location=&quot;Table_6669_113_05&quot;;Extended Properties=&quot;&quot;" commandType="0"/>
  </connection>
  <connection id="536" xr16:uid="{7C682F18-6A0E-4DBC-A260-2F2FFD7AAF81}" keepAlive="1" name="連線427" type="5" refreshedVersion="0" background="1">
    <dbPr connection="Provider=Microsoft.Mashup.OleDb.1;Data Source=$Workbook$;Location=&quot;Table_6669_113_04&quot;;Extended Properties=&quot;&quot;" commandType="0"/>
  </connection>
  <connection id="537" xr16:uid="{B1661BE1-4407-4D63-B13E-6A3DD2493E38}" keepAlive="1" name="連線428" type="5" refreshedVersion="0" background="1">
    <dbPr connection="Provider=Microsoft.Mashup.OleDb.1;Data Source=$Workbook$;Location=&quot;Table_6669_113_03&quot;;Extended Properties=&quot;&quot;" commandType="0"/>
  </connection>
  <connection id="538" xr16:uid="{870FF4E3-EC06-412C-829E-F02E7F1F4755}" keepAlive="1" name="連線429" type="5" refreshedVersion="0" background="1">
    <dbPr connection="Provider=Microsoft.Mashup.OleDb.1;Data Source=$Workbook$;Location=&quot;Table_3653_113_05&quot;;Extended Properties=&quot;&quot;" commandType="0"/>
  </connection>
  <connection id="539" xr16:uid="{AA10A98D-22A3-496A-9E17-98DADB2AE484}" keepAlive="1" name="連線43" type="5" refreshedVersion="0" background="1">
    <dbPr connection="Provider=Microsoft.Mashup.OleDb.1;Data Source=$Workbook$;Location=&quot;Table_1519_113_04&quot;;Extended Properties=&quot;&quot;" commandType="0"/>
  </connection>
  <connection id="540" xr16:uid="{BC6810BE-4620-4BF0-9C79-9F3336EA10A5}" keepAlive="1" name="連線430" type="5" refreshedVersion="0" background="1">
    <dbPr connection="Provider=Microsoft.Mashup.OleDb.1;Data Source=$Workbook$;Location=&quot;Table_3653_113_04&quot;;Extended Properties=&quot;&quot;" commandType="0"/>
  </connection>
  <connection id="541" xr16:uid="{EA13A1A9-261E-43FD-B2E8-BADF8EFFA5CF}" keepAlive="1" name="連線431" type="5" refreshedVersion="0" background="1">
    <dbPr connection="Provider=Microsoft.Mashup.OleDb.1;Data Source=$Workbook$;Location=&quot;Table_3653_113_03&quot;;Extended Properties=&quot;&quot;" commandType="0"/>
  </connection>
  <connection id="542" xr16:uid="{1BB8B969-7008-4A7C-8211-DCA6CC71C284}" keepAlive="1" name="連線432" type="5" refreshedVersion="0" background="1">
    <dbPr connection="Provider=Microsoft.Mashup.OleDb.1;Data Source=$Workbook$;Location=&quot;Table_1519_113_05&quot;;Extended Properties=&quot;&quot;" commandType="0"/>
  </connection>
  <connection id="543" xr16:uid="{5B824EB4-E240-4B8D-8F53-3B7FCBA75794}" keepAlive="1" name="連線433" type="5" refreshedVersion="0" background="1">
    <dbPr connection="Provider=Microsoft.Mashup.OleDb.1;Data Source=$Workbook$;Location=&quot;Table_1519_113_04&quot;;Extended Properties=&quot;&quot;" commandType="0"/>
  </connection>
  <connection id="544" xr16:uid="{890A953B-B00E-4D7D-8A9E-9478D2978FAE}" keepAlive="1" name="連線434" type="5" refreshedVersion="0" background="1">
    <dbPr connection="Provider=Microsoft.Mashup.OleDb.1;Data Source=$Workbook$;Location=&quot;Table_1519_113_03&quot;;Extended Properties=&quot;&quot;" commandType="0"/>
  </connection>
  <connection id="545" xr16:uid="{99C82BAA-1FAA-4B6B-875F-72C7C474B881}" keepAlive="1" name="連線435" type="5" refreshedVersion="0" background="1">
    <dbPr connection="Provider=Microsoft.Mashup.OleDb.1;Data Source=$Workbook$;Location=&quot;Table_1905_113_05&quot;;Extended Properties=&quot;&quot;" commandType="0"/>
  </connection>
  <connection id="546" xr16:uid="{A40A85A8-625E-4A4B-A4CB-D69242E47BD9}" keepAlive="1" name="連線436" type="5" refreshedVersion="0" background="1">
    <dbPr connection="Provider=Microsoft.Mashup.OleDb.1;Data Source=$Workbook$;Location=&quot;Table_1905_113_04&quot;;Extended Properties=&quot;&quot;" commandType="0"/>
  </connection>
  <connection id="547" xr16:uid="{484363DD-C12E-4E0D-B76A-AACB7E3FC431}" keepAlive="1" name="連線437" type="5" refreshedVersion="0" background="1">
    <dbPr connection="Provider=Microsoft.Mashup.OleDb.1;Data Source=$Workbook$;Location=&quot;Table_1905_113_03&quot;;Extended Properties=&quot;&quot;" commandType="0"/>
  </connection>
  <connection id="548" xr16:uid="{CA728C39-E73B-4543-8627-C07D85C45873}" keepAlive="1" name="連線438" type="5" refreshedVersion="0" background="1">
    <dbPr connection="Provider=Microsoft.Mashup.OleDb.1;Data Source=$Workbook$;Location=&quot;Table_6409_113_05&quot;;Extended Properties=&quot;&quot;" commandType="0"/>
  </connection>
  <connection id="549" xr16:uid="{DD56CFCE-0122-4E2F-BF03-4F49D6C7CDE6}" keepAlive="1" name="連線439" type="5" refreshedVersion="0" background="1">
    <dbPr connection="Provider=Microsoft.Mashup.OleDb.1;Data Source=$Workbook$;Location=&quot;Table_6409_113_04&quot;;Extended Properties=&quot;&quot;" commandType="0"/>
  </connection>
  <connection id="550" xr16:uid="{FACFFFA1-8780-4AA6-9C74-C5C5D15FD790}" keepAlive="1" name="連線44" type="5" refreshedVersion="0" background="1">
    <dbPr connection="Provider=Microsoft.Mashup.OleDb.1;Data Source=$Workbook$;Location=&quot;Table_1519_113_03&quot;;Extended Properties=&quot;&quot;" commandType="0"/>
  </connection>
  <connection id="551" xr16:uid="{4C89A812-2C51-400C-868E-7AB2EDA6A314}" keepAlive="1" name="連線440" type="5" refreshedVersion="0" background="1">
    <dbPr connection="Provider=Microsoft.Mashup.OleDb.1;Data Source=$Workbook$;Location=&quot;Table_6409_113_03&quot;;Extended Properties=&quot;&quot;" commandType="0"/>
  </connection>
  <connection id="552" xr16:uid="{81D185DD-CD59-4102-B3F4-A5A729C02117}" keepAlive="1" name="連線441" type="5" refreshedVersion="0" background="1">
    <dbPr connection="Provider=Microsoft.Mashup.OleDb.1;Data Source=$Workbook$;Location=&quot;Table_3443_113_05&quot;;Extended Properties=&quot;&quot;" commandType="0"/>
  </connection>
  <connection id="553" xr16:uid="{65899331-C4E9-415E-A95B-14492EFAFC73}" keepAlive="1" name="連線442" type="5" refreshedVersion="0" background="1">
    <dbPr connection="Provider=Microsoft.Mashup.OleDb.1;Data Source=$Workbook$;Location=&quot;Table_3443_113_04&quot;;Extended Properties=&quot;&quot;" commandType="0"/>
  </connection>
  <connection id="554" xr16:uid="{81E95F2C-01B8-4F1B-BCE8-4E142FF3984C}" keepAlive="1" name="連線443" type="5" refreshedVersion="0" background="1">
    <dbPr connection="Provider=Microsoft.Mashup.OleDb.1;Data Source=$Workbook$;Location=&quot;Table_3443_113_03&quot;;Extended Properties=&quot;&quot;" commandType="0"/>
  </connection>
  <connection id="555" xr16:uid="{C0A63313-8516-41F9-B245-C3D3F73949E0}" keepAlive="1" name="連線444" type="5" refreshedVersion="0" background="1">
    <dbPr connection="Provider=Microsoft.Mashup.OleDb.1;Data Source=$Workbook$;Location=&quot;Table_2637_113_05&quot;;Extended Properties=&quot;&quot;" commandType="0"/>
  </connection>
  <connection id="556" xr16:uid="{6EB21509-CAAB-4816-BD59-9E41E47331B9}" keepAlive="1" name="連線445" type="5" refreshedVersion="0" background="1">
    <dbPr connection="Provider=Microsoft.Mashup.OleDb.1;Data Source=$Workbook$;Location=&quot;Table_2637_113_04&quot;;Extended Properties=&quot;&quot;" commandType="0"/>
  </connection>
  <connection id="557" xr16:uid="{D9F911D0-A8C4-49DA-A345-35CBD77A37F5}" keepAlive="1" name="連線446" type="5" refreshedVersion="0" background="1">
    <dbPr connection="Provider=Microsoft.Mashup.OleDb.1;Data Source=$Workbook$;Location=&quot;Table_2637_113_03&quot;;Extended Properties=&quot;&quot;" commandType="0"/>
  </connection>
  <connection id="558" xr16:uid="{76FCDB00-BF14-497B-8A55-7EB0C16D4C29}" keepAlive="1" name="連線447" type="5" refreshedVersion="0" background="1">
    <dbPr connection="Provider=Microsoft.Mashup.OleDb.1;Data Source=$Workbook$;Location=&quot;Table_3661_113_05&quot;;Extended Properties=&quot;&quot;" commandType="0"/>
  </connection>
  <connection id="559" xr16:uid="{06908A44-BA2D-4471-B0F3-62A388BC9EA0}" keepAlive="1" name="連線448" type="5" refreshedVersion="0" background="1">
    <dbPr connection="Provider=Microsoft.Mashup.OleDb.1;Data Source=$Workbook$;Location=&quot;Table_3661_113_04&quot;;Extended Properties=&quot;&quot;" commandType="0"/>
  </connection>
  <connection id="560" xr16:uid="{6EDAFFBC-D3B3-4AA9-A6E7-C4C822040DBD}" keepAlive="1" name="連線449" type="5" refreshedVersion="0" background="1">
    <dbPr connection="Provider=Microsoft.Mashup.OleDb.1;Data Source=$Workbook$;Location=&quot;Table_3661_113_03&quot;;Extended Properties=&quot;&quot;" commandType="0"/>
  </connection>
  <connection id="561" xr16:uid="{C6C6F7BF-A4AE-4C91-BC05-5A31E21D583D}" keepAlive="1" name="連線45" type="5" refreshedVersion="0" background="1">
    <dbPr connection="Provider=Microsoft.Mashup.OleDb.1;Data Source=$Workbook$;Location=&quot;Table_1905_113_05&quot;;Extended Properties=&quot;&quot;" commandType="0"/>
  </connection>
  <connection id="562" xr16:uid="{19DD4C8E-CF1F-4B80-9F8A-A7515C38A50C}" keepAlive="1" name="連線450" type="5" refreshedVersion="0" background="1">
    <dbPr connection="Provider=Microsoft.Mashup.OleDb.1;Data Source=$Workbook$;Location=&quot;Table_2357_113_05&quot;;Extended Properties=&quot;&quot;" commandType="0"/>
  </connection>
  <connection id="563" xr16:uid="{E8D8ADFB-4BF6-4836-8163-7C476D4EF79D}" keepAlive="1" name="連線451" type="5" refreshedVersion="0" background="1">
    <dbPr connection="Provider=Microsoft.Mashup.OleDb.1;Data Source=$Workbook$;Location=&quot;Table_2357_113_04&quot;;Extended Properties=&quot;&quot;" commandType="0"/>
  </connection>
  <connection id="564" xr16:uid="{E69D8EFF-E81F-4015-A0AA-8319EDF4C251}" keepAlive="1" name="連線452" type="5" refreshedVersion="0" background="1">
    <dbPr connection="Provider=Microsoft.Mashup.OleDb.1;Data Source=$Workbook$;Location=&quot;Table_2357_113_03&quot;;Extended Properties=&quot;&quot;" commandType="0"/>
  </connection>
  <connection id="565" xr16:uid="{79DCDA25-1776-4196-A18B-FB8EB796735D}" keepAlive="1" name="連線453" type="5" refreshedVersion="0" background="1">
    <dbPr connection="Provider=Microsoft.Mashup.OleDb.1;Data Source=$Workbook$;Location=&quot;Table_2059_113_05&quot;;Extended Properties=&quot;&quot;" commandType="0"/>
  </connection>
  <connection id="566" xr16:uid="{80640ED1-F2A1-4643-A29D-6C46204DCAF2}" keepAlive="1" name="連線454" type="5" refreshedVersion="0" background="1">
    <dbPr connection="Provider=Microsoft.Mashup.OleDb.1;Data Source=$Workbook$;Location=&quot;Table_2059_113_04&quot;;Extended Properties=&quot;&quot;" commandType="0"/>
  </connection>
  <connection id="567" xr16:uid="{DA15B185-FCF2-4AC5-9396-70090801BA9B}" keepAlive="1" name="連線455" type="5" refreshedVersion="0" background="1">
    <dbPr connection="Provider=Microsoft.Mashup.OleDb.1;Data Source=$Workbook$;Location=&quot;Table_2059_113_03&quot;;Extended Properties=&quot;&quot;" commandType="0"/>
  </connection>
  <connection id="568" xr16:uid="{258864FD-05DA-4BEC-B221-245B7BF16FF8}" keepAlive="1" name="連線456" type="5" refreshedVersion="0" background="1">
    <dbPr connection="Provider=Microsoft.Mashup.OleDb.1;Data Source=$Workbook$;Location=&quot;Table_3533_113_05&quot;;Extended Properties=&quot;&quot;" commandType="0"/>
  </connection>
  <connection id="569" xr16:uid="{7F192FD4-06D9-47C4-9BCB-331621A49850}" keepAlive="1" name="連線457" type="5" refreshedVersion="0" background="1">
    <dbPr connection="Provider=Microsoft.Mashup.OleDb.1;Data Source=$Workbook$;Location=&quot;Table_3533_113_04&quot;;Extended Properties=&quot;&quot;" commandType="0"/>
  </connection>
  <connection id="570" xr16:uid="{66CEF63C-08A2-4247-A62D-FE43BC96FAAE}" keepAlive="1" name="連線458" type="5" refreshedVersion="0" background="1">
    <dbPr connection="Provider=Microsoft.Mashup.OleDb.1;Data Source=$Workbook$;Location=&quot;Table_3533_113_03&quot;;Extended Properties=&quot;&quot;" commandType="0"/>
  </connection>
  <connection id="571" xr16:uid="{F63C811C-B741-4619-8E29-F6243C09E184}" keepAlive="1" name="連線459" type="5" refreshedVersion="0" background="1">
    <dbPr connection="Provider=Microsoft.Mashup.OleDb.1;Data Source=$Workbook$;Location=&quot;Table_6669_113_05&quot;;Extended Properties=&quot;&quot;" commandType="0"/>
  </connection>
  <connection id="572" xr16:uid="{7F11D3CB-1E69-45B3-9B26-B6FD537D0C95}" keepAlive="1" name="連線46" type="5" refreshedVersion="0" background="1">
    <dbPr connection="Provider=Microsoft.Mashup.OleDb.1;Data Source=$Workbook$;Location=&quot;Table_1905_113_04&quot;;Extended Properties=&quot;&quot;" commandType="0"/>
  </connection>
  <connection id="573" xr16:uid="{702A3189-8B9A-4690-9F06-6493C37E3278}" keepAlive="1" name="連線460" type="5" refreshedVersion="0" background="1">
    <dbPr connection="Provider=Microsoft.Mashup.OleDb.1;Data Source=$Workbook$;Location=&quot;Table_6669_113_04&quot;;Extended Properties=&quot;&quot;" commandType="0"/>
  </connection>
  <connection id="574" xr16:uid="{5FA1509E-0391-4573-B56D-254D840C8DC3}" keepAlive="1" name="連線461" type="5" refreshedVersion="0" background="1">
    <dbPr connection="Provider=Microsoft.Mashup.OleDb.1;Data Source=$Workbook$;Location=&quot;Table_6669_113_03&quot;;Extended Properties=&quot;&quot;" commandType="0"/>
  </connection>
  <connection id="575" xr16:uid="{05ADF714-54AF-4320-A80D-4B237B1D24C6}" keepAlive="1" name="連線462" type="5" refreshedVersion="0" background="1">
    <dbPr connection="Provider=Microsoft.Mashup.OleDb.1;Data Source=$Workbook$;Location=&quot;Table_2207_113_05&quot;;Extended Properties=&quot;&quot;" commandType="0"/>
  </connection>
  <connection id="576" xr16:uid="{15739DB7-283B-446F-9184-44EC01132CEF}" keepAlive="1" name="連線463" type="5" refreshedVersion="0" background="1">
    <dbPr connection="Provider=Microsoft.Mashup.OleDb.1;Data Source=$Workbook$;Location=&quot;Table_2207_113_04&quot;;Extended Properties=&quot;&quot;" commandType="0"/>
  </connection>
  <connection id="577" xr16:uid="{8A5A6571-C23B-43F5-B6A7-385F0CE23C22}" keepAlive="1" name="連線464" type="5" refreshedVersion="0" background="1">
    <dbPr connection="Provider=Microsoft.Mashup.OleDb.1;Data Source=$Workbook$;Location=&quot;Table_2207_113_03&quot;;Extended Properties=&quot;&quot;" commandType="0"/>
  </connection>
  <connection id="578" xr16:uid="{0C2A70A4-9FC4-4EB7-8159-FC06E2D7491C}" keepAlive="1" name="連線465" type="5" refreshedVersion="0" background="1">
    <dbPr connection="Provider=Microsoft.Mashup.OleDb.1;Data Source=$Workbook$;Location=&quot;Table_2454_113_05&quot;;Extended Properties=&quot;&quot;" commandType="0"/>
  </connection>
  <connection id="579" xr16:uid="{F894E2FA-5AD4-45CB-B5D2-3E6A92350D71}" keepAlive="1" name="連線466" type="5" refreshedVersion="0" background="1">
    <dbPr connection="Provider=Microsoft.Mashup.OleDb.1;Data Source=$Workbook$;Location=&quot;Table_2454_113_04&quot;;Extended Properties=&quot;&quot;" commandType="0"/>
  </connection>
  <connection id="580" xr16:uid="{8ABF9482-819F-4958-BC85-2451F06F9036}" keepAlive="1" name="連線467" type="5" refreshedVersion="0" background="1">
    <dbPr connection="Provider=Microsoft.Mashup.OleDb.1;Data Source=$Workbook$;Location=&quot;Table_2454_113_03&quot;;Extended Properties=&quot;&quot;" commandType="0"/>
  </connection>
  <connection id="581" xr16:uid="{BF551791-1148-4219-8D93-8C643FE68578}" keepAlive="1" name="連線468" type="5" refreshedVersion="0" background="1">
    <dbPr connection="Provider=Microsoft.Mashup.OleDb.1;Data Source=$Workbook$;Location=&quot;Table_4763_113_05&quot;;Extended Properties=&quot;&quot;" commandType="0"/>
  </connection>
  <connection id="582" xr16:uid="{8D685F14-D283-46E1-A7C4-47E93D176981}" keepAlive="1" name="連線469" type="5" refreshedVersion="0" background="1">
    <dbPr connection="Provider=Microsoft.Mashup.OleDb.1;Data Source=$Workbook$;Location=&quot;Table_4763_113_04&quot;;Extended Properties=&quot;&quot;" commandType="0"/>
  </connection>
  <connection id="583" xr16:uid="{B90BFE8F-E8AB-42FE-A744-DFC063103C15}" keepAlive="1" name="連線47" type="5" refreshedVersion="0" background="1">
    <dbPr connection="Provider=Microsoft.Mashup.OleDb.1;Data Source=$Workbook$;Location=&quot;Table_1905_113_03&quot;;Extended Properties=&quot;&quot;" commandType="0"/>
  </connection>
  <connection id="584" xr16:uid="{CA2A7B3C-E4CB-4308-BB24-943A24326116}" keepAlive="1" name="連線470" type="5" refreshedVersion="0" background="1">
    <dbPr connection="Provider=Microsoft.Mashup.OleDb.1;Data Source=$Workbook$;Location=&quot;Table_4763_113_03&quot;;Extended Properties=&quot;&quot;" commandType="0"/>
  </connection>
  <connection id="585" xr16:uid="{4962F21D-E24E-4AB5-93AF-3F3B052AB7D0}" keepAlive="1" name="連線471" type="5" refreshedVersion="0" background="1">
    <dbPr connection="Provider=Microsoft.Mashup.OleDb.1;Data Source=$Workbook$;Location=&quot;Table_3008_113_05&quot;;Extended Properties=&quot;&quot;" commandType="0"/>
  </connection>
  <connection id="586" xr16:uid="{7153152D-06BF-4075-AF46-FE2D31D3793D}" keepAlive="1" name="連線472" type="5" refreshedVersion="0" background="1">
    <dbPr connection="Provider=Microsoft.Mashup.OleDb.1;Data Source=$Workbook$;Location=&quot;Table_3008_113_04&quot;;Extended Properties=&quot;&quot;" commandType="0"/>
  </connection>
  <connection id="587" xr16:uid="{9C4C7C4B-9083-4A5C-8BF7-5A3AA2BBB1BE}" keepAlive="1" name="連線473" type="5" refreshedVersion="0" background="1">
    <dbPr connection="Provider=Microsoft.Mashup.OleDb.1;Data Source=$Workbook$;Location=&quot;Table_3008_113_03&quot;;Extended Properties=&quot;&quot;" commandType="0"/>
  </connection>
  <connection id="588" xr16:uid="{F3B492F8-CF88-456D-938F-9B523BC9D403}" keepAlive="1" name="連線474" type="5" refreshedVersion="0" background="1">
    <dbPr connection="Provider=Microsoft.Mashup.OleDb.1;Data Source=$Workbook$;Location=&quot;Table_2327_113_05&quot;;Extended Properties=&quot;&quot;" commandType="0"/>
  </connection>
  <connection id="589" xr16:uid="{8F91B233-4FC7-4C5E-B01A-EF0012B75D05}" keepAlive="1" name="連線475" type="5" refreshedVersion="0" background="1">
    <dbPr connection="Provider=Microsoft.Mashup.OleDb.1;Data Source=$Workbook$;Location=&quot;Table_2327_113_04&quot;;Extended Properties=&quot;&quot;" commandType="0"/>
  </connection>
  <connection id="590" xr16:uid="{142BBAB6-5984-4F06-B7EB-BB0DC8BCA306}" keepAlive="1" name="連線476" type="5" refreshedVersion="0" background="1">
    <dbPr connection="Provider=Microsoft.Mashup.OleDb.1;Data Source=$Workbook$;Location=&quot;Table_2327_113_03&quot;;Extended Properties=&quot;&quot;" commandType="0"/>
  </connection>
  <connection id="591" xr16:uid="{8CDE64D5-F750-4AF4-91DF-0806BD854C61}" keepAlive="1" name="連線477" type="5" refreshedVersion="0" background="1">
    <dbPr connection="Provider=Microsoft.Mashup.OleDb.1;Data Source=$Workbook$;Location=&quot;Table_3661_113_05&quot;;Extended Properties=&quot;&quot;" commandType="0"/>
  </connection>
  <connection id="592" xr16:uid="{4AEA2D7B-AFA0-4D8A-8BDD-5605AD945516}" keepAlive="1" name="連線478" type="5" refreshedVersion="0" background="1">
    <dbPr connection="Provider=Microsoft.Mashup.OleDb.1;Data Source=$Workbook$;Location=&quot;Table_3661_113_04&quot;;Extended Properties=&quot;&quot;" commandType="0"/>
  </connection>
  <connection id="593" xr16:uid="{583582D5-B3D8-4106-BC71-EF8378BB8AB0}" keepAlive="1" name="連線479" type="5" refreshedVersion="0" background="1">
    <dbPr connection="Provider=Microsoft.Mashup.OleDb.1;Data Source=$Workbook$;Location=&quot;Table_3661_113_03&quot;;Extended Properties=&quot;&quot;" commandType="0"/>
  </connection>
  <connection id="594" xr16:uid="{CCA54CEC-EF96-4CC1-8E64-26FCD25AB5D6}" keepAlive="1" name="連線48" type="5" refreshedVersion="0" background="1">
    <dbPr connection="Provider=Microsoft.Mashup.OleDb.1;Data Source=$Workbook$;Location=&quot;Table_6409_113_05&quot;;Extended Properties=&quot;&quot;" commandType="0"/>
  </connection>
  <connection id="595" xr16:uid="{8EA0DAF7-2AC6-444F-9D65-14A52E4158D5}" keepAlive="1" name="連線480" type="5" refreshedVersion="0" background="1">
    <dbPr connection="Provider=Microsoft.Mashup.OleDb.1;Data Source=$Workbook$;Location=&quot;Table_2345_113_05&quot;;Extended Properties=&quot;&quot;" commandType="0"/>
  </connection>
  <connection id="596" xr16:uid="{C6C35607-6E2F-47E7-A82C-9BE5D69EF13C}" keepAlive="1" name="連線481" type="5" refreshedVersion="0" background="1">
    <dbPr connection="Provider=Microsoft.Mashup.OleDb.1;Data Source=$Workbook$;Location=&quot;Table_2345_113_04&quot;;Extended Properties=&quot;&quot;" commandType="0"/>
  </connection>
  <connection id="597" xr16:uid="{A7FDC34C-C9ED-4EE0-8F37-46455BB7A551}" keepAlive="1" name="連線482" type="5" refreshedVersion="0" background="1">
    <dbPr connection="Provider=Microsoft.Mashup.OleDb.1;Data Source=$Workbook$;Location=&quot;Table_2345_113_03&quot;;Extended Properties=&quot;&quot;" commandType="0"/>
  </connection>
  <connection id="598" xr16:uid="{08960CEE-0F7D-45AB-BEAF-ACAB1C46FD72}" keepAlive="1" name="連線483" type="5" refreshedVersion="0" background="1">
    <dbPr connection="Provider=Microsoft.Mashup.OleDb.1;Data Source=$Workbook$;Location=&quot;Table_6669_113_05&quot;;Extended Properties=&quot;&quot;" commandType="0"/>
  </connection>
  <connection id="599" xr16:uid="{6EA8A4A7-99D8-42A7-A299-9B7D7D341B56}" keepAlive="1" name="連線484" type="5" refreshedVersion="0" background="1">
    <dbPr connection="Provider=Microsoft.Mashup.OleDb.1;Data Source=$Workbook$;Location=&quot;Table_6669_113_04&quot;;Extended Properties=&quot;&quot;" commandType="0"/>
  </connection>
  <connection id="600" xr16:uid="{22C8BF3B-05A4-4918-B838-5E0B7ADCEAEB}" keepAlive="1" name="連線485" type="5" refreshedVersion="0" background="1">
    <dbPr connection="Provider=Microsoft.Mashup.OleDb.1;Data Source=$Workbook$;Location=&quot;Table_6669_113_03&quot;;Extended Properties=&quot;&quot;" commandType="0"/>
  </connection>
  <connection id="601" xr16:uid="{4BAD2037-E3F1-4380-92DC-15981AFB82C9}" keepAlive="1" name="連線486" type="5" refreshedVersion="0" background="1">
    <dbPr connection="Provider=Microsoft.Mashup.OleDb.1;Data Source=$Workbook$;Location=&quot;Table_3653_113_05&quot;;Extended Properties=&quot;&quot;" commandType="0"/>
  </connection>
  <connection id="602" xr16:uid="{8AFA1D02-A64D-4ECC-A49D-97EA3E1842CA}" keepAlive="1" name="連線487" type="5" refreshedVersion="0" background="1">
    <dbPr connection="Provider=Microsoft.Mashup.OleDb.1;Data Source=$Workbook$;Location=&quot;Table_3653_113_04&quot;;Extended Properties=&quot;&quot;" commandType="0"/>
  </connection>
  <connection id="603" xr16:uid="{FE549888-6613-4119-BFAE-F608232D1A05}" keepAlive="1" name="連線488" type="5" refreshedVersion="0" background="1">
    <dbPr connection="Provider=Microsoft.Mashup.OleDb.1;Data Source=$Workbook$;Location=&quot;Table_3653_113_03&quot;;Extended Properties=&quot;&quot;" commandType="0"/>
  </connection>
  <connection id="604" xr16:uid="{853DEC01-1AF6-4E72-B058-CBFF744EB039}" keepAlive="1" name="連線489" type="5" refreshedVersion="0" background="1">
    <dbPr connection="Provider=Microsoft.Mashup.OleDb.1;Data Source=$Workbook$;Location=&quot;Table_1519_113_05&quot;;Extended Properties=&quot;&quot;" commandType="0"/>
  </connection>
  <connection id="605" xr16:uid="{5AE3F524-8F4F-42D2-BBC9-A1E73A22ED0E}" keepAlive="1" name="連線49" type="5" refreshedVersion="0" background="1">
    <dbPr connection="Provider=Microsoft.Mashup.OleDb.1;Data Source=$Workbook$;Location=&quot;Table_6409_113_04&quot;;Extended Properties=&quot;&quot;" commandType="0"/>
  </connection>
  <connection id="606" xr16:uid="{CB62232D-117E-4DF4-BD61-F0D0F360EE50}" keepAlive="1" name="連線490" type="5" refreshedVersion="0" background="1">
    <dbPr connection="Provider=Microsoft.Mashup.OleDb.1;Data Source=$Workbook$;Location=&quot;Table_1519_113_04&quot;;Extended Properties=&quot;&quot;" commandType="0"/>
  </connection>
  <connection id="607" xr16:uid="{523E508E-E55B-4609-BF2C-AC3881200C69}" keepAlive="1" name="連線491" type="5" refreshedVersion="0" background="1">
    <dbPr connection="Provider=Microsoft.Mashup.OleDb.1;Data Source=$Workbook$;Location=&quot;Table_1519_113_03&quot;;Extended Properties=&quot;&quot;" commandType="0"/>
  </connection>
  <connection id="608" xr16:uid="{F31D10C0-2BD4-48A4-A7B3-0683A3DA1539}" keepAlive="1" name="連線492" type="5" refreshedVersion="0" background="1">
    <dbPr connection="Provider=Microsoft.Mashup.OleDb.1;Data Source=$Workbook$;Location=&quot;Table_1905_113_05&quot;;Extended Properties=&quot;&quot;" commandType="0"/>
  </connection>
  <connection id="609" xr16:uid="{0C4729D3-8DB8-49D4-BE6C-85202B4E7DD6}" keepAlive="1" name="連線493" type="5" refreshedVersion="0" background="1">
    <dbPr connection="Provider=Microsoft.Mashup.OleDb.1;Data Source=$Workbook$;Location=&quot;Table_1905_113_04&quot;;Extended Properties=&quot;&quot;" commandType="0"/>
  </connection>
  <connection id="610" xr16:uid="{AF9B72EA-2B50-4BFF-94A9-30C7D1A9B651}" keepAlive="1" name="連線494" type="5" refreshedVersion="0" background="1">
    <dbPr connection="Provider=Microsoft.Mashup.OleDb.1;Data Source=$Workbook$;Location=&quot;Table_1905_113_03&quot;;Extended Properties=&quot;&quot;" commandType="0"/>
  </connection>
  <connection id="611" xr16:uid="{FB1EBD18-91AD-46C1-A13C-6100096699E1}" keepAlive="1" name="連線495" type="5" refreshedVersion="0" background="1">
    <dbPr connection="Provider=Microsoft.Mashup.OleDb.1;Data Source=$Workbook$;Location=&quot;Table_6409_113_05&quot;;Extended Properties=&quot;&quot;" commandType="0"/>
  </connection>
  <connection id="612" xr16:uid="{8F71EF8B-C320-4F9A-95E3-6F9760A33E6E}" keepAlive="1" name="連線496" type="5" refreshedVersion="0" background="1">
    <dbPr connection="Provider=Microsoft.Mashup.OleDb.1;Data Source=$Workbook$;Location=&quot;Table_6409_113_04&quot;;Extended Properties=&quot;&quot;" commandType="0"/>
  </connection>
  <connection id="613" xr16:uid="{9F1F14F1-14AA-4A41-90AF-53AC7D565DCC}" keepAlive="1" name="連線497" type="5" refreshedVersion="0" background="1">
    <dbPr connection="Provider=Microsoft.Mashup.OleDb.1;Data Source=$Workbook$;Location=&quot;Table_6409_113_03&quot;;Extended Properties=&quot;&quot;" commandType="0"/>
  </connection>
  <connection id="614" xr16:uid="{5A6E8D01-CA04-424E-9F09-35C3704B5323}" keepAlive="1" name="連線498" type="5" refreshedVersion="0" background="1">
    <dbPr connection="Provider=Microsoft.Mashup.OleDb.1;Data Source=$Workbook$;Location=&quot;Table_3443_113_05&quot;;Extended Properties=&quot;&quot;" commandType="0"/>
  </connection>
  <connection id="615" xr16:uid="{0DC80243-DC5B-447A-ABF1-16EF5485082A}" keepAlive="1" name="連線499" type="5" refreshedVersion="0" background="1">
    <dbPr connection="Provider=Microsoft.Mashup.OleDb.1;Data Source=$Workbook$;Location=&quot;Table_3443_113_04&quot;;Extended Properties=&quot;&quot;" commandType="0"/>
  </connection>
  <connection id="616" xr16:uid="{E0059F82-58CE-4839-8C46-714E23603839}" keepAlive="1" name="連線5" type="5" refreshedVersion="0" background="1">
    <dbPr connection="Provider=Microsoft.Mashup.OleDb.1;Data Source=$Workbook$;Location=&quot;Table_2345_113_03&quot;;Extended Properties=&quot;&quot;" commandType="0"/>
  </connection>
  <connection id="617" xr16:uid="{FC0F90F0-F587-4274-B71D-EF89949FEEDB}" keepAlive="1" name="連線50" type="5" refreshedVersion="0" background="1">
    <dbPr connection="Provider=Microsoft.Mashup.OleDb.1;Data Source=$Workbook$;Location=&quot;Table_6409_113_03&quot;;Extended Properties=&quot;&quot;" commandType="0"/>
  </connection>
  <connection id="618" xr16:uid="{674D7486-7A1C-4C8E-8056-6C248C44B350}" keepAlive="1" name="連線500" type="5" refreshedVersion="0" background="1">
    <dbPr connection="Provider=Microsoft.Mashup.OleDb.1;Data Source=$Workbook$;Location=&quot;Table_3443_113_03&quot;;Extended Properties=&quot;&quot;" commandType="0"/>
  </connection>
  <connection id="619" xr16:uid="{D7721804-D340-4192-8676-462F10A80BCB}" keepAlive="1" name="連線501" type="5" refreshedVersion="0" background="1">
    <dbPr connection="Provider=Microsoft.Mashup.OleDb.1;Data Source=$Workbook$;Location=&quot;Table_2637_113_05&quot;;Extended Properties=&quot;&quot;" commandType="0"/>
  </connection>
  <connection id="620" xr16:uid="{9947205D-40DE-4F34-8027-EB80DECCEDC0}" keepAlive="1" name="連線502" type="5" refreshedVersion="0" background="1">
    <dbPr connection="Provider=Microsoft.Mashup.OleDb.1;Data Source=$Workbook$;Location=&quot;Table_2637_113_04&quot;;Extended Properties=&quot;&quot;" commandType="0"/>
  </connection>
  <connection id="621" xr16:uid="{9A92A3BC-9CEF-47DA-807A-04F97ACAA466}" keepAlive="1" name="連線503" type="5" refreshedVersion="0" background="1">
    <dbPr connection="Provider=Microsoft.Mashup.OleDb.1;Data Source=$Workbook$;Location=&quot;Table_2637_113_03&quot;;Extended Properties=&quot;&quot;" commandType="0"/>
  </connection>
  <connection id="622" xr16:uid="{25A6BCFF-6175-4D99-B511-C661DB8F06E3}" keepAlive="1" name="連線504" type="5" refreshedVersion="0" background="1">
    <dbPr connection="Provider=Microsoft.Mashup.OleDb.1;Data Source=$Workbook$;Location=&quot;Table_2455_113_05&quot;;Extended Properties=&quot;&quot;" commandType="0"/>
  </connection>
  <connection id="623" xr16:uid="{F982E503-CF07-4CC0-9F03-55D6272574EB}" keepAlive="1" name="連線505" type="5" refreshedVersion="0" background="1">
    <dbPr connection="Provider=Microsoft.Mashup.OleDb.1;Data Source=$Workbook$;Location=&quot;Table_2455_113_04&quot;;Extended Properties=&quot;&quot;" commandType="0"/>
  </connection>
  <connection id="624" xr16:uid="{1F11B3B7-523B-46C1-914E-2E685AF1F4C0}" keepAlive="1" name="連線506" type="5" refreshedVersion="0" background="1">
    <dbPr connection="Provider=Microsoft.Mashup.OleDb.1;Data Source=$Workbook$;Location=&quot;Table_2455_113_03&quot;;Extended Properties=&quot;&quot;" commandType="0"/>
  </connection>
  <connection id="625" xr16:uid="{B2296F34-3911-4532-BFFB-1DB119E79755}" keepAlive="1" name="連線507" type="5" refreshedVersion="0" background="1">
    <dbPr connection="Provider=Microsoft.Mashup.OleDb.1;Data Source=$Workbook$;Location=&quot;Table_3661_113_05&quot;;Extended Properties=&quot;&quot;" commandType="0"/>
  </connection>
  <connection id="626" xr16:uid="{8B287797-0341-467C-B1AD-4F3B50212F2A}" keepAlive="1" name="連線508" type="5" refreshedVersion="0" background="1">
    <dbPr connection="Provider=Microsoft.Mashup.OleDb.1;Data Source=$Workbook$;Location=&quot;Table_3661_113_04&quot;;Extended Properties=&quot;&quot;" commandType="0"/>
  </connection>
  <connection id="627" xr16:uid="{E62B8A3C-D090-45D8-A073-E1D53501424A}" keepAlive="1" name="連線509" type="5" refreshedVersion="0" background="1">
    <dbPr connection="Provider=Microsoft.Mashup.OleDb.1;Data Source=$Workbook$;Location=&quot;Table_3661_113_03&quot;;Extended Properties=&quot;&quot;" commandType="0"/>
  </connection>
  <connection id="628" xr16:uid="{544CF255-D257-436A-9776-3DB6646A72EC}" keepAlive="1" name="連線51" type="5" refreshedVersion="0" background="1">
    <dbPr connection="Provider=Microsoft.Mashup.OleDb.1;Data Source=$Workbook$;Location=&quot;Table_3443_113_05&quot;;Extended Properties=&quot;&quot;" commandType="0"/>
  </connection>
  <connection id="629" xr16:uid="{354F3153-DD8C-496A-BEF4-3BB88033C503}" keepAlive="1" name="連線510" type="5" refreshedVersion="0" background="1">
    <dbPr connection="Provider=Microsoft.Mashup.OleDb.1;Data Source=$Workbook$;Location=&quot;Table_2345_113_05&quot;;Extended Properties=&quot;&quot;" commandType="0"/>
  </connection>
  <connection id="630" xr16:uid="{CF18C56F-D107-437F-A73B-EFC51F36D4D3}" keepAlive="1" name="連線511" type="5" refreshedVersion="0" background="1">
    <dbPr connection="Provider=Microsoft.Mashup.OleDb.1;Data Source=$Workbook$;Location=&quot;Table_2345_113_04&quot;;Extended Properties=&quot;&quot;" commandType="0"/>
  </connection>
  <connection id="631" xr16:uid="{5A85FEDA-9CD0-4A44-BDAB-9B92546DE1CD}" keepAlive="1" name="連線512" type="5" refreshedVersion="0" background="1">
    <dbPr connection="Provider=Microsoft.Mashup.OleDb.1;Data Source=$Workbook$;Location=&quot;Table_2345_113_03&quot;;Extended Properties=&quot;&quot;" commandType="0"/>
  </connection>
  <connection id="632" xr16:uid="{7A631526-5F8F-4A58-8A38-DFA2FCC41827}" keepAlive="1" name="連線513" type="5" refreshedVersion="0" background="1">
    <dbPr connection="Provider=Microsoft.Mashup.OleDb.1;Data Source=$Workbook$;Location=&quot;Table_6669_113_05&quot;;Extended Properties=&quot;&quot;" commandType="0"/>
  </connection>
  <connection id="633" xr16:uid="{DF224B97-78D4-4293-B6EC-D18A2F2188E5}" keepAlive="1" name="連線514" type="5" refreshedVersion="0" background="1">
    <dbPr connection="Provider=Microsoft.Mashup.OleDb.1;Data Source=$Workbook$;Location=&quot;Table_6669_113_04&quot;;Extended Properties=&quot;&quot;" commandType="0"/>
  </connection>
  <connection id="634" xr16:uid="{811B71FD-B099-4406-9093-5CB6BF965B21}" keepAlive="1" name="連線515" type="5" refreshedVersion="0" background="1">
    <dbPr connection="Provider=Microsoft.Mashup.OleDb.1;Data Source=$Workbook$;Location=&quot;Table_6669_113_03&quot;;Extended Properties=&quot;&quot;" commandType="0"/>
  </connection>
  <connection id="635" xr16:uid="{EB4F6EEC-E0D2-479E-9E8E-3C060D188ACE}" keepAlive="1" name="連線516" type="5" refreshedVersion="0" background="1">
    <dbPr connection="Provider=Microsoft.Mashup.OleDb.1;Data Source=$Workbook$;Location=&quot;Table_3653_113_05&quot;;Extended Properties=&quot;&quot;" commandType="0"/>
  </connection>
  <connection id="636" xr16:uid="{158D6268-59B7-4BCD-B12C-575BCC031D7C}" keepAlive="1" name="連線517" type="5" refreshedVersion="0" background="1">
    <dbPr connection="Provider=Microsoft.Mashup.OleDb.1;Data Source=$Workbook$;Location=&quot;Table_3653_113_04&quot;;Extended Properties=&quot;&quot;" commandType="0"/>
  </connection>
  <connection id="637" xr16:uid="{3B9BED02-CC0E-48B4-938C-FAC601243D0B}" keepAlive="1" name="連線518" type="5" refreshedVersion="0" background="1">
    <dbPr connection="Provider=Microsoft.Mashup.OleDb.1;Data Source=$Workbook$;Location=&quot;Table_3653_113_03&quot;;Extended Properties=&quot;&quot;" commandType="0"/>
  </connection>
  <connection id="638" xr16:uid="{A1C0C492-2D14-4C94-BC1F-801BA05BBE58}" keepAlive="1" name="連線519" type="5" refreshedVersion="0" background="1">
    <dbPr connection="Provider=Microsoft.Mashup.OleDb.1;Data Source=$Workbook$;Location=&quot;Table_1519_113_05&quot;;Extended Properties=&quot;&quot;" commandType="0"/>
  </connection>
  <connection id="639" xr16:uid="{71F1C0DF-8884-40AE-9993-B1F9F8BE56BB}" keepAlive="1" name="連線52" type="5" refreshedVersion="0" background="1">
    <dbPr connection="Provider=Microsoft.Mashup.OleDb.1;Data Source=$Workbook$;Location=&quot;Table_3443_113_04&quot;;Extended Properties=&quot;&quot;" commandType="0"/>
  </connection>
  <connection id="640" xr16:uid="{18F2930B-5B19-49C7-AD5C-A24C972DED93}" keepAlive="1" name="連線520" type="5" refreshedVersion="0" background="1">
    <dbPr connection="Provider=Microsoft.Mashup.OleDb.1;Data Source=$Workbook$;Location=&quot;Table_1519_113_04&quot;;Extended Properties=&quot;&quot;" commandType="0"/>
  </connection>
  <connection id="641" xr16:uid="{C3035D6E-EE71-4B98-B518-9A8524DC041D}" keepAlive="1" name="連線521" type="5" refreshedVersion="0" background="1">
    <dbPr connection="Provider=Microsoft.Mashup.OleDb.1;Data Source=$Workbook$;Location=&quot;Table_1519_113_03&quot;;Extended Properties=&quot;&quot;" commandType="0"/>
  </connection>
  <connection id="642" xr16:uid="{8AABE70B-A107-4B03-938D-ABE7F8237EF1}" keepAlive="1" name="連線522" type="5" refreshedVersion="0" background="1">
    <dbPr connection="Provider=Microsoft.Mashup.OleDb.1;Data Source=$Workbook$;Location=&quot;Table_1905_113_05&quot;;Extended Properties=&quot;&quot;" commandType="0"/>
  </connection>
  <connection id="643" xr16:uid="{22A9EE3E-4676-4A26-9D3F-49AD9ECA6406}" keepAlive="1" name="連線523" type="5" refreshedVersion="0" background="1">
    <dbPr connection="Provider=Microsoft.Mashup.OleDb.1;Data Source=$Workbook$;Location=&quot;Table_1905_113_04&quot;;Extended Properties=&quot;&quot;" commandType="0"/>
  </connection>
  <connection id="644" xr16:uid="{95547963-793A-4774-A10B-ABBA5FD8BC75}" keepAlive="1" name="連線524" type="5" refreshedVersion="0" background="1">
    <dbPr connection="Provider=Microsoft.Mashup.OleDb.1;Data Source=$Workbook$;Location=&quot;Table_1905_113_03&quot;;Extended Properties=&quot;&quot;" commandType="0"/>
  </connection>
  <connection id="645" xr16:uid="{B8D36239-2FD4-42B0-99F5-10F639ED6E9D}" keepAlive="1" name="連線525" type="5" refreshedVersion="0" background="1">
    <dbPr connection="Provider=Microsoft.Mashup.OleDb.1;Data Source=$Workbook$;Location=&quot;Table_6409_113_05&quot;;Extended Properties=&quot;&quot;" commandType="0"/>
  </connection>
  <connection id="646" xr16:uid="{5830F7EA-EF0C-4FA2-B13F-26DFA96DDBC6}" keepAlive="1" name="連線526" type="5" refreshedVersion="0" background="1">
    <dbPr connection="Provider=Microsoft.Mashup.OleDb.1;Data Source=$Workbook$;Location=&quot;Table_6409_113_04&quot;;Extended Properties=&quot;&quot;" commandType="0"/>
  </connection>
  <connection id="647" xr16:uid="{98086461-9253-4427-966F-589A5710262F}" keepAlive="1" name="連線527" type="5" refreshedVersion="0" background="1">
    <dbPr connection="Provider=Microsoft.Mashup.OleDb.1;Data Source=$Workbook$;Location=&quot;Table_6409_113_03&quot;;Extended Properties=&quot;&quot;" commandType="0"/>
  </connection>
  <connection id="648" xr16:uid="{DE8FB9BD-900E-4F4C-992E-3BADEB56FF84}" keepAlive="1" name="連線528" type="5" refreshedVersion="0" background="1">
    <dbPr connection="Provider=Microsoft.Mashup.OleDb.1;Data Source=$Workbook$;Location=&quot;Table_3443_113_05&quot;;Extended Properties=&quot;&quot;" commandType="0"/>
  </connection>
  <connection id="649" xr16:uid="{B183111E-4212-4928-9C32-DA63E879F015}" keepAlive="1" name="連線529" type="5" refreshedVersion="0" background="1">
    <dbPr connection="Provider=Microsoft.Mashup.OleDb.1;Data Source=$Workbook$;Location=&quot;Table_3443_113_04&quot;;Extended Properties=&quot;&quot;" commandType="0"/>
  </connection>
  <connection id="650" xr16:uid="{8BC69E6C-BE6E-4E86-9BFC-28FEA53B4638}" keepAlive="1" name="連線53" type="5" refreshedVersion="0" background="1">
    <dbPr connection="Provider=Microsoft.Mashup.OleDb.1;Data Source=$Workbook$;Location=&quot;Table_3443_113_03&quot;;Extended Properties=&quot;&quot;" commandType="0"/>
  </connection>
  <connection id="651" xr16:uid="{FA70D5EA-7C39-4B33-8154-CC406733CAC6}" keepAlive="1" name="連線530" type="5" refreshedVersion="0" background="1">
    <dbPr connection="Provider=Microsoft.Mashup.OleDb.1;Data Source=$Workbook$;Location=&quot;Table_3443_113_03&quot;;Extended Properties=&quot;&quot;" commandType="0"/>
  </connection>
  <connection id="652" xr16:uid="{D06D877F-65D1-47C1-A9FF-4CCD9696A1F7}" keepAlive="1" name="連線531" type="5" refreshedVersion="0" background="1">
    <dbPr connection="Provider=Microsoft.Mashup.OleDb.1;Data Source=$Workbook$;Location=&quot;Table_2637_113_05&quot;;Extended Properties=&quot;&quot;" commandType="0"/>
  </connection>
  <connection id="653" xr16:uid="{ED96E9A8-B38D-4AB7-8B8D-5719A12AE9EB}" keepAlive="1" name="連線532" type="5" refreshedVersion="0" background="1">
    <dbPr connection="Provider=Microsoft.Mashup.OleDb.1;Data Source=$Workbook$;Location=&quot;Table_2637_113_04&quot;;Extended Properties=&quot;&quot;" commandType="0"/>
  </connection>
  <connection id="654" xr16:uid="{DAD371A4-0B86-4B07-A543-6755816CFF92}" keepAlive="1" name="連線533" type="5" refreshedVersion="0" background="1">
    <dbPr connection="Provider=Microsoft.Mashup.OleDb.1;Data Source=$Workbook$;Location=&quot;Table_2637_113_03&quot;;Extended Properties=&quot;&quot;" commandType="0"/>
  </connection>
  <connection id="655" xr16:uid="{0BD8AF93-3739-49D9-8634-65EE70C786A5}" keepAlive="1" name="連線534" type="5" refreshedVersion="0" background="1">
    <dbPr connection="Provider=Microsoft.Mashup.OleDb.1;Data Source=$Workbook$;Location=&quot;Table_2455_113_05&quot;;Extended Properties=&quot;&quot;" commandType="0"/>
  </connection>
  <connection id="656" xr16:uid="{B4076A3F-FAB3-4E03-801E-6456D8A6F2E1}" keepAlive="1" name="連線535" type="5" refreshedVersion="0" background="1">
    <dbPr connection="Provider=Microsoft.Mashup.OleDb.1;Data Source=$Workbook$;Location=&quot;Table_2455_113_04&quot;;Extended Properties=&quot;&quot;" commandType="0"/>
  </connection>
  <connection id="657" xr16:uid="{4E2CE684-FB13-4628-873E-040E3CE8B756}" keepAlive="1" name="連線536" type="5" refreshedVersion="0" background="1">
    <dbPr connection="Provider=Microsoft.Mashup.OleDb.1;Data Source=$Workbook$;Location=&quot;Table_2455_113_03&quot;;Extended Properties=&quot;&quot;" commandType="0"/>
  </connection>
  <connection id="658" xr16:uid="{FC4E9698-52A1-4370-BE3D-C4C1CED02F45}" keepAlive="1" name="連線537" type="5" refreshedVersion="0" background="1">
    <dbPr connection="Provider=Microsoft.Mashup.OleDb.1;Data Source=$Workbook$;Location=&quot;Table_3661_113_05&quot;;Extended Properties=&quot;&quot;" commandType="0"/>
  </connection>
  <connection id="659" xr16:uid="{F1CEB135-0D32-41BA-94AD-D37A3652520B}" keepAlive="1" name="連線538" type="5" refreshedVersion="0" background="1">
    <dbPr connection="Provider=Microsoft.Mashup.OleDb.1;Data Source=$Workbook$;Location=&quot;Table_3661_113_04&quot;;Extended Properties=&quot;&quot;" commandType="0"/>
  </connection>
  <connection id="660" xr16:uid="{B3C02F66-9DF0-4930-833F-377F1E9142B3}" keepAlive="1" name="連線539" type="5" refreshedVersion="0" background="1">
    <dbPr connection="Provider=Microsoft.Mashup.OleDb.1;Data Source=$Workbook$;Location=&quot;Table_3661_113_03&quot;;Extended Properties=&quot;&quot;" commandType="0"/>
  </connection>
  <connection id="661" xr16:uid="{E47711E8-98E7-49D4-B2B3-869CEB43B206}" keepAlive="1" name="連線54" type="5" refreshedVersion="0" background="1">
    <dbPr connection="Provider=Microsoft.Mashup.OleDb.1;Data Source=$Workbook$;Location=&quot;Table_2637_113_05&quot;;Extended Properties=&quot;&quot;" commandType="0"/>
  </connection>
  <connection id="662" xr16:uid="{63A241EC-1DFC-4B27-B3B5-036FD1484F02}" keepAlive="1" name="連線540" type="5" refreshedVersion="0" background="1">
    <dbPr connection="Provider=Microsoft.Mashup.OleDb.1;Data Source=$Workbook$;Location=&quot;Table_4938_113_05&quot;;Extended Properties=&quot;&quot;" commandType="0"/>
  </connection>
  <connection id="663" xr16:uid="{A71F1151-A6C8-4597-BE49-3661F76E54D8}" keepAlive="1" name="連線541" type="5" refreshedVersion="0" background="1">
    <dbPr connection="Provider=Microsoft.Mashup.OleDb.1;Data Source=$Workbook$;Location=&quot;Table_4938_113_04&quot;;Extended Properties=&quot;&quot;" commandType="0"/>
  </connection>
  <connection id="664" xr16:uid="{223DA7C0-D547-42B1-948F-76ED4B78822D}" keepAlive="1" name="連線542" type="5" refreshedVersion="0" background="1">
    <dbPr connection="Provider=Microsoft.Mashup.OleDb.1;Data Source=$Workbook$;Location=&quot;Table_4938_113_03&quot;;Extended Properties=&quot;&quot;" commandType="0"/>
  </connection>
  <connection id="665" xr16:uid="{7B82A0FF-C9AB-471E-9324-99821EDCD2E4}" keepAlive="1" name="連線543" type="5" refreshedVersion="0" background="1">
    <dbPr connection="Provider=Microsoft.Mashup.OleDb.1;Data Source=$Workbook$;Location=&quot;Table_2357_113_05&quot;;Extended Properties=&quot;&quot;" commandType="0"/>
  </connection>
  <connection id="666" xr16:uid="{0A337536-F442-44B5-AEB2-BCA7184026FF}" keepAlive="1" name="連線544" type="5" refreshedVersion="0" background="1">
    <dbPr connection="Provider=Microsoft.Mashup.OleDb.1;Data Source=$Workbook$;Location=&quot;Table_2357_113_04&quot;;Extended Properties=&quot;&quot;" commandType="0"/>
  </connection>
  <connection id="667" xr16:uid="{CF7CFF46-2D4C-4F9D-96F3-6C0E16D66BC4}" keepAlive="1" name="連線545" type="5" refreshedVersion="0" background="1">
    <dbPr connection="Provider=Microsoft.Mashup.OleDb.1;Data Source=$Workbook$;Location=&quot;Table_2357_113_03&quot;;Extended Properties=&quot;&quot;" commandType="0"/>
  </connection>
  <connection id="668" xr16:uid="{1D2CC7A2-EB44-467D-A4C3-4600650CD292}" keepAlive="1" name="連線546" type="5" refreshedVersion="0" background="1">
    <dbPr connection="Provider=Microsoft.Mashup.OleDb.1;Data Source=$Workbook$;Location=&quot;Table_3036_113_05&quot;;Extended Properties=&quot;&quot;" commandType="0"/>
  </connection>
  <connection id="669" xr16:uid="{E26C2B20-3228-486A-B3D5-49B49D0D2140}" keepAlive="1" name="連線547" type="5" refreshedVersion="0" background="1">
    <dbPr connection="Provider=Microsoft.Mashup.OleDb.1;Data Source=$Workbook$;Location=&quot;Table_3036_113_04&quot;;Extended Properties=&quot;&quot;" commandType="0"/>
  </connection>
  <connection id="670" xr16:uid="{D8206B47-0BC6-46A8-80A8-09955CCED86C}" keepAlive="1" name="連線548" type="5" refreshedVersion="0" background="1">
    <dbPr connection="Provider=Microsoft.Mashup.OleDb.1;Data Source=$Workbook$;Location=&quot;Table_3036_113_03&quot;;Extended Properties=&quot;&quot;" commandType="0"/>
  </connection>
  <connection id="671" xr16:uid="{BDE0EB47-21E3-4E4A-AC0A-CD91ED94E28F}" keepAlive="1" name="連線549" type="5" refreshedVersion="0" background="1">
    <dbPr connection="Provider=Microsoft.Mashup.OleDb.1;Data Source=$Workbook$;Location=&quot;Table_6669_113_05&quot;;Extended Properties=&quot;&quot;" commandType="0"/>
  </connection>
  <connection id="672" xr16:uid="{B49A898B-210D-4B90-BF3F-D38F7A08F6FD}" keepAlive="1" name="連線55" type="5" refreshedVersion="0" background="1">
    <dbPr connection="Provider=Microsoft.Mashup.OleDb.1;Data Source=$Workbook$;Location=&quot;Table_2637_113_04&quot;;Extended Properties=&quot;&quot;" commandType="0"/>
  </connection>
  <connection id="673" xr16:uid="{72784B6D-F92F-4A19-93BC-58D5056F7758}" keepAlive="1" name="連線550" type="5" refreshedVersion="0" background="1">
    <dbPr connection="Provider=Microsoft.Mashup.OleDb.1;Data Source=$Workbook$;Location=&quot;Table_6669_113_04&quot;;Extended Properties=&quot;&quot;" commandType="0"/>
  </connection>
  <connection id="674" xr16:uid="{3AC7BD7E-CB2C-4EBE-9F51-2A0F01617B10}" keepAlive="1" name="連線551" type="5" refreshedVersion="0" background="1">
    <dbPr connection="Provider=Microsoft.Mashup.OleDb.1;Data Source=$Workbook$;Location=&quot;Table_6669_113_03&quot;;Extended Properties=&quot;&quot;" commandType="0"/>
  </connection>
  <connection id="675" xr16:uid="{EBD807D0-58D1-4AA2-A60F-696211FCA564}" keepAlive="1" name="連線552" type="5" refreshedVersion="0" background="1">
    <dbPr connection="Provider=Microsoft.Mashup.OleDb.1;Data Source=$Workbook$;Location=&quot;Table_1809_113_05&quot;;Extended Properties=&quot;&quot;" commandType="0"/>
  </connection>
  <connection id="676" xr16:uid="{FE80EB49-30DE-41D7-98F8-903912F36E1C}" keepAlive="1" name="連線553" type="5" refreshedVersion="0" background="1">
    <dbPr connection="Provider=Microsoft.Mashup.OleDb.1;Data Source=$Workbook$;Location=&quot;Table_1809_113_04&quot;;Extended Properties=&quot;&quot;" commandType="0"/>
  </connection>
  <connection id="677" xr16:uid="{671FCB23-0E0A-4506-A0EB-FC2ECE23F800}" keepAlive="1" name="連線554" type="5" refreshedVersion="0" background="1">
    <dbPr connection="Provider=Microsoft.Mashup.OleDb.1;Data Source=$Workbook$;Location=&quot;Table_1809_113_03&quot;;Extended Properties=&quot;&quot;" commandType="0"/>
  </connection>
  <connection id="678" xr16:uid="{9F1CE8F0-25B4-47F5-AE59-453A15ED8E7D}" keepAlive="1" name="連線555" type="5" refreshedVersion="0" background="1">
    <dbPr connection="Provider=Microsoft.Mashup.OleDb.1;Data Source=$Workbook$;Location=&quot;Table_3356_113_05&quot;;Extended Properties=&quot;&quot;" commandType="0"/>
  </connection>
  <connection id="679" xr16:uid="{7A950FE5-CD5D-4F95-A2B9-A18D9D770C0F}" keepAlive="1" name="連線556" type="5" refreshedVersion="0" background="1">
    <dbPr connection="Provider=Microsoft.Mashup.OleDb.1;Data Source=$Workbook$;Location=&quot;Table_3356_113_04&quot;;Extended Properties=&quot;&quot;" commandType="0"/>
  </connection>
  <connection id="680" xr16:uid="{E46223A3-E9E6-48D7-939F-9AF498791083}" keepAlive="1" name="連線557" type="5" refreshedVersion="0" background="1">
    <dbPr connection="Provider=Microsoft.Mashup.OleDb.1;Data Source=$Workbook$;Location=&quot;Table_3356_113_03&quot;;Extended Properties=&quot;&quot;" commandType="0"/>
  </connection>
  <connection id="681" xr16:uid="{F60C4650-0CE7-47C3-A4E8-64394330F733}" keepAlive="1" name="連線558" type="5" refreshedVersion="0" background="1">
    <dbPr connection="Provider=Microsoft.Mashup.OleDb.1;Data Source=$Workbook$;Location=&quot;Table_6414_113_05&quot;;Extended Properties=&quot;&quot;" commandType="0"/>
  </connection>
  <connection id="682" xr16:uid="{8FD27BD7-B346-42B3-BE50-0E006AA8AEFA}" keepAlive="1" name="連線559" type="5" refreshedVersion="0" background="1">
    <dbPr connection="Provider=Microsoft.Mashup.OleDb.1;Data Source=$Workbook$;Location=&quot;Table_6414_113_04&quot;;Extended Properties=&quot;&quot;" commandType="0"/>
  </connection>
  <connection id="683" xr16:uid="{0706EA26-D98E-47F9-9FCA-E9C8D4FCA19E}" keepAlive="1" name="連線56" type="5" refreshedVersion="0" background="1">
    <dbPr connection="Provider=Microsoft.Mashup.OleDb.1;Data Source=$Workbook$;Location=&quot;Table_2637_113_03&quot;;Extended Properties=&quot;&quot;" commandType="0"/>
  </connection>
  <connection id="684" xr16:uid="{BE8BBAF3-7D3D-49A7-956E-798BC548D5D5}" keepAlive="1" name="連線560" type="5" refreshedVersion="0" background="1">
    <dbPr connection="Provider=Microsoft.Mashup.OleDb.1;Data Source=$Workbook$;Location=&quot;Table_6414_113_03&quot;;Extended Properties=&quot;&quot;" commandType="0"/>
  </connection>
  <connection id="685" xr16:uid="{2BAD55D6-34D5-4DFC-80E7-6D348074DAAA}" keepAlive="1" name="連線561" type="5" refreshedVersion="0" background="1">
    <dbPr connection="Provider=Microsoft.Mashup.OleDb.1;Data Source=$Workbook$;Location=&quot;Table_1905_113_05&quot;;Extended Properties=&quot;&quot;" commandType="0"/>
  </connection>
  <connection id="686" xr16:uid="{54821407-F87B-4A44-89A6-90D40B32C854}" keepAlive="1" name="連線562" type="5" refreshedVersion="0" background="1">
    <dbPr connection="Provider=Microsoft.Mashup.OleDb.1;Data Source=$Workbook$;Location=&quot;Table_1905_113_04&quot;;Extended Properties=&quot;&quot;" commandType="0"/>
  </connection>
  <connection id="687" xr16:uid="{698DBB2A-F4B6-453E-9E44-26DDF0DEAED1}" keepAlive="1" name="連線563" type="5" refreshedVersion="0" background="1">
    <dbPr connection="Provider=Microsoft.Mashup.OleDb.1;Data Source=$Workbook$;Location=&quot;Table_1905_113_03&quot;;Extended Properties=&quot;&quot;" commandType="0"/>
  </connection>
  <connection id="688" xr16:uid="{17DEFEE6-4CC2-4F3A-8E94-9D77DDCB4004}" keepAlive="1" name="連線564" type="5" refreshedVersion="0" background="1">
    <dbPr connection="Provider=Microsoft.Mashup.OleDb.1;Data Source=$Workbook$;Location=&quot;Table_3504_113_05&quot;;Extended Properties=&quot;&quot;" commandType="0"/>
  </connection>
  <connection id="689" xr16:uid="{B2769A01-F9FD-4DC4-B437-3C46C941DB69}" keepAlive="1" name="連線565" type="5" refreshedVersion="0" background="1">
    <dbPr connection="Provider=Microsoft.Mashup.OleDb.1;Data Source=$Workbook$;Location=&quot;Table_3504_113_04&quot;;Extended Properties=&quot;&quot;" commandType="0"/>
  </connection>
  <connection id="690" xr16:uid="{438C9553-7DFA-46EA-8FBF-7495C03EEB90}" keepAlive="1" name="連線566" type="5" refreshedVersion="0" background="1">
    <dbPr connection="Provider=Microsoft.Mashup.OleDb.1;Data Source=$Workbook$;Location=&quot;Table_3504_113_03&quot;;Extended Properties=&quot;&quot;" commandType="0"/>
  </connection>
  <connection id="691" xr16:uid="{63E90458-DB9C-4479-85DB-EFFAC04E825C}" keepAlive="1" name="連線567" type="5" refreshedVersion="0" background="1">
    <dbPr connection="Provider=Microsoft.Mashup.OleDb.1;Data Source=$Workbook$;Location=&quot;Table_2338_113_05&quot;;Extended Properties=&quot;&quot;" commandType="0"/>
  </connection>
  <connection id="692" xr16:uid="{AA8B6B7C-6A00-4C82-B2B0-EF5F36E68CF0}" keepAlive="1" name="連線568" type="5" refreshedVersion="0" background="1">
    <dbPr connection="Provider=Microsoft.Mashup.OleDb.1;Data Source=$Workbook$;Location=&quot;Table_2338_113_04&quot;;Extended Properties=&quot;&quot;" commandType="0"/>
  </connection>
  <connection id="693" xr16:uid="{0BCB2D14-0813-45A9-BE44-09F39482C71F}" keepAlive="1" name="連線569" type="5" refreshedVersion="0" background="1">
    <dbPr connection="Provider=Microsoft.Mashup.OleDb.1;Data Source=$Workbook$;Location=&quot;Table_2338_113_03&quot;;Extended Properties=&quot;&quot;" commandType="0"/>
  </connection>
  <connection id="694" xr16:uid="{5CDFBC9C-FD1D-4EC0-A555-79EF59F7F479}" keepAlive="1" name="連線57" type="5" refreshedVersion="0" background="1">
    <dbPr connection="Provider=Microsoft.Mashup.OleDb.1;Data Source=$Workbook$;Location=&quot;Table_3661_113_05&quot;;Extended Properties=&quot;&quot;" commandType="0"/>
  </connection>
  <connection id="695" xr16:uid="{FD47D0C5-B7DD-4344-9BEC-F3D35402208E}" keepAlive="1" name="連線570" type="5" refreshedVersion="0" background="1">
    <dbPr connection="Provider=Microsoft.Mashup.OleDb.1;Data Source=$Workbook$;Location=&quot;Table_4938_113_05&quot;;Extended Properties=&quot;&quot;" commandType="0"/>
  </connection>
  <connection id="696" xr16:uid="{2213B7B0-F88A-48A4-B530-7607FCD50482}" keepAlive="1" name="連線571" type="5" refreshedVersion="0" background="1">
    <dbPr connection="Provider=Microsoft.Mashup.OleDb.1;Data Source=$Workbook$;Location=&quot;Table_4938_113_04&quot;;Extended Properties=&quot;&quot;" commandType="0"/>
  </connection>
  <connection id="697" xr16:uid="{1A9DB7C6-CE3B-4A00-BBA3-55EF70278EC0}" keepAlive="1" name="連線572" type="5" refreshedVersion="0" background="1">
    <dbPr connection="Provider=Microsoft.Mashup.OleDb.1;Data Source=$Workbook$;Location=&quot;Table_4938_113_03&quot;;Extended Properties=&quot;&quot;" commandType="0"/>
  </connection>
  <connection id="698" xr16:uid="{98D1C16E-0390-4B42-A42A-574B7F9E5872}" keepAlive="1" name="連線573" type="5" refreshedVersion="0" background="1">
    <dbPr connection="Provider=Microsoft.Mashup.OleDb.1;Data Source=$Workbook$;Location=&quot;Table_2357_113_05&quot;;Extended Properties=&quot;&quot;" commandType="0"/>
  </connection>
  <connection id="699" xr16:uid="{411D2EAD-D8F1-44CD-A0DE-0832095F2510}" keepAlive="1" name="連線574" type="5" refreshedVersion="0" background="1">
    <dbPr connection="Provider=Microsoft.Mashup.OleDb.1;Data Source=$Workbook$;Location=&quot;Table_2357_113_04&quot;;Extended Properties=&quot;&quot;" commandType="0"/>
  </connection>
  <connection id="700" xr16:uid="{C3113E43-C74F-43FF-8B21-7BF7860B8FA9}" keepAlive="1" name="連線575" type="5" refreshedVersion="0" background="1">
    <dbPr connection="Provider=Microsoft.Mashup.OleDb.1;Data Source=$Workbook$;Location=&quot;Table_2357_113_03&quot;;Extended Properties=&quot;&quot;" commandType="0"/>
  </connection>
  <connection id="701" xr16:uid="{007D97B6-4FB8-4F8A-B4D2-EE255E7BB0C1}" keepAlive="1" name="連線576" type="5" refreshedVersion="0" background="1">
    <dbPr connection="Provider=Microsoft.Mashup.OleDb.1;Data Source=$Workbook$;Location=&quot;Table_3036_113_05&quot;;Extended Properties=&quot;&quot;" commandType="0"/>
  </connection>
  <connection id="702" xr16:uid="{B72348FD-B067-4797-BB76-6DED0C5A725B}" keepAlive="1" name="連線577" type="5" refreshedVersion="0" background="1">
    <dbPr connection="Provider=Microsoft.Mashup.OleDb.1;Data Source=$Workbook$;Location=&quot;Table_3036_113_04&quot;;Extended Properties=&quot;&quot;" commandType="0"/>
  </connection>
  <connection id="703" xr16:uid="{E48CCB91-1F28-4225-BE0E-911F59354EBB}" keepAlive="1" name="連線578" type="5" refreshedVersion="0" background="1">
    <dbPr connection="Provider=Microsoft.Mashup.OleDb.1;Data Source=$Workbook$;Location=&quot;Table_3036_113_03&quot;;Extended Properties=&quot;&quot;" commandType="0"/>
  </connection>
  <connection id="704" xr16:uid="{FEAFD750-BABA-4652-8A5E-6B8B25DF07C4}" keepAlive="1" name="連線579" type="5" refreshedVersion="0" background="1">
    <dbPr connection="Provider=Microsoft.Mashup.OleDb.1;Data Source=$Workbook$;Location=&quot;Table_6669_113_05&quot;;Extended Properties=&quot;&quot;" commandType="0"/>
  </connection>
  <connection id="705" xr16:uid="{4B96A63A-5164-49C0-9A52-C5A772CD18AD}" keepAlive="1" name="連線58" type="5" refreshedVersion="0" background="1">
    <dbPr connection="Provider=Microsoft.Mashup.OleDb.1;Data Source=$Workbook$;Location=&quot;Table_3661_113_04&quot;;Extended Properties=&quot;&quot;" commandType="0"/>
  </connection>
  <connection id="706" xr16:uid="{5B3E836C-8965-464B-9BA4-AB3AB121F6AB}" keepAlive="1" name="連線580" type="5" refreshedVersion="0" background="1">
    <dbPr connection="Provider=Microsoft.Mashup.OleDb.1;Data Source=$Workbook$;Location=&quot;Table_6669_113_04&quot;;Extended Properties=&quot;&quot;" commandType="0"/>
  </connection>
  <connection id="707" xr16:uid="{49145666-E592-482C-9C6C-9FA67CBD899E}" keepAlive="1" name="連線581" type="5" refreshedVersion="0" background="1">
    <dbPr connection="Provider=Microsoft.Mashup.OleDb.1;Data Source=$Workbook$;Location=&quot;Table_6669_113_03&quot;;Extended Properties=&quot;&quot;" commandType="0"/>
  </connection>
  <connection id="708" xr16:uid="{F8E4CC74-001B-4B4B-A8EA-C2538799DAFF}" keepAlive="1" name="連線582" type="5" refreshedVersion="0" background="1">
    <dbPr connection="Provider=Microsoft.Mashup.OleDb.1;Data Source=$Workbook$;Location=&quot;Table_1809_113_05&quot;;Extended Properties=&quot;&quot;" commandType="0"/>
  </connection>
  <connection id="709" xr16:uid="{60716CF5-93CE-4986-AD03-815E94091132}" keepAlive="1" name="連線583" type="5" refreshedVersion="0" background="1">
    <dbPr connection="Provider=Microsoft.Mashup.OleDb.1;Data Source=$Workbook$;Location=&quot;Table_1809_113_04&quot;;Extended Properties=&quot;&quot;" commandType="0"/>
  </connection>
  <connection id="710" xr16:uid="{3B8B327C-7895-40BB-B080-1076011AABBC}" keepAlive="1" name="連線584" type="5" refreshedVersion="0" background="1">
    <dbPr connection="Provider=Microsoft.Mashup.OleDb.1;Data Source=$Workbook$;Location=&quot;Table_1809_113_03&quot;;Extended Properties=&quot;&quot;" commandType="0"/>
  </connection>
  <connection id="711" xr16:uid="{4EE679DB-E2F0-4E74-B059-4E1D22E0EA8B}" keepAlive="1" name="連線585" type="5" refreshedVersion="0" background="1">
    <dbPr connection="Provider=Microsoft.Mashup.OleDb.1;Data Source=$Workbook$;Location=&quot;Table_3356_113_05&quot;;Extended Properties=&quot;&quot;" commandType="0"/>
  </connection>
  <connection id="712" xr16:uid="{0C5EA3DB-EF69-4529-9CDA-329987DBC8AC}" keepAlive="1" name="連線586" type="5" refreshedVersion="0" background="1">
    <dbPr connection="Provider=Microsoft.Mashup.OleDb.1;Data Source=$Workbook$;Location=&quot;Table_3356_113_04&quot;;Extended Properties=&quot;&quot;" commandType="0"/>
  </connection>
  <connection id="713" xr16:uid="{58D6F3F9-F9CD-4606-8FAC-1830CEC86B9C}" keepAlive="1" name="連線587" type="5" refreshedVersion="0" background="1">
    <dbPr connection="Provider=Microsoft.Mashup.OleDb.1;Data Source=$Workbook$;Location=&quot;Table_3356_113_03&quot;;Extended Properties=&quot;&quot;" commandType="0"/>
  </connection>
  <connection id="714" xr16:uid="{A7576E05-0FB6-4718-863B-BC2E0CA88E6C}" keepAlive="1" name="連線588" type="5" refreshedVersion="0" background="1">
    <dbPr connection="Provider=Microsoft.Mashup.OleDb.1;Data Source=$Workbook$;Location=&quot;Table_6414_113_05&quot;;Extended Properties=&quot;&quot;" commandType="0"/>
  </connection>
  <connection id="715" xr16:uid="{784D9683-64C8-4342-9715-15C481D9ADE2}" keepAlive="1" name="連線589" type="5" refreshedVersion="0" background="1">
    <dbPr connection="Provider=Microsoft.Mashup.OleDb.1;Data Source=$Workbook$;Location=&quot;Table_6414_113_04&quot;;Extended Properties=&quot;&quot;" commandType="0"/>
  </connection>
  <connection id="716" xr16:uid="{2C42D61D-8E87-4643-9E2C-89015ADD4331}" keepAlive="1" name="連線59" type="5" refreshedVersion="0" background="1">
    <dbPr connection="Provider=Microsoft.Mashup.OleDb.1;Data Source=$Workbook$;Location=&quot;Table_3661_113_03&quot;;Extended Properties=&quot;&quot;" commandType="0"/>
  </connection>
  <connection id="717" xr16:uid="{2393F36D-0CD4-46E9-B744-86079ADB5AD6}" keepAlive="1" name="連線590" type="5" refreshedVersion="0" background="1">
    <dbPr connection="Provider=Microsoft.Mashup.OleDb.1;Data Source=$Workbook$;Location=&quot;Table_6414_113_03&quot;;Extended Properties=&quot;&quot;" commandType="0"/>
  </connection>
  <connection id="718" xr16:uid="{0A6CD9EA-EF5D-4730-8D86-2845494EA4AE}" keepAlive="1" name="連線591" type="5" refreshedVersion="0" background="1">
    <dbPr connection="Provider=Microsoft.Mashup.OleDb.1;Data Source=$Workbook$;Location=&quot;Table_1905_113_05&quot;;Extended Properties=&quot;&quot;" commandType="0"/>
  </connection>
  <connection id="719" xr16:uid="{BA321784-9530-4B92-A70B-DA857D18D07B}" keepAlive="1" name="連線592" type="5" refreshedVersion="0" background="1">
    <dbPr connection="Provider=Microsoft.Mashup.OleDb.1;Data Source=$Workbook$;Location=&quot;Table_1905_113_04&quot;;Extended Properties=&quot;&quot;" commandType="0"/>
  </connection>
  <connection id="720" xr16:uid="{1541EE34-BA07-4E9C-9149-234A3AD17DDB}" keepAlive="1" name="連線593" type="5" refreshedVersion="0" background="1">
    <dbPr connection="Provider=Microsoft.Mashup.OleDb.1;Data Source=$Workbook$;Location=&quot;Table_1905_113_03&quot;;Extended Properties=&quot;&quot;" commandType="0"/>
  </connection>
  <connection id="721" xr16:uid="{219CB4E9-8D3D-4269-8BDC-7A5EC75198B8}" keepAlive="1" name="連線594" type="5" refreshedVersion="0" background="1">
    <dbPr connection="Provider=Microsoft.Mashup.OleDb.1;Data Source=$Workbook$;Location=&quot;Table_3504_113_05&quot;;Extended Properties=&quot;&quot;" commandType="0"/>
  </connection>
  <connection id="722" xr16:uid="{EB84F724-4C96-4FCF-A6ED-DCC9C88E999C}" keepAlive="1" name="連線595" type="5" refreshedVersion="0" background="1">
    <dbPr connection="Provider=Microsoft.Mashup.OleDb.1;Data Source=$Workbook$;Location=&quot;Table_3504_113_04&quot;;Extended Properties=&quot;&quot;" commandType="0"/>
  </connection>
  <connection id="723" xr16:uid="{1DB1B8D6-8A90-4E3A-93F5-753668A73141}" keepAlive="1" name="連線596" type="5" refreshedVersion="0" background="1">
    <dbPr connection="Provider=Microsoft.Mashup.OleDb.1;Data Source=$Workbook$;Location=&quot;Table_3504_113_03&quot;;Extended Properties=&quot;&quot;" commandType="0"/>
  </connection>
  <connection id="724" xr16:uid="{1BC08242-BF3E-4DBD-B96C-1DC31559A359}" keepAlive="1" name="連線597" type="5" refreshedVersion="0" background="1">
    <dbPr connection="Provider=Microsoft.Mashup.OleDb.1;Data Source=$Workbook$;Location=&quot;Table_2338_113_05&quot;;Extended Properties=&quot;&quot;" commandType="0"/>
  </connection>
  <connection id="725" xr16:uid="{97A266A9-F1AE-418A-9B0B-F532274EE4EF}" keepAlive="1" name="連線598" type="5" refreshedVersion="0" background="1">
    <dbPr connection="Provider=Microsoft.Mashup.OleDb.1;Data Source=$Workbook$;Location=&quot;Table_2338_113_04&quot;;Extended Properties=&quot;&quot;" commandType="0"/>
  </connection>
  <connection id="726" xr16:uid="{DC4B4AD1-DE53-4F37-A22F-6370E25A288F}" keepAlive="1" name="連線599" type="5" refreshedVersion="0" background="1">
    <dbPr connection="Provider=Microsoft.Mashup.OleDb.1;Data Source=$Workbook$;Location=&quot;Table_2338_113_03&quot;;Extended Properties=&quot;&quot;" commandType="0"/>
  </connection>
  <connection id="727" xr16:uid="{B4F40245-EDDF-4756-A8DA-87C5A36DB609}" keepAlive="1" name="連線6" type="5" refreshedVersion="0" background="1">
    <dbPr connection="Provider=Microsoft.Mashup.OleDb.1;Data Source=$Workbook$;Location=&quot;Table_6669_113_05&quot;;Extended Properties=&quot;&quot;" commandType="0"/>
  </connection>
  <connection id="728" xr16:uid="{17410688-4725-4DC7-BC3A-A80609E3A22A}" keepAlive="1" name="連線60" type="5" refreshedVersion="0" background="1">
    <dbPr connection="Provider=Microsoft.Mashup.OleDb.1;Data Source=$Workbook$;Location=&quot;Table_6541_113_05&quot;;Extended Properties=&quot;&quot;" commandType="0"/>
  </connection>
  <connection id="729" xr16:uid="{28B864A0-D36D-49D3-94AD-0501ED31073C}" keepAlive="1" name="連線600" type="5" refreshedVersion="0" background="1">
    <dbPr connection="Provider=Microsoft.Mashup.OleDb.1;Data Source=$Workbook$;Location=&quot;Table_2357_113_05&quot;;Extended Properties=&quot;&quot;" commandType="0"/>
  </connection>
  <connection id="730" xr16:uid="{DAA2245F-4F29-416B-BF5C-BA0B01FE2A28}" keepAlive="1" name="連線601" type="5" refreshedVersion="0" background="1">
    <dbPr connection="Provider=Microsoft.Mashup.OleDb.1;Data Source=$Workbook$;Location=&quot;Table_2357_113_04&quot;;Extended Properties=&quot;&quot;" commandType="0"/>
  </connection>
  <connection id="731" xr16:uid="{0FE3963C-C8E7-445C-8854-DC8CAE49C2E8}" keepAlive="1" name="連線602" type="5" refreshedVersion="0" background="1">
    <dbPr connection="Provider=Microsoft.Mashup.OleDb.1;Data Source=$Workbook$;Location=&quot;Table_2357_113_03&quot;;Extended Properties=&quot;&quot;" commandType="0"/>
  </connection>
  <connection id="732" xr16:uid="{CB8FAF1A-E7F7-46C8-9933-A1A48193E622}" keepAlive="1" name="連線603" type="5" refreshedVersion="0" background="1">
    <dbPr connection="Provider=Microsoft.Mashup.OleDb.1;Data Source=$Workbook$;Location=&quot;Table_2059_113_05&quot;;Extended Properties=&quot;&quot;" commandType="0"/>
  </connection>
  <connection id="733" xr16:uid="{56134E6A-55DE-4F89-959B-89F6DA46E42F}" keepAlive="1" name="連線604" type="5" refreshedVersion="0" background="1">
    <dbPr connection="Provider=Microsoft.Mashup.OleDb.1;Data Source=$Workbook$;Location=&quot;Table_2059_113_04&quot;;Extended Properties=&quot;&quot;" commandType="0"/>
  </connection>
  <connection id="734" xr16:uid="{FFB27C70-EB3A-4865-8115-94ED9364C746}" keepAlive="1" name="連線605" type="5" refreshedVersion="0" background="1">
    <dbPr connection="Provider=Microsoft.Mashup.OleDb.1;Data Source=$Workbook$;Location=&quot;Table_2059_113_03&quot;;Extended Properties=&quot;&quot;" commandType="0"/>
  </connection>
  <connection id="735" xr16:uid="{752F37E4-A9C6-4A6B-917A-741ED4FCFF2C}" keepAlive="1" name="連線606" type="5" refreshedVersion="0" background="1">
    <dbPr connection="Provider=Microsoft.Mashup.OleDb.1;Data Source=$Workbook$;Location=&quot;Table_3533_113_05&quot;;Extended Properties=&quot;&quot;" commandType="0"/>
  </connection>
  <connection id="736" xr16:uid="{559D8214-690A-483B-8256-EA7C7519936C}" keepAlive="1" name="連線607" type="5" refreshedVersion="0" background="1">
    <dbPr connection="Provider=Microsoft.Mashup.OleDb.1;Data Source=$Workbook$;Location=&quot;Table_3533_113_04&quot;;Extended Properties=&quot;&quot;" commandType="0"/>
  </connection>
  <connection id="737" xr16:uid="{BF90B3A4-420C-4720-B8C1-BC706CD72FCE}" keepAlive="1" name="連線608" type="5" refreshedVersion="0" background="1">
    <dbPr connection="Provider=Microsoft.Mashup.OleDb.1;Data Source=$Workbook$;Location=&quot;Table_3533_113_03&quot;;Extended Properties=&quot;&quot;" commandType="0"/>
  </connection>
  <connection id="738" xr16:uid="{D75017FD-83A6-4711-AFB2-5B30E670C6D5}" keepAlive="1" name="連線609" type="5" refreshedVersion="0" background="1">
    <dbPr connection="Provider=Microsoft.Mashup.OleDb.1;Data Source=$Workbook$;Location=&quot;Table_6669_113_05&quot;;Extended Properties=&quot;&quot;" commandType="0"/>
  </connection>
  <connection id="739" xr16:uid="{E51DF8A3-7F9D-45F8-8A32-650453ECF1DC}" keepAlive="1" name="連線61" type="5" refreshedVersion="0" background="1">
    <dbPr connection="Provider=Microsoft.Mashup.OleDb.1;Data Source=$Workbook$;Location=&quot;Table_6541_113_04&quot;;Extended Properties=&quot;&quot;" commandType="0"/>
  </connection>
  <connection id="740" xr16:uid="{AC1D46C5-61DD-4DE2-AA60-3C90C77091CA}" keepAlive="1" name="連線610" type="5" refreshedVersion="0" background="1">
    <dbPr connection="Provider=Microsoft.Mashup.OleDb.1;Data Source=$Workbook$;Location=&quot;Table_6669_113_04&quot;;Extended Properties=&quot;&quot;" commandType="0"/>
  </connection>
  <connection id="741" xr16:uid="{BAA32D37-5288-4A4E-964F-2AAD336D76CB}" keepAlive="1" name="連線611" type="5" refreshedVersion="0" background="1">
    <dbPr connection="Provider=Microsoft.Mashup.OleDb.1;Data Source=$Workbook$;Location=&quot;Table_6669_113_03&quot;;Extended Properties=&quot;&quot;" commandType="0"/>
  </connection>
  <connection id="742" xr16:uid="{53306CF5-AD6A-44A8-AEF1-A1F8362DA7D5}" keepAlive="1" name="連線612" type="5" refreshedVersion="0" background="1">
    <dbPr connection="Provider=Microsoft.Mashup.OleDb.1;Data Source=$Workbook$;Location=&quot;Table_2207_113_05&quot;;Extended Properties=&quot;&quot;" commandType="0"/>
  </connection>
  <connection id="743" xr16:uid="{3B303F95-1869-4162-A765-ECC6A70B4587}" keepAlive="1" name="連線613" type="5" refreshedVersion="0" background="1">
    <dbPr connection="Provider=Microsoft.Mashup.OleDb.1;Data Source=$Workbook$;Location=&quot;Table_2207_113_04&quot;;Extended Properties=&quot;&quot;" commandType="0"/>
  </connection>
  <connection id="744" xr16:uid="{21F85B36-A3C4-4E55-AF60-D158EAA1A027}" keepAlive="1" name="連線614" type="5" refreshedVersion="0" background="1">
    <dbPr connection="Provider=Microsoft.Mashup.OleDb.1;Data Source=$Workbook$;Location=&quot;Table_2207_113_03&quot;;Extended Properties=&quot;&quot;" commandType="0"/>
  </connection>
  <connection id="745" xr16:uid="{EF057FB9-4A01-4E22-9007-7FE0A9D5FC72}" keepAlive="1" name="連線615" type="5" refreshedVersion="0" background="1">
    <dbPr connection="Provider=Microsoft.Mashup.OleDb.1;Data Source=$Workbook$;Location=&quot;Table_2454_113_05&quot;;Extended Properties=&quot;&quot;" commandType="0"/>
  </connection>
  <connection id="746" xr16:uid="{2CAD8AC0-50B9-4C7E-8C24-485D707AB071}" keepAlive="1" name="連線616" type="5" refreshedVersion="0" background="1">
    <dbPr connection="Provider=Microsoft.Mashup.OleDb.1;Data Source=$Workbook$;Location=&quot;Table_2454_113_04&quot;;Extended Properties=&quot;&quot;" commandType="0"/>
  </connection>
  <connection id="747" xr16:uid="{DBBAA165-460F-4738-B38B-4B0C3348E8F9}" keepAlive="1" name="連線617" type="5" refreshedVersion="0" background="1">
    <dbPr connection="Provider=Microsoft.Mashup.OleDb.1;Data Source=$Workbook$;Location=&quot;Table_2454_113_03&quot;;Extended Properties=&quot;&quot;" commandType="0"/>
  </connection>
  <connection id="748" xr16:uid="{1C671374-BA9A-4DBC-9BD9-236416B19558}" keepAlive="1" name="連線618" type="5" refreshedVersion="0" background="1">
    <dbPr connection="Provider=Microsoft.Mashup.OleDb.1;Data Source=$Workbook$;Location=&quot;Table_4763_113_05&quot;;Extended Properties=&quot;&quot;" commandType="0"/>
  </connection>
  <connection id="749" xr16:uid="{E81C3C9A-97DB-48C6-BE44-C60C7189179D}" keepAlive="1" name="連線619" type="5" refreshedVersion="0" background="1">
    <dbPr connection="Provider=Microsoft.Mashup.OleDb.1;Data Source=$Workbook$;Location=&quot;Table_4763_113_04&quot;;Extended Properties=&quot;&quot;" commandType="0"/>
  </connection>
  <connection id="750" xr16:uid="{DD61DEDA-0CC0-4683-B412-4CD103AD9CBB}" keepAlive="1" name="連線62" type="5" refreshedVersion="0" background="1">
    <dbPr connection="Provider=Microsoft.Mashup.OleDb.1;Data Source=$Workbook$;Location=&quot;Table_6541_113_03&quot;;Extended Properties=&quot;&quot;" commandType="0"/>
  </connection>
  <connection id="751" xr16:uid="{99C9CE70-DFF8-45EE-B368-11DC771533E2}" keepAlive="1" name="連線620" type="5" refreshedVersion="0" background="1">
    <dbPr connection="Provider=Microsoft.Mashup.OleDb.1;Data Source=$Workbook$;Location=&quot;Table_4763_113_03&quot;;Extended Properties=&quot;&quot;" commandType="0"/>
  </connection>
  <connection id="752" xr16:uid="{E1DF3EA9-1986-49F6-AEA9-A9101B4C1F6D}" keepAlive="1" name="連線621" type="5" refreshedVersion="0" background="1">
    <dbPr connection="Provider=Microsoft.Mashup.OleDb.1;Data Source=$Workbook$;Location=&quot;Table_3008_113_05&quot;;Extended Properties=&quot;&quot;" commandType="0"/>
  </connection>
  <connection id="753" xr16:uid="{C62C343E-7A8D-4A12-A8B4-6D5AE66BA822}" keepAlive="1" name="連線622" type="5" refreshedVersion="0" background="1">
    <dbPr connection="Provider=Microsoft.Mashup.OleDb.1;Data Source=$Workbook$;Location=&quot;Table_3008_113_04&quot;;Extended Properties=&quot;&quot;" commandType="0"/>
  </connection>
  <connection id="754" xr16:uid="{75806A4F-A07A-4A7E-9B45-65A8CF2F9C10}" keepAlive="1" name="連線623" type="5" refreshedVersion="0" background="1">
    <dbPr connection="Provider=Microsoft.Mashup.OleDb.1;Data Source=$Workbook$;Location=&quot;Table_3008_113_03&quot;;Extended Properties=&quot;&quot;" commandType="0"/>
  </connection>
  <connection id="755" xr16:uid="{72EAB766-5C3F-4163-8B4A-4504C8FF5C7C}" keepAlive="1" name="連線624" type="5" refreshedVersion="0" background="1">
    <dbPr connection="Provider=Microsoft.Mashup.OleDb.1;Data Source=$Workbook$;Location=&quot;Table_2327_113_05&quot;;Extended Properties=&quot;&quot;" commandType="0"/>
  </connection>
  <connection id="756" xr16:uid="{B4608F75-04D5-4976-883A-651ED36A4519}" keepAlive="1" name="連線625" type="5" refreshedVersion="0" background="1">
    <dbPr connection="Provider=Microsoft.Mashup.OleDb.1;Data Source=$Workbook$;Location=&quot;Table_2327_113_04&quot;;Extended Properties=&quot;&quot;" commandType="0"/>
  </connection>
  <connection id="757" xr16:uid="{BE9C1A47-66B0-44BD-812F-8299E44E4862}" keepAlive="1" name="連線626" type="5" refreshedVersion="0" background="1">
    <dbPr connection="Provider=Microsoft.Mashup.OleDb.1;Data Source=$Workbook$;Location=&quot;Table_2327_113_03&quot;;Extended Properties=&quot;&quot;" commandType="0"/>
  </connection>
  <connection id="758" xr16:uid="{FF2CB099-2345-4BF5-99FB-61D05380A23E}" keepAlive="1" name="連線627" type="5" refreshedVersion="0" background="1">
    <dbPr connection="Provider=Microsoft.Mashup.OleDb.1;Data Source=$Workbook$;Location=&quot;Table_3661_113_05&quot;;Extended Properties=&quot;&quot;" commandType="0"/>
  </connection>
  <connection id="759" xr16:uid="{9565F7A9-AF0B-4ECC-A168-43B3E81BA48E}" keepAlive="1" name="連線628" type="5" refreshedVersion="0" background="1">
    <dbPr connection="Provider=Microsoft.Mashup.OleDb.1;Data Source=$Workbook$;Location=&quot;Table_3661_113_04&quot;;Extended Properties=&quot;&quot;" commandType="0"/>
  </connection>
  <connection id="760" xr16:uid="{CA2E522A-BFD5-44D8-ACCD-5B33517114F2}" keepAlive="1" name="連線629" type="5" refreshedVersion="0" background="1">
    <dbPr connection="Provider=Microsoft.Mashup.OleDb.1;Data Source=$Workbook$;Location=&quot;Table_3661_113_03&quot;;Extended Properties=&quot;&quot;" commandType="0"/>
  </connection>
  <connection id="761" xr16:uid="{0046EFA5-B44F-4E54-B9A4-018DF894C0EF}" keepAlive="1" name="連線63" type="5" refreshedVersion="0" background="1">
    <dbPr connection="Provider=Microsoft.Mashup.OleDb.1;Data Source=$Workbook$;Location=&quot;Table_2345_113_05&quot;;Extended Properties=&quot;&quot;" commandType="0"/>
  </connection>
  <connection id="762" xr16:uid="{46AA4FE6-F875-452F-B062-640DD203BC9F}" keepAlive="1" name="連線630" type="5" refreshedVersion="0" background="1">
    <dbPr connection="Provider=Microsoft.Mashup.OleDb.1;Data Source=$Workbook$;Location=&quot;Table_2345_113_05&quot;;Extended Properties=&quot;&quot;" commandType="0"/>
  </connection>
  <connection id="763" xr16:uid="{8B39367C-5E59-4905-84A7-321D8D3538A0}" keepAlive="1" name="連線631" type="5" refreshedVersion="0" background="1">
    <dbPr connection="Provider=Microsoft.Mashup.OleDb.1;Data Source=$Workbook$;Location=&quot;Table_2345_113_04&quot;;Extended Properties=&quot;&quot;" commandType="0"/>
  </connection>
  <connection id="764" xr16:uid="{C96B01D5-6808-4A07-84A2-49FABC8FF18F}" keepAlive="1" name="連線632" type="5" refreshedVersion="0" background="1">
    <dbPr connection="Provider=Microsoft.Mashup.OleDb.1;Data Source=$Workbook$;Location=&quot;Table_2345_113_03&quot;;Extended Properties=&quot;&quot;" commandType="0"/>
  </connection>
  <connection id="765" xr16:uid="{D4A6568A-5256-48F0-844D-5A94C7F779E2}" keepAlive="1" name="連線633" type="5" refreshedVersion="0" background="1">
    <dbPr connection="Provider=Microsoft.Mashup.OleDb.1;Data Source=$Workbook$;Location=&quot;Table_6669_113_05&quot;;Extended Properties=&quot;&quot;" commandType="0"/>
  </connection>
  <connection id="766" xr16:uid="{858F11EA-81D9-47A3-840C-0075BB653843}" keepAlive="1" name="連線634" type="5" refreshedVersion="0" background="1">
    <dbPr connection="Provider=Microsoft.Mashup.OleDb.1;Data Source=$Workbook$;Location=&quot;Table_6669_113_04&quot;;Extended Properties=&quot;&quot;" commandType="0"/>
  </connection>
  <connection id="767" xr16:uid="{E1ABD8D4-9D4A-4FF4-B5D9-9BAFCBDA4DE6}" keepAlive="1" name="連線635" type="5" refreshedVersion="0" background="1">
    <dbPr connection="Provider=Microsoft.Mashup.OleDb.1;Data Source=$Workbook$;Location=&quot;Table_6669_113_03&quot;;Extended Properties=&quot;&quot;" commandType="0"/>
  </connection>
  <connection id="768" xr16:uid="{AFF2D157-B775-4586-AF73-7F9A331CB399}" keepAlive="1" name="連線636" type="5" refreshedVersion="0" background="1">
    <dbPr connection="Provider=Microsoft.Mashup.OleDb.1;Data Source=$Workbook$;Location=&quot;Table_3653_113_05&quot;;Extended Properties=&quot;&quot;" commandType="0"/>
  </connection>
  <connection id="769" xr16:uid="{C894D6F5-2C84-42FD-A5C1-64E5EB607558}" keepAlive="1" name="連線637" type="5" refreshedVersion="0" background="1">
    <dbPr connection="Provider=Microsoft.Mashup.OleDb.1;Data Source=$Workbook$;Location=&quot;Table_3653_113_04&quot;;Extended Properties=&quot;&quot;" commandType="0"/>
  </connection>
  <connection id="770" xr16:uid="{A347287C-2750-465F-AF44-BC439414D4F6}" keepAlive="1" name="連線638" type="5" refreshedVersion="0" background="1">
    <dbPr connection="Provider=Microsoft.Mashup.OleDb.1;Data Source=$Workbook$;Location=&quot;Table_3653_113_03&quot;;Extended Properties=&quot;&quot;" commandType="0"/>
  </connection>
  <connection id="771" xr16:uid="{0E48F6D8-A4B5-456A-B199-54842569803D}" keepAlive="1" name="連線639" type="5" refreshedVersion="0" background="1">
    <dbPr connection="Provider=Microsoft.Mashup.OleDb.1;Data Source=$Workbook$;Location=&quot;Table_1519_113_05&quot;;Extended Properties=&quot;&quot;" commandType="0"/>
  </connection>
  <connection id="772" xr16:uid="{727CAAFE-DA0F-4671-99DA-234CAEDD6CAF}" keepAlive="1" name="連線64" type="5" refreshedVersion="0" background="1">
    <dbPr connection="Provider=Microsoft.Mashup.OleDb.1;Data Source=$Workbook$;Location=&quot;Table_2345_113_04&quot;;Extended Properties=&quot;&quot;" commandType="0"/>
  </connection>
  <connection id="773" xr16:uid="{A1477009-5767-4540-86C9-55968BE6D7A6}" keepAlive="1" name="連線640" type="5" refreshedVersion="0" background="1">
    <dbPr connection="Provider=Microsoft.Mashup.OleDb.1;Data Source=$Workbook$;Location=&quot;Table_1519_113_04&quot;;Extended Properties=&quot;&quot;" commandType="0"/>
  </connection>
  <connection id="774" xr16:uid="{EBB35960-93A0-4778-BF19-01D1D6BD519D}" keepAlive="1" name="連線641" type="5" refreshedVersion="0" background="1">
    <dbPr connection="Provider=Microsoft.Mashup.OleDb.1;Data Source=$Workbook$;Location=&quot;Table_1519_113_03&quot;;Extended Properties=&quot;&quot;" commandType="0"/>
  </connection>
  <connection id="775" xr16:uid="{99003F4C-69B1-4248-AB26-E423A3F3BFC4}" keepAlive="1" name="連線642" type="5" refreshedVersion="0" background="1">
    <dbPr connection="Provider=Microsoft.Mashup.OleDb.1;Data Source=$Workbook$;Location=&quot;Table_1905_113_05&quot;;Extended Properties=&quot;&quot;" commandType="0"/>
  </connection>
  <connection id="776" xr16:uid="{BFFF2350-27F8-454F-B193-9697B649C344}" keepAlive="1" name="連線643" type="5" refreshedVersion="0" background="1">
    <dbPr connection="Provider=Microsoft.Mashup.OleDb.1;Data Source=$Workbook$;Location=&quot;Table_1905_113_04&quot;;Extended Properties=&quot;&quot;" commandType="0"/>
  </connection>
  <connection id="777" xr16:uid="{D8A264AC-0242-44E6-8F4F-4E3370AE433E}" keepAlive="1" name="連線644" type="5" refreshedVersion="0" background="1">
    <dbPr connection="Provider=Microsoft.Mashup.OleDb.1;Data Source=$Workbook$;Location=&quot;Table_1905_113_03&quot;;Extended Properties=&quot;&quot;" commandType="0"/>
  </connection>
  <connection id="778" xr16:uid="{2254FE61-CB9E-401B-8F7D-A1418FB0D7EC}" keepAlive="1" name="連線645" type="5" refreshedVersion="0" background="1">
    <dbPr connection="Provider=Microsoft.Mashup.OleDb.1;Data Source=$Workbook$;Location=&quot;Table_6409_113_05&quot;;Extended Properties=&quot;&quot;" commandType="0"/>
  </connection>
  <connection id="779" xr16:uid="{42F98806-DC17-46ED-9743-E4BC21986E89}" keepAlive="1" name="連線646" type="5" refreshedVersion="0" background="1">
    <dbPr connection="Provider=Microsoft.Mashup.OleDb.1;Data Source=$Workbook$;Location=&quot;Table_6409_113_04&quot;;Extended Properties=&quot;&quot;" commandType="0"/>
  </connection>
  <connection id="780" xr16:uid="{41216D59-E47B-4C75-8D0E-9D85362D7A8F}" keepAlive="1" name="連線647" type="5" refreshedVersion="0" background="1">
    <dbPr connection="Provider=Microsoft.Mashup.OleDb.1;Data Source=$Workbook$;Location=&quot;Table_6409_113_03&quot;;Extended Properties=&quot;&quot;" commandType="0"/>
  </connection>
  <connection id="781" xr16:uid="{F4BB0905-49A3-475D-B92A-E68D2FE85891}" keepAlive="1" name="連線648" type="5" refreshedVersion="0" background="1">
    <dbPr connection="Provider=Microsoft.Mashup.OleDb.1;Data Source=$Workbook$;Location=&quot;Table_3443_113_05&quot;;Extended Properties=&quot;&quot;" commandType="0"/>
  </connection>
  <connection id="782" xr16:uid="{56BCABA7-810D-470E-A8E1-0C38AD12096B}" keepAlive="1" name="連線649" type="5" refreshedVersion="0" background="1">
    <dbPr connection="Provider=Microsoft.Mashup.OleDb.1;Data Source=$Workbook$;Location=&quot;Table_3443_113_04&quot;;Extended Properties=&quot;&quot;" commandType="0"/>
  </connection>
  <connection id="783" xr16:uid="{D27B8EE8-5E02-4FB0-96BC-3D2B79E5EAEC}" keepAlive="1" name="連線65" type="5" refreshedVersion="0" background="1">
    <dbPr connection="Provider=Microsoft.Mashup.OleDb.1;Data Source=$Workbook$;Location=&quot;Table_2345_113_03&quot;;Extended Properties=&quot;&quot;" commandType="0"/>
  </connection>
  <connection id="784" xr16:uid="{5B3A45CD-ABCA-488B-972F-F0A9FEDC3328}" keepAlive="1" name="連線650" type="5" refreshedVersion="0" background="1">
    <dbPr connection="Provider=Microsoft.Mashup.OleDb.1;Data Source=$Workbook$;Location=&quot;Table_3443_113_03&quot;;Extended Properties=&quot;&quot;" commandType="0"/>
  </connection>
  <connection id="785" xr16:uid="{F864BECA-1A2B-4A52-80D6-8D1ED92E9680}" keepAlive="1" name="連線651" type="5" refreshedVersion="0" background="1">
    <dbPr connection="Provider=Microsoft.Mashup.OleDb.1;Data Source=$Workbook$;Location=&quot;Table_2637_113_05&quot;;Extended Properties=&quot;&quot;" commandType="0"/>
  </connection>
  <connection id="786" xr16:uid="{85AC6BD1-B01E-44FE-9BC6-6B6CF53BFAAE}" keepAlive="1" name="連線652" type="5" refreshedVersion="0" background="1">
    <dbPr connection="Provider=Microsoft.Mashup.OleDb.1;Data Source=$Workbook$;Location=&quot;Table_2637_113_04&quot;;Extended Properties=&quot;&quot;" commandType="0"/>
  </connection>
  <connection id="787" xr16:uid="{56953F24-68DF-4A96-BF36-E4B5EA4D94A7}" keepAlive="1" name="連線653" type="5" refreshedVersion="0" background="1">
    <dbPr connection="Provider=Microsoft.Mashup.OleDb.1;Data Source=$Workbook$;Location=&quot;Table_2637_113_03&quot;;Extended Properties=&quot;&quot;" commandType="0"/>
  </connection>
  <connection id="788" xr16:uid="{6F16478A-104C-4FD4-A519-DAC6F8FF5317}" keepAlive="1" name="連線654" type="5" refreshedVersion="0" background="1">
    <dbPr connection="Provider=Microsoft.Mashup.OleDb.1;Data Source=$Workbook$;Location=&quot;Table_2455_113_05&quot;;Extended Properties=&quot;&quot;" commandType="0"/>
  </connection>
  <connection id="789" xr16:uid="{CB9CB590-E039-4FD6-834D-12586F7BB1D0}" keepAlive="1" name="連線655" type="5" refreshedVersion="0" background="1">
    <dbPr connection="Provider=Microsoft.Mashup.OleDb.1;Data Source=$Workbook$;Location=&quot;Table_2455_113_04&quot;;Extended Properties=&quot;&quot;" commandType="0"/>
  </connection>
  <connection id="790" xr16:uid="{499BF550-906C-4C92-8A4A-431093DA949C}" keepAlive="1" name="連線656" type="5" refreshedVersion="0" background="1">
    <dbPr connection="Provider=Microsoft.Mashup.OleDb.1;Data Source=$Workbook$;Location=&quot;Table_2455_113_03&quot;;Extended Properties=&quot;&quot;" commandType="0"/>
  </connection>
  <connection id="791" xr16:uid="{801C9FD5-AD8A-4362-A421-79888AABB9C8}" keepAlive="1" name="連線657" type="5" refreshedVersion="0" background="1">
    <dbPr connection="Provider=Microsoft.Mashup.OleDb.1;Data Source=$Workbook$;Location=&quot;Table_3661_113_05&quot;;Extended Properties=&quot;&quot;" commandType="0"/>
  </connection>
  <connection id="792" xr16:uid="{F2E7B0EE-10F5-4E5E-851A-F9752509E826}" keepAlive="1" name="連線658" type="5" refreshedVersion="0" background="1">
    <dbPr connection="Provider=Microsoft.Mashup.OleDb.1;Data Source=$Workbook$;Location=&quot;Table_3661_113_04&quot;;Extended Properties=&quot;&quot;" commandType="0"/>
  </connection>
  <connection id="793" xr16:uid="{770B7735-B6F3-42D9-A491-150DED95DE2A}" keepAlive="1" name="連線659" type="5" refreshedVersion="0" background="1">
    <dbPr connection="Provider=Microsoft.Mashup.OleDb.1;Data Source=$Workbook$;Location=&quot;Table_3661_113_03&quot;;Extended Properties=&quot;&quot;" commandType="0"/>
  </connection>
  <connection id="794" xr16:uid="{050305CD-4767-498A-BF6A-E8985766C757}" keepAlive="1" name="連線66" type="5" refreshedVersion="0" background="1">
    <dbPr connection="Provider=Microsoft.Mashup.OleDb.1;Data Source=$Workbook$;Location=&quot;Table_6669_113_05&quot;;Extended Properties=&quot;&quot;" commandType="0"/>
  </connection>
  <connection id="795" xr16:uid="{EB2FD601-BD28-4912-8E9D-01B6424F655C}" keepAlive="1" name="連線660" type="5" refreshedVersion="0" background="1">
    <dbPr connection="Provider=Microsoft.Mashup.OleDb.1;Data Source=$Workbook$;Location=&quot;Table_2357_113_05&quot;;Extended Properties=&quot;&quot;" commandType="0"/>
  </connection>
  <connection id="796" xr16:uid="{3D1C371B-1F98-4275-B44D-AFC3421D107A}" keepAlive="1" name="連線661" type="5" refreshedVersion="0" background="1">
    <dbPr connection="Provider=Microsoft.Mashup.OleDb.1;Data Source=$Workbook$;Location=&quot;Table_2357_113_04&quot;;Extended Properties=&quot;&quot;" commandType="0"/>
  </connection>
  <connection id="797" xr16:uid="{424DCDE4-F364-47A3-9359-0CE4C655D782}" keepAlive="1" name="連線662" type="5" refreshedVersion="0" background="1">
    <dbPr connection="Provider=Microsoft.Mashup.OleDb.1;Data Source=$Workbook$;Location=&quot;Table_2357_113_03&quot;;Extended Properties=&quot;&quot;" commandType="0"/>
  </connection>
  <connection id="798" xr16:uid="{79A56E5C-9AA4-48AB-9F76-240D6273D2FA}" keepAlive="1" name="連線663" type="5" refreshedVersion="0" background="1">
    <dbPr connection="Provider=Microsoft.Mashup.OleDb.1;Data Source=$Workbook$;Location=&quot;Table_2059_113_05&quot;;Extended Properties=&quot;&quot;" commandType="0"/>
  </connection>
  <connection id="799" xr16:uid="{4A042A1B-E234-4A91-A926-429FC4622FEF}" keepAlive="1" name="連線664" type="5" refreshedVersion="0" background="1">
    <dbPr connection="Provider=Microsoft.Mashup.OleDb.1;Data Source=$Workbook$;Location=&quot;Table_2059_113_04&quot;;Extended Properties=&quot;&quot;" commandType="0"/>
  </connection>
  <connection id="800" xr16:uid="{4E06EB75-8A8B-417B-8D15-A10FA86E05C4}" keepAlive="1" name="連線665" type="5" refreshedVersion="0" background="1">
    <dbPr connection="Provider=Microsoft.Mashup.OleDb.1;Data Source=$Workbook$;Location=&quot;Table_2059_113_03&quot;;Extended Properties=&quot;&quot;" commandType="0"/>
  </connection>
  <connection id="801" xr16:uid="{4649979B-1997-43FB-86C1-56662D40F374}" keepAlive="1" name="連線666" type="5" refreshedVersion="0" background="1">
    <dbPr connection="Provider=Microsoft.Mashup.OleDb.1;Data Source=$Workbook$;Location=&quot;Table_3533_113_05&quot;;Extended Properties=&quot;&quot;" commandType="0"/>
  </connection>
  <connection id="802" xr16:uid="{C60DB10B-1029-494F-AD1B-56B1CAE9DB84}" keepAlive="1" name="連線667" type="5" refreshedVersion="0" background="1">
    <dbPr connection="Provider=Microsoft.Mashup.OleDb.1;Data Source=$Workbook$;Location=&quot;Table_3533_113_04&quot;;Extended Properties=&quot;&quot;" commandType="0"/>
  </connection>
  <connection id="803" xr16:uid="{5AD09679-1C2A-4AEB-98D4-347EFFDDA94F}" keepAlive="1" name="連線668" type="5" refreshedVersion="0" background="1">
    <dbPr connection="Provider=Microsoft.Mashup.OleDb.1;Data Source=$Workbook$;Location=&quot;Table_3533_113_03&quot;;Extended Properties=&quot;&quot;" commandType="0"/>
  </connection>
  <connection id="804" xr16:uid="{7EA7F45F-63EB-40F9-8CD7-8EE54246B4B8}" keepAlive="1" name="連線669" type="5" refreshedVersion="0" background="1">
    <dbPr connection="Provider=Microsoft.Mashup.OleDb.1;Data Source=$Workbook$;Location=&quot;Table_6669_113_05&quot;;Extended Properties=&quot;&quot;" commandType="0"/>
  </connection>
  <connection id="805" xr16:uid="{9B8E187C-599F-43DE-8DE8-84D4032F8B89}" keepAlive="1" name="連線67" type="5" refreshedVersion="0" background="1">
    <dbPr connection="Provider=Microsoft.Mashup.OleDb.1;Data Source=$Workbook$;Location=&quot;Table_6669_113_04&quot;;Extended Properties=&quot;&quot;" commandType="0"/>
  </connection>
  <connection id="806" xr16:uid="{5A7C2F87-91AF-4E6A-BB5C-3619E6311C48}" keepAlive="1" name="連線670" type="5" refreshedVersion="0" background="1">
    <dbPr connection="Provider=Microsoft.Mashup.OleDb.1;Data Source=$Workbook$;Location=&quot;Table_6669_113_04&quot;;Extended Properties=&quot;&quot;" commandType="0"/>
  </connection>
  <connection id="807" xr16:uid="{3CAC1967-B4FA-46DB-9A31-1E5FA63E1D79}" keepAlive="1" name="連線671" type="5" refreshedVersion="0" background="1">
    <dbPr connection="Provider=Microsoft.Mashup.OleDb.1;Data Source=$Workbook$;Location=&quot;Table_6669_113_03&quot;;Extended Properties=&quot;&quot;" commandType="0"/>
  </connection>
  <connection id="808" xr16:uid="{9CEF8E7B-F8DC-4890-8F3F-6BEB7982E1F3}" keepAlive="1" name="連線672" type="5" refreshedVersion="0" background="1">
    <dbPr connection="Provider=Microsoft.Mashup.OleDb.1;Data Source=$Workbook$;Location=&quot;Table_2207_113_05&quot;;Extended Properties=&quot;&quot;" commandType="0"/>
  </connection>
  <connection id="809" xr16:uid="{F9E9C682-960C-4155-B445-EA2F005A86B3}" keepAlive="1" name="連線673" type="5" refreshedVersion="0" background="1">
    <dbPr connection="Provider=Microsoft.Mashup.OleDb.1;Data Source=$Workbook$;Location=&quot;Table_2207_113_04&quot;;Extended Properties=&quot;&quot;" commandType="0"/>
  </connection>
  <connection id="810" xr16:uid="{CBEB72B3-74A2-4790-9A9F-CED90D55180C}" keepAlive="1" name="連線674" type="5" refreshedVersion="0" background="1">
    <dbPr connection="Provider=Microsoft.Mashup.OleDb.1;Data Source=$Workbook$;Location=&quot;Table_2207_113_03&quot;;Extended Properties=&quot;&quot;" commandType="0"/>
  </connection>
  <connection id="811" xr16:uid="{A8B926E1-42D8-41A8-8132-7FCE4EF4490E}" keepAlive="1" name="連線675" type="5" refreshedVersion="0" background="1">
    <dbPr connection="Provider=Microsoft.Mashup.OleDb.1;Data Source=$Workbook$;Location=&quot;Table_2454_113_05&quot;;Extended Properties=&quot;&quot;" commandType="0"/>
  </connection>
  <connection id="812" xr16:uid="{D521450A-1469-4F3C-AC26-DE5942665FEB}" keepAlive="1" name="連線676" type="5" refreshedVersion="0" background="1">
    <dbPr connection="Provider=Microsoft.Mashup.OleDb.1;Data Source=$Workbook$;Location=&quot;Table_2454_113_04&quot;;Extended Properties=&quot;&quot;" commandType="0"/>
  </connection>
  <connection id="813" xr16:uid="{98DE4641-73F5-4353-95F4-4D194C95D537}" keepAlive="1" name="連線677" type="5" refreshedVersion="0" background="1">
    <dbPr connection="Provider=Microsoft.Mashup.OleDb.1;Data Source=$Workbook$;Location=&quot;Table_2454_113_03&quot;;Extended Properties=&quot;&quot;" commandType="0"/>
  </connection>
  <connection id="814" xr16:uid="{89122C6F-AEDE-4D8F-9C79-DFA73522518D}" keepAlive="1" name="連線678" type="5" refreshedVersion="0" background="1">
    <dbPr connection="Provider=Microsoft.Mashup.OleDb.1;Data Source=$Workbook$;Location=&quot;Table_4763_113_05&quot;;Extended Properties=&quot;&quot;" commandType="0"/>
  </connection>
  <connection id="815" xr16:uid="{29ABF276-C2C3-4E54-8E57-EB80E7F00491}" keepAlive="1" name="連線679" type="5" refreshedVersion="0" background="1">
    <dbPr connection="Provider=Microsoft.Mashup.OleDb.1;Data Source=$Workbook$;Location=&quot;Table_4763_113_04&quot;;Extended Properties=&quot;&quot;" commandType="0"/>
  </connection>
  <connection id="816" xr16:uid="{E09A9A8D-1EE9-423B-B28B-C3C5BCAC83C4}" keepAlive="1" name="連線68" type="5" refreshedVersion="0" background="1">
    <dbPr connection="Provider=Microsoft.Mashup.OleDb.1;Data Source=$Workbook$;Location=&quot;Table_6669_113_03&quot;;Extended Properties=&quot;&quot;" commandType="0"/>
  </connection>
  <connection id="817" xr16:uid="{ACE453FC-A8C3-4954-8ACB-1082E1F54877}" keepAlive="1" name="連線680" type="5" refreshedVersion="0" background="1">
    <dbPr connection="Provider=Microsoft.Mashup.OleDb.1;Data Source=$Workbook$;Location=&quot;Table_4763_113_03&quot;;Extended Properties=&quot;&quot;" commandType="0"/>
  </connection>
  <connection id="818" xr16:uid="{A8A397AC-66E3-41BB-816F-6FAF8BC98BBF}" keepAlive="1" name="連線681" type="5" refreshedVersion="0" background="1">
    <dbPr connection="Provider=Microsoft.Mashup.OleDb.1;Data Source=$Workbook$;Location=&quot;Table_3008_113_05&quot;;Extended Properties=&quot;&quot;" commandType="0"/>
  </connection>
  <connection id="819" xr16:uid="{84D83E31-3203-4E1B-859A-4887C8A8D2C5}" keepAlive="1" name="連線682" type="5" refreshedVersion="0" background="1">
    <dbPr connection="Provider=Microsoft.Mashup.OleDb.1;Data Source=$Workbook$;Location=&quot;Table_3008_113_04&quot;;Extended Properties=&quot;&quot;" commandType="0"/>
  </connection>
  <connection id="820" xr16:uid="{5FB95E18-EE34-4694-89A8-92ECA47A62C0}" keepAlive="1" name="連線683" type="5" refreshedVersion="0" background="1">
    <dbPr connection="Provider=Microsoft.Mashup.OleDb.1;Data Source=$Workbook$;Location=&quot;Table_3008_113_03&quot;;Extended Properties=&quot;&quot;" commandType="0"/>
  </connection>
  <connection id="821" xr16:uid="{FB3979B3-C433-46CF-8E1A-23DBBBB5385A}" keepAlive="1" name="連線684" type="5" refreshedVersion="0" background="1">
    <dbPr connection="Provider=Microsoft.Mashup.OleDb.1;Data Source=$Workbook$;Location=&quot;Table_2327_113_05&quot;;Extended Properties=&quot;&quot;" commandType="0"/>
  </connection>
  <connection id="822" xr16:uid="{CDB4B8EE-5F9A-4ADD-AEF6-02BBFFA79819}" keepAlive="1" name="連線685" type="5" refreshedVersion="0" background="1">
    <dbPr connection="Provider=Microsoft.Mashup.OleDb.1;Data Source=$Workbook$;Location=&quot;Table_2327_113_04&quot;;Extended Properties=&quot;&quot;" commandType="0"/>
  </connection>
  <connection id="823" xr16:uid="{FDAB5324-CAAF-4002-B1EF-7C5F8EEF0D48}" keepAlive="1" name="連線686" type="5" refreshedVersion="0" background="1">
    <dbPr connection="Provider=Microsoft.Mashup.OleDb.1;Data Source=$Workbook$;Location=&quot;Table_2327_113_03&quot;;Extended Properties=&quot;&quot;" commandType="0"/>
  </connection>
  <connection id="824" xr16:uid="{1DDE0D06-98F2-4B36-ACC4-5D98CBD94CEA}" keepAlive="1" name="連線687" type="5" refreshedVersion="0" background="1">
    <dbPr connection="Provider=Microsoft.Mashup.OleDb.1;Data Source=$Workbook$;Location=&quot;Table_3661_113_05&quot;;Extended Properties=&quot;&quot;" commandType="0"/>
  </connection>
  <connection id="825" xr16:uid="{17EA1C12-2343-41E7-8CD2-D4FF9574BFB1}" keepAlive="1" name="連線688" type="5" refreshedVersion="0" background="1">
    <dbPr connection="Provider=Microsoft.Mashup.OleDb.1;Data Source=$Workbook$;Location=&quot;Table_3661_113_04&quot;;Extended Properties=&quot;&quot;" commandType="0"/>
  </connection>
  <connection id="826" xr16:uid="{3DAEAE79-9420-43E1-9B18-384071D4CF1C}" keepAlive="1" name="連線689" type="5" refreshedVersion="0" background="1">
    <dbPr connection="Provider=Microsoft.Mashup.OleDb.1;Data Source=$Workbook$;Location=&quot;Table_3661_113_03&quot;;Extended Properties=&quot;&quot;" commandType="0"/>
  </connection>
  <connection id="827" xr16:uid="{F2B8BA3B-D3B9-4750-B0A7-D036C51433EA}" keepAlive="1" name="連線69" type="5" refreshedVersion="0" background="1">
    <dbPr connection="Provider=Microsoft.Mashup.OleDb.1;Data Source=$Workbook$;Location=&quot;Table_3653_113_05&quot;;Extended Properties=&quot;&quot;" commandType="0"/>
  </connection>
  <connection id="828" xr16:uid="{3BA4DAA3-784D-430A-8762-B7D0A1B766A5}" keepAlive="1" name="連線690" type="5" refreshedVersion="0" background="1">
    <dbPr connection="Provider=Microsoft.Mashup.OleDb.1;Data Source=$Workbook$;Location=&quot;Table_2357_113_05&quot;;Extended Properties=&quot;&quot;" commandType="0"/>
  </connection>
  <connection id="829" xr16:uid="{F6114637-46EF-429C-8DC5-FC7C522C6A98}" keepAlive="1" name="連線691" type="5" refreshedVersion="0" background="1">
    <dbPr connection="Provider=Microsoft.Mashup.OleDb.1;Data Source=$Workbook$;Location=&quot;Table_2357_113_04&quot;;Extended Properties=&quot;&quot;" commandType="0"/>
  </connection>
  <connection id="830" xr16:uid="{1A5E84B1-B5EA-48FC-9D3B-8F8B8FAF6CDC}" keepAlive="1" name="連線692" type="5" refreshedVersion="0" background="1">
    <dbPr connection="Provider=Microsoft.Mashup.OleDb.1;Data Source=$Workbook$;Location=&quot;Table_2357_113_03&quot;;Extended Properties=&quot;&quot;" commandType="0"/>
  </connection>
  <connection id="831" xr16:uid="{1285B68A-7BE0-4242-9F09-83021BFE4BCB}" keepAlive="1" name="連線693" type="5" refreshedVersion="0" background="1">
    <dbPr connection="Provider=Microsoft.Mashup.OleDb.1;Data Source=$Workbook$;Location=&quot;Table_2059_113_05&quot;;Extended Properties=&quot;&quot;" commandType="0"/>
  </connection>
  <connection id="832" xr16:uid="{F3B37010-2121-44D6-93F0-C02C0731E3F9}" keepAlive="1" name="連線694" type="5" refreshedVersion="0" background="1">
    <dbPr connection="Provider=Microsoft.Mashup.OleDb.1;Data Source=$Workbook$;Location=&quot;Table_2059_113_04&quot;;Extended Properties=&quot;&quot;" commandType="0"/>
  </connection>
  <connection id="833" xr16:uid="{5539AD90-915E-42D6-B740-23C6243D4324}" keepAlive="1" name="連線695" type="5" refreshedVersion="0" background="1">
    <dbPr connection="Provider=Microsoft.Mashup.OleDb.1;Data Source=$Workbook$;Location=&quot;Table_2059_113_03&quot;;Extended Properties=&quot;&quot;" commandType="0"/>
  </connection>
  <connection id="834" xr16:uid="{A57AE0B7-03C0-4AAC-9094-4C3A2218AC0D}" keepAlive="1" name="連線696" type="5" refreshedVersion="0" background="1">
    <dbPr connection="Provider=Microsoft.Mashup.OleDb.1;Data Source=$Workbook$;Location=&quot;Table_3533_113_05&quot;;Extended Properties=&quot;&quot;" commandType="0"/>
  </connection>
  <connection id="835" xr16:uid="{9D58BDD8-FDC5-4894-A344-99DA02366801}" keepAlive="1" name="連線697" type="5" refreshedVersion="0" background="1">
    <dbPr connection="Provider=Microsoft.Mashup.OleDb.1;Data Source=$Workbook$;Location=&quot;Table_3533_113_04&quot;;Extended Properties=&quot;&quot;" commandType="0"/>
  </connection>
  <connection id="836" xr16:uid="{84662575-0617-4738-8A4B-BE5A18D47E87}" keepAlive="1" name="連線698" type="5" refreshedVersion="0" background="1">
    <dbPr connection="Provider=Microsoft.Mashup.OleDb.1;Data Source=$Workbook$;Location=&quot;Table_3533_113_03&quot;;Extended Properties=&quot;&quot;" commandType="0"/>
  </connection>
  <connection id="837" xr16:uid="{ECD984AD-9F86-4104-9B13-BFD0C35A8B41}" keepAlive="1" name="連線699" type="5" refreshedVersion="0" background="1">
    <dbPr connection="Provider=Microsoft.Mashup.OleDb.1;Data Source=$Workbook$;Location=&quot;Table_6669_113_05&quot;;Extended Properties=&quot;&quot;" commandType="0"/>
  </connection>
  <connection id="838" xr16:uid="{4AD7A233-CCA2-4B84-AA84-EB2580CCE3B0}" keepAlive="1" name="連線7" type="5" refreshedVersion="0" background="1">
    <dbPr connection="Provider=Microsoft.Mashup.OleDb.1;Data Source=$Workbook$;Location=&quot;Table_6669_113_04&quot;;Extended Properties=&quot;&quot;" commandType="0"/>
  </connection>
  <connection id="839" xr16:uid="{2A84BDED-5ADC-4EEC-BA76-CC98B82E52DD}" keepAlive="1" name="連線70" type="5" refreshedVersion="0" background="1">
    <dbPr connection="Provider=Microsoft.Mashup.OleDb.1;Data Source=$Workbook$;Location=&quot;Table_3653_113_04&quot;;Extended Properties=&quot;&quot;" commandType="0"/>
  </connection>
  <connection id="840" xr16:uid="{2B823908-0DEA-4816-98B5-5AB00B384C63}" keepAlive="1" name="連線700" type="5" refreshedVersion="0" background="1">
    <dbPr connection="Provider=Microsoft.Mashup.OleDb.1;Data Source=$Workbook$;Location=&quot;Table_6669_113_04&quot;;Extended Properties=&quot;&quot;" commandType="0"/>
  </connection>
  <connection id="841" xr16:uid="{E25AEB97-A59E-4794-B99D-DC2AC41FA4C3}" keepAlive="1" name="連線701" type="5" refreshedVersion="0" background="1">
    <dbPr connection="Provider=Microsoft.Mashup.OleDb.1;Data Source=$Workbook$;Location=&quot;Table_6669_113_03&quot;;Extended Properties=&quot;&quot;" commandType="0"/>
  </connection>
  <connection id="842" xr16:uid="{F7F1B7BF-7A14-4F43-870C-867E031B2948}" keepAlive="1" name="連線702" type="5" refreshedVersion="0" background="1">
    <dbPr connection="Provider=Microsoft.Mashup.OleDb.1;Data Source=$Workbook$;Location=&quot;Table_2207_113_05&quot;;Extended Properties=&quot;&quot;" commandType="0"/>
  </connection>
  <connection id="843" xr16:uid="{5E308087-1888-4573-B5B4-7F376473F4E6}" keepAlive="1" name="連線703" type="5" refreshedVersion="0" background="1">
    <dbPr connection="Provider=Microsoft.Mashup.OleDb.1;Data Source=$Workbook$;Location=&quot;Table_2207_113_04&quot;;Extended Properties=&quot;&quot;" commandType="0"/>
  </connection>
  <connection id="844" xr16:uid="{773B3218-34AA-41D3-A33A-AEB45B5AEBCF}" keepAlive="1" name="連線704" type="5" refreshedVersion="0" background="1">
    <dbPr connection="Provider=Microsoft.Mashup.OleDb.1;Data Source=$Workbook$;Location=&quot;Table_2207_113_03&quot;;Extended Properties=&quot;&quot;" commandType="0"/>
  </connection>
  <connection id="845" xr16:uid="{14F1C8E1-8E46-4016-A397-DE5AA6AC49EF}" keepAlive="1" name="連線705" type="5" refreshedVersion="0" background="1">
    <dbPr connection="Provider=Microsoft.Mashup.OleDb.1;Data Source=$Workbook$;Location=&quot;Table_2454_113_05&quot;;Extended Properties=&quot;&quot;" commandType="0"/>
  </connection>
  <connection id="846" xr16:uid="{E91B43BF-065A-435B-AE70-D9399F73C543}" keepAlive="1" name="連線706" type="5" refreshedVersion="0" background="1">
    <dbPr connection="Provider=Microsoft.Mashup.OleDb.1;Data Source=$Workbook$;Location=&quot;Table_2454_113_04&quot;;Extended Properties=&quot;&quot;" commandType="0"/>
  </connection>
  <connection id="847" xr16:uid="{369EDAF6-4C8C-4FB8-92BE-A8FB869A15D4}" keepAlive="1" name="連線707" type="5" refreshedVersion="0" background="1">
    <dbPr connection="Provider=Microsoft.Mashup.OleDb.1;Data Source=$Workbook$;Location=&quot;Table_2454_113_03&quot;;Extended Properties=&quot;&quot;" commandType="0"/>
  </connection>
  <connection id="848" xr16:uid="{EE4A547D-F12E-485C-9D17-DBBB159454B3}" keepAlive="1" name="連線708" type="5" refreshedVersion="0" background="1">
    <dbPr connection="Provider=Microsoft.Mashup.OleDb.1;Data Source=$Workbook$;Location=&quot;Table_4763_113_05&quot;;Extended Properties=&quot;&quot;" commandType="0"/>
  </connection>
  <connection id="849" xr16:uid="{41D23D03-CD15-4E4C-B04A-D51921CB83BC}" keepAlive="1" name="連線709" type="5" refreshedVersion="0" background="1">
    <dbPr connection="Provider=Microsoft.Mashup.OleDb.1;Data Source=$Workbook$;Location=&quot;Table_4763_113_04&quot;;Extended Properties=&quot;&quot;" commandType="0"/>
  </connection>
  <connection id="850" xr16:uid="{0AD12367-8DD3-4D7D-A609-D6CE2609BEFF}" keepAlive="1" name="連線71" type="5" refreshedVersion="0" background="1">
    <dbPr connection="Provider=Microsoft.Mashup.OleDb.1;Data Source=$Workbook$;Location=&quot;Table_3653_113_03&quot;;Extended Properties=&quot;&quot;" commandType="0"/>
  </connection>
  <connection id="851" xr16:uid="{A087275A-5140-4358-B8A2-98A8F996D866}" keepAlive="1" name="連線710" type="5" refreshedVersion="0" background="1">
    <dbPr connection="Provider=Microsoft.Mashup.OleDb.1;Data Source=$Workbook$;Location=&quot;Table_4763_113_03&quot;;Extended Properties=&quot;&quot;" commandType="0"/>
  </connection>
  <connection id="852" xr16:uid="{71D99AA9-82BC-446E-A48B-27F28B06C0FB}" keepAlive="1" name="連線711" type="5" refreshedVersion="0" background="1">
    <dbPr connection="Provider=Microsoft.Mashup.OleDb.1;Data Source=$Workbook$;Location=&quot;Table_3008_113_05&quot;;Extended Properties=&quot;&quot;" commandType="0"/>
  </connection>
  <connection id="853" xr16:uid="{CA17A08D-3E95-488C-8832-16071BB82556}" keepAlive="1" name="連線712" type="5" refreshedVersion="0" background="1">
    <dbPr connection="Provider=Microsoft.Mashup.OleDb.1;Data Source=$Workbook$;Location=&quot;Table_3008_113_04&quot;;Extended Properties=&quot;&quot;" commandType="0"/>
  </connection>
  <connection id="854" xr16:uid="{55F9B85B-9E22-4073-9D62-CFE6298B178E}" keepAlive="1" name="連線713" type="5" refreshedVersion="0" background="1">
    <dbPr connection="Provider=Microsoft.Mashup.OleDb.1;Data Source=$Workbook$;Location=&quot;Table_3008_113_03&quot;;Extended Properties=&quot;&quot;" commandType="0"/>
  </connection>
  <connection id="855" xr16:uid="{01F5464C-50EB-4AD7-A9E7-F1B3433C1B67}" keepAlive="1" name="連線714" type="5" refreshedVersion="0" background="1">
    <dbPr connection="Provider=Microsoft.Mashup.OleDb.1;Data Source=$Workbook$;Location=&quot;Table_2327_113_05&quot;;Extended Properties=&quot;&quot;" commandType="0"/>
  </connection>
  <connection id="856" xr16:uid="{FBC18C58-2C7C-434A-AAEA-6ABFD2824A3E}" keepAlive="1" name="連線715" type="5" refreshedVersion="0" background="1">
    <dbPr connection="Provider=Microsoft.Mashup.OleDb.1;Data Source=$Workbook$;Location=&quot;Table_2327_113_04&quot;;Extended Properties=&quot;&quot;" commandType="0"/>
  </connection>
  <connection id="857" xr16:uid="{50BC3149-3FC6-4CD9-AAF4-D7CB952B12E2}" keepAlive="1" name="連線716" type="5" refreshedVersion="0" background="1">
    <dbPr connection="Provider=Microsoft.Mashup.OleDb.1;Data Source=$Workbook$;Location=&quot;Table_2327_113_03&quot;;Extended Properties=&quot;&quot;" commandType="0"/>
  </connection>
  <connection id="858" xr16:uid="{66724CA0-55DE-4503-9E00-CCFEE894F542}" keepAlive="1" name="連線717" type="5" refreshedVersion="0" background="1">
    <dbPr connection="Provider=Microsoft.Mashup.OleDb.1;Data Source=$Workbook$;Location=&quot;Table_3661_113_05&quot;;Extended Properties=&quot;&quot;" commandType="0"/>
  </connection>
  <connection id="859" xr16:uid="{B643E8AF-4F51-4AA1-92A2-ADE728DE4B90}" keepAlive="1" name="連線718" type="5" refreshedVersion="0" background="1">
    <dbPr connection="Provider=Microsoft.Mashup.OleDb.1;Data Source=$Workbook$;Location=&quot;Table_3661_113_04&quot;;Extended Properties=&quot;&quot;" commandType="0"/>
  </connection>
  <connection id="860" xr16:uid="{8C7ADB09-2FC5-4EE0-BE05-9F4CC9B52E9A}" keepAlive="1" name="連線719" type="5" refreshedVersion="0" background="1">
    <dbPr connection="Provider=Microsoft.Mashup.OleDb.1;Data Source=$Workbook$;Location=&quot;Table_3661_113_03&quot;;Extended Properties=&quot;&quot;" commandType="0"/>
  </connection>
  <connection id="861" xr16:uid="{4C3296CC-1981-443E-8C03-8895013BDEB3}" keepAlive="1" name="連線72" type="5" refreshedVersion="0" background="1">
    <dbPr connection="Provider=Microsoft.Mashup.OleDb.1;Data Source=$Workbook$;Location=&quot;Table_1519_113_05&quot;;Extended Properties=&quot;&quot;" commandType="0"/>
  </connection>
  <connection id="862" xr16:uid="{43FB7C24-B9FB-4164-81C6-98593E36D19E}" keepAlive="1" name="連線720" type="5" refreshedVersion="0" background="1">
    <dbPr connection="Provider=Microsoft.Mashup.OleDb.1;Data Source=$Workbook$;Location=&quot;Table_4938_113_05&quot;;Extended Properties=&quot;&quot;" commandType="0"/>
  </connection>
  <connection id="863" xr16:uid="{9BB456F9-8B69-48D0-ADC2-2A8B7712D7C1}" keepAlive="1" name="連線721" type="5" refreshedVersion="0" background="1">
    <dbPr connection="Provider=Microsoft.Mashup.OleDb.1;Data Source=$Workbook$;Location=&quot;Table_4938_113_04&quot;;Extended Properties=&quot;&quot;" commandType="0"/>
  </connection>
  <connection id="864" xr16:uid="{54F4BBAD-783E-4E00-878D-7950FB848BD3}" keepAlive="1" name="連線722" type="5" refreshedVersion="0" background="1">
    <dbPr connection="Provider=Microsoft.Mashup.OleDb.1;Data Source=$Workbook$;Location=&quot;Table_4938_113_03&quot;;Extended Properties=&quot;&quot;" commandType="0"/>
  </connection>
  <connection id="865" xr16:uid="{2B266765-8685-41F1-8F8D-E66827B4C50C}" keepAlive="1" name="連線723" type="5" refreshedVersion="0" background="1">
    <dbPr connection="Provider=Microsoft.Mashup.OleDb.1;Data Source=$Workbook$;Location=&quot;Table_2357_113_05&quot;;Extended Properties=&quot;&quot;" commandType="0"/>
  </connection>
  <connection id="866" xr16:uid="{C74BABDA-4332-4F50-920C-C4655B9D72C8}" keepAlive="1" name="連線724" type="5" refreshedVersion="0" background="1">
    <dbPr connection="Provider=Microsoft.Mashup.OleDb.1;Data Source=$Workbook$;Location=&quot;Table_2357_113_04&quot;;Extended Properties=&quot;&quot;" commandType="0"/>
  </connection>
  <connection id="867" xr16:uid="{CB01FCC4-ED09-4EF9-A6D1-AA4300ADF881}" keepAlive="1" name="連線725" type="5" refreshedVersion="0" background="1">
    <dbPr connection="Provider=Microsoft.Mashup.OleDb.1;Data Source=$Workbook$;Location=&quot;Table_2357_113_03&quot;;Extended Properties=&quot;&quot;" commandType="0"/>
  </connection>
  <connection id="868" xr16:uid="{C8D6B747-705D-4386-A5AB-58199E9F58AC}" keepAlive="1" name="連線726" type="5" refreshedVersion="0" background="1">
    <dbPr connection="Provider=Microsoft.Mashup.OleDb.1;Data Source=$Workbook$;Location=&quot;Table_3036_113_05&quot;;Extended Properties=&quot;&quot;" commandType="0"/>
  </connection>
  <connection id="869" xr16:uid="{4A1173B8-7424-4555-9886-EA7D975CA60D}" keepAlive="1" name="連線727" type="5" refreshedVersion="0" background="1">
    <dbPr connection="Provider=Microsoft.Mashup.OleDb.1;Data Source=$Workbook$;Location=&quot;Table_3036_113_04&quot;;Extended Properties=&quot;&quot;" commandType="0"/>
  </connection>
  <connection id="870" xr16:uid="{8E59E7AA-12E5-4FB4-A910-53A21000CFB6}" keepAlive="1" name="連線728" type="5" refreshedVersion="0" background="1">
    <dbPr connection="Provider=Microsoft.Mashup.OleDb.1;Data Source=$Workbook$;Location=&quot;Table_3036_113_03&quot;;Extended Properties=&quot;&quot;" commandType="0"/>
  </connection>
  <connection id="871" xr16:uid="{16370F54-6E65-4D4F-BFF6-5E72844E6771}" keepAlive="1" name="連線729" type="5" refreshedVersion="0" background="1">
    <dbPr connection="Provider=Microsoft.Mashup.OleDb.1;Data Source=$Workbook$;Location=&quot;Table_6669_113_05&quot;;Extended Properties=&quot;&quot;" commandType="0"/>
  </connection>
  <connection id="872" xr16:uid="{0774DADD-D8DF-4105-B160-AF193DA8273A}" keepAlive="1" name="連線73" type="5" refreshedVersion="0" background="1">
    <dbPr connection="Provider=Microsoft.Mashup.OleDb.1;Data Source=$Workbook$;Location=&quot;Table_1519_113_04&quot;;Extended Properties=&quot;&quot;" commandType="0"/>
  </connection>
  <connection id="873" xr16:uid="{287336EC-9063-42C3-856F-0988FC2D89A0}" keepAlive="1" name="連線730" type="5" refreshedVersion="0" background="1">
    <dbPr connection="Provider=Microsoft.Mashup.OleDb.1;Data Source=$Workbook$;Location=&quot;Table_6669_113_04&quot;;Extended Properties=&quot;&quot;" commandType="0"/>
  </connection>
  <connection id="874" xr16:uid="{4ED1B30D-1C0A-42CF-9482-0056000FF35B}" keepAlive="1" name="連線731" type="5" refreshedVersion="0" background="1">
    <dbPr connection="Provider=Microsoft.Mashup.OleDb.1;Data Source=$Workbook$;Location=&quot;Table_6669_113_03&quot;;Extended Properties=&quot;&quot;" commandType="0"/>
  </connection>
  <connection id="875" xr16:uid="{A509BE67-F721-49DF-ADA5-3DBDD3BB3CD6}" keepAlive="1" name="連線732" type="5" refreshedVersion="0" background="1">
    <dbPr connection="Provider=Microsoft.Mashup.OleDb.1;Data Source=$Workbook$;Location=&quot;Table_1809_113_05&quot;;Extended Properties=&quot;&quot;" commandType="0"/>
  </connection>
  <connection id="876" xr16:uid="{92023BCF-448B-46E1-8A81-54D7F2DC9C42}" keepAlive="1" name="連線733" type="5" refreshedVersion="0" background="1">
    <dbPr connection="Provider=Microsoft.Mashup.OleDb.1;Data Source=$Workbook$;Location=&quot;Table_1809_113_04&quot;;Extended Properties=&quot;&quot;" commandType="0"/>
  </connection>
  <connection id="877" xr16:uid="{59E98963-12BD-4C2C-8930-0B30F624583E}" keepAlive="1" name="連線734" type="5" refreshedVersion="0" background="1">
    <dbPr connection="Provider=Microsoft.Mashup.OleDb.1;Data Source=$Workbook$;Location=&quot;Table_1809_113_03&quot;;Extended Properties=&quot;&quot;" commandType="0"/>
  </connection>
  <connection id="878" xr16:uid="{F8F5F35E-02AC-4B70-A144-C6DF7CACDFDE}" keepAlive="1" name="連線735" type="5" refreshedVersion="0" background="1">
    <dbPr connection="Provider=Microsoft.Mashup.OleDb.1;Data Source=$Workbook$;Location=&quot;Table_3356_113_05&quot;;Extended Properties=&quot;&quot;" commandType="0"/>
  </connection>
  <connection id="879" xr16:uid="{2048B24D-FEB4-4C5F-BC9A-0C6541068416}" keepAlive="1" name="連線736" type="5" refreshedVersion="0" background="1">
    <dbPr connection="Provider=Microsoft.Mashup.OleDb.1;Data Source=$Workbook$;Location=&quot;Table_3356_113_04&quot;;Extended Properties=&quot;&quot;" commandType="0"/>
  </connection>
  <connection id="880" xr16:uid="{02485A8F-02FB-4923-B099-803D37BFA6EF}" keepAlive="1" name="連線737" type="5" refreshedVersion="0" background="1">
    <dbPr connection="Provider=Microsoft.Mashup.OleDb.1;Data Source=$Workbook$;Location=&quot;Table_3356_113_03&quot;;Extended Properties=&quot;&quot;" commandType="0"/>
  </connection>
  <connection id="881" xr16:uid="{BAF6AABA-3E32-4720-8653-75467E29B95F}" keepAlive="1" name="連線738" type="5" refreshedVersion="0" background="1">
    <dbPr connection="Provider=Microsoft.Mashup.OleDb.1;Data Source=$Workbook$;Location=&quot;Table_6414_113_05&quot;;Extended Properties=&quot;&quot;" commandType="0"/>
  </connection>
  <connection id="882" xr16:uid="{C6AAFDF7-9F41-42A4-A7E7-37EF963BFE98}" keepAlive="1" name="連線739" type="5" refreshedVersion="0" background="1">
    <dbPr connection="Provider=Microsoft.Mashup.OleDb.1;Data Source=$Workbook$;Location=&quot;Table_6414_113_04&quot;;Extended Properties=&quot;&quot;" commandType="0"/>
  </connection>
  <connection id="883" xr16:uid="{C098F86C-F96F-4B87-AADE-0DCAA05F6B2E}" keepAlive="1" name="連線74" type="5" refreshedVersion="0" background="1">
    <dbPr connection="Provider=Microsoft.Mashup.OleDb.1;Data Source=$Workbook$;Location=&quot;Table_1519_113_03&quot;;Extended Properties=&quot;&quot;" commandType="0"/>
  </connection>
  <connection id="884" xr16:uid="{B7BC0D8A-D7B7-49FF-B2FA-F48DEBF2B350}" keepAlive="1" name="連線740" type="5" refreshedVersion="0" background="1">
    <dbPr connection="Provider=Microsoft.Mashup.OleDb.1;Data Source=$Workbook$;Location=&quot;Table_6414_113_03&quot;;Extended Properties=&quot;&quot;" commandType="0"/>
  </connection>
  <connection id="885" xr16:uid="{F3D213A9-7CF9-47A1-9E32-6D387E8EEB7A}" keepAlive="1" name="連線741" type="5" refreshedVersion="0" background="1">
    <dbPr connection="Provider=Microsoft.Mashup.OleDb.1;Data Source=$Workbook$;Location=&quot;Table_1905_113_05&quot;;Extended Properties=&quot;&quot;" commandType="0"/>
  </connection>
  <connection id="886" xr16:uid="{69B01E96-89D9-46B7-90ED-FAA2FE0E091B}" keepAlive="1" name="連線742" type="5" refreshedVersion="0" background="1">
    <dbPr connection="Provider=Microsoft.Mashup.OleDb.1;Data Source=$Workbook$;Location=&quot;Table_1905_113_04&quot;;Extended Properties=&quot;&quot;" commandType="0"/>
  </connection>
  <connection id="887" xr16:uid="{CAD7E3BC-80D8-457A-A27B-6DA6AD0AF1FC}" keepAlive="1" name="連線743" type="5" refreshedVersion="0" background="1">
    <dbPr connection="Provider=Microsoft.Mashup.OleDb.1;Data Source=$Workbook$;Location=&quot;Table_1905_113_03&quot;;Extended Properties=&quot;&quot;" commandType="0"/>
  </connection>
  <connection id="888" xr16:uid="{D59D0AFA-CA39-4DEE-9902-3B3D30C61D87}" keepAlive="1" name="連線744" type="5" refreshedVersion="0" background="1">
    <dbPr connection="Provider=Microsoft.Mashup.OleDb.1;Data Source=$Workbook$;Location=&quot;Table_3504_113_05&quot;;Extended Properties=&quot;&quot;" commandType="0"/>
  </connection>
  <connection id="889" xr16:uid="{7BCE6669-6B13-48FE-9C73-04166E5DC32A}" keepAlive="1" name="連線745" type="5" refreshedVersion="0" background="1">
    <dbPr connection="Provider=Microsoft.Mashup.OleDb.1;Data Source=$Workbook$;Location=&quot;Table_3504_113_04&quot;;Extended Properties=&quot;&quot;" commandType="0"/>
  </connection>
  <connection id="890" xr16:uid="{3C13B62A-07FC-455B-A55E-F9E3DD3A421A}" keepAlive="1" name="連線746" type="5" refreshedVersion="0" background="1">
    <dbPr connection="Provider=Microsoft.Mashup.OleDb.1;Data Source=$Workbook$;Location=&quot;Table_3504_113_03&quot;;Extended Properties=&quot;&quot;" commandType="0"/>
  </connection>
  <connection id="891" xr16:uid="{63295828-5A4E-4645-86C8-7BA53241740F}" keepAlive="1" name="連線747" type="5" refreshedVersion="0" background="1">
    <dbPr connection="Provider=Microsoft.Mashup.OleDb.1;Data Source=$Workbook$;Location=&quot;Table_2338_113_05&quot;;Extended Properties=&quot;&quot;" commandType="0"/>
  </connection>
  <connection id="892" xr16:uid="{7F9F8E33-4F56-4EB8-A79B-EC76B6C5E8C6}" keepAlive="1" name="連線748" type="5" refreshedVersion="0" background="1">
    <dbPr connection="Provider=Microsoft.Mashup.OleDb.1;Data Source=$Workbook$;Location=&quot;Table_2338_113_04&quot;;Extended Properties=&quot;&quot;" commandType="0"/>
  </connection>
  <connection id="893" xr16:uid="{50C03A7B-FDD2-4603-B058-B9C29665887D}" keepAlive="1" name="連線749" type="5" refreshedVersion="0" background="1">
    <dbPr connection="Provider=Microsoft.Mashup.OleDb.1;Data Source=$Workbook$;Location=&quot;Table_2338_113_03&quot;;Extended Properties=&quot;&quot;" commandType="0"/>
  </connection>
  <connection id="894" xr16:uid="{650A4461-E87F-4265-A24C-52CA755E95E6}" keepAlive="1" name="連線75" type="5" refreshedVersion="0" background="1">
    <dbPr connection="Provider=Microsoft.Mashup.OleDb.1;Data Source=$Workbook$;Location=&quot;Table_1905_113_05&quot;;Extended Properties=&quot;&quot;" commandType="0"/>
  </connection>
  <connection id="895" xr16:uid="{6DB7777A-1F09-4280-BD1F-E80527EAE598}" keepAlive="1" name="連線750" type="5" refreshedVersion="0" background="1">
    <dbPr connection="Provider=Microsoft.Mashup.OleDb.1;Data Source=$Workbook$;Location=&quot;Table_2357_113_05&quot;;Extended Properties=&quot;&quot;" commandType="0"/>
  </connection>
  <connection id="896" xr16:uid="{67EC49C8-4203-4A03-AE2E-A25E5C57BA6E}" keepAlive="1" name="連線751" type="5" refreshedVersion="0" background="1">
    <dbPr connection="Provider=Microsoft.Mashup.OleDb.1;Data Source=$Workbook$;Location=&quot;Table_2357_113_04&quot;;Extended Properties=&quot;&quot;" commandType="0"/>
  </connection>
  <connection id="897" xr16:uid="{62A27CE2-6D2D-4499-B22A-4D42C96125D9}" keepAlive="1" name="連線752" type="5" refreshedVersion="0" background="1">
    <dbPr connection="Provider=Microsoft.Mashup.OleDb.1;Data Source=$Workbook$;Location=&quot;Table_2357_113_03&quot;;Extended Properties=&quot;&quot;" commandType="0"/>
  </connection>
  <connection id="898" xr16:uid="{2ACA0460-4EE6-4C48-9B07-CC4BC5F13AEF}" keepAlive="1" name="連線753" type="5" refreshedVersion="0" background="1">
    <dbPr connection="Provider=Microsoft.Mashup.OleDb.1;Data Source=$Workbook$;Location=&quot;Table_2059_113_05&quot;;Extended Properties=&quot;&quot;" commandType="0"/>
  </connection>
  <connection id="899" xr16:uid="{A094DB11-B47E-41D2-BE8A-ECCB5EDBBA56}" keepAlive="1" name="連線754" type="5" refreshedVersion="0" background="1">
    <dbPr connection="Provider=Microsoft.Mashup.OleDb.1;Data Source=$Workbook$;Location=&quot;Table_2059_113_04&quot;;Extended Properties=&quot;&quot;" commandType="0"/>
  </connection>
  <connection id="900" xr16:uid="{E1F80D5E-A6E9-4DC0-85B4-3C07B9EDA067}" keepAlive="1" name="連線755" type="5" refreshedVersion="0" background="1">
    <dbPr connection="Provider=Microsoft.Mashup.OleDb.1;Data Source=$Workbook$;Location=&quot;Table_2059_113_03&quot;;Extended Properties=&quot;&quot;" commandType="0"/>
  </connection>
  <connection id="901" xr16:uid="{7FBACAE4-8594-4944-900F-E4DA9C971A93}" keepAlive="1" name="連線756" type="5" refreshedVersion="0" background="1">
    <dbPr connection="Provider=Microsoft.Mashup.OleDb.1;Data Source=$Workbook$;Location=&quot;Table_3533_113_05&quot;;Extended Properties=&quot;&quot;" commandType="0"/>
  </connection>
  <connection id="902" xr16:uid="{48F0FF4D-9BEB-4A80-8F15-8EA7E4904F60}" keepAlive="1" name="連線757" type="5" refreshedVersion="0" background="1">
    <dbPr connection="Provider=Microsoft.Mashup.OleDb.1;Data Source=$Workbook$;Location=&quot;Table_3533_113_04&quot;;Extended Properties=&quot;&quot;" commandType="0"/>
  </connection>
  <connection id="903" xr16:uid="{3A9A04BA-1827-4665-B74A-27DF5F5F18EB}" keepAlive="1" name="連線758" type="5" refreshedVersion="0" background="1">
    <dbPr connection="Provider=Microsoft.Mashup.OleDb.1;Data Source=$Workbook$;Location=&quot;Table_3533_113_03&quot;;Extended Properties=&quot;&quot;" commandType="0"/>
  </connection>
  <connection id="904" xr16:uid="{C3BC0887-67C0-426D-90A2-C07643D51BB3}" keepAlive="1" name="連線759" type="5" refreshedVersion="0" background="1">
    <dbPr connection="Provider=Microsoft.Mashup.OleDb.1;Data Source=$Workbook$;Location=&quot;Table_6669_113_05&quot;;Extended Properties=&quot;&quot;" commandType="0"/>
  </connection>
  <connection id="905" xr16:uid="{71D67FF1-581E-4751-AB8E-5876FB28FAF3}" keepAlive="1" name="連線76" type="5" refreshedVersion="0" background="1">
    <dbPr connection="Provider=Microsoft.Mashup.OleDb.1;Data Source=$Workbook$;Location=&quot;Table_1905_113_04&quot;;Extended Properties=&quot;&quot;" commandType="0"/>
  </connection>
  <connection id="906" xr16:uid="{BD8581C1-2DB9-4C80-8198-96640CF29997}" keepAlive="1" name="連線760" type="5" refreshedVersion="0" background="1">
    <dbPr connection="Provider=Microsoft.Mashup.OleDb.1;Data Source=$Workbook$;Location=&quot;Table_6669_113_04&quot;;Extended Properties=&quot;&quot;" commandType="0"/>
  </connection>
  <connection id="907" xr16:uid="{80C1C143-AC70-4350-952F-47656D7B3DA4}" keepAlive="1" name="連線761" type="5" refreshedVersion="0" background="1">
    <dbPr connection="Provider=Microsoft.Mashup.OleDb.1;Data Source=$Workbook$;Location=&quot;Table_6669_113_03&quot;;Extended Properties=&quot;&quot;" commandType="0"/>
  </connection>
  <connection id="908" xr16:uid="{DD05F534-99A1-4DC8-9F8C-C7E88D9BB052}" keepAlive="1" name="連線762" type="5" refreshedVersion="0" background="1">
    <dbPr connection="Provider=Microsoft.Mashup.OleDb.1;Data Source=$Workbook$;Location=&quot;Table_2207_113_05&quot;;Extended Properties=&quot;&quot;" commandType="0"/>
  </connection>
  <connection id="909" xr16:uid="{AEDB9456-8BE5-43B9-8D2C-77B0926807F1}" keepAlive="1" name="連線763" type="5" refreshedVersion="0" background="1">
    <dbPr connection="Provider=Microsoft.Mashup.OleDb.1;Data Source=$Workbook$;Location=&quot;Table_2207_113_04&quot;;Extended Properties=&quot;&quot;" commandType="0"/>
  </connection>
  <connection id="910" xr16:uid="{2D635299-E03F-4256-B63A-1966273C00BF}" keepAlive="1" name="連線764" type="5" refreshedVersion="0" background="1">
    <dbPr connection="Provider=Microsoft.Mashup.OleDb.1;Data Source=$Workbook$;Location=&quot;Table_2207_113_03&quot;;Extended Properties=&quot;&quot;" commandType="0"/>
  </connection>
  <connection id="911" xr16:uid="{965340EF-AF7C-41C8-8C75-8C5745E98D2D}" keepAlive="1" name="連線765" type="5" refreshedVersion="0" background="1">
    <dbPr connection="Provider=Microsoft.Mashup.OleDb.1;Data Source=$Workbook$;Location=&quot;Table_2454_113_05&quot;;Extended Properties=&quot;&quot;" commandType="0"/>
  </connection>
  <connection id="912" xr16:uid="{B0E232AE-38C8-4CE0-AFF7-25EEA87C4739}" keepAlive="1" name="連線766" type="5" refreshedVersion="0" background="1">
    <dbPr connection="Provider=Microsoft.Mashup.OleDb.1;Data Source=$Workbook$;Location=&quot;Table_2454_113_04&quot;;Extended Properties=&quot;&quot;" commandType="0"/>
  </connection>
  <connection id="913" xr16:uid="{BD33FE18-1759-44E6-AB12-AC18D046755D}" keepAlive="1" name="連線767" type="5" refreshedVersion="0" background="1">
    <dbPr connection="Provider=Microsoft.Mashup.OleDb.1;Data Source=$Workbook$;Location=&quot;Table_2454_113_03&quot;;Extended Properties=&quot;&quot;" commandType="0"/>
  </connection>
  <connection id="914" xr16:uid="{CC96135B-580B-4DDC-A1EC-D8600A887505}" keepAlive="1" name="連線768" type="5" refreshedVersion="0" background="1">
    <dbPr connection="Provider=Microsoft.Mashup.OleDb.1;Data Source=$Workbook$;Location=&quot;Table_4763_113_05&quot;;Extended Properties=&quot;&quot;" commandType="0"/>
  </connection>
  <connection id="915" xr16:uid="{C99FC736-B0BD-4819-BFF4-6777947E24E8}" keepAlive="1" name="連線769" type="5" refreshedVersion="0" background="1">
    <dbPr connection="Provider=Microsoft.Mashup.OleDb.1;Data Source=$Workbook$;Location=&quot;Table_4763_113_04&quot;;Extended Properties=&quot;&quot;" commandType="0"/>
  </connection>
  <connection id="916" xr16:uid="{A25DD63C-628D-43CC-BBD9-851EEEFDB14F}" keepAlive="1" name="連線77" type="5" refreshedVersion="0" background="1">
    <dbPr connection="Provider=Microsoft.Mashup.OleDb.1;Data Source=$Workbook$;Location=&quot;Table_1905_113_03&quot;;Extended Properties=&quot;&quot;" commandType="0"/>
  </connection>
  <connection id="917" xr16:uid="{ED047EF1-207F-4049-A2CE-5331F25C3067}" keepAlive="1" name="連線770" type="5" refreshedVersion="0" background="1">
    <dbPr connection="Provider=Microsoft.Mashup.OleDb.1;Data Source=$Workbook$;Location=&quot;Table_4763_113_03&quot;;Extended Properties=&quot;&quot;" commandType="0"/>
  </connection>
  <connection id="918" xr16:uid="{885A516F-B609-45B7-9298-740E153682F0}" keepAlive="1" name="連線771" type="5" refreshedVersion="0" background="1">
    <dbPr connection="Provider=Microsoft.Mashup.OleDb.1;Data Source=$Workbook$;Location=&quot;Table_3008_113_05&quot;;Extended Properties=&quot;&quot;" commandType="0"/>
  </connection>
  <connection id="919" xr16:uid="{5662C152-DB81-4824-8F46-A8334DA4CFE5}" keepAlive="1" name="連線772" type="5" refreshedVersion="0" background="1">
    <dbPr connection="Provider=Microsoft.Mashup.OleDb.1;Data Source=$Workbook$;Location=&quot;Table_3008_113_04&quot;;Extended Properties=&quot;&quot;" commandType="0"/>
  </connection>
  <connection id="920" xr16:uid="{03EF884B-6DB4-47E3-863D-17E35448234D}" keepAlive="1" name="連線773" type="5" refreshedVersion="0" background="1">
    <dbPr connection="Provider=Microsoft.Mashup.OleDb.1;Data Source=$Workbook$;Location=&quot;Table_3008_113_03&quot;;Extended Properties=&quot;&quot;" commandType="0"/>
  </connection>
  <connection id="921" xr16:uid="{AF73DE55-3273-4481-880F-08E3B98B3E82}" keepAlive="1" name="連線774" type="5" refreshedVersion="0" background="1">
    <dbPr connection="Provider=Microsoft.Mashup.OleDb.1;Data Source=$Workbook$;Location=&quot;Table_2327_113_05&quot;;Extended Properties=&quot;&quot;" commandType="0"/>
  </connection>
  <connection id="922" xr16:uid="{077B7C46-72FA-462A-ACD4-95DE78C18DAA}" keepAlive="1" name="連線775" type="5" refreshedVersion="0" background="1">
    <dbPr connection="Provider=Microsoft.Mashup.OleDb.1;Data Source=$Workbook$;Location=&quot;Table_2327_113_04&quot;;Extended Properties=&quot;&quot;" commandType="0"/>
  </connection>
  <connection id="923" xr16:uid="{75A5C9E1-2CBC-45E7-93E4-3DA5DA02126D}" keepAlive="1" name="連線776" type="5" refreshedVersion="0" background="1">
    <dbPr connection="Provider=Microsoft.Mashup.OleDb.1;Data Source=$Workbook$;Location=&quot;Table_2327_113_03&quot;;Extended Properties=&quot;&quot;" commandType="0"/>
  </connection>
  <connection id="924" xr16:uid="{333FEA4C-9F45-43D5-ACD5-2973176DE343}" keepAlive="1" name="連線777" type="5" refreshedVersion="0" background="1">
    <dbPr connection="Provider=Microsoft.Mashup.OleDb.1;Data Source=$Workbook$;Location=&quot;Table_3661_113_05&quot;;Extended Properties=&quot;&quot;" commandType="0"/>
  </connection>
  <connection id="925" xr16:uid="{933BE3E5-B2A2-4CD8-AD6A-B78655C99070}" keepAlive="1" name="連線778" type="5" refreshedVersion="0" background="1">
    <dbPr connection="Provider=Microsoft.Mashup.OleDb.1;Data Source=$Workbook$;Location=&quot;Table_3661_113_04&quot;;Extended Properties=&quot;&quot;" commandType="0"/>
  </connection>
  <connection id="926" xr16:uid="{1B5EAFEB-1E68-4C82-8201-691D3F9A6C61}" keepAlive="1" name="連線779" type="5" refreshedVersion="0" background="1">
    <dbPr connection="Provider=Microsoft.Mashup.OleDb.1;Data Source=$Workbook$;Location=&quot;Table_3661_113_03&quot;;Extended Properties=&quot;&quot;" commandType="0"/>
  </connection>
  <connection id="927" xr16:uid="{00571EE8-347C-4786-907E-70CA1BE52886}" keepAlive="1" name="連線78" type="5" refreshedVersion="0" background="1">
    <dbPr connection="Provider=Microsoft.Mashup.OleDb.1;Data Source=$Workbook$;Location=&quot;Table_6409_113_05&quot;;Extended Properties=&quot;&quot;" commandType="0"/>
  </connection>
  <connection id="928" xr16:uid="{00F877BE-AABF-41CB-A1F3-563C0665375B}" keepAlive="1" name="連線780" type="5" refreshedVersion="0" background="1">
    <dbPr connection="Provider=Microsoft.Mashup.OleDb.1;Data Source=$Workbook$;Location=&quot;Table_1109_113_05&quot;;Extended Properties=&quot;&quot;" commandType="0"/>
  </connection>
  <connection id="929" xr16:uid="{FC05F524-A3BB-4427-8966-E2CD2CA6386F}" keepAlive="1" name="連線781" type="5" refreshedVersion="0" background="1">
    <dbPr connection="Provider=Microsoft.Mashup.OleDb.1;Data Source=$Workbook$;Location=&quot;Table_1109_113_04&quot;;Extended Properties=&quot;&quot;" commandType="0"/>
  </connection>
  <connection id="930" xr16:uid="{3D732BEE-2DDB-4C8E-A41D-9AB68AE3243E}" keepAlive="1" name="連線782" type="5" refreshedVersion="0" background="1">
    <dbPr connection="Provider=Microsoft.Mashup.OleDb.1;Data Source=$Workbook$;Location=&quot;Table_1109_113_03&quot;;Extended Properties=&quot;&quot;" commandType="0"/>
  </connection>
  <connection id="931" xr16:uid="{314491B1-5C1F-4B10-BF6A-6F40A5C7AF3C}" keepAlive="1" name="連線783" type="5" refreshedVersion="0" background="1">
    <dbPr connection="Provider=Microsoft.Mashup.OleDb.1;Data Source=$Workbook$;Location=&quot;Table_2023_113_05&quot;;Extended Properties=&quot;&quot;" commandType="0"/>
  </connection>
  <connection id="932" xr16:uid="{8E951797-7920-486C-A2EC-DE2256EE7CE7}" keepAlive="1" name="連線784" type="5" refreshedVersion="0" background="1">
    <dbPr connection="Provider=Microsoft.Mashup.OleDb.1;Data Source=$Workbook$;Location=&quot;Table_2023_113_04&quot;;Extended Properties=&quot;&quot;" commandType="0"/>
  </connection>
  <connection id="933" xr16:uid="{E9A2D7F3-CFFF-4E95-9C27-46007FF7B31A}" keepAlive="1" name="連線785" type="5" refreshedVersion="0" background="1">
    <dbPr connection="Provider=Microsoft.Mashup.OleDb.1;Data Source=$Workbook$;Location=&quot;Table_2023_113_03&quot;;Extended Properties=&quot;&quot;" commandType="0"/>
  </connection>
  <connection id="934" xr16:uid="{0B1070AE-3252-4B37-9644-604F0358C425}" keepAlive="1" name="連線786" type="5" refreshedVersion="0" background="1">
    <dbPr connection="Provider=Microsoft.Mashup.OleDb.1;Data Source=$Workbook$;Location=&quot;Table_9802_113_05&quot;;Extended Properties=&quot;&quot;" commandType="0"/>
  </connection>
  <connection id="935" xr16:uid="{304666C8-564B-4D36-86DD-656E461138C2}" keepAlive="1" name="連線787" type="5" refreshedVersion="0" background="1">
    <dbPr connection="Provider=Microsoft.Mashup.OleDb.1;Data Source=$Workbook$;Location=&quot;Table_9802_113_04&quot;;Extended Properties=&quot;&quot;" commandType="0"/>
  </connection>
  <connection id="936" xr16:uid="{CE77660D-31C7-4389-982D-4409EF79118D}" keepAlive="1" name="連線788" type="5" refreshedVersion="0" background="1">
    <dbPr connection="Provider=Microsoft.Mashup.OleDb.1;Data Source=$Workbook$;Location=&quot;Table_9802_113_03&quot;;Extended Properties=&quot;&quot;" commandType="0"/>
  </connection>
  <connection id="937" xr16:uid="{756E7372-CED8-41FC-9BC0-55E176D63050}" keepAlive="1" name="連線789" type="5" refreshedVersion="0" background="1">
    <dbPr connection="Provider=Microsoft.Mashup.OleDb.1;Data Source=$Workbook$;Location=&quot;Table_6213_113_05&quot;;Extended Properties=&quot;&quot;" commandType="0"/>
  </connection>
  <connection id="938" xr16:uid="{8F96747F-818D-412B-B623-EB0BEC59E7FE}" keepAlive="1" name="連線79" type="5" refreshedVersion="0" background="1">
    <dbPr connection="Provider=Microsoft.Mashup.OleDb.1;Data Source=$Workbook$;Location=&quot;Table_6409_113_04&quot;;Extended Properties=&quot;&quot;" commandType="0"/>
  </connection>
  <connection id="939" xr16:uid="{7611ED4D-7A68-4BD7-9C5F-A5FCE0507D16}" keepAlive="1" name="連線790" type="5" refreshedVersion="0" background="1">
    <dbPr connection="Provider=Microsoft.Mashup.OleDb.1;Data Source=$Workbook$;Location=&quot;Table_6213_113_04&quot;;Extended Properties=&quot;&quot;" commandType="0"/>
  </connection>
  <connection id="940" xr16:uid="{D234C701-D0FC-4F3C-B2BD-70125300D418}" keepAlive="1" name="連線791" type="5" refreshedVersion="0" background="1">
    <dbPr connection="Provider=Microsoft.Mashup.OleDb.1;Data Source=$Workbook$;Location=&quot;Table_6213_113_03&quot;;Extended Properties=&quot;&quot;" commandType="0"/>
  </connection>
  <connection id="941" xr16:uid="{049A6F44-815C-44E6-80FB-D2F6331FAC51}" keepAlive="1" name="連線792" type="5" refreshedVersion="0" background="1">
    <dbPr connection="Provider=Microsoft.Mashup.OleDb.1;Data Source=$Workbook$;Location=&quot;Table_6449_113_05&quot;;Extended Properties=&quot;&quot;" commandType="0"/>
  </connection>
  <connection id="942" xr16:uid="{0EA76DA7-A3C7-48C4-89AF-BA48001278A0}" keepAlive="1" name="連線793" type="5" refreshedVersion="0" background="1">
    <dbPr connection="Provider=Microsoft.Mashup.OleDb.1;Data Source=$Workbook$;Location=&quot;Table_6449_113_04&quot;;Extended Properties=&quot;&quot;" commandType="0"/>
  </connection>
  <connection id="943" xr16:uid="{097AEF4E-D1D7-4F00-AA13-CBFA56342A82}" keepAlive="1" name="連線794" type="5" refreshedVersion="0" background="1">
    <dbPr connection="Provider=Microsoft.Mashup.OleDb.1;Data Source=$Workbook$;Location=&quot;Table_6449_113_03&quot;;Extended Properties=&quot;&quot;" commandType="0"/>
  </connection>
  <connection id="944" xr16:uid="{3058B6B7-4B6E-4F51-BF79-679C3F7DC673}" keepAlive="1" name="連線795" type="5" refreshedVersion="0" background="1">
    <dbPr connection="Provider=Microsoft.Mashup.OleDb.1;Data Source=$Workbook$;Location=&quot;Table_6770_113_05&quot;;Extended Properties=&quot;&quot;" commandType="0"/>
  </connection>
  <connection id="945" xr16:uid="{E8F86CC2-B80C-438A-95AC-A844140F016C}" keepAlive="1" name="連線796" type="5" refreshedVersion="0" background="1">
    <dbPr connection="Provider=Microsoft.Mashup.OleDb.1;Data Source=$Workbook$;Location=&quot;Table_6770_113_04&quot;;Extended Properties=&quot;&quot;" commandType="0"/>
  </connection>
  <connection id="946" xr16:uid="{BB368B38-F37B-49D6-9839-C4FC0995B48C}" keepAlive="1" name="連線797" type="5" refreshedVersion="0" background="1">
    <dbPr connection="Provider=Microsoft.Mashup.OleDb.1;Data Source=$Workbook$;Location=&quot;Table_6770_113_03&quot;;Extended Properties=&quot;&quot;" commandType="0"/>
  </connection>
  <connection id="947" xr16:uid="{68A4CE6E-2B65-447D-A141-38C5ADD27883}" keepAlive="1" name="連線798" type="5" refreshedVersion="0" background="1">
    <dbPr connection="Provider=Microsoft.Mashup.OleDb.1;Data Source=$Workbook$;Location=&quot;Table_2231_113_05&quot;;Extended Properties=&quot;&quot;" commandType="0"/>
  </connection>
  <connection id="948" xr16:uid="{BF1CB8C1-65D1-4F14-A5A5-ABCDDD571A80}" keepAlive="1" name="連線799" type="5" refreshedVersion="0" background="1">
    <dbPr connection="Provider=Microsoft.Mashup.OleDb.1;Data Source=$Workbook$;Location=&quot;Table_2231_113_04&quot;;Extended Properties=&quot;&quot;" commandType="0"/>
  </connection>
  <connection id="949" xr16:uid="{CE7A05BE-CB14-41F3-B694-950F9F404E77}" keepAlive="1" name="連線8" type="5" refreshedVersion="0" background="1">
    <dbPr connection="Provider=Microsoft.Mashup.OleDb.1;Data Source=$Workbook$;Location=&quot;Table_6669_113_03&quot;;Extended Properties=&quot;&quot;" commandType="0"/>
  </connection>
  <connection id="950" xr16:uid="{2BB697E9-B3AE-4A76-819F-30846D18EA6A}" keepAlive="1" name="連線80" type="5" refreshedVersion="0" background="1">
    <dbPr connection="Provider=Microsoft.Mashup.OleDb.1;Data Source=$Workbook$;Location=&quot;Table_6409_113_03&quot;;Extended Properties=&quot;&quot;" commandType="0"/>
  </connection>
  <connection id="951" xr16:uid="{9C82E76F-AA88-4890-8ACB-3C568CBA33E4}" keepAlive="1" name="連線800" type="5" refreshedVersion="0" background="1">
    <dbPr connection="Provider=Microsoft.Mashup.OleDb.1;Data Source=$Workbook$;Location=&quot;Table_2231_113_03&quot;;Extended Properties=&quot;&quot;" commandType="0"/>
  </connection>
  <connection id="952" xr16:uid="{2BAAE319-E1B0-4B02-9330-31B4FC771391}" keepAlive="1" name="連線801" type="5" refreshedVersion="0" background="1">
    <dbPr connection="Provider=Microsoft.Mashup.OleDb.1;Data Source=$Workbook$;Location=&quot;Table_6443_113_05&quot;;Extended Properties=&quot;&quot;" commandType="0"/>
  </connection>
  <connection id="953" xr16:uid="{9853AFE7-3565-4823-8B38-9F968E002F79}" keepAlive="1" name="連線802" type="5" refreshedVersion="0" background="1">
    <dbPr connection="Provider=Microsoft.Mashup.OleDb.1;Data Source=$Workbook$;Location=&quot;Table_6443_113_04&quot;;Extended Properties=&quot;&quot;" commandType="0"/>
  </connection>
  <connection id="954" xr16:uid="{EA91717C-5F21-4A29-80F3-278269DC3106}" keepAlive="1" name="連線803" type="5" refreshedVersion="0" background="1">
    <dbPr connection="Provider=Microsoft.Mashup.OleDb.1;Data Source=$Workbook$;Location=&quot;Table_6443_113_03&quot;;Extended Properties=&quot;&quot;" commandType="0"/>
  </connection>
  <connection id="955" xr16:uid="{83E33B3E-2D4C-4B90-8A3B-F02699170207}" keepAlive="1" name="連線804" type="5" refreshedVersion="0" background="1">
    <dbPr connection="Provider=Microsoft.Mashup.OleDb.1;Data Source=$Workbook$;Location=&quot;Table_4968_113_05&quot;;Extended Properties=&quot;&quot;" commandType="0"/>
  </connection>
  <connection id="956" xr16:uid="{19EF1F2F-F720-4F2F-AD27-57F4F5A8DBF4}" keepAlive="1" name="連線805" type="5" refreshedVersion="0" background="1">
    <dbPr connection="Provider=Microsoft.Mashup.OleDb.1;Data Source=$Workbook$;Location=&quot;Table_4968_113_04&quot;;Extended Properties=&quot;&quot;" commandType="0"/>
  </connection>
  <connection id="957" xr16:uid="{7D5DCFB0-474B-4F7B-8E87-D7F67A684E74}" keepAlive="1" name="連線806" type="5" refreshedVersion="0" background="1">
    <dbPr connection="Provider=Microsoft.Mashup.OleDb.1;Data Source=$Workbook$;Location=&quot;Table_4968_113_03&quot;;Extended Properties=&quot;&quot;" commandType="0"/>
  </connection>
  <connection id="958" xr16:uid="{5F10BD84-7B87-4A5A-B4B3-B2A8485CA993}" keepAlive="1" name="連線807" type="5" refreshedVersion="0" background="1">
    <dbPr connection="Provider=Microsoft.Mashup.OleDb.1;Data Source=$Workbook$;Location=&quot;Table_2330_113_05&quot;;Extended Properties=&quot;&quot;" commandType="0"/>
  </connection>
  <connection id="959" xr16:uid="{B958ED25-020E-4D1E-9E2B-20C9BE54AA51}" keepAlive="1" name="連線808" type="5" refreshedVersion="0" background="1">
    <dbPr connection="Provider=Microsoft.Mashup.OleDb.1;Data Source=$Workbook$;Location=&quot;Table_2330_113_04&quot;;Extended Properties=&quot;&quot;" commandType="0"/>
  </connection>
  <connection id="960" xr16:uid="{4D160CD4-4C1B-4837-922C-DC5AB68C2FFB}" keepAlive="1" name="連線809" type="5" refreshedVersion="0" background="1">
    <dbPr connection="Provider=Microsoft.Mashup.OleDb.1;Data Source=$Workbook$;Location=&quot;Table_2330_113_03&quot;;Extended Properties=&quot;&quot;" commandType="0"/>
  </connection>
  <connection id="961" xr16:uid="{AFA691A7-38D6-4848-A266-CAC841128445}" keepAlive="1" name="連線81" type="5" refreshedVersion="0" background="1">
    <dbPr connection="Provider=Microsoft.Mashup.OleDb.1;Data Source=$Workbook$;Location=&quot;Table_3443_113_05&quot;;Extended Properties=&quot;&quot;" commandType="0"/>
  </connection>
  <connection id="962" xr16:uid="{7DCC1F9B-2A73-4929-AC6E-56D8777D80E3}" keepAlive="1" name="連線810" type="5" refreshedVersion="0" background="1">
    <dbPr connection="Provider=Microsoft.Mashup.OleDb.1;Data Source=$Workbook$;Location=&quot;Table_6541_113_05&quot;;Extended Properties=&quot;&quot;" commandType="0"/>
  </connection>
  <connection id="963" xr16:uid="{52C84FEF-A366-4FC3-A6DD-091D0B59227E}" keepAlive="1" name="連線811" type="5" refreshedVersion="0" background="1">
    <dbPr connection="Provider=Microsoft.Mashup.OleDb.1;Data Source=$Workbook$;Location=&quot;Table_6541_113_04&quot;;Extended Properties=&quot;&quot;" commandType="0"/>
  </connection>
  <connection id="964" xr16:uid="{84CAEFC9-17AF-41CA-96D9-0CEBBE60E73A}" keepAlive="1" name="連線812" type="5" refreshedVersion="0" background="1">
    <dbPr connection="Provider=Microsoft.Mashup.OleDb.1;Data Source=$Workbook$;Location=&quot;Table_6541_113_03&quot;;Extended Properties=&quot;&quot;" commandType="0"/>
  </connection>
  <connection id="965" xr16:uid="{7DA34388-87B4-40B3-979D-CF5D850D389D}" keepAlive="1" name="連線813" type="5" refreshedVersion="0" background="1">
    <dbPr connection="Provider=Microsoft.Mashup.OleDb.1;Data Source=$Workbook$;Location=&quot;Table_2345_113_05&quot;;Extended Properties=&quot;&quot;" commandType="0"/>
  </connection>
  <connection id="966" xr16:uid="{CD6A96A5-583F-46CB-9C26-7EB536C62382}" keepAlive="1" name="連線814" type="5" refreshedVersion="0" background="1">
    <dbPr connection="Provider=Microsoft.Mashup.OleDb.1;Data Source=$Workbook$;Location=&quot;Table_2345_113_04&quot;;Extended Properties=&quot;&quot;" commandType="0"/>
  </connection>
  <connection id="967" xr16:uid="{67188BAC-C3CC-4AD3-99D2-AFCD416E528F}" keepAlive="1" name="連線815" type="5" refreshedVersion="0" background="1">
    <dbPr connection="Provider=Microsoft.Mashup.OleDb.1;Data Source=$Workbook$;Location=&quot;Table_2345_113_03&quot;;Extended Properties=&quot;&quot;" commandType="0"/>
  </connection>
  <connection id="968" xr16:uid="{20CEB2E2-788E-4C3F-A656-F9E15CFF35F9}" keepAlive="1" name="連線816" type="5" refreshedVersion="0" background="1">
    <dbPr connection="Provider=Microsoft.Mashup.OleDb.1;Data Source=$Workbook$;Location=&quot;Table_6669_113_05&quot;;Extended Properties=&quot;&quot;" commandType="0"/>
  </connection>
  <connection id="969" xr16:uid="{CD4E9318-1C56-4184-A8E0-10C8883AB0C3}" keepAlive="1" name="連線817" type="5" refreshedVersion="0" background="1">
    <dbPr connection="Provider=Microsoft.Mashup.OleDb.1;Data Source=$Workbook$;Location=&quot;Table_6669_113_04&quot;;Extended Properties=&quot;&quot;" commandType="0"/>
  </connection>
  <connection id="970" xr16:uid="{8F86715B-2DA9-467C-B76D-DEC99E011491}" keepAlive="1" name="連線818" type="5" refreshedVersion="0" background="1">
    <dbPr connection="Provider=Microsoft.Mashup.OleDb.1;Data Source=$Workbook$;Location=&quot;Table_6669_113_03&quot;;Extended Properties=&quot;&quot;" commandType="0"/>
  </connection>
  <connection id="971" xr16:uid="{AAD0FFE7-D4CC-421D-B6A8-C46A5A184EE2}" keepAlive="1" name="連線819" type="5" refreshedVersion="0" background="1">
    <dbPr connection="Provider=Microsoft.Mashup.OleDb.1;Data Source=$Workbook$;Location=&quot;Table_3653_113_05&quot;;Extended Properties=&quot;&quot;" commandType="0"/>
  </connection>
  <connection id="972" xr16:uid="{26DFDD80-F261-4641-A4A0-DE4FD9FE1154}" keepAlive="1" name="連線82" type="5" refreshedVersion="0" background="1">
    <dbPr connection="Provider=Microsoft.Mashup.OleDb.1;Data Source=$Workbook$;Location=&quot;Table_3443_113_04&quot;;Extended Properties=&quot;&quot;" commandType="0"/>
  </connection>
  <connection id="973" xr16:uid="{C5C36C0B-D909-424D-A245-20F900F9F7CA}" keepAlive="1" name="連線820" type="5" refreshedVersion="0" background="1">
    <dbPr connection="Provider=Microsoft.Mashup.OleDb.1;Data Source=$Workbook$;Location=&quot;Table_3653_113_04&quot;;Extended Properties=&quot;&quot;" commandType="0"/>
  </connection>
  <connection id="974" xr16:uid="{40AF4F38-C83D-4E93-9D92-1E407AFAA38D}" keepAlive="1" name="連線821" type="5" refreshedVersion="0" background="1">
    <dbPr connection="Provider=Microsoft.Mashup.OleDb.1;Data Source=$Workbook$;Location=&quot;Table_3653_113_03&quot;;Extended Properties=&quot;&quot;" commandType="0"/>
  </connection>
  <connection id="975" xr16:uid="{775F04EF-7C13-4BB2-902F-D5F0AA8965D9}" keepAlive="1" name="連線822" type="5" refreshedVersion="0" background="1">
    <dbPr connection="Provider=Microsoft.Mashup.OleDb.1;Data Source=$Workbook$;Location=&quot;Table_1519_113_05&quot;;Extended Properties=&quot;&quot;" commandType="0"/>
  </connection>
  <connection id="976" xr16:uid="{46A71EAF-16BC-4724-BC19-C5AF6A4D331E}" keepAlive="1" name="連線823" type="5" refreshedVersion="0" background="1">
    <dbPr connection="Provider=Microsoft.Mashup.OleDb.1;Data Source=$Workbook$;Location=&quot;Table_1519_113_04&quot;;Extended Properties=&quot;&quot;" commandType="0"/>
  </connection>
  <connection id="977" xr16:uid="{D25E65D7-C148-43F8-9A71-04FC0968D903}" keepAlive="1" name="連線824" type="5" refreshedVersion="0" background="1">
    <dbPr connection="Provider=Microsoft.Mashup.OleDb.1;Data Source=$Workbook$;Location=&quot;Table_1519_113_03&quot;;Extended Properties=&quot;&quot;" commandType="0"/>
  </connection>
  <connection id="978" xr16:uid="{4DD6FBAE-2517-42EE-8D96-3A11644B848A}" keepAlive="1" name="連線825" type="5" refreshedVersion="0" background="1">
    <dbPr connection="Provider=Microsoft.Mashup.OleDb.1;Data Source=$Workbook$;Location=&quot;Table_1905_113_05&quot;;Extended Properties=&quot;&quot;" commandType="0"/>
  </connection>
  <connection id="979" xr16:uid="{E3D96FF6-9DBF-4F3C-AC33-FD4BA01DAF76}" keepAlive="1" name="連線826" type="5" refreshedVersion="0" background="1">
    <dbPr connection="Provider=Microsoft.Mashup.OleDb.1;Data Source=$Workbook$;Location=&quot;Table_1905_113_04&quot;;Extended Properties=&quot;&quot;" commandType="0"/>
  </connection>
  <connection id="980" xr16:uid="{66F662A9-0383-45D2-A359-530A4FC51D28}" keepAlive="1" name="連線827" type="5" refreshedVersion="0" background="1">
    <dbPr connection="Provider=Microsoft.Mashup.OleDb.1;Data Source=$Workbook$;Location=&quot;Table_1905_113_03&quot;;Extended Properties=&quot;&quot;" commandType="0"/>
  </connection>
  <connection id="981" xr16:uid="{15AEC4DC-0376-40E6-ADE8-DE23B8DC1CD1}" keepAlive="1" name="連線828" type="5" refreshedVersion="0" background="1">
    <dbPr connection="Provider=Microsoft.Mashup.OleDb.1;Data Source=$Workbook$;Location=&quot;Table_6409_113_05&quot;;Extended Properties=&quot;&quot;" commandType="0"/>
  </connection>
  <connection id="982" xr16:uid="{10BB2581-13A0-4CD4-AA80-D2AFCA6B1658}" keepAlive="1" name="連線829" type="5" refreshedVersion="0" background="1">
    <dbPr connection="Provider=Microsoft.Mashup.OleDb.1;Data Source=$Workbook$;Location=&quot;Table_6409_113_04&quot;;Extended Properties=&quot;&quot;" commandType="0"/>
  </connection>
  <connection id="983" xr16:uid="{D1E1CC83-11CA-4C63-BABC-A520E7D02A3A}" keepAlive="1" name="連線83" type="5" refreshedVersion="0" background="1">
    <dbPr connection="Provider=Microsoft.Mashup.OleDb.1;Data Source=$Workbook$;Location=&quot;Table_3443_113_03&quot;;Extended Properties=&quot;&quot;" commandType="0"/>
  </connection>
  <connection id="984" xr16:uid="{977F2179-C032-4D73-91EC-A39AF718221A}" keepAlive="1" name="連線830" type="5" refreshedVersion="0" background="1">
    <dbPr connection="Provider=Microsoft.Mashup.OleDb.1;Data Source=$Workbook$;Location=&quot;Table_6409_113_03&quot;;Extended Properties=&quot;&quot;" commandType="0"/>
  </connection>
  <connection id="985" xr16:uid="{B69AD804-E367-49D6-B0F0-615D14BDC2F8}" keepAlive="1" name="連線831" type="5" refreshedVersion="0" background="1">
    <dbPr connection="Provider=Microsoft.Mashup.OleDb.1;Data Source=$Workbook$;Location=&quot;Table_3443_113_05&quot;;Extended Properties=&quot;&quot;" commandType="0"/>
  </connection>
  <connection id="986" xr16:uid="{006E63DD-1978-45A9-A257-5C0FFB34CBEC}" keepAlive="1" name="連線832" type="5" refreshedVersion="0" background="1">
    <dbPr connection="Provider=Microsoft.Mashup.OleDb.1;Data Source=$Workbook$;Location=&quot;Table_3443_113_04&quot;;Extended Properties=&quot;&quot;" commandType="0"/>
  </connection>
  <connection id="987" xr16:uid="{74DB3EC0-B097-4EFC-A4AF-DD57D0DCD2ED}" keepAlive="1" name="連線833" type="5" refreshedVersion="0" background="1">
    <dbPr connection="Provider=Microsoft.Mashup.OleDb.1;Data Source=$Workbook$;Location=&quot;Table_3443_113_03&quot;;Extended Properties=&quot;&quot;" commandType="0"/>
  </connection>
  <connection id="988" xr16:uid="{8F8E08F2-D4D2-4395-AF9D-D85DBF7B4E0F}" keepAlive="1" name="連線834" type="5" refreshedVersion="0" background="1">
    <dbPr connection="Provider=Microsoft.Mashup.OleDb.1;Data Source=$Workbook$;Location=&quot;Table_2637_113_05&quot;;Extended Properties=&quot;&quot;" commandType="0"/>
  </connection>
  <connection id="989" xr16:uid="{7559C9B5-071C-4EC0-8E38-B2E39962D6D3}" keepAlive="1" name="連線835" type="5" refreshedVersion="0" background="1">
    <dbPr connection="Provider=Microsoft.Mashup.OleDb.1;Data Source=$Workbook$;Location=&quot;Table_2637_113_04&quot;;Extended Properties=&quot;&quot;" commandType="0"/>
  </connection>
  <connection id="990" xr16:uid="{F1AF67F4-5F81-4420-AFB6-31D398DB55E9}" keepAlive="1" name="連線836" type="5" refreshedVersion="0" background="1">
    <dbPr connection="Provider=Microsoft.Mashup.OleDb.1;Data Source=$Workbook$;Location=&quot;Table_2637_113_03&quot;;Extended Properties=&quot;&quot;" commandType="0"/>
  </connection>
  <connection id="991" xr16:uid="{45404085-C320-489B-A997-D5FBF401DC00}" keepAlive="1" name="連線837" type="5" refreshedVersion="0" background="1">
    <dbPr connection="Provider=Microsoft.Mashup.OleDb.1;Data Source=$Workbook$;Location=&quot;Table_3661_113_05&quot;;Extended Properties=&quot;&quot;" commandType="0"/>
  </connection>
  <connection id="992" xr16:uid="{16BE8B59-5B32-43F0-870A-4703AFAA0195}" keepAlive="1" name="連線838" type="5" refreshedVersion="0" background="1">
    <dbPr connection="Provider=Microsoft.Mashup.OleDb.1;Data Source=$Workbook$;Location=&quot;Table_3661_113_04&quot;;Extended Properties=&quot;&quot;" commandType="0"/>
  </connection>
  <connection id="993" xr16:uid="{ACEE1FB0-7DEB-4CC9-9B09-D2FAB6C19A8F}" keepAlive="1" name="連線839" type="5" refreshedVersion="0" background="1">
    <dbPr connection="Provider=Microsoft.Mashup.OleDb.1;Data Source=$Workbook$;Location=&quot;Table_3661_113_03&quot;;Extended Properties=&quot;&quot;" commandType="0"/>
  </connection>
  <connection id="994" xr16:uid="{FDD01F0A-C203-4F23-92C0-147B3AA0F84E}" keepAlive="1" name="連線84" type="5" refreshedVersion="0" background="1">
    <dbPr connection="Provider=Microsoft.Mashup.OleDb.1;Data Source=$Workbook$;Location=&quot;Table_2637_113_05&quot;;Extended Properties=&quot;&quot;" commandType="0"/>
  </connection>
  <connection id="995" xr16:uid="{26E0BCF3-8B1E-4A31-8A15-02F50092B3C3}" keepAlive="1" name="連線840" type="5" refreshedVersion="0" background="1">
    <dbPr connection="Provider=Microsoft.Mashup.OleDb.1;Data Source=$Workbook$;Location=&quot;Table_6669_113_05&quot;;Extended Properties=&quot;&quot;" commandType="0"/>
  </connection>
  <connection id="996" xr16:uid="{1D532597-20DC-4C84-A346-587EDAF809B0}" keepAlive="1" name="連線841" type="5" refreshedVersion="0" background="1">
    <dbPr connection="Provider=Microsoft.Mashup.OleDb.1;Data Source=$Workbook$;Location=&quot;Table_6669_113_04&quot;;Extended Properties=&quot;&quot;" commandType="0"/>
  </connection>
  <connection id="997" xr16:uid="{94F4B94D-923A-4D78-AEDA-9D771C382546}" keepAlive="1" name="連線842" type="5" refreshedVersion="0" background="1">
    <dbPr connection="Provider=Microsoft.Mashup.OleDb.1;Data Source=$Workbook$;Location=&quot;Table_6669_113_03&quot;;Extended Properties=&quot;&quot;" commandType="0"/>
  </connection>
  <connection id="998" xr16:uid="{45F150B7-CBE4-4941-A262-3105664AA52B}" keepAlive="1" name="連線843" type="5" refreshedVersion="0" background="1">
    <dbPr connection="Provider=Microsoft.Mashup.OleDb.1;Data Source=$Workbook$;Location=&quot;Table_3036_113_05&quot;;Extended Properties=&quot;&quot;" commandType="0"/>
  </connection>
  <connection id="999" xr16:uid="{13CC2969-678D-4B37-9F7F-1B100B5B953C}" keepAlive="1" name="連線844" type="5" refreshedVersion="0" background="1">
    <dbPr connection="Provider=Microsoft.Mashup.OleDb.1;Data Source=$Workbook$;Location=&quot;Table_3036_113_04&quot;;Extended Properties=&quot;&quot;" commandType="0"/>
  </connection>
  <connection id="1000" xr16:uid="{B1004E9F-3553-40DF-8BD4-B62206D7581F}" keepAlive="1" name="連線845" type="5" refreshedVersion="0" background="1">
    <dbPr connection="Provider=Microsoft.Mashup.OleDb.1;Data Source=$Workbook$;Location=&quot;Table_3036_113_03&quot;;Extended Properties=&quot;&quot;" commandType="0"/>
  </connection>
  <connection id="1001" xr16:uid="{62DB9781-A09C-48AF-BC3F-AA4BCFB100AF}" keepAlive="1" name="連線846" type="5" refreshedVersion="0" background="1">
    <dbPr connection="Provider=Microsoft.Mashup.OleDb.1;Data Source=$Workbook$;Location=&quot;Table_2357_113_05&quot;;Extended Properties=&quot;&quot;" commandType="0"/>
  </connection>
  <connection id="1002" xr16:uid="{35B5F609-B8ED-40F4-B27C-CC732A63C75C}" keepAlive="1" name="連線847" type="5" refreshedVersion="0" background="1">
    <dbPr connection="Provider=Microsoft.Mashup.OleDb.1;Data Source=$Workbook$;Location=&quot;Table_2357_113_04&quot;;Extended Properties=&quot;&quot;" commandType="0"/>
  </connection>
  <connection id="1003" xr16:uid="{E93C21CC-44FE-4B87-B53E-042D748A7008}" keepAlive="1" name="連線848" type="5" refreshedVersion="0" background="1">
    <dbPr connection="Provider=Microsoft.Mashup.OleDb.1;Data Source=$Workbook$;Location=&quot;Table_2357_113_03&quot;;Extended Properties=&quot;&quot;" commandType="0"/>
  </connection>
  <connection id="1004" xr16:uid="{D42C0134-84E7-49D0-BB67-BBBE925EE2AB}" keepAlive="1" name="連線849" type="5" refreshedVersion="0" background="1">
    <dbPr connection="Provider=Microsoft.Mashup.OleDb.1;Data Source=$Workbook$;Location=&quot;Table_4938_113_05&quot;;Extended Properties=&quot;&quot;" commandType="0"/>
  </connection>
  <connection id="1005" xr16:uid="{E3EBDF89-5586-4A6E-9F6B-DB6E57BDD848}" keepAlive="1" name="連線85" type="5" refreshedVersion="0" background="1">
    <dbPr connection="Provider=Microsoft.Mashup.OleDb.1;Data Source=$Workbook$;Location=&quot;Table_2637_113_04&quot;;Extended Properties=&quot;&quot;" commandType="0"/>
  </connection>
  <connection id="1006" xr16:uid="{4F38939B-6313-4E1D-9856-B6ECBB8AF866}" keepAlive="1" name="連線850" type="5" refreshedVersion="0" background="1">
    <dbPr connection="Provider=Microsoft.Mashup.OleDb.1;Data Source=$Workbook$;Location=&quot;Table_4938_113_04&quot;;Extended Properties=&quot;&quot;" commandType="0"/>
  </connection>
  <connection id="1007" xr16:uid="{D439C37A-62DE-41EE-8CE2-D0EC474D1E6A}" keepAlive="1" name="連線851" type="5" refreshedVersion="0" background="1">
    <dbPr connection="Provider=Microsoft.Mashup.OleDb.1;Data Source=$Workbook$;Location=&quot;Table_4938_113_03&quot;;Extended Properties=&quot;&quot;" commandType="0"/>
  </connection>
  <connection id="1008" xr16:uid="{ACC78044-801F-4A4F-98A7-91957CDC18C3}" keepAlive="1" name="連線852" type="5" refreshedVersion="0" background="1">
    <dbPr connection="Provider=Microsoft.Mashup.OleDb.1;Data Source=$Workbook$;Location=&quot;Table_1905_113_05&quot;;Extended Properties=&quot;&quot;" commandType="0"/>
  </connection>
  <connection id="1009" xr16:uid="{3BFC4395-CB65-424B-B7CF-09E5936311CE}" keepAlive="1" name="連線853" type="5" refreshedVersion="0" background="1">
    <dbPr connection="Provider=Microsoft.Mashup.OleDb.1;Data Source=$Workbook$;Location=&quot;Table_1905_113_04&quot;;Extended Properties=&quot;&quot;" commandType="0"/>
  </connection>
  <connection id="1010" xr16:uid="{D10F6141-785B-49FF-98EC-132979F805CD}" keepAlive="1" name="連線854" type="5" refreshedVersion="0" background="1">
    <dbPr connection="Provider=Microsoft.Mashup.OleDb.1;Data Source=$Workbook$;Location=&quot;Table_1905_113_03&quot;;Extended Properties=&quot;&quot;" commandType="0"/>
  </connection>
  <connection id="1011" xr16:uid="{B36EBA34-137B-44B8-8257-E5811FEA35BB}" keepAlive="1" name="連線855" type="5" refreshedVersion="0" background="1">
    <dbPr connection="Provider=Microsoft.Mashup.OleDb.1;Data Source=$Workbook$;Location=&quot;Table_6414_113_05&quot;;Extended Properties=&quot;&quot;" commandType="0"/>
  </connection>
  <connection id="1012" xr16:uid="{208E1AC1-FCF0-46B7-8FC4-1182CA410560}" keepAlive="1" name="連線856" type="5" refreshedVersion="0" background="1">
    <dbPr connection="Provider=Microsoft.Mashup.OleDb.1;Data Source=$Workbook$;Location=&quot;Table_6414_113_04&quot;;Extended Properties=&quot;&quot;" commandType="0"/>
  </connection>
  <connection id="1013" xr16:uid="{DCACEDBF-D027-4DE7-927D-6D8820902DC0}" keepAlive="1" name="連線857" type="5" refreshedVersion="0" background="1">
    <dbPr connection="Provider=Microsoft.Mashup.OleDb.1;Data Source=$Workbook$;Location=&quot;Table_6414_113_03&quot;;Extended Properties=&quot;&quot;" commandType="0"/>
  </connection>
  <connection id="1014" xr16:uid="{D31AC7BB-EA5A-450B-AE3C-D4CFD82948B6}" keepAlive="1" name="連線858" type="5" refreshedVersion="0" background="1">
    <dbPr connection="Provider=Microsoft.Mashup.OleDb.1;Data Source=$Workbook$;Location=&quot;Table_3356_113_05&quot;;Extended Properties=&quot;&quot;" commandType="0"/>
  </connection>
  <connection id="1015" xr16:uid="{C6EC589D-353A-4844-9B14-0410B90A1B5E}" keepAlive="1" name="連線859" type="5" refreshedVersion="0" background="1">
    <dbPr connection="Provider=Microsoft.Mashup.OleDb.1;Data Source=$Workbook$;Location=&quot;Table_3356_113_04&quot;;Extended Properties=&quot;&quot;" commandType="0"/>
  </connection>
  <connection id="1016" xr16:uid="{97CF2C63-7737-48A1-9D1D-4BF2DCD20F8F}" keepAlive="1" name="連線86" type="5" refreshedVersion="0" background="1">
    <dbPr connection="Provider=Microsoft.Mashup.OleDb.1;Data Source=$Workbook$;Location=&quot;Table_2637_113_03&quot;;Extended Properties=&quot;&quot;" commandType="0"/>
  </connection>
  <connection id="1017" xr16:uid="{5125C7FA-AE90-4DBC-95E5-75F4FD8E326B}" keepAlive="1" name="連線860" type="5" refreshedVersion="0" background="1">
    <dbPr connection="Provider=Microsoft.Mashup.OleDb.1;Data Source=$Workbook$;Location=&quot;Table_3356_113_03&quot;;Extended Properties=&quot;&quot;" commandType="0"/>
  </connection>
  <connection id="1018" xr16:uid="{43D9D742-5B6C-482F-805A-45EED803FB7F}" keepAlive="1" name="連線861" type="5" refreshedVersion="0" background="1">
    <dbPr connection="Provider=Microsoft.Mashup.OleDb.1;Data Source=$Workbook$;Location=&quot;Table_1809_113_05&quot;;Extended Properties=&quot;&quot;" commandType="0"/>
  </connection>
  <connection id="1019" xr16:uid="{360BC2CE-5D52-45BF-9DB5-3BFF3F5FBFAC}" keepAlive="1" name="連線862" type="5" refreshedVersion="0" background="1">
    <dbPr connection="Provider=Microsoft.Mashup.OleDb.1;Data Source=$Workbook$;Location=&quot;Table_1809_113_04&quot;;Extended Properties=&quot;&quot;" commandType="0"/>
  </connection>
  <connection id="1020" xr16:uid="{BC2B2A74-1F15-4D49-AC38-829751D22BD0}" keepAlive="1" name="連線863" type="5" refreshedVersion="0" background="1">
    <dbPr connection="Provider=Microsoft.Mashup.OleDb.1;Data Source=$Workbook$;Location=&quot;Table_1809_113_03&quot;;Extended Properties=&quot;&quot;" commandType="0"/>
  </connection>
  <connection id="1021" xr16:uid="{03EB6ACE-9300-44EA-8645-CF09DC67290A}" keepAlive="1" name="連線864" type="5" refreshedVersion="0" background="1">
    <dbPr connection="Provider=Microsoft.Mashup.OleDb.1;Data Source=$Workbook$;Location=&quot;Table_2338_113_05&quot;;Extended Properties=&quot;&quot;" commandType="0"/>
  </connection>
  <connection id="1022" xr16:uid="{7679E8CD-79CB-48EF-ABD5-953892571B51}" keepAlive="1" name="連線865" type="5" refreshedVersion="0" background="1">
    <dbPr connection="Provider=Microsoft.Mashup.OleDb.1;Data Source=$Workbook$;Location=&quot;Table_2338_113_04&quot;;Extended Properties=&quot;&quot;" commandType="0"/>
  </connection>
  <connection id="1023" xr16:uid="{6A3ED0AE-FB7D-439D-9DFF-F0AB638C1B36}" keepAlive="1" name="連線866" type="5" refreshedVersion="0" background="1">
    <dbPr connection="Provider=Microsoft.Mashup.OleDb.1;Data Source=$Workbook$;Location=&quot;Table_2338_113_03&quot;;Extended Properties=&quot;&quot;" commandType="0"/>
  </connection>
  <connection id="1024" xr16:uid="{01AF1E73-4892-4D18-9C74-EB67A1212342}" keepAlive="1" name="連線867" type="5" refreshedVersion="0" background="1">
    <dbPr connection="Provider=Microsoft.Mashup.OleDb.1;Data Source=$Workbook$;Location=&quot;Table_3504_113_05&quot;;Extended Properties=&quot;&quot;" commandType="0"/>
  </connection>
  <connection id="1025" xr16:uid="{5D30B333-0E87-4736-BB6E-B3ECF46301A5}" keepAlive="1" name="連線868" type="5" refreshedVersion="0" background="1">
    <dbPr connection="Provider=Microsoft.Mashup.OleDb.1;Data Source=$Workbook$;Location=&quot;Table_3504_113_04&quot;;Extended Properties=&quot;&quot;" commandType="0"/>
  </connection>
  <connection id="1026" xr16:uid="{A96B1DF4-EAC1-42CB-AAAF-E8CBC257ADAC}" keepAlive="1" name="連線869" type="5" refreshedVersion="0" background="1">
    <dbPr connection="Provider=Microsoft.Mashup.OleDb.1;Data Source=$Workbook$;Location=&quot;Table_3504_113_03&quot;;Extended Properties=&quot;&quot;" commandType="0"/>
  </connection>
  <connection id="1027" xr16:uid="{67A895D9-5A67-4013-90BD-8F814D8C7953}" keepAlive="1" name="連線87" type="5" refreshedVersion="0" background="1">
    <dbPr connection="Provider=Microsoft.Mashup.OleDb.1;Data Source=$Workbook$;Location=&quot;Table_3661_113_05&quot;;Extended Properties=&quot;&quot;" commandType="0"/>
  </connection>
  <connection id="1028" xr16:uid="{6E422F01-C841-494A-A625-ADED524CE4EC}" keepAlive="1" name="連線870" type="5" refreshedVersion="0" background="1">
    <dbPr connection="Provider=Microsoft.Mashup.OleDb.1;Data Source=$Workbook$;Location=&quot;Table_1519_113_05&quot;;Extended Properties=&quot;&quot;" commandType="0"/>
  </connection>
  <connection id="1029" xr16:uid="{165C78F5-EBFA-4CE9-BC8F-E3E6EE082CC2}" keepAlive="1" name="連線871" type="5" refreshedVersion="0" background="1">
    <dbPr connection="Provider=Microsoft.Mashup.OleDb.1;Data Source=$Workbook$;Location=&quot;Table_1519_113_04&quot;;Extended Properties=&quot;&quot;" commandType="0"/>
  </connection>
  <connection id="1030" xr16:uid="{F32DFFE4-C85C-406D-B655-756FD220DC26}" keepAlive="1" name="連線872" type="5" refreshedVersion="0" background="1">
    <dbPr connection="Provider=Microsoft.Mashup.OleDb.1;Data Source=$Workbook$;Location=&quot;Table_1519_113_03&quot;;Extended Properties=&quot;&quot;" commandType="0"/>
  </connection>
  <connection id="1031" xr16:uid="{1FC981D7-5AF2-4C1B-86E8-7E11A680084B}" keepAlive="1" name="連線873" type="5" refreshedVersion="0" background="1">
    <dbPr connection="Provider=Microsoft.Mashup.OleDb.1;Data Source=$Workbook$;Location=&quot;Table_3653_113_05&quot;;Extended Properties=&quot;&quot;" commandType="0"/>
  </connection>
  <connection id="1032" xr16:uid="{6A2FD6F2-B9AC-405F-B795-AE2DD3D31FC6}" keepAlive="1" name="連線874" type="5" refreshedVersion="0" background="1">
    <dbPr connection="Provider=Microsoft.Mashup.OleDb.1;Data Source=$Workbook$;Location=&quot;Table_3653_113_04&quot;;Extended Properties=&quot;&quot;" commandType="0"/>
  </connection>
  <connection id="1033" xr16:uid="{87097E05-D32A-4A3E-8D90-0F214B4238E2}" keepAlive="1" name="連線875" type="5" refreshedVersion="0" background="1">
    <dbPr connection="Provider=Microsoft.Mashup.OleDb.1;Data Source=$Workbook$;Location=&quot;Table_3653_113_03&quot;;Extended Properties=&quot;&quot;" commandType="0"/>
  </connection>
  <connection id="1034" xr16:uid="{261AB7B6-80D9-4105-B6FD-C56F8825CF08}" keepAlive="1" name="連線876" type="5" refreshedVersion="0" background="1">
    <dbPr connection="Provider=Microsoft.Mashup.OleDb.1;Data Source=$Workbook$;Location=&quot;Table_6669_113_05&quot;;Extended Properties=&quot;&quot;" commandType="0"/>
  </connection>
  <connection id="1035" xr16:uid="{7838F9CC-B785-45EF-8B54-425CB6EBE2B9}" keepAlive="1" name="連線877" type="5" refreshedVersion="0" background="1">
    <dbPr connection="Provider=Microsoft.Mashup.OleDb.1;Data Source=$Workbook$;Location=&quot;Table_6669_113_04&quot;;Extended Properties=&quot;&quot;" commandType="0"/>
  </connection>
  <connection id="1036" xr16:uid="{E3EC6B1F-5A02-4EE8-81B2-17BA96094EBC}" keepAlive="1" name="連線878" type="5" refreshedVersion="0" background="1">
    <dbPr connection="Provider=Microsoft.Mashup.OleDb.1;Data Source=$Workbook$;Location=&quot;Table_6669_113_03&quot;;Extended Properties=&quot;&quot;" commandType="0"/>
  </connection>
  <connection id="1037" xr16:uid="{D69EDA90-FDA3-4C97-BCD7-2A189A6504DD}" keepAlive="1" name="連線879" type="5" refreshedVersion="0" background="1">
    <dbPr connection="Provider=Microsoft.Mashup.OleDb.1;Data Source=$Workbook$;Location=&quot;Table_2345_113_05&quot;;Extended Properties=&quot;&quot;" commandType="0"/>
  </connection>
  <connection id="1038" xr16:uid="{84F829D1-1B18-4841-8DF4-AAB4CAB8EC6F}" keepAlive="1" name="連線88" type="5" refreshedVersion="0" background="1">
    <dbPr connection="Provider=Microsoft.Mashup.OleDb.1;Data Source=$Workbook$;Location=&quot;Table_3661_113_04&quot;;Extended Properties=&quot;&quot;" commandType="0"/>
  </connection>
  <connection id="1039" xr16:uid="{769B6BB0-7743-4E20-A9CF-1E535D7491AA}" keepAlive="1" name="連線880" type="5" refreshedVersion="0" background="1">
    <dbPr connection="Provider=Microsoft.Mashup.OleDb.1;Data Source=$Workbook$;Location=&quot;Table_2345_113_04&quot;;Extended Properties=&quot;&quot;" commandType="0"/>
  </connection>
  <connection id="1040" xr16:uid="{0D2D10B3-8932-4074-AEE0-06EEC00E63BD}" keepAlive="1" name="連線881" type="5" refreshedVersion="0" background="1">
    <dbPr connection="Provider=Microsoft.Mashup.OleDb.1;Data Source=$Workbook$;Location=&quot;Table_2345_113_03&quot;;Extended Properties=&quot;&quot;" commandType="0"/>
  </connection>
  <connection id="1041" xr16:uid="{CA06CE23-29ED-433F-96A6-364E17474FA8}" keepAlive="1" name="連線882" type="5" refreshedVersion="0" background="1">
    <dbPr connection="Provider=Microsoft.Mashup.OleDb.1;Data Source=$Workbook$;Location=&quot;Table_6541_113_05&quot;;Extended Properties=&quot;&quot;" commandType="0"/>
  </connection>
  <connection id="1042" xr16:uid="{D72A639E-D566-4E65-BF16-33B4543D2653}" keepAlive="1" name="連線883" type="5" refreshedVersion="0" background="1">
    <dbPr connection="Provider=Microsoft.Mashup.OleDb.1;Data Source=$Workbook$;Location=&quot;Table_6541_113_04&quot;;Extended Properties=&quot;&quot;" commandType="0"/>
  </connection>
  <connection id="1043" xr16:uid="{89DB87B6-815E-42A7-A7E8-12B99165D268}" keepAlive="1" name="連線884" type="5" refreshedVersion="0" background="1">
    <dbPr connection="Provider=Microsoft.Mashup.OleDb.1;Data Source=$Workbook$;Location=&quot;Table_6541_113_03&quot;;Extended Properties=&quot;&quot;" commandType="0"/>
  </connection>
  <connection id="1044" xr16:uid="{16DD3B94-5704-4763-B9BF-7239F88A0A34}" keepAlive="1" name="連線885" type="5" refreshedVersion="0" background="1">
    <dbPr connection="Provider=Microsoft.Mashup.OleDb.1;Data Source=$Workbook$;Location=&quot;Table_2637_113_05&quot;;Extended Properties=&quot;&quot;" commandType="0"/>
  </connection>
  <connection id="1045" xr16:uid="{3D03ABCD-23B0-4628-A77F-9BA406C3D4E5}" keepAlive="1" name="連線886" type="5" refreshedVersion="0" background="1">
    <dbPr connection="Provider=Microsoft.Mashup.OleDb.1;Data Source=$Workbook$;Location=&quot;Table_2637_113_04&quot;;Extended Properties=&quot;&quot;" commandType="0"/>
  </connection>
  <connection id="1046" xr16:uid="{14F31117-A70A-415D-B8FA-D448499481EA}" keepAlive="1" name="連線887" type="5" refreshedVersion="0" background="1">
    <dbPr connection="Provider=Microsoft.Mashup.OleDb.1;Data Source=$Workbook$;Location=&quot;Table_2637_113_03&quot;;Extended Properties=&quot;&quot;" commandType="0"/>
  </connection>
  <connection id="1047" xr16:uid="{019AD474-A580-47F8-BCF5-766A52C3F6A7}" keepAlive="1" name="連線888" type="5" refreshedVersion="0" background="1">
    <dbPr connection="Provider=Microsoft.Mashup.OleDb.1;Data Source=$Workbook$;Location=&quot;Table_3443_113_05&quot;;Extended Properties=&quot;&quot;" commandType="0"/>
  </connection>
  <connection id="1048" xr16:uid="{E6168D9F-55A3-491B-8EC2-AB1F910C7B87}" keepAlive="1" name="連線889" type="5" refreshedVersion="0" background="1">
    <dbPr connection="Provider=Microsoft.Mashup.OleDb.1;Data Source=$Workbook$;Location=&quot;Table_3443_113_04&quot;;Extended Properties=&quot;&quot;" commandType="0"/>
  </connection>
  <connection id="1049" xr16:uid="{D6F5F424-E9A9-4000-96AA-2007F73B171A}" keepAlive="1" name="連線89" type="5" refreshedVersion="0" background="1">
    <dbPr connection="Provider=Microsoft.Mashup.OleDb.1;Data Source=$Workbook$;Location=&quot;Table_3661_113_03&quot;;Extended Properties=&quot;&quot;" commandType="0"/>
  </connection>
  <connection id="1050" xr16:uid="{320B762E-67AD-431A-9B1E-90DF1E130E00}" keepAlive="1" name="連線890" type="5" refreshedVersion="0" background="1">
    <dbPr connection="Provider=Microsoft.Mashup.OleDb.1;Data Source=$Workbook$;Location=&quot;Table_3443_113_03&quot;;Extended Properties=&quot;&quot;" commandType="0"/>
  </connection>
  <connection id="1051" xr16:uid="{78A87603-D82F-4C5B-808B-F0DDDCFBBDC9}" keepAlive="1" name="連線891" type="5" refreshedVersion="0" background="1">
    <dbPr connection="Provider=Microsoft.Mashup.OleDb.1;Data Source=$Workbook$;Location=&quot;Table_6409_113_05&quot;;Extended Properties=&quot;&quot;" commandType="0"/>
  </connection>
  <connection id="1052" xr16:uid="{E9C89069-EF97-4178-80C4-1416FFC0552B}" keepAlive="1" name="連線892" type="5" refreshedVersion="0" background="1">
    <dbPr connection="Provider=Microsoft.Mashup.OleDb.1;Data Source=$Workbook$;Location=&quot;Table_6409_113_04&quot;;Extended Properties=&quot;&quot;" commandType="0"/>
  </connection>
  <connection id="1053" xr16:uid="{0A53C201-DD8E-4621-A296-0E9FDD3CC98D}" keepAlive="1" name="連線893" type="5" refreshedVersion="0" background="1">
    <dbPr connection="Provider=Microsoft.Mashup.OleDb.1;Data Source=$Workbook$;Location=&quot;Table_6409_113_03&quot;;Extended Properties=&quot;&quot;" commandType="0"/>
  </connection>
  <connection id="1054" xr16:uid="{8B5DF592-D4C0-46EC-BB2A-0B5D032F9DBB}" keepAlive="1" name="連線894" type="5" refreshedVersion="0" background="1">
    <dbPr connection="Provider=Microsoft.Mashup.OleDb.1;Data Source=$Workbook$;Location=&quot;Table_1905_113_05&quot;;Extended Properties=&quot;&quot;" commandType="0"/>
  </connection>
  <connection id="1055" xr16:uid="{D0B22B70-B3BE-4EE2-B786-D5492A51D565}" keepAlive="1" name="連線895" type="5" refreshedVersion="0" background="1">
    <dbPr connection="Provider=Microsoft.Mashup.OleDb.1;Data Source=$Workbook$;Location=&quot;Table_1905_113_04&quot;;Extended Properties=&quot;&quot;" commandType="0"/>
  </connection>
  <connection id="1056" xr16:uid="{45112982-F603-4F07-A6F4-9DB46F928F1A}" keepAlive="1" name="連線896" type="5" refreshedVersion="0" background="1">
    <dbPr connection="Provider=Microsoft.Mashup.OleDb.1;Data Source=$Workbook$;Location=&quot;Table_1905_113_03&quot;;Extended Properties=&quot;&quot;" commandType="0"/>
  </connection>
  <connection id="1057" xr16:uid="{7161A316-3484-425A-8B74-C9C45C9EBED8}" keepAlive="1" name="連線897" type="5" refreshedVersion="0" background="1">
    <dbPr connection="Provider=Microsoft.Mashup.OleDb.1;Data Source=$Workbook$;Location=&quot;Table_3661_113_05&quot;;Extended Properties=&quot;&quot;" commandType="0"/>
  </connection>
  <connection id="1058" xr16:uid="{1EE92662-75D7-4194-A1D5-5C6D0B7309EB}" keepAlive="1" name="連線898" type="5" refreshedVersion="0" background="1">
    <dbPr connection="Provider=Microsoft.Mashup.OleDb.1;Data Source=$Workbook$;Location=&quot;Table_3661_113_04&quot;;Extended Properties=&quot;&quot;" commandType="0"/>
  </connection>
  <connection id="1059" xr16:uid="{AFAD8347-BE1E-4B73-8F95-46CB92D28091}" keepAlive="1" name="連線899" type="5" refreshedVersion="0" background="1">
    <dbPr connection="Provider=Microsoft.Mashup.OleDb.1;Data Source=$Workbook$;Location=&quot;Table_3661_113_03&quot;;Extended Properties=&quot;&quot;" commandType="0"/>
  </connection>
  <connection id="1060" xr16:uid="{80252E41-AD29-4574-8244-38BD1840F184}" keepAlive="1" name="連線9" type="5" refreshedVersion="0" background="1">
    <dbPr connection="Provider=Microsoft.Mashup.OleDb.1;Data Source=$Workbook$;Location=&quot;Table_3653_113_05&quot;;Extended Properties=&quot;&quot;" commandType="0"/>
  </connection>
  <connection id="1061" xr16:uid="{E4A01AD9-6C34-4E10-BCA5-6AD11A15DAC1}" keepAlive="1" name="連線90" type="5" refreshedVersion="0" background="1">
    <dbPr connection="Provider=Microsoft.Mashup.OleDb.1;Data Source=$Workbook$;Location=&quot;Table_6541_113_05&quot;;Extended Properties=&quot;&quot;" commandType="0"/>
  </connection>
  <connection id="1062" xr16:uid="{E6567741-6A7E-4423-9A34-26FFFFA5F452}" keepAlive="1" name="連線900" type="5" refreshedVersion="0" background="1">
    <dbPr connection="Provider=Microsoft.Mashup.OleDb.1;Data Source=$Workbook$;Location=&quot;Table_1519_113_05&quot;;Extended Properties=&quot;&quot;" commandType="0"/>
  </connection>
  <connection id="1063" xr16:uid="{31D10D8B-B5E0-4421-A230-77D584A08118}" keepAlive="1" name="連線901" type="5" refreshedVersion="0" background="1">
    <dbPr connection="Provider=Microsoft.Mashup.OleDb.1;Data Source=$Workbook$;Location=&quot;Table_1519_113_04&quot;;Extended Properties=&quot;&quot;" commandType="0"/>
  </connection>
  <connection id="1064" xr16:uid="{865B68BC-2963-4532-9F48-436EF07D9A5E}" keepAlive="1" name="連線902" type="5" refreshedVersion="0" background="1">
    <dbPr connection="Provider=Microsoft.Mashup.OleDb.1;Data Source=$Workbook$;Location=&quot;Table_1519_113_03&quot;;Extended Properties=&quot;&quot;" commandType="0"/>
  </connection>
  <connection id="1065" xr16:uid="{A81471C0-57B0-4505-A557-5EB89D9142CA}" keepAlive="1" name="連線903" type="5" refreshedVersion="0" background="1">
    <dbPr connection="Provider=Microsoft.Mashup.OleDb.1;Data Source=$Workbook$;Location=&quot;Table_3653_113_05&quot;;Extended Properties=&quot;&quot;" commandType="0"/>
  </connection>
  <connection id="1066" xr16:uid="{CEEC885C-3F00-444B-B438-BC7886DDA5C7}" keepAlive="1" name="連線904" type="5" refreshedVersion="0" background="1">
    <dbPr connection="Provider=Microsoft.Mashup.OleDb.1;Data Source=$Workbook$;Location=&quot;Table_3653_113_04&quot;;Extended Properties=&quot;&quot;" commandType="0"/>
  </connection>
  <connection id="1067" xr16:uid="{EA25F085-E207-46FD-9558-316930DEC694}" keepAlive="1" name="連線905" type="5" refreshedVersion="0" background="1">
    <dbPr connection="Provider=Microsoft.Mashup.OleDb.1;Data Source=$Workbook$;Location=&quot;Table_3653_113_03&quot;;Extended Properties=&quot;&quot;" commandType="0"/>
  </connection>
  <connection id="1068" xr16:uid="{D1F4B8CD-833E-49B2-A707-EBE26CD35092}" keepAlive="1" name="連線906" type="5" refreshedVersion="0" background="1">
    <dbPr connection="Provider=Microsoft.Mashup.OleDb.1;Data Source=$Workbook$;Location=&quot;Table_6669_113_05&quot;;Extended Properties=&quot;&quot;" commandType="0"/>
  </connection>
  <connection id="1069" xr16:uid="{85BB6111-A4D7-45B5-92ED-9E07A6040A1C}" keepAlive="1" name="連線907" type="5" refreshedVersion="0" background="1">
    <dbPr connection="Provider=Microsoft.Mashup.OleDb.1;Data Source=$Workbook$;Location=&quot;Table_6669_113_04&quot;;Extended Properties=&quot;&quot;" commandType="0"/>
  </connection>
  <connection id="1070" xr16:uid="{FD7ADCF0-3292-4FFE-94FC-CC120A64E6C1}" keepAlive="1" name="連線908" type="5" refreshedVersion="0" background="1">
    <dbPr connection="Provider=Microsoft.Mashup.OleDb.1;Data Source=$Workbook$;Location=&quot;Table_6669_113_03&quot;;Extended Properties=&quot;&quot;" commandType="0"/>
  </connection>
  <connection id="1071" xr16:uid="{0F3CC010-EE75-4F45-A69E-BD34855BB69E}" keepAlive="1" name="連線909" type="5" refreshedVersion="0" background="1">
    <dbPr connection="Provider=Microsoft.Mashup.OleDb.1;Data Source=$Workbook$;Location=&quot;Table_2345_113_05&quot;;Extended Properties=&quot;&quot;" commandType="0"/>
  </connection>
  <connection id="1072" xr16:uid="{007376CF-1A92-418F-A566-A3CEF1D4A9A3}" keepAlive="1" name="連線91" type="5" refreshedVersion="0" background="1">
    <dbPr connection="Provider=Microsoft.Mashup.OleDb.1;Data Source=$Workbook$;Location=&quot;Table_6541_113_04&quot;;Extended Properties=&quot;&quot;" commandType="0"/>
  </connection>
  <connection id="1073" xr16:uid="{79B0BDAD-BC42-4CA7-B8CB-FA4F55FA6036}" keepAlive="1" name="連線910" type="5" refreshedVersion="0" background="1">
    <dbPr connection="Provider=Microsoft.Mashup.OleDb.1;Data Source=$Workbook$;Location=&quot;Table_2345_113_04&quot;;Extended Properties=&quot;&quot;" commandType="0"/>
  </connection>
  <connection id="1074" xr16:uid="{E8BF4A96-7CB7-4D39-845A-7491F08B355B}" keepAlive="1" name="連線911" type="5" refreshedVersion="0" background="1">
    <dbPr connection="Provider=Microsoft.Mashup.OleDb.1;Data Source=$Workbook$;Location=&quot;Table_2345_113_03&quot;;Extended Properties=&quot;&quot;" commandType="0"/>
  </connection>
  <connection id="1075" xr16:uid="{7F671103-9FAF-46C2-B947-4293DF667893}" keepAlive="1" name="連線912" type="5" refreshedVersion="0" background="1">
    <dbPr connection="Provider=Microsoft.Mashup.OleDb.1;Data Source=$Workbook$;Location=&quot;Table_6541_113_05&quot;;Extended Properties=&quot;&quot;" commandType="0"/>
  </connection>
  <connection id="1076" xr16:uid="{7CF4505D-62EF-47A6-B1F6-B325F4450181}" keepAlive="1" name="連線913" type="5" refreshedVersion="0" background="1">
    <dbPr connection="Provider=Microsoft.Mashup.OleDb.1;Data Source=$Workbook$;Location=&quot;Table_6541_113_04&quot;;Extended Properties=&quot;&quot;" commandType="0"/>
  </connection>
  <connection id="1077" xr16:uid="{C9FCB5E9-DF6B-45E3-A3EF-5FA9D639E3DC}" keepAlive="1" name="連線914" type="5" refreshedVersion="0" background="1">
    <dbPr connection="Provider=Microsoft.Mashup.OleDb.1;Data Source=$Workbook$;Location=&quot;Table_6541_113_03&quot;;Extended Properties=&quot;&quot;" commandType="0"/>
  </connection>
  <connection id="1078" xr16:uid="{7AC9CB4B-EBF5-4746-851D-95FC25104034}" keepAlive="1" name="連線915" type="5" refreshedVersion="0" background="1">
    <dbPr connection="Provider=Microsoft.Mashup.OleDb.1;Data Source=$Workbook$;Location=&quot;Table_2637_113_05&quot;;Extended Properties=&quot;&quot;" commandType="0"/>
  </connection>
  <connection id="1079" xr16:uid="{9CE90439-7E94-4ABE-BFAA-AD47F3D16EE9}" keepAlive="1" name="連線916" type="5" refreshedVersion="0" background="1">
    <dbPr connection="Provider=Microsoft.Mashup.OleDb.1;Data Source=$Workbook$;Location=&quot;Table_2637_113_04&quot;;Extended Properties=&quot;&quot;" commandType="0"/>
  </connection>
  <connection id="1080" xr16:uid="{AC728107-34F8-402A-B86A-D841B4A8D691}" keepAlive="1" name="連線917" type="5" refreshedVersion="0" background="1">
    <dbPr connection="Provider=Microsoft.Mashup.OleDb.1;Data Source=$Workbook$;Location=&quot;Table_2637_113_03&quot;;Extended Properties=&quot;&quot;" commandType="0"/>
  </connection>
  <connection id="1081" xr16:uid="{50C4B355-D5ED-4611-B7A5-3F1BCE74043B}" keepAlive="1" name="連線918" type="5" refreshedVersion="0" background="1">
    <dbPr connection="Provider=Microsoft.Mashup.OleDb.1;Data Source=$Workbook$;Location=&quot;Table_3443_113_05&quot;;Extended Properties=&quot;&quot;" commandType="0"/>
  </connection>
  <connection id="1082" xr16:uid="{327EA7D1-503D-486B-858A-E56164E7714D}" keepAlive="1" name="連線919" type="5" refreshedVersion="0" background="1">
    <dbPr connection="Provider=Microsoft.Mashup.OleDb.1;Data Source=$Workbook$;Location=&quot;Table_3443_113_04&quot;;Extended Properties=&quot;&quot;" commandType="0"/>
  </connection>
  <connection id="1083" xr16:uid="{E6170BE5-352D-4B7A-83E8-776B675642D4}" keepAlive="1" name="連線92" type="5" refreshedVersion="0" background="1">
    <dbPr connection="Provider=Microsoft.Mashup.OleDb.1;Data Source=$Workbook$;Location=&quot;Table_6541_113_03&quot;;Extended Properties=&quot;&quot;" commandType="0"/>
  </connection>
  <connection id="1084" xr16:uid="{C29A41C4-F73A-4EE5-8434-6621009383F8}" keepAlive="1" name="連線920" type="5" refreshedVersion="0" background="1">
    <dbPr connection="Provider=Microsoft.Mashup.OleDb.1;Data Source=$Workbook$;Location=&quot;Table_3443_113_03&quot;;Extended Properties=&quot;&quot;" commandType="0"/>
  </connection>
  <connection id="1085" xr16:uid="{5F72CC94-CA4B-4133-A914-5837C59FC3ED}" keepAlive="1" name="連線921" type="5" refreshedVersion="0" background="1">
    <dbPr connection="Provider=Microsoft.Mashup.OleDb.1;Data Source=$Workbook$;Location=&quot;Table_6409_113_05&quot;;Extended Properties=&quot;&quot;" commandType="0"/>
  </connection>
  <connection id="1086" xr16:uid="{4C9C0F63-F5DD-4DD2-9D05-73DA593F831B}" keepAlive="1" name="連線922" type="5" refreshedVersion="0" background="1">
    <dbPr connection="Provider=Microsoft.Mashup.OleDb.1;Data Source=$Workbook$;Location=&quot;Table_6409_113_04&quot;;Extended Properties=&quot;&quot;" commandType="0"/>
  </connection>
  <connection id="1087" xr16:uid="{B6FD8B99-A9EB-469E-8AFE-0E0FDAF9E8B7}" keepAlive="1" name="連線923" type="5" refreshedVersion="0" background="1">
    <dbPr connection="Provider=Microsoft.Mashup.OleDb.1;Data Source=$Workbook$;Location=&quot;Table_6409_113_03&quot;;Extended Properties=&quot;&quot;" commandType="0"/>
  </connection>
  <connection id="1088" xr16:uid="{B6BF93BE-8DD4-4623-AF61-CBBD1E1739E1}" keepAlive="1" name="連線924" type="5" refreshedVersion="0" background="1">
    <dbPr connection="Provider=Microsoft.Mashup.OleDb.1;Data Source=$Workbook$;Location=&quot;Table_1905_113_05&quot;;Extended Properties=&quot;&quot;" commandType="0"/>
  </connection>
  <connection id="1089" xr16:uid="{0A5C01AB-07B5-468D-808F-49ECAD917E74}" keepAlive="1" name="連線925" type="5" refreshedVersion="0" background="1">
    <dbPr connection="Provider=Microsoft.Mashup.OleDb.1;Data Source=$Workbook$;Location=&quot;Table_1905_113_04&quot;;Extended Properties=&quot;&quot;" commandType="0"/>
  </connection>
  <connection id="1090" xr16:uid="{DF767CF6-3815-436F-9C25-81198F7DDB04}" keepAlive="1" name="連線926" type="5" refreshedVersion="0" background="1">
    <dbPr connection="Provider=Microsoft.Mashup.OleDb.1;Data Source=$Workbook$;Location=&quot;Table_1905_113_03&quot;;Extended Properties=&quot;&quot;" commandType="0"/>
  </connection>
  <connection id="1091" xr16:uid="{AC2DB8A4-C62A-40D3-AE39-065CB04DD34B}" keepAlive="1" name="連線927" type="5" refreshedVersion="0" background="1">
    <dbPr connection="Provider=Microsoft.Mashup.OleDb.1;Data Source=$Workbook$;Location=&quot;Table_3661_113_05&quot;;Extended Properties=&quot;&quot;" commandType="0"/>
  </connection>
  <connection id="1092" xr16:uid="{E170FAAD-F08B-4E6F-B9EF-CB55B1273110}" keepAlive="1" name="連線928" type="5" refreshedVersion="0" background="1">
    <dbPr connection="Provider=Microsoft.Mashup.OleDb.1;Data Source=$Workbook$;Location=&quot;Table_3661_113_04&quot;;Extended Properties=&quot;&quot;" commandType="0"/>
  </connection>
  <connection id="1093" xr16:uid="{93428B64-9203-4369-BE82-A553C331D58F}" keepAlive="1" name="連線929" type="5" refreshedVersion="0" background="1">
    <dbPr connection="Provider=Microsoft.Mashup.OleDb.1;Data Source=$Workbook$;Location=&quot;Table_3661_113_03&quot;;Extended Properties=&quot;&quot;" commandType="0"/>
  </connection>
  <connection id="1094" xr16:uid="{830840CA-CAC7-4CB6-83D2-2413A8DEF394}" keepAlive="1" name="連線93" type="5" refreshedVersion="0" background="1">
    <dbPr connection="Provider=Microsoft.Mashup.OleDb.1;Data Source=$Workbook$;Location=&quot;Table_2345_113_05&quot;;Extended Properties=&quot;&quot;" commandType="0"/>
  </connection>
  <connection id="1095" xr16:uid="{695077E1-D204-41C1-A078-9517F7137EEC}" keepAlive="1" name="連線930" type="5" refreshedVersion="0" background="1">
    <dbPr connection="Provider=Microsoft.Mashup.OleDb.1;Data Source=$Workbook$;Location=&quot;Table_6669_113_05&quot;;Extended Properties=&quot;&quot;" commandType="0"/>
  </connection>
  <connection id="1096" xr16:uid="{C83FB79E-2395-4862-BB37-5CC6155FB315}" keepAlive="1" name="連線931" type="5" refreshedVersion="0" background="1">
    <dbPr connection="Provider=Microsoft.Mashup.OleDb.1;Data Source=$Workbook$;Location=&quot;Table_6669_113_04&quot;;Extended Properties=&quot;&quot;" commandType="0"/>
  </connection>
  <connection id="1097" xr16:uid="{128B490A-D277-4E48-A2D9-B3E67A07F114}" keepAlive="1" name="連線932" type="5" refreshedVersion="0" background="1">
    <dbPr connection="Provider=Microsoft.Mashup.OleDb.1;Data Source=$Workbook$;Location=&quot;Table_6669_113_03&quot;;Extended Properties=&quot;&quot;" commandType="0"/>
  </connection>
  <connection id="1098" xr16:uid="{366E8A8F-BD0F-4508-B4D1-533E0CAED197}" keepAlive="1" name="連線933" type="5" refreshedVersion="0" background="1">
    <dbPr connection="Provider=Microsoft.Mashup.OleDb.1;Data Source=$Workbook$;Location=&quot;Table_3036_113_05&quot;;Extended Properties=&quot;&quot;" commandType="0"/>
  </connection>
  <connection id="1099" xr16:uid="{9F0728E7-FADD-4DD1-B346-90FBEA91AA82}" keepAlive="1" name="連線934" type="5" refreshedVersion="0" background="1">
    <dbPr connection="Provider=Microsoft.Mashup.OleDb.1;Data Source=$Workbook$;Location=&quot;Table_3036_113_04&quot;;Extended Properties=&quot;&quot;" commandType="0"/>
  </connection>
  <connection id="1100" xr16:uid="{11B1EBFB-D2D9-4C28-B5CF-8BB839767E1F}" keepAlive="1" name="連線935" type="5" refreshedVersion="0" background="1">
    <dbPr connection="Provider=Microsoft.Mashup.OleDb.1;Data Source=$Workbook$;Location=&quot;Table_3036_113_03&quot;;Extended Properties=&quot;&quot;" commandType="0"/>
  </connection>
  <connection id="1101" xr16:uid="{6FCA5D5A-4DB1-4060-BBFD-BA16BC6D51F2}" keepAlive="1" name="連線936" type="5" refreshedVersion="0" background="1">
    <dbPr connection="Provider=Microsoft.Mashup.OleDb.1;Data Source=$Workbook$;Location=&quot;Table_2357_113_05&quot;;Extended Properties=&quot;&quot;" commandType="0"/>
  </connection>
  <connection id="1102" xr16:uid="{DD779FD1-DE7D-4FA7-BE9B-CA7399C05900}" keepAlive="1" name="連線937" type="5" refreshedVersion="0" background="1">
    <dbPr connection="Provider=Microsoft.Mashup.OleDb.1;Data Source=$Workbook$;Location=&quot;Table_2357_113_04&quot;;Extended Properties=&quot;&quot;" commandType="0"/>
  </connection>
  <connection id="1103" xr16:uid="{EF759863-F7D2-4C6E-BE65-88A9C8484DFF}" keepAlive="1" name="連線938" type="5" refreshedVersion="0" background="1">
    <dbPr connection="Provider=Microsoft.Mashup.OleDb.1;Data Source=$Workbook$;Location=&quot;Table_2357_113_03&quot;;Extended Properties=&quot;&quot;" commandType="0"/>
  </connection>
  <connection id="1104" xr16:uid="{53E55E95-EEF4-426B-850B-3935D8C81E5F}" keepAlive="1" name="連線939" type="5" refreshedVersion="0" background="1">
    <dbPr connection="Provider=Microsoft.Mashup.OleDb.1;Data Source=$Workbook$;Location=&quot;Table_4938_113_05&quot;;Extended Properties=&quot;&quot;" commandType="0"/>
  </connection>
  <connection id="1105" xr16:uid="{B70B5D99-7393-450E-B899-64178A931E88}" keepAlive="1" name="連線94" type="5" refreshedVersion="0" background="1">
    <dbPr connection="Provider=Microsoft.Mashup.OleDb.1;Data Source=$Workbook$;Location=&quot;Table_2345_113_04&quot;;Extended Properties=&quot;&quot;" commandType="0"/>
  </connection>
  <connection id="1106" xr16:uid="{4396D4BE-0C11-4356-9C46-536C1D031474}" keepAlive="1" name="連線940" type="5" refreshedVersion="0" background="1">
    <dbPr connection="Provider=Microsoft.Mashup.OleDb.1;Data Source=$Workbook$;Location=&quot;Table_4938_113_04&quot;;Extended Properties=&quot;&quot;" commandType="0"/>
  </connection>
  <connection id="1107" xr16:uid="{B010CBE1-DE2C-4AB8-AFDB-9FDEA95B07AB}" keepAlive="1" name="連線941" type="5" refreshedVersion="0" background="1">
    <dbPr connection="Provider=Microsoft.Mashup.OleDb.1;Data Source=$Workbook$;Location=&quot;Table_4938_113_03&quot;;Extended Properties=&quot;&quot;" commandType="0"/>
  </connection>
  <connection id="1108" xr16:uid="{7E9EA21B-7513-4EE8-A738-A91104812F18}" keepAlive="1" name="連線942" type="5" refreshedVersion="0" background="1">
    <dbPr connection="Provider=Microsoft.Mashup.OleDb.1;Data Source=$Workbook$;Location=&quot;Table_1905_113_05&quot;;Extended Properties=&quot;&quot;" commandType="0"/>
  </connection>
  <connection id="1109" xr16:uid="{C80757DE-00C7-44CA-B012-DB6C3F019917}" keepAlive="1" name="連線943" type="5" refreshedVersion="0" background="1">
    <dbPr connection="Provider=Microsoft.Mashup.OleDb.1;Data Source=$Workbook$;Location=&quot;Table_1905_113_04&quot;;Extended Properties=&quot;&quot;" commandType="0"/>
  </connection>
  <connection id="1110" xr16:uid="{969D0F0B-2846-4140-811A-48A04C0527EE}" keepAlive="1" name="連線944" type="5" refreshedVersion="0" background="1">
    <dbPr connection="Provider=Microsoft.Mashup.OleDb.1;Data Source=$Workbook$;Location=&quot;Table_1905_113_03&quot;;Extended Properties=&quot;&quot;" commandType="0"/>
  </connection>
  <connection id="1111" xr16:uid="{F33FA5B1-71B0-4DB5-A543-45787669CBC5}" keepAlive="1" name="連線945" type="5" refreshedVersion="0" background="1">
    <dbPr connection="Provider=Microsoft.Mashup.OleDb.1;Data Source=$Workbook$;Location=&quot;Table_6414_113_05&quot;;Extended Properties=&quot;&quot;" commandType="0"/>
  </connection>
  <connection id="1112" xr16:uid="{3EAFFF06-F5DA-4F0A-A109-BAF106935A1F}" keepAlive="1" name="連線946" type="5" refreshedVersion="0" background="1">
    <dbPr connection="Provider=Microsoft.Mashup.OleDb.1;Data Source=$Workbook$;Location=&quot;Table_6414_113_04&quot;;Extended Properties=&quot;&quot;" commandType="0"/>
  </connection>
  <connection id="1113" xr16:uid="{25D42564-F487-463A-8837-2C35C3257645}" keepAlive="1" name="連線947" type="5" refreshedVersion="0" background="1">
    <dbPr connection="Provider=Microsoft.Mashup.OleDb.1;Data Source=$Workbook$;Location=&quot;Table_6414_113_03&quot;;Extended Properties=&quot;&quot;" commandType="0"/>
  </connection>
  <connection id="1114" xr16:uid="{9F185917-4D4E-4EAC-AE5A-0E450CED45C8}" keepAlive="1" name="連線948" type="5" refreshedVersion="0" background="1">
    <dbPr connection="Provider=Microsoft.Mashup.OleDb.1;Data Source=$Workbook$;Location=&quot;Table_3356_113_05&quot;;Extended Properties=&quot;&quot;" commandType="0"/>
  </connection>
  <connection id="1115" xr16:uid="{CBF76D43-6AFB-4883-8BC6-483AA6FBFD01}" keepAlive="1" name="連線949" type="5" refreshedVersion="0" background="1">
    <dbPr connection="Provider=Microsoft.Mashup.OleDb.1;Data Source=$Workbook$;Location=&quot;Table_3356_113_04&quot;;Extended Properties=&quot;&quot;" commandType="0"/>
  </connection>
  <connection id="1116" xr16:uid="{13EB4889-B73C-44A0-92D5-1FFF804AB28E}" keepAlive="1" name="連線95" type="5" refreshedVersion="0" background="1">
    <dbPr connection="Provider=Microsoft.Mashup.OleDb.1;Data Source=$Workbook$;Location=&quot;Table_2345_113_03&quot;;Extended Properties=&quot;&quot;" commandType="0"/>
  </connection>
  <connection id="1117" xr16:uid="{52406870-6D43-49C1-939D-A8E49B573BE0}" keepAlive="1" name="連線950" type="5" refreshedVersion="0" background="1">
    <dbPr connection="Provider=Microsoft.Mashup.OleDb.1;Data Source=$Workbook$;Location=&quot;Table_3356_113_03&quot;;Extended Properties=&quot;&quot;" commandType="0"/>
  </connection>
  <connection id="1118" xr16:uid="{D0F6AF7B-8519-4C0E-ABE8-CBA188245892}" keepAlive="1" name="連線951" type="5" refreshedVersion="0" background="1">
    <dbPr connection="Provider=Microsoft.Mashup.OleDb.1;Data Source=$Workbook$;Location=&quot;Table_1809_113_05&quot;;Extended Properties=&quot;&quot;" commandType="0"/>
  </connection>
  <connection id="1119" xr16:uid="{C094A080-205B-4637-9313-4B235176CFEE}" keepAlive="1" name="連線952" type="5" refreshedVersion="0" background="1">
    <dbPr connection="Provider=Microsoft.Mashup.OleDb.1;Data Source=$Workbook$;Location=&quot;Table_1809_113_04&quot;;Extended Properties=&quot;&quot;" commandType="0"/>
  </connection>
  <connection id="1120" xr16:uid="{DB2EBA9E-667D-4158-B44E-49616AD37BDD}" keepAlive="1" name="連線953" type="5" refreshedVersion="0" background="1">
    <dbPr connection="Provider=Microsoft.Mashup.OleDb.1;Data Source=$Workbook$;Location=&quot;Table_1809_113_03&quot;;Extended Properties=&quot;&quot;" commandType="0"/>
  </connection>
  <connection id="1121" xr16:uid="{69D41991-5031-48C6-AAFA-67E307803754}" keepAlive="1" name="連線954" type="5" refreshedVersion="0" background="1">
    <dbPr connection="Provider=Microsoft.Mashup.OleDb.1;Data Source=$Workbook$;Location=&quot;Table_2338_113_05&quot;;Extended Properties=&quot;&quot;" commandType="0"/>
  </connection>
  <connection id="1122" xr16:uid="{E863DC8F-FDF2-4978-9C07-52CFEE9B1DBD}" keepAlive="1" name="連線955" type="5" refreshedVersion="0" background="1">
    <dbPr connection="Provider=Microsoft.Mashup.OleDb.1;Data Source=$Workbook$;Location=&quot;Table_2338_113_04&quot;;Extended Properties=&quot;&quot;" commandType="0"/>
  </connection>
  <connection id="1123" xr16:uid="{0F49D09A-E8D6-4B25-B231-20FAEBBEAE14}" keepAlive="1" name="連線956" type="5" refreshedVersion="0" background="1">
    <dbPr connection="Provider=Microsoft.Mashup.OleDb.1;Data Source=$Workbook$;Location=&quot;Table_2338_113_03&quot;;Extended Properties=&quot;&quot;" commandType="0"/>
  </connection>
  <connection id="1124" xr16:uid="{C5625FDA-0BE1-4EEF-A908-7FFFD92AE3C3}" keepAlive="1" name="連線957" type="5" refreshedVersion="0" background="1">
    <dbPr connection="Provider=Microsoft.Mashup.OleDb.1;Data Source=$Workbook$;Location=&quot;Table_3504_113_05&quot;;Extended Properties=&quot;&quot;" commandType="0"/>
  </connection>
  <connection id="1125" xr16:uid="{AEFCCC23-841C-4CF1-94AB-2FD2C3E565A6}" keepAlive="1" name="連線958" type="5" refreshedVersion="0" background="1">
    <dbPr connection="Provider=Microsoft.Mashup.OleDb.1;Data Source=$Workbook$;Location=&quot;Table_3504_113_04&quot;;Extended Properties=&quot;&quot;" commandType="0"/>
  </connection>
  <connection id="1126" xr16:uid="{784BECA8-FEDC-403F-B654-B9227C80B457}" keepAlive="1" name="連線959" type="5" refreshedVersion="0" background="1">
    <dbPr connection="Provider=Microsoft.Mashup.OleDb.1;Data Source=$Workbook$;Location=&quot;Table_3504_113_03&quot;;Extended Properties=&quot;&quot;" commandType="0"/>
  </connection>
  <connection id="1127" xr16:uid="{BFBD0186-B84D-4B13-B914-1E8EE66F786C}" keepAlive="1" name="連線96" type="5" refreshedVersion="0" background="1">
    <dbPr connection="Provider=Microsoft.Mashup.OleDb.1;Data Source=$Workbook$;Location=&quot;Table_6669_113_05&quot;;Extended Properties=&quot;&quot;" commandType="0"/>
  </connection>
  <connection id="1128" xr16:uid="{C585C173-DB49-4039-A902-855F5DD7599F}" keepAlive="1" name="連線960" type="5" refreshedVersion="0" background="1">
    <dbPr connection="Provider=Microsoft.Mashup.OleDb.1;Data Source=$Workbook$;Location=&quot;Table_6669_113_05&quot;;Extended Properties=&quot;&quot;" commandType="0"/>
  </connection>
  <connection id="1129" xr16:uid="{15AD1DEE-C9E5-4763-A6D9-D3161E418113}" keepAlive="1" name="連線961" type="5" refreshedVersion="0" background="1">
    <dbPr connection="Provider=Microsoft.Mashup.OleDb.1;Data Source=$Workbook$;Location=&quot;Table_6669_113_04&quot;;Extended Properties=&quot;&quot;" commandType="0"/>
  </connection>
  <connection id="1130" xr16:uid="{399A59F5-172C-49F4-97CE-51F9E23F3774}" keepAlive="1" name="連線962" type="5" refreshedVersion="0" background="1">
    <dbPr connection="Provider=Microsoft.Mashup.OleDb.1;Data Source=$Workbook$;Location=&quot;Table_6669_113_03&quot;;Extended Properties=&quot;&quot;" commandType="0"/>
  </connection>
  <connection id="1131" xr16:uid="{0F7F5EC7-D681-41E4-BF5C-48524FA38011}" keepAlive="1" name="連線963" type="5" refreshedVersion="0" background="1">
    <dbPr connection="Provider=Microsoft.Mashup.OleDb.1;Data Source=$Workbook$;Location=&quot;Table_3533_113_05&quot;;Extended Properties=&quot;&quot;" commandType="0"/>
  </connection>
  <connection id="1132" xr16:uid="{BEC0B18F-E6A0-47E0-926B-403885EBEBF4}" keepAlive="1" name="連線964" type="5" refreshedVersion="0" background="1">
    <dbPr connection="Provider=Microsoft.Mashup.OleDb.1;Data Source=$Workbook$;Location=&quot;Table_3533_113_04&quot;;Extended Properties=&quot;&quot;" commandType="0"/>
  </connection>
  <connection id="1133" xr16:uid="{5126C266-9E65-4A37-9861-9990D4AA7D73}" keepAlive="1" name="連線965" type="5" refreshedVersion="0" background="1">
    <dbPr connection="Provider=Microsoft.Mashup.OleDb.1;Data Source=$Workbook$;Location=&quot;Table_3533_113_03&quot;;Extended Properties=&quot;&quot;" commandType="0"/>
  </connection>
  <connection id="1134" xr16:uid="{242D8B12-180E-4117-8979-18C85D42F5B7}" keepAlive="1" name="連線966" type="5" refreshedVersion="0" background="1">
    <dbPr connection="Provider=Microsoft.Mashup.OleDb.1;Data Source=$Workbook$;Location=&quot;Table_2059_113_05&quot;;Extended Properties=&quot;&quot;" commandType="0"/>
  </connection>
  <connection id="1135" xr16:uid="{433735B6-42A7-4886-9F24-D4EA7B7A0BDF}" keepAlive="1" name="連線967" type="5" refreshedVersion="0" background="1">
    <dbPr connection="Provider=Microsoft.Mashup.OleDb.1;Data Source=$Workbook$;Location=&quot;Table_2059_113_04&quot;;Extended Properties=&quot;&quot;" commandType="0"/>
  </connection>
  <connection id="1136" xr16:uid="{4C3FB9D7-C546-4401-88BA-505DA449C427}" keepAlive="1" name="連線968" type="5" refreshedVersion="0" background="1">
    <dbPr connection="Provider=Microsoft.Mashup.OleDb.1;Data Source=$Workbook$;Location=&quot;Table_2059_113_03&quot;;Extended Properties=&quot;&quot;" commandType="0"/>
  </connection>
  <connection id="1137" xr16:uid="{6189D3DB-2BA6-4D72-A3DA-F4B4F63710C2}" keepAlive="1" name="連線969" type="5" refreshedVersion="0" background="1">
    <dbPr connection="Provider=Microsoft.Mashup.OleDb.1;Data Source=$Workbook$;Location=&quot;Table_2357_113_05&quot;;Extended Properties=&quot;&quot;" commandType="0"/>
  </connection>
  <connection id="1138" xr16:uid="{0D85E25B-A1C0-45F2-9D30-0F75120A2C85}" keepAlive="1" name="連線97" type="5" refreshedVersion="0" background="1">
    <dbPr connection="Provider=Microsoft.Mashup.OleDb.1;Data Source=$Workbook$;Location=&quot;Table_6669_113_04&quot;;Extended Properties=&quot;&quot;" commandType="0"/>
  </connection>
  <connection id="1139" xr16:uid="{22588790-47BA-4DEE-A624-383CC60D2A72}" keepAlive="1" name="連線970" type="5" refreshedVersion="0" background="1">
    <dbPr connection="Provider=Microsoft.Mashup.OleDb.1;Data Source=$Workbook$;Location=&quot;Table_2357_113_04&quot;;Extended Properties=&quot;&quot;" commandType="0"/>
  </connection>
  <connection id="1140" xr16:uid="{D8A32508-4DE2-4B3D-AC47-AFF8B2BE9151}" keepAlive="1" name="連線971" type="5" refreshedVersion="0" background="1">
    <dbPr connection="Provider=Microsoft.Mashup.OleDb.1;Data Source=$Workbook$;Location=&quot;Table_2357_113_03&quot;;Extended Properties=&quot;&quot;" commandType="0"/>
  </connection>
  <connection id="1141" xr16:uid="{A40582B1-45A1-428E-A526-F639B8A748FB}" keepAlive="1" name="連線972" type="5" refreshedVersion="0" background="1">
    <dbPr connection="Provider=Microsoft.Mashup.OleDb.1;Data Source=$Workbook$;Location=&quot;Table_2404_113_05&quot;;Extended Properties=&quot;&quot;" commandType="0"/>
  </connection>
  <connection id="1142" xr16:uid="{0F1CFFA6-84E6-49EB-B165-6C0197F4B6B8}" keepAlive="1" name="連線973" type="5" refreshedVersion="0" background="1">
    <dbPr connection="Provider=Microsoft.Mashup.OleDb.1;Data Source=$Workbook$;Location=&quot;Table_2404_113_04&quot;;Extended Properties=&quot;&quot;" commandType="0"/>
  </connection>
  <connection id="1143" xr16:uid="{EF78E3AF-D5A3-453D-95BB-A64C973E00CC}" keepAlive="1" name="連線974" type="5" refreshedVersion="0" background="1">
    <dbPr connection="Provider=Microsoft.Mashup.OleDb.1;Data Source=$Workbook$;Location=&quot;Table_2404_113_03&quot;;Extended Properties=&quot;&quot;" commandType="0"/>
  </connection>
  <connection id="1144" xr16:uid="{2BF737D6-79A2-4D3B-A041-FCCE476503FB}" keepAlive="1" name="連線975" type="5" refreshedVersion="0" background="1">
    <dbPr connection="Provider=Microsoft.Mashup.OleDb.1;Data Source=$Workbook$;Location=&quot;Table_3008_113_05&quot;;Extended Properties=&quot;&quot;" commandType="0"/>
  </connection>
  <connection id="1145" xr16:uid="{63B1311C-6792-481B-99B2-149F885C3CE0}" keepAlive="1" name="連線976" type="5" refreshedVersion="0" background="1">
    <dbPr connection="Provider=Microsoft.Mashup.OleDb.1;Data Source=$Workbook$;Location=&quot;Table_3008_113_04&quot;;Extended Properties=&quot;&quot;" commandType="0"/>
  </connection>
  <connection id="1146" xr16:uid="{450D6BCF-CB60-4BBB-B642-F53C51DB47DB}" keepAlive="1" name="連線977" type="5" refreshedVersion="0" background="1">
    <dbPr connection="Provider=Microsoft.Mashup.OleDb.1;Data Source=$Workbook$;Location=&quot;Table_3008_113_03&quot;;Extended Properties=&quot;&quot;" commandType="0"/>
  </connection>
  <connection id="1147" xr16:uid="{84332CE2-798A-4B6F-B23D-89A71057E7A4}" keepAlive="1" name="連線978" type="5" refreshedVersion="0" background="1">
    <dbPr connection="Provider=Microsoft.Mashup.OleDb.1;Data Source=$Workbook$;Location=&quot;Table_4763_113_05&quot;;Extended Properties=&quot;&quot;" commandType="0"/>
  </connection>
  <connection id="1148" xr16:uid="{D1C527E2-2918-45EF-93FE-1DF39D560FCA}" keepAlive="1" name="連線979" type="5" refreshedVersion="0" background="1">
    <dbPr connection="Provider=Microsoft.Mashup.OleDb.1;Data Source=$Workbook$;Location=&quot;Table_4763_113_04&quot;;Extended Properties=&quot;&quot;" commandType="0"/>
  </connection>
  <connection id="1149" xr16:uid="{8F7035D0-2F4C-494B-ABE9-3C903EA5A782}" keepAlive="1" name="連線98" type="5" refreshedVersion="0" background="1">
    <dbPr connection="Provider=Microsoft.Mashup.OleDb.1;Data Source=$Workbook$;Location=&quot;Table_6669_113_03&quot;;Extended Properties=&quot;&quot;" commandType="0"/>
  </connection>
  <connection id="1150" xr16:uid="{572AF9D5-EC37-4932-B6D4-BD0ADB2F7378}" keepAlive="1" name="連線980" type="5" refreshedVersion="0" background="1">
    <dbPr connection="Provider=Microsoft.Mashup.OleDb.1;Data Source=$Workbook$;Location=&quot;Table_4763_113_03&quot;;Extended Properties=&quot;&quot;" commandType="0"/>
  </connection>
  <connection id="1151" xr16:uid="{3B644CE1-88E2-4BB4-8A5C-58DADC5E0921}" keepAlive="1" name="連線981" type="5" refreshedVersion="0" background="1">
    <dbPr connection="Provider=Microsoft.Mashup.OleDb.1;Data Source=$Workbook$;Location=&quot;Table_2454_113_05&quot;;Extended Properties=&quot;&quot;" commandType="0"/>
  </connection>
  <connection id="1152" xr16:uid="{42DE26D7-745F-4DD2-806F-6F774035CB1A}" keepAlive="1" name="連線982" type="5" refreshedVersion="0" background="1">
    <dbPr connection="Provider=Microsoft.Mashup.OleDb.1;Data Source=$Workbook$;Location=&quot;Table_2454_113_04&quot;;Extended Properties=&quot;&quot;" commandType="0"/>
  </connection>
  <connection id="1153" xr16:uid="{375FACF9-60B0-4118-A68D-B31FF2A5E52B}" keepAlive="1" name="連線983" type="5" refreshedVersion="0" background="1">
    <dbPr connection="Provider=Microsoft.Mashup.OleDb.1;Data Source=$Workbook$;Location=&quot;Table_2454_113_03&quot;;Extended Properties=&quot;&quot;" commandType="0"/>
  </connection>
  <connection id="1154" xr16:uid="{DC46B3E9-CB49-4ADF-A9EE-AF897BE0CD71}" keepAlive="1" name="連線984" type="5" refreshedVersion="0" background="1">
    <dbPr connection="Provider=Microsoft.Mashup.OleDb.1;Data Source=$Workbook$;Location=&quot;Table_2207_113_05&quot;;Extended Properties=&quot;&quot;" commandType="0"/>
  </connection>
  <connection id="1155" xr16:uid="{D2E3F5FC-D19F-4859-9D32-0E54BE38D087}" keepAlive="1" name="連線985" type="5" refreshedVersion="0" background="1">
    <dbPr connection="Provider=Microsoft.Mashup.OleDb.1;Data Source=$Workbook$;Location=&quot;Table_2207_113_04&quot;;Extended Properties=&quot;&quot;" commandType="0"/>
  </connection>
  <connection id="1156" xr16:uid="{FCE79661-8FB6-44F8-B1CC-B9B12CBB1468}" keepAlive="1" name="連線986" type="5" refreshedVersion="0" background="1">
    <dbPr connection="Provider=Microsoft.Mashup.OleDb.1;Data Source=$Workbook$;Location=&quot;Table_2207_113_03&quot;;Extended Properties=&quot;&quot;" commandType="0"/>
  </connection>
  <connection id="1157" xr16:uid="{1727B36A-F75F-43FA-86C1-84174EA4E4B7}" keepAlive="1" name="連線987" type="5" refreshedVersion="0" background="1">
    <dbPr connection="Provider=Microsoft.Mashup.OleDb.1;Data Source=$Workbook$;Location=&quot;Table_3661_113_05&quot;;Extended Properties=&quot;&quot;" commandType="0"/>
  </connection>
  <connection id="1158" xr16:uid="{EE79D786-841B-4E13-B633-FD9E968474CB}" keepAlive="1" name="連線988" type="5" refreshedVersion="0" background="1">
    <dbPr connection="Provider=Microsoft.Mashup.OleDb.1;Data Source=$Workbook$;Location=&quot;Table_3661_113_04&quot;;Extended Properties=&quot;&quot;" commandType="0"/>
  </connection>
  <connection id="1159" xr16:uid="{523F1E42-87C5-494B-9D53-9D7295C545D3}" keepAlive="1" name="連線989" type="5" refreshedVersion="0" background="1">
    <dbPr connection="Provider=Microsoft.Mashup.OleDb.1;Data Source=$Workbook$;Location=&quot;Table_3661_113_03&quot;;Extended Properties=&quot;&quot;" commandType="0"/>
  </connection>
  <connection id="1160" xr16:uid="{8BA80FE9-CBF3-48FE-8B4C-ACBB239A02B4}" keepAlive="1" name="連線99" type="5" refreshedVersion="0" background="1">
    <dbPr connection="Provider=Microsoft.Mashup.OleDb.1;Data Source=$Workbook$;Location=&quot;Table_3653_113_05&quot;;Extended Properties=&quot;&quot;" commandType="0"/>
  </connection>
  <connection id="1161" xr16:uid="{00CE57B3-BAB9-46FC-8102-95546710C866}" keepAlive="1" name="連線990" type="5" refreshedVersion="0" background="1">
    <dbPr connection="Provider=Microsoft.Mashup.OleDb.1;Data Source=$Workbook$;Location=&quot;Table_6669_113_05&quot;;Extended Properties=&quot;&quot;" commandType="0"/>
  </connection>
  <connection id="1162" xr16:uid="{BBAD5779-DEB8-419B-AE0F-23C2365833D2}" keepAlive="1" name="連線991" type="5" refreshedVersion="0" background="1">
    <dbPr connection="Provider=Microsoft.Mashup.OleDb.1;Data Source=$Workbook$;Location=&quot;Table_6669_113_04&quot;;Extended Properties=&quot;&quot;" commandType="0"/>
  </connection>
  <connection id="1163" xr16:uid="{680A43EE-5494-4F86-B66D-3357A677911F}" keepAlive="1" name="連線992" type="5" refreshedVersion="0" background="1">
    <dbPr connection="Provider=Microsoft.Mashup.OleDb.1;Data Source=$Workbook$;Location=&quot;Table_6669_113_03&quot;;Extended Properties=&quot;&quot;" commandType="0"/>
  </connection>
  <connection id="1164" xr16:uid="{2DD3E771-3976-4188-832E-1415EFB4974E}" keepAlive="1" name="連線993" type="5" refreshedVersion="0" background="1">
    <dbPr connection="Provider=Microsoft.Mashup.OleDb.1;Data Source=$Workbook$;Location=&quot;Table_3036_113_05&quot;;Extended Properties=&quot;&quot;" commandType="0"/>
  </connection>
  <connection id="1165" xr16:uid="{628B6893-FCE7-4EC7-B699-170BE90D43C8}" keepAlive="1" name="連線994" type="5" refreshedVersion="0" background="1">
    <dbPr connection="Provider=Microsoft.Mashup.OleDb.1;Data Source=$Workbook$;Location=&quot;Table_3036_113_04&quot;;Extended Properties=&quot;&quot;" commandType="0"/>
  </connection>
  <connection id="1166" xr16:uid="{5050B2B9-EFDA-4B68-B305-EC91EAE7CA34}" keepAlive="1" name="連線995" type="5" refreshedVersion="0" background="1">
    <dbPr connection="Provider=Microsoft.Mashup.OleDb.1;Data Source=$Workbook$;Location=&quot;Table_3036_113_03&quot;;Extended Properties=&quot;&quot;" commandType="0"/>
  </connection>
  <connection id="1167" xr16:uid="{D0B54C9E-D47C-4624-A664-6CD9804888B0}" keepAlive="1" name="連線996" type="5" refreshedVersion="0" background="1">
    <dbPr connection="Provider=Microsoft.Mashup.OleDb.1;Data Source=$Workbook$;Location=&quot;Table_2357_113_05&quot;;Extended Properties=&quot;&quot;" commandType="0"/>
  </connection>
  <connection id="1168" xr16:uid="{7E68334F-E14B-4703-9FEE-716F08F78984}" keepAlive="1" name="連線997" type="5" refreshedVersion="0" background="1">
    <dbPr connection="Provider=Microsoft.Mashup.OleDb.1;Data Source=$Workbook$;Location=&quot;Table_2357_113_04&quot;;Extended Properties=&quot;&quot;" commandType="0"/>
  </connection>
  <connection id="1169" xr16:uid="{11483274-3C36-47D6-8ECC-B9E8D68C42EC}" keepAlive="1" name="連線998" type="5" refreshedVersion="0" background="1">
    <dbPr connection="Provider=Microsoft.Mashup.OleDb.1;Data Source=$Workbook$;Location=&quot;Table_2357_113_03&quot;;Extended Properties=&quot;&quot;" commandType="0"/>
  </connection>
  <connection id="117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<sst xmlns="http://schemas.openxmlformats.org/spreadsheetml/2006/main" count="1725" uniqueCount="789">
  <si>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</si>
  <si>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</si>
  <si>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</si>
  <si>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</si>
  <si>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</si>
  <si>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</si>
  <si>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</si>
  <si>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</si>
  <si>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</si>
  <si>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</si>
  <si>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</si>
  <si>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</si>
  <si>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</si>
  <si>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</si>
  <si>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</si>
  <si>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</si>
  <si>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</si>
  <si>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</si>
  <si>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</si>
  <si>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</si>
  <si>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</si>
  <si>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</si>
  <si>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</si>
  <si>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</si>
  <si>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</si>
  <si>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</si>
  <si>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</si>
  <si>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</si>
  <si>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</si>
  <si>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</si>
  <si>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</si>
  <si>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</si>
  <si>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</si>
  <si>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</si>
  <si>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</si>
  <si>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</si>
  <si>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</si>
  <si>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</si>
  <si>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</si>
  <si>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</si>
  <si>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</si>
  <si>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</si>
  <si>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</si>
  <si>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</si>
  <si>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</si>
  <si>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</si>
  <si>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</si>
  <si>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</si>
  <si>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</si>
  <si>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</si>
  <si>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</si>
  <si>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</si>
  <si>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</si>
  <si>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</si>
  <si>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</si>
  <si>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</si>
  <si>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</si>
  <si>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</si>
  <si>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</si>
  <si>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</si>
  <si>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</si>
  <si>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</si>
  <si>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</si>
  <si>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</si>
  <si>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</si>
  <si>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</si>
  <si>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</si>
  <si>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</si>
  <si>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</si>
  <si>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</si>
  <si>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</si>
  <si>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</si>
  <si>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</si>
  <si>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</si>
  <si>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</si>
  <si>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</si>
  <si>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</si>
  <si>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</si>
  <si>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</si>
  <si>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</si>
  <si>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</si>
  <si>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</si>
  <si>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</si>
  <si>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</si>
  <si>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</si>
  <si>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</si>
  <si>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</si>
  <si>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</si>
  <si>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</si>
  <si>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</si>
  <si>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</si>
  <si>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</si>
  <si>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</si>
  <si>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</si>
  <si>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</si>
  <si>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</si>
  <si>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</si>
  <si>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</si>
  <si>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</si>
  <si>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</si>
  <si>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</si>
  <si>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</si>
  <si>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</si>
  <si>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</si>
  <si>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</si>
  <si>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</si>
  <si>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</si>
  <si>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</si>
  <si>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</si>
  <si>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</si>
  <si>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</si>
  <si>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</si>
  <si>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</si>
  <si>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</si>
  <si>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</si>
  <si>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</si>
  <si>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</si>
  <si>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</si>
  <si>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</si>
  <si>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</si>
  <si>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</si>
  <si>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</si>
  <si>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</si>
  <si>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</si>
  <si>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</si>
  <si>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</si>
  <si>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</si>
  <si>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</si>
  <si>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</si>
  <si>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</si>
  <si>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</si>
  <si>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</si>
  <si>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</si>
  <si>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</si>
  <si>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</si>
  <si>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</si>
  <si>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</si>
  <si>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</si>
  <si>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</si>
  <si>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</si>
  <si>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</si>
  <si>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</si>
  <si>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</si>
  <si>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</si>
  <si>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</si>
  <si>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</si>
  <si>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</si>
  <si>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</si>
  <si>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</si>
  <si>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</si>
  <si>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</si>
  <si>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</si>
  <si>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</si>
  <si>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</si>
  <si>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</si>
  <si>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</si>
  <si>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</si>
  <si>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</si>
  <si>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</si>
  <si>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</si>
  <si>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</si>
  <si>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</si>
  <si>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</si>
  <si>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</si>
  <si>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</si>
  <si>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</si>
  <si>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</si>
  <si>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</si>
  <si>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</si>
  <si>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</si>
  <si>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</si>
  <si>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</si>
  <si>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</si>
  <si>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</si>
  <si>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</si>
  <si>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</si>
  <si>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</si>
  <si>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</si>
  <si>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</si>
  <si>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</si>
  <si>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</si>
  <si>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</si>
  <si>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</si>
  <si>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</si>
  <si>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</si>
  <si>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</si>
  <si>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</si>
  <si>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</si>
  <si>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</si>
  <si>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</si>
  <si>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</si>
  <si>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</si>
  <si>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</si>
  <si>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</si>
  <si>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</si>
  <si>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</si>
  <si>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</si>
  <si>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</si>
  <si>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</si>
  <si>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</si>
  <si>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</si>
  <si>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</si>
  <si>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</si>
  <si>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</si>
  <si>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</si>
  <si>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</si>
  <si>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</si>
  <si>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</si>
  <si>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</si>
  <si>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</si>
  <si>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</si>
  <si>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</si>
  <si>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</si>
  <si>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</si>
  <si>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</si>
  <si>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</si>
  <si>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</si>
  <si>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</si>
  <si>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</si>
  <si>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</si>
  <si>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</si>
  <si>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</si>
  <si>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</si>
  <si>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</si>
  <si>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</si>
  <si>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</si>
  <si>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</si>
  <si>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</si>
  <si>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</si>
  <si>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</si>
  <si>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</si>
  <si>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</si>
  <si>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</si>
  <si>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</si>
  <si>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</si>
  <si>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</si>
  <si>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</si>
  <si>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</si>
  <si>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</si>
  <si>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</si>
  <si>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</si>
  <si>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</si>
  <si>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</si>
  <si>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</si>
  <si>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</si>
  <si>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</si>
  <si>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</si>
  <si>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</si>
  <si>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</si>
  <si>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</si>
  <si>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</si>
  <si>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</si>
  <si>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</si>
  <si>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</si>
  <si>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</si>
  <si>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</si>
  <si>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</si>
  <si>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</si>
  <si>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</si>
  <si>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</si>
  <si>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</si>
  <si>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</si>
  <si>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</si>
  <si>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</si>
  <si>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</si>
  <si>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</si>
  <si>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</si>
  <si>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</si>
  <si>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</si>
  <si>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</si>
  <si>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</si>
  <si>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</si>
  <si>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</si>
  <si>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</si>
  <si>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</si>
  <si>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</si>
  <si>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</si>
  <si>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</si>
  <si>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</si>
  <si>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</si>
  <si>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</si>
  <si>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</si>
  <si>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</si>
  <si>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</si>
  <si>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</si>
  <si>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</si>
  <si>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</si>
  <si>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</si>
  <si>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</si>
  <si>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</si>
  <si>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</si>
  <si>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</si>
  <si>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</si>
  <si>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</si>
  <si>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</si>
  <si>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</si>
  <si>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</si>
  <si>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</si>
  <si>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</si>
  <si>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</si>
  <si>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</si>
  <si>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</si>
  <si>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</si>
  <si>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</si>
  <si>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</si>
  <si>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</si>
  <si>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</si>
  <si>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</si>
  <si>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</si>
  <si>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</si>
  <si>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</si>
  <si>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</si>
  <si>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</si>
  <si>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</si>
  <si>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</si>
  <si>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</si>
  <si>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</si>
  <si>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</si>
  <si>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</si>
  <si>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</si>
  <si>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</si>
  <si>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</si>
  <si>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</si>
  <si>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</si>
  <si>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</si>
  <si>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</si>
  <si>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</si>
  <si>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</si>
  <si>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</si>
  <si>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</si>
  <si>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</si>
  <si>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</si>
  <si>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</si>
  <si>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</si>
  <si>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</si>
  <si>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</si>
  <si>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</si>
  <si>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</si>
  <si>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</si>
  <si>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</si>
  <si>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</si>
  <si>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</si>
  <si>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</si>
  <si>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</si>
  <si>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</si>
  <si>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</si>
  <si>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</si>
  <si>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</si>
  <si>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</si>
  <si>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</si>
  <si>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</si>
  <si>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</si>
  <si>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</si>
  <si>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</si>
  <si>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</si>
  <si>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</si>
  <si>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</si>
  <si>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</si>
  <si>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</si>
  <si>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</si>
  <si>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</si>
  <si>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</si>
  <si>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</si>
  <si>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</si>
  <si>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</si>
  <si>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</si>
  <si>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</si>
  <si>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</si>
  <si>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</si>
  <si>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</si>
  <si>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</si>
  <si>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</si>
  <si>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</si>
  <si>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</si>
  <si>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</si>
  <si>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</si>
  <si>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</si>
  <si>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</si>
  <si>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</si>
  <si>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</si>
  <si>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</si>
  <si>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</si>
  <si>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</si>
  <si>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</si>
  <si>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</si>
  <si>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</si>
  <si>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</si>
  <si>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</si>
  <si>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</si>
  <si>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</si>
  <si>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</si>
  <si>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</si>
  <si>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</si>
  <si>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</si>
  <si>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</si>
  <si>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</si>
  <si>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</si>
  <si>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</si>
  <si>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</si>
  <si>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</si>
  <si>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</si>
  <si>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</si>
  <si>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</si>
  <si>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</si>
  <si>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</si>
  <si>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</si>
  <si>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</si>
  <si>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</si>
  <si>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</si>
  <si>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</si>
  <si>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</si>
  <si>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</si>
  <si>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</si>
  <si>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</si>
  <si>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</si>
  <si>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</si>
  <si>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</si>
  <si>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</si>
  <si>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</si>
  <si>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</si>
  <si>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</si>
  <si>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</si>
  <si>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</si>
  <si>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</si>
  <si>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</si>
  <si>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</si>
  <si>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</si>
  <si>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</si>
  <si>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</si>
  <si>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</si>
  <si>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</si>
  <si>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</si>
  <si>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</si>
  <si>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</si>
  <si>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</si>
  <si>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</si>
  <si>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</si>
  <si>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</si>
  <si>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</si>
  <si>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</si>
  <si>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</si>
  <si>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</si>
  <si>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</si>
  <si>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</si>
  <si>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</si>
  <si>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</si>
  <si>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</si>
  <si>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</si>
  <si>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</si>
  <si>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</si>
  <si>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</si>
  <si>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</si>
  <si>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</si>
  <si>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</si>
  <si>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</si>
  <si>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</si>
  <si>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</si>
  <si>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</si>
  <si>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</si>
  <si>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</si>
  <si>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</si>
  <si>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</si>
  <si>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</si>
  <si>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</si>
  <si>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</si>
  <si>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</si>
  <si>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</si>
  <si>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</si>
  <si>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</si>
  <si>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</si>
  <si>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</si>
  <si>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</si>
  <si>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</si>
  <si>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</si>
  <si>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</si>
  <si>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</si>
  <si>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</si>
  <si>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</si>
  <si>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</si>
  <si>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</si>
  <si>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</si>
  <si>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</si>
  <si>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</si>
  <si>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</si>
  <si>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</si>
  <si>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</si>
  <si>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</si>
  <si>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</si>
  <si>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</si>
  <si>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</si>
  <si>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</si>
  <si>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</si>
  <si>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</si>
  <si>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</si>
  <si>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</si>
  <si>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</si>
  <si>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</si>
  <si>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</si>
  <si>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</si>
  <si>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</si>
  <si>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</si>
  <si>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</si>
  <si>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</si>
  <si>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</si>
  <si>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</si>
  <si>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</si>
  <si>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</si>
  <si>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</si>
  <si>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</si>
  <si>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</si>
  <si>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</si>
  <si>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</si>
  <si>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</si>
  <si>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</si>
  <si>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</si>
  <si>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</si>
  <si>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</si>
  <si>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</si>
  <si>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</si>
  <si>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</si>
  <si>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</si>
  <si>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</si>
  <si>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</si>
  <si>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</si>
  <si>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</si>
  <si>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</si>
  <si>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</si>
  <si>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</si>
  <si>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</si>
  <si>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</si>
  <si>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</si>
  <si>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</si>
  <si>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</si>
  <si>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</si>
  <si>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</si>
  <si>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</si>
  <si>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</si>
  <si>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</si>
  <si>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</si>
  <si>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</si>
  <si>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</si>
  <si>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</si>
  <si>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</si>
  <si>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</si>
  <si>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</si>
  <si>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</si>
  <si>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</si>
  <si>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</si>
  <si>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</si>
  <si>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</si>
  <si>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</si>
  <si>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</si>
  <si>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</si>
  <si>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</si>
  <si>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</si>
  <si>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</si>
  <si>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</si>
  <si>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</si>
  <si>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</si>
  <si>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</si>
  <si>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</si>
  <si>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</si>
  <si>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</si>
  <si>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</si>
  <si>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</si>
  <si>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</si>
  <si>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</si>
  <si>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</si>
  <si>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</si>
  <si>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</si>
  <si>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</si>
  <si>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</si>
  <si>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</si>
  <si>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</si>
  <si>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</si>
  <si>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</si>
  <si>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</si>
  <si>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</si>
  <si>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</si>
  <si>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</si>
  <si>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</si>
  <si>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</si>
  <si>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</si>
  <si>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</si>
  <si>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</si>
  <si>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</si>
  <si>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</si>
  <si>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</si>
  <si>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</si>
  <si>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</si>
  <si>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</si>
  <si>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</si>
  <si>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</si>
  <si>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</si>
  <si>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</si>
  <si>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</si>
  <si>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</si>
  <si>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</si>
  <si>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</si>
  <si>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</si>
  <si>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</si>
  <si>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</si>
  <si>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</si>
  <si>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</si>
  <si>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</si>
  <si>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</si>
  <si>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</si>
  <si>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</si>
  <si>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</si>
  <si>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</si>
  <si>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</si>
  <si>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</si>
  <si>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</si>
  <si>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</si>
  <si>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</si>
  <si>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</si>
  <si>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</si>
  <si>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</si>
  <si>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</si>
  <si>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</si>
  <si>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</si>
  <si>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</si>
  <si>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</si>
  <si>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</si>
  <si>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</si>
  <si>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</si>
  <si>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</si>
  <si>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</si>
  <si>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</si>
  <si>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</si>
  <si>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</si>
  <si>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</si>
  <si>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</si>
  <si>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</si>
  <si>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</si>
  <si>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</si>
  <si>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</si>
  <si>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</si>
  <si>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</si>
  <si>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</si>
  <si>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</si>
  <si>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</si>
  <si>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</si>
  <si>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</si>
  <si>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</si>
  <si>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</si>
  <si>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</si>
  <si>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</si>
  <si>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</si>
  <si>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</si>
  <si>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</si>
  <si>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</si>
  <si>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</si>
  <si>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</si>
  <si>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</si>
  <si>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</si>
  <si>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</si>
  <si>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</si>
  <si>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</si>
  <si>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</si>
  <si>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</si>
  <si>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</si>
  <si>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</si>
  <si>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</si>
  <si>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</si>
  <si>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</si>
  <si>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</si>
  <si>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</si>
  <si>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</si>
  <si>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</si>
  <si>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</si>
  <si>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</si>
  <si>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</si>
  <si>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</si>
  <si>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</si>
  <si>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</si>
  <si>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</si>
  <si>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</si>
  <si>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</si>
  <si>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</si>
  <si>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</si>
  <si>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</si>
  <si>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</si>
  <si>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</si>
  <si>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</si>
  <si>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</si>
  <si>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</si>
  <si>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</si>
  <si>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</si>
  <si>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</si>
  <si>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</si>
  <si>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</si>
  <si>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</si>
  <si>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</si>
  <si>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</si>
  <si>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</si>
  <si>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</si>
  <si>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</si>
  <si>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</si>
  <si>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</si>
  <si>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</si>
  <si>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</si>
  <si>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</si>
  <si>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</si>
  <si>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</si>
  <si>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</si>
  <si>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</si>
  <si>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</si>
  <si>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</si>
  <si>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7" type="noConversion"/>
  </si>
  <si>
    <t>日期</t>
    <phoneticPr fontId="27" type="noConversion"/>
  </si>
  <si>
    <t>每日報酬率對數變化</t>
    <phoneticPr fontId="27" type="noConversion"/>
  </si>
  <si>
    <t>每日報酬率對數變化數值計算</t>
    <phoneticPr fontId="27" type="noConversion"/>
  </si>
  <si>
    <t>此表日期對應A行</t>
    <phoneticPr fontId="27" type="noConversion"/>
  </si>
  <si>
    <t>平均值 (Mean)</t>
    <phoneticPr fontId="27" type="noConversion"/>
  </si>
  <si>
    <t>可見H1註解</t>
    <phoneticPr fontId="27" type="noConversion"/>
  </si>
  <si>
    <t>變異數 (Var)</t>
    <phoneticPr fontId="27" type="noConversion"/>
  </si>
  <si>
    <t>標準差 (Std)</t>
    <phoneticPr fontId="27" type="noConversion"/>
  </si>
  <si>
    <t>年化標準差 (Std_year)</t>
    <phoneticPr fontId="27" type="noConversion"/>
  </si>
  <si>
    <t>▲ 年化計算見註解</t>
    <phoneticPr fontId="27" type="noConversion"/>
  </si>
  <si>
    <t>矩陣1</t>
    <phoneticPr fontId="27" type="noConversion"/>
  </si>
  <si>
    <t>▲ 共變異數矩陣</t>
    <phoneticPr fontId="27" type="noConversion"/>
  </si>
  <si>
    <t>▲ 相關係數矩陣</t>
    <phoneticPr fontId="27" type="noConversion"/>
  </si>
  <si>
    <t>▲ CheleskyDecompose矩陣</t>
    <phoneticPr fontId="27" type="noConversion"/>
  </si>
  <si>
    <t>Path Number</t>
    <phoneticPr fontId="27" type="noConversion"/>
  </si>
  <si>
    <t>Total Weight</t>
    <phoneticPr fontId="27" type="noConversion"/>
  </si>
  <si>
    <t>Mean</t>
    <phoneticPr fontId="27" type="noConversion"/>
  </si>
  <si>
    <t>Standard Deviation</t>
    <phoneticPr fontId="27" type="noConversion"/>
  </si>
  <si>
    <t>Sharpe Ratio</t>
    <phoneticPr fontId="27" type="noConversion"/>
  </si>
  <si>
    <t>Rf</t>
    <phoneticPr fontId="27" type="noConversion"/>
  </si>
  <si>
    <t>▲ 此處有註解</t>
    <phoneticPr fontId="27" type="noConversion"/>
  </si>
  <si>
    <t>日期</t>
  </si>
  <si>
    <t>開盤價</t>
  </si>
  <si>
    <t>最高價</t>
  </si>
  <si>
    <t>最低價</t>
  </si>
  <si>
    <t>收盤價</t>
  </si>
  <si>
    <t>成交量</t>
  </si>
  <si>
    <t>6669 ~N(0,1)</t>
  </si>
  <si>
    <t>6669ε</t>
  </si>
  <si>
    <t>6669R</t>
  </si>
  <si>
    <t>6669W</t>
  </si>
  <si>
    <t>..</t>
  </si>
  <si>
    <t>...</t>
  </si>
  <si>
    <t>yy</t>
  </si>
  <si>
    <t>abc</t>
  </si>
  <si>
    <t>南</t>
  </si>
  <si>
    <t>A</t>
  </si>
  <si>
    <t>B</t>
  </si>
  <si>
    <t>C</t>
  </si>
  <si>
    <t>D</t>
  </si>
  <si>
    <t>權重</t>
    <phoneticPr fontId="6" type="noConversion"/>
  </si>
  <si>
    <t>平均</t>
    <phoneticPr fontId="6" type="noConversion"/>
  </si>
  <si>
    <t>百分比</t>
    <phoneticPr fontId="6" type="noConversion"/>
  </si>
  <si>
    <t>3533 ~N(0,1)</t>
  </si>
  <si>
    <t>2059 ~N(0,1)</t>
  </si>
  <si>
    <t>3008 ~N(0,1)</t>
  </si>
  <si>
    <t>4763 ~N(0,1)</t>
  </si>
  <si>
    <t>2454 ~N(0,1)</t>
  </si>
  <si>
    <t>2207 ~N(0,1)</t>
  </si>
  <si>
    <t>3661 ~N(0,1)</t>
  </si>
  <si>
    <t>2327 ~N(0,1)</t>
  </si>
  <si>
    <t>3533ε</t>
  </si>
  <si>
    <t>2059ε</t>
  </si>
  <si>
    <t>3008ε</t>
  </si>
  <si>
    <t>4763ε</t>
  </si>
  <si>
    <t>2454ε</t>
  </si>
  <si>
    <t>2207ε</t>
  </si>
  <si>
    <t>3661ε</t>
  </si>
  <si>
    <t>2327ε</t>
  </si>
  <si>
    <t>3533R</t>
  </si>
  <si>
    <t>2059R</t>
  </si>
  <si>
    <t>3008R</t>
  </si>
  <si>
    <t>4763R</t>
  </si>
  <si>
    <t>2454R</t>
  </si>
  <si>
    <t>2207R</t>
  </si>
  <si>
    <t>3661R</t>
  </si>
  <si>
    <t>2327R</t>
  </si>
  <si>
    <t>3533W</t>
  </si>
  <si>
    <t>2059W</t>
  </si>
  <si>
    <t>3008W</t>
  </si>
  <si>
    <t>4763W</t>
  </si>
  <si>
    <t>2454W</t>
  </si>
  <si>
    <t>2207W</t>
  </si>
  <si>
    <t>3661W</t>
  </si>
  <si>
    <t>2327W</t>
  </si>
  <si>
    <t>3406 ~N(0,1)</t>
  </si>
  <si>
    <t>3406ε</t>
  </si>
  <si>
    <t>3406R</t>
  </si>
  <si>
    <t>3406W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</si>
</sst>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2" fillId="17" borderId="10" xfId="4" applyFont="1" applyFill="1" applyBorder="1">
      <alignment vertical="center"/>
    </xf>
    <xf numFmtId="0" fontId="1" fillId="0" borderId="11" xfId="4" applyBorder="1">
      <alignment vertical="center"/>
    </xf>
    <xf numFmtId="0" fontId="22"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2" fillId="18" borderId="15" xfId="4" applyFont="1" applyFill="1" applyBorder="1" applyAlignment="1">
      <alignment horizontal="center" vertical="center"/>
    </xf>
    <xf numFmtId="0" fontId="22" fillId="19" borderId="16" xfId="4" applyFont="1" applyFill="1" applyBorder="1">
      <alignment vertical="center"/>
    </xf>
    <xf numFmtId="0" fontId="22"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8" fillId="21" borderId="26" xfId="4" applyFont="1" applyFill="1" applyBorder="1" applyAlignment="1">
      <alignment horizontal="center" vertical="center"/>
    </xf>
    <xf numFmtId="49" fontId="28" fillId="22" borderId="27" xfId="4" applyNumberFormat="1" applyFont="1" applyFill="1" applyBorder="1" applyAlignment="1">
      <alignment horizontal="center" vertical="center"/>
    </xf>
    <xf numFmtId="49" fontId="28" fillId="22" borderId="28" xfId="4" applyNumberFormat="1" applyFont="1" applyFill="1" applyBorder="1" applyAlignment="1">
      <alignment horizontal="center" vertical="center"/>
    </xf>
    <xf numFmtId="49" fontId="28" fillId="22" borderId="29" xfId="4" applyNumberFormat="1" applyFont="1" applyFill="1" applyBorder="1" applyAlignment="1">
      <alignment horizontal="center" vertical="center"/>
    </xf>
    <xf numFmtId="49" fontId="28" fillId="23" borderId="27" xfId="4" applyNumberFormat="1" applyFont="1" applyFill="1" applyBorder="1" applyAlignment="1">
      <alignment horizontal="center" vertical="center"/>
    </xf>
    <xf numFmtId="49" fontId="28"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29" fillId="24" borderId="0" xfId="4" applyFont="1" applyFill="1" applyAlignment="1">
      <alignment horizontal="right" vertical="center"/>
    </xf>
    <xf numFmtId="0" fontId="29" fillId="10" borderId="0" xfId="4" applyFont="1" applyFill="1" applyAlignment="1">
      <alignment horizontal="right" vertical="center"/>
    </xf>
    <xf numFmtId="0" fontId="30"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8" fillId="26" borderId="31" xfId="4" applyFont="1" applyFill="1" applyBorder="1">
      <alignment vertical="center"/>
    </xf>
    <xf numFmtId="49" fontId="28" fillId="22" borderId="32" xfId="4" applyNumberFormat="1" applyFont="1" applyFill="1" applyBorder="1" applyAlignment="1">
      <alignment horizontal="center" vertical="center"/>
    </xf>
    <xf numFmtId="49" fontId="28" fillId="22" borderId="33" xfId="4" applyNumberFormat="1" applyFont="1" applyFill="1" applyBorder="1" applyAlignment="1">
      <alignment horizontal="center" vertical="center"/>
    </xf>
    <xf numFmtId="49" fontId="28" fillId="22" borderId="34" xfId="4" applyNumberFormat="1" applyFont="1" applyFill="1" applyBorder="1" applyAlignment="1">
      <alignment horizontal="center" vertical="center"/>
    </xf>
    <xf numFmtId="49" fontId="28" fillId="22" borderId="35" xfId="4" applyNumberFormat="1" applyFont="1" applyFill="1" applyBorder="1" applyAlignment="1">
      <alignment horizontal="center" vertical="center"/>
    </xf>
    <xf numFmtId="0" fontId="28" fillId="26" borderId="36" xfId="4" applyFont="1" applyFill="1" applyBorder="1">
      <alignment vertical="center"/>
    </xf>
    <xf numFmtId="49" fontId="28" fillId="22" borderId="37" xfId="4" applyNumberFormat="1" applyFont="1" applyFill="1" applyBorder="1" applyAlignment="1">
      <alignment horizontal="center" vertical="center"/>
    </xf>
    <xf numFmtId="49" fontId="28" fillId="22" borderId="38" xfId="4" applyNumberFormat="1" applyFont="1" applyFill="1" applyBorder="1" applyAlignment="1">
      <alignment horizontal="center" vertical="center"/>
    </xf>
    <xf numFmtId="49" fontId="28" fillId="22" borderId="39" xfId="4" applyNumberFormat="1" applyFont="1" applyFill="1" applyBorder="1" applyAlignment="1">
      <alignment horizontal="center" vertical="center"/>
    </xf>
    <xf numFmtId="49" fontId="28" fillId="22" borderId="40" xfId="4" applyNumberFormat="1" applyFont="1" applyFill="1" applyBorder="1" applyAlignment="1">
      <alignment horizontal="center" vertical="center"/>
    </xf>
    <xf numFmtId="0" fontId="28" fillId="26" borderId="41" xfId="4" applyFont="1" applyFill="1" applyBorder="1">
      <alignment vertical="center"/>
    </xf>
    <xf numFmtId="49" fontId="28" fillId="22" borderId="42" xfId="4" applyNumberFormat="1" applyFont="1" applyFill="1" applyBorder="1" applyAlignment="1">
      <alignment horizontal="center" vertical="center"/>
    </xf>
    <xf numFmtId="49" fontId="28" fillId="22" borderId="43" xfId="4" applyNumberFormat="1" applyFont="1" applyFill="1" applyBorder="1" applyAlignment="1">
      <alignment horizontal="center" vertical="center"/>
    </xf>
    <xf numFmtId="49" fontId="28" fillId="22" borderId="44" xfId="4" applyNumberFormat="1" applyFont="1" applyFill="1" applyBorder="1" applyAlignment="1">
      <alignment horizontal="center" vertical="center"/>
    </xf>
    <xf numFmtId="49" fontId="28" fillId="22" borderId="45" xfId="4" applyNumberFormat="1" applyFont="1" applyFill="1" applyBorder="1" applyAlignment="1">
      <alignment horizontal="center" vertical="center"/>
    </xf>
    <xf numFmtId="0" fontId="28" fillId="26" borderId="46" xfId="4" applyFont="1" applyFill="1" applyBorder="1">
      <alignment vertical="center"/>
    </xf>
    <xf numFmtId="49" fontId="28" fillId="22" borderId="47" xfId="4" applyNumberFormat="1" applyFont="1" applyFill="1" applyBorder="1" applyAlignment="1">
      <alignment horizontal="center" vertical="center"/>
    </xf>
    <xf numFmtId="49" fontId="28" fillId="22" borderId="48" xfId="4" applyNumberFormat="1" applyFont="1" applyFill="1" applyBorder="1" applyAlignment="1">
      <alignment horizontal="center" vertical="center"/>
    </xf>
    <xf numFmtId="49" fontId="28" fillId="22" borderId="49" xfId="4" applyNumberFormat="1" applyFont="1" applyFill="1" applyBorder="1" applyAlignment="1">
      <alignment horizontal="center" vertical="center"/>
    </xf>
    <xf numFmtId="49" fontId="28" fillId="22" borderId="50" xfId="4" applyNumberFormat="1" applyFont="1" applyFill="1" applyBorder="1" applyAlignment="1">
      <alignment horizontal="center" vertical="center"/>
    </xf>
    <xf numFmtId="49" fontId="28" fillId="22" borderId="51" xfId="4" applyNumberFormat="1" applyFont="1" applyFill="1" applyBorder="1" applyAlignment="1">
      <alignment horizontal="center" vertical="center"/>
    </xf>
    <xf numFmtId="49" fontId="28" fillId="10" borderId="25" xfId="4" applyNumberFormat="1" applyFont="1" applyFill="1" applyBorder="1" applyAlignment="1">
      <alignment horizontal="center" vertical="center"/>
    </xf>
    <xf numFmtId="49" fontId="28" fillId="22" borderId="52" xfId="4" applyNumberFormat="1" applyFont="1" applyFill="1" applyBorder="1" applyAlignment="1">
      <alignment horizontal="right" vertical="center"/>
    </xf>
    <xf numFmtId="0" fontId="20" fillId="0" borderId="23" xfId="4" applyFont="1" applyBorder="1">
      <alignment vertical="center"/>
    </xf>
    <xf numFmtId="49" fontId="28" fillId="22" borderId="53" xfId="4" applyNumberFormat="1" applyFont="1" applyFill="1" applyBorder="1" applyAlignment="1">
      <alignment horizontal="right" vertical="center"/>
    </xf>
    <xf numFmtId="0" fontId="20" fillId="0" borderId="19" xfId="4" applyFont="1" applyBorder="1">
      <alignment vertical="center"/>
    </xf>
    <xf numFmtId="0" fontId="28" fillId="22" borderId="54" xfId="4" applyFont="1" applyFill="1" applyBorder="1">
      <alignment vertical="center"/>
    </xf>
    <xf numFmtId="0" fontId="20" fillId="0" borderId="22" xfId="4" applyFont="1" applyBorder="1">
      <alignment vertical="center"/>
    </xf>
    <xf numFmtId="49" fontId="28"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8" fillId="27" borderId="53" xfId="4" applyNumberFormat="1" applyFont="1" applyFill="1" applyBorder="1" applyAlignment="1">
      <alignment horizontal="right" vertical="center"/>
    </xf>
    <xf numFmtId="0" fontId="30" fillId="0" borderId="0" xfId="4" applyFont="1" applyAlignment="1">
      <alignment horizontal="center" vertical="center"/>
    </xf>
    <xf numFmtId="0" fontId="28" fillId="22" borderId="57" xfId="4" applyFont="1" applyFill="1" applyBorder="1">
      <alignment vertical="center"/>
    </xf>
    <xf numFmtId="49" fontId="28" fillId="27" borderId="58" xfId="4" applyNumberFormat="1" applyFont="1" applyFill="1" applyBorder="1" applyAlignment="1">
      <alignment horizontal="right" vertical="center"/>
    </xf>
    <xf numFmtId="0" fontId="28"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8" fillId="22" borderId="60" xfId="4" applyFont="1" applyFill="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8" fillId="22" borderId="62" xfId="4" applyNumberFormat="1" applyFont="1" applyFill="1" applyBorder="1" applyAlignment="1">
      <alignment horizontal="center" vertical="center"/>
    </xf>
    <xf numFmtId="49" fontId="28" fillId="22" borderId="63" xfId="4" applyNumberFormat="1" applyFont="1" applyFill="1" applyBorder="1" applyAlignment="1">
      <alignment horizontal="center" vertical="center"/>
    </xf>
    <xf numFmtId="49" fontId="28" fillId="22" borderId="64" xfId="4" applyNumberFormat="1" applyFont="1" applyFill="1" applyBorder="1" applyAlignment="1">
      <alignment horizontal="center" vertical="center"/>
    </xf>
    <xf numFmtId="49" fontId="28" fillId="22" borderId="65" xfId="4" applyNumberFormat="1" applyFont="1" applyFill="1" applyBorder="1" applyAlignment="1">
      <alignment horizontal="center" vertical="center"/>
    </xf>
    <xf numFmtId="49" fontId="28"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8"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8" fillId="25" borderId="6" xfId="4" applyNumberFormat="1" applyFont="1" applyFill="1" applyBorder="1" applyAlignment="1">
      <alignment horizontal="center" vertical="center"/>
    </xf>
    <xf numFmtId="49" fontId="28" fillId="22" borderId="69" xfId="4" applyNumberFormat="1" applyFont="1" applyFill="1" applyBorder="1" applyAlignment="1">
      <alignment horizontal="center" vertical="center"/>
    </xf>
    <xf numFmtId="49" fontId="28" fillId="22" borderId="70" xfId="4" applyNumberFormat="1" applyFont="1" applyFill="1" applyBorder="1" applyAlignment="1">
      <alignment horizontal="center" vertical="center"/>
    </xf>
    <xf numFmtId="49" fontId="28" fillId="25" borderId="68" xfId="4" applyNumberFormat="1" applyFont="1" applyFill="1" applyBorder="1" applyAlignment="1">
      <alignment horizontal="center" vertical="center"/>
    </xf>
    <xf numFmtId="0" fontId="28" fillId="6" borderId="71" xfId="4" applyFont="1" applyFill="1" applyBorder="1" applyAlignment="1">
      <alignment horizontal="center" vertical="center"/>
    </xf>
    <xf numFmtId="49" fontId="28" fillId="22" borderId="72" xfId="4" applyNumberFormat="1" applyFont="1" applyFill="1" applyBorder="1" applyAlignment="1">
      <alignment horizontal="center" vertical="center"/>
    </xf>
    <xf numFmtId="49" fontId="28" fillId="22" borderId="73" xfId="4" applyNumberFormat="1" applyFont="1" applyFill="1" applyBorder="1" applyAlignment="1">
      <alignment horizontal="center" vertical="center"/>
    </xf>
    <xf numFmtId="49" fontId="28" fillId="22" borderId="74" xfId="4" applyNumberFormat="1" applyFont="1" applyFill="1" applyBorder="1" applyAlignment="1">
      <alignment horizontal="center" vertical="center"/>
    </xf>
    <xf numFmtId="49" fontId="28" fillId="22" borderId="75" xfId="4" applyNumberFormat="1" applyFont="1" applyFill="1" applyBorder="1" applyAlignment="1">
      <alignment horizontal="center" vertical="center"/>
    </xf>
    <xf numFmtId="0" fontId="20" fillId="0" borderId="76" xfId="4" applyFont="1" applyBorder="1">
      <alignment vertical="center"/>
    </xf>
    <xf numFmtId="49" fontId="28" fillId="25" borderId="77" xfId="4" applyNumberFormat="1" applyFont="1" applyFill="1" applyBorder="1" applyAlignment="1">
      <alignment horizontal="center" vertical="center"/>
    </xf>
    <xf numFmtId="0" fontId="20" fillId="13" borderId="18" xfId="4" applyFont="1" applyFill="1" applyBorder="1">
      <alignment vertical="center"/>
    </xf>
    <xf numFmtId="0" fontId="20" fillId="13" borderId="61"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風險厭惡結果單!$H$35</c:f>
              <c:strCache>
                <c:ptCount val="1"/>
              </c:strCache>
            </c:strRef>
          </c:tx>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07-4356-9C49-D2FD80A199EC}"/>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07-4356-9C49-D2FD80A199EC}"/>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07-4356-9C49-D2FD80A199EC}"/>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B07-4356-9C49-D2FD80A199EC}"/>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07-4356-9C49-D2FD80A199EC}"/>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07-4356-9C49-D2FD80A199EC}"/>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07-4356-9C49-D2FD80A199EC}"/>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07-4356-9C49-D2FD80A199EC}"/>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07-4356-9C49-D2FD80A199EC}"/>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風險厭惡結果單!$I$35:$Q$35</c:f>
              <c:numCache>
                <c:formatCode>General</c:formatCode>
                <c:ptCount val="9"/>
                <c:pt idx="0">
                  <c:v>-6.4948144425248469E-5</c:v>
                </c:pt>
                <c:pt idx="1">
                  <c:v>1.4025988723657394</c:v>
                </c:pt>
                <c:pt idx="2">
                  <c:v>-3.9942014157952718E-2</c:v>
                </c:pt>
                <c:pt idx="3">
                  <c:v>-7.9262183144203691E-2</c:v>
                </c:pt>
                <c:pt idx="4">
                  <c:v>-3.3035975156529361E-2</c:v>
                </c:pt>
                <c:pt idx="5">
                  <c:v>0.3923501891901362</c:v>
                </c:pt>
                <c:pt idx="6">
                  <c:v>-0.19004012319100111</c:v>
                </c:pt>
                <c:pt idx="7">
                  <c:v>-1.4112077107785677</c:v>
                </c:pt>
                <c:pt idx="8">
                  <c:v>0.23474747810844623</c:v>
                </c:pt>
              </c:numCache>
            </c:numRef>
          </c:val>
          <c:extLst>
            <c:ext xmlns:c16="http://schemas.microsoft.com/office/drawing/2014/chart" uri="{C3380CC4-5D6E-409C-BE32-E72D297353CC}">
              <c16:uniqueId val="{00000000-8B07-4356-9C49-D2FD80A199EC}"/>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2E6-4D56-B0F7-1EA3C3A6F4C5}"/>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2E6-4D56-B0F7-1EA3C3A6F4C5}"/>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2E6-4D56-B0F7-1EA3C3A6F4C5}"/>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2E6-4D56-B0F7-1EA3C3A6F4C5}"/>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2E6-4D56-B0F7-1EA3C3A6F4C5}"/>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2E6-4D56-B0F7-1EA3C3A6F4C5}"/>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2E6-4D56-B0F7-1EA3C3A6F4C5}"/>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2E6-4D56-B0F7-1EA3C3A6F4C5}"/>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2E6-4D56-B0F7-1EA3C3A6F4C5}"/>
                </c:ext>
              </c:extLst>
            </c:dLbl>
            <c:dLbl>
              <c:idx val="9"/>
              <c:tx>
                <c:rich>
                  <a:bodyPr/>
                  <a:lstStyle/>
                  <a:p>
                    <a:r>
                      <a:rPr lang="en-US" altLang="zh-TW"/>
                      <a:t>3406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2E6-4D56-B0F7-1EA3C3A6F4C5}"/>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c:v>
                </c:pt>
                <c:pt idx="2">
                  <c:v>0.80000130432474426</c:v>
                </c:pt>
                <c:pt idx="3">
                  <c:v>-0.12656300258662873</c:v>
                </c:pt>
                <c:pt idx="4">
                  <c:v>-0.2752037632720159</c:v>
                </c:pt>
                <c:pt idx="5">
                  <c:v>-0.25398561917226892</c:v>
                </c:pt>
                <c:pt idx="6">
                  <c:v>0.11041515768373879</c:v>
                </c:pt>
                <c:pt idx="7">
                  <c:v>-1.4030561338803774E-2</c:v>
                </c:pt>
                <c:pt idx="8">
                  <c:v>-0.62854510168306232</c:v>
                </c:pt>
                <c:pt idx="9">
                  <c:v>0.19514240769223598</c:v>
                </c:pt>
              </c:numCache>
            </c:numRef>
          </c:val>
          <c:extLst>
            <c:ext xmlns:c16="http://schemas.microsoft.com/office/drawing/2014/chart" uri="{C3380CC4-5D6E-409C-BE32-E72D297353CC}">
              <c16:uniqueId val="{00000000-A2E6-4D56-B0F7-1EA3C3A6F4C5}"/>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風險中立結果單!$H$35</c:f>
              <c:strCache>
                <c:ptCount val="1"/>
              </c:strCache>
            </c:strRef>
          </c:tx>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EF8-408F-BC10-16D53714AE4C}"/>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EF8-408F-BC10-16D53714AE4C}"/>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EF8-408F-BC10-16D53714AE4C}"/>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EF8-408F-BC10-16D53714AE4C}"/>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EF8-408F-BC10-16D53714AE4C}"/>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EF8-408F-BC10-16D53714AE4C}"/>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EF8-408F-BC10-16D53714AE4C}"/>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EF8-408F-BC10-16D53714AE4C}"/>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EF8-408F-BC10-16D53714AE4C}"/>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風險中立結果單!$I$35:$Q$35</c:f>
              <c:numCache>
                <c:formatCode>General</c:formatCode>
                <c:ptCount val="9"/>
                <c:pt idx="0">
                  <c:v>-3.337276982769806E-5</c:v>
                </c:pt>
                <c:pt idx="1">
                  <c:v>0.80001675260846417</c:v>
                </c:pt>
                <c:pt idx="2">
                  <c:v>-7.5875463568374144E-3</c:v>
                </c:pt>
                <c:pt idx="3">
                  <c:v>-0.2817109485766417</c:v>
                </c:pt>
                <c:pt idx="4">
                  <c:v>-0.25999110205162357</c:v>
                </c:pt>
                <c:pt idx="5">
                  <c:v>5.5455674741908371E-2</c:v>
                </c:pt>
                <c:pt idx="6">
                  <c:v>-0.10432796958712294</c:v>
                </c:pt>
                <c:pt idx="7">
                  <c:v>-2.0186650404406009E-2</c:v>
                </c:pt>
                <c:pt idx="8">
                  <c:v>4.0258092345500693E-2</c:v>
                </c:pt>
              </c:numCache>
            </c:numRef>
          </c:val>
          <c:extLst>
            <c:ext xmlns:c16="http://schemas.microsoft.com/office/drawing/2014/chart" uri="{C3380CC4-5D6E-409C-BE32-E72D297353CC}">
              <c16:uniqueId val="{00000000-DEF8-408F-BC10-16D53714AE4C}"/>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E0E1-4060-8DAA-AC8F11B4A1D9}"/>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E0E1-4060-8DAA-AC8F11B4A1D9}"/>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0E1-4060-8DAA-AC8F11B4A1D9}"/>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E0E1-4060-8DAA-AC8F11B4A1D9}"/>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0E1-4060-8DAA-AC8F11B4A1D9}"/>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0E1-4060-8DAA-AC8F11B4A1D9}"/>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0E1-4060-8DAA-AC8F11B4A1D9}"/>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E0E1-4060-8DAA-AC8F11B4A1D9}"/>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E0E1-4060-8DAA-AC8F11B4A1D9}"/>
                </c:ext>
              </c:extLst>
            </c:dLbl>
            <c:dLbl>
              <c:idx val="9"/>
              <c:tx>
                <c:rich>
                  <a:bodyPr/>
                  <a:lstStyle/>
                  <a:p>
                    <a:r>
                      <a:rPr lang="en-US" altLang="zh-TW"/>
                      <a:t>3406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E0E1-4060-8DAA-AC8F11B4A1D9}"/>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風險中立偏愛好結果單!$H$35:$Q$35</c:f>
              <c:numCache>
                <c:formatCode>General</c:formatCode>
                <c:ptCount val="10"/>
                <c:pt idx="0">
                  <c:v>-6.9749166631116619E-5</c:v>
                </c:pt>
                <c:pt idx="1">
                  <c:v>0.46496032235302021</c:v>
                </c:pt>
                <c:pt idx="2">
                  <c:v>-7.817795457770349E-2</c:v>
                </c:pt>
                <c:pt idx="3">
                  <c:v>-5.6172698543587862E-2</c:v>
                </c:pt>
                <c:pt idx="4">
                  <c:v>-3.016250005367143E-2</c:v>
                </c:pt>
                <c:pt idx="5">
                  <c:v>1.2127358027847923E-2</c:v>
                </c:pt>
                <c:pt idx="6">
                  <c:v>-3.3428608953569895E-2</c:v>
                </c:pt>
                <c:pt idx="7">
                  <c:v>-2.0374753598041844E-2</c:v>
                </c:pt>
                <c:pt idx="8">
                  <c:v>0.32819143428804309</c:v>
                </c:pt>
                <c:pt idx="9">
                  <c:v>0.41340943548601716</c:v>
                </c:pt>
              </c:numCache>
            </c:numRef>
          </c:val>
          <c:extLst>
            <c:ext xmlns:c16="http://schemas.microsoft.com/office/drawing/2014/chart" uri="{C3380CC4-5D6E-409C-BE32-E72D297353CC}">
              <c16:uniqueId val="{00000000-E0E1-4060-8DAA-AC8F11B4A1D9}"/>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F9D-4F77-94A9-F6D03B111D4E}"/>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F9D-4F77-94A9-F6D03B111D4E}"/>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F9D-4F77-94A9-F6D03B111D4E}"/>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F9D-4F77-94A9-F6D03B111D4E}"/>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F9D-4F77-94A9-F6D03B111D4E}"/>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F9D-4F77-94A9-F6D03B111D4E}"/>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F9D-4F77-94A9-F6D03B111D4E}"/>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F9D-4F77-94A9-F6D03B111D4E}"/>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F9D-4F77-94A9-F6D03B111D4E}"/>
                </c:ext>
              </c:extLst>
            </c:dLbl>
            <c:dLbl>
              <c:idx val="9"/>
              <c:tx>
                <c:rich>
                  <a:bodyPr/>
                  <a:lstStyle/>
                  <a:p>
                    <a:r>
                      <a:rPr lang="en-US" altLang="zh-TW"/>
                      <a:t>3406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F9D-4F77-94A9-F6D03B111D4E}"/>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風險愛好結果單!$H$35:$Q$35</c:f>
              <c:numCache>
                <c:formatCode>General</c:formatCode>
                <c:ptCount val="10"/>
                <c:pt idx="0">
                  <c:v>-2.5729474662485715E-5</c:v>
                </c:pt>
                <c:pt idx="1">
                  <c:v>0.45046540417693676</c:v>
                </c:pt>
                <c:pt idx="2">
                  <c:v>-3.7213100297981555E-2</c:v>
                </c:pt>
                <c:pt idx="3">
                  <c:v>-1.4888476020381524E-3</c:v>
                </c:pt>
                <c:pt idx="4">
                  <c:v>-0.27206344622999351</c:v>
                </c:pt>
                <c:pt idx="5">
                  <c:v>1.4959021257534367E-2</c:v>
                </c:pt>
                <c:pt idx="6">
                  <c:v>-6.9543298589474167E-2</c:v>
                </c:pt>
                <c:pt idx="7">
                  <c:v>-0.1089059087003483</c:v>
                </c:pt>
                <c:pt idx="8">
                  <c:v>0.10631691726879756</c:v>
                </c:pt>
                <c:pt idx="9">
                  <c:v>0.19918224893889969</c:v>
                </c:pt>
              </c:numCache>
            </c:numRef>
          </c:val>
          <c:extLst>
            <c:ext xmlns:c16="http://schemas.microsoft.com/office/drawing/2014/chart" uri="{C3380CC4-5D6E-409C-BE32-E72D297353CC}">
              <c16:uniqueId val="{00000000-3F9D-4F77-94A9-F6D03B111D4E}"/>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8160" y="0"/>
          <a:ext cx="9285112" cy="11853333"/>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43363" y="2126456"/>
          <a:ext cx="7015131" cy="8518150"/>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3376.TW,1702.TW,2324.TW,8454.TW,2395.TW,6790.TW</a:t>
            </a:r>
          </a:p>
          <a:p>
            <a:pPr algn="l"/>
            <a:r>
              <a:rPr lang="en-US" altLang="zh-TW" sz="1200" b="1">
                <a:solidFill>
                  <a:schemeClr val="tx1"/>
                </a:solidFill>
                <a:latin typeface="微軟正黑體" panose="020B0604030504040204" pitchFamily="34" charset="-120"/>
                <a:ea typeface="微軟正黑體" panose="020B0604030504040204" pitchFamily="34" charset="-120"/>
              </a:rPr>
              <a:t>2208.TW,2029.TW,6168.TW</a:t>
            </a:r>
          </a:p>
          <a:p>
            <a:pPr algn="l"/>
            <a:r>
              <a:rPr lang="en-US" altLang="zh-TW" sz="1200" b="1">
                <a:solidFill>
                  <a:schemeClr val="tx1"/>
                </a:solidFill>
                <a:latin typeface="微軟正黑體" panose="020B0604030504040204" pitchFamily="34" charset="-120"/>
                <a:ea typeface="微軟正黑體" panose="020B0604030504040204" pitchFamily="34" charset="-120"/>
              </a:rPr>
              <a:t>2375.TW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13047" y="1019663"/>
          <a:ext cx="6905656" cy="837012"/>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16438" y="5279730"/>
          <a:ext cx="6148823" cy="1192310"/>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0.061        0.194        0.01        0.031        0.007        0.168        0.109        0.166        0.072        0.182</a:t>
            </a:r>
            <a:endParaRPr lang="zh-TW" altLang="en-US" sz="1100">
              <a:latin typeface="+mj-lt"/>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191628" y="3975526"/>
          <a:ext cx="1734080" cy="453329"/>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02112" y="6579414"/>
          <a:ext cx="921943" cy="3833081"/>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1.01242380921507</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0.149354159646615</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2.23066650037464E-02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0.194109707231541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46</xdr:row>
      <xdr:rowOff>165100</xdr:rowOff>
    </xdr:to>
    <xdr:graphicFrame macro="">
      <xdr:nvGraphicFramePr>
        <xdr:cNvPr id="14" name="圖表 13">
          <a:extLst>
            <a:ext uri="{FF2B5EF4-FFF2-40B4-BE49-F238E27FC236}">
              <a16:creationId xmlns:a16="http://schemas.microsoft.com/office/drawing/2014/main" id="{58FA8A6B-D35A-4448-AAE1-7F36E9CC9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336664</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3634"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154094</xdr:rowOff>
    </xdr:from>
    <xdr:to>
      <xdr:col>16</xdr:col>
      <xdr:colOff>553518</xdr:colOff>
      <xdr:row>50</xdr:row>
      <xdr:rowOff>179131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0696" y="5137882"/>
          <a:ext cx="7000701"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061980" y="1012320"/>
          <a:ext cx="6949197"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450020" y="5209260"/>
          <a:ext cx="6184223"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258206</xdr:colOff>
      <xdr:row>32</xdr:row>
      <xdr:rowOff>121196</xdr:rowOff>
    </xdr:from>
    <xdr:to>
      <xdr:col>16</xdr:col>
      <xdr:colOff>177372</xdr:colOff>
      <xdr:row>50</xdr:row>
      <xdr:rowOff>37411</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492145" y="6586651"/>
          <a:ext cx="5153106" cy="372621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011641" y="3918085"/>
          <a:ext cx="1892252"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529850</xdr:colOff>
      <xdr:row>32</xdr:row>
      <xdr:rowOff>133641</xdr:rowOff>
    </xdr:from>
    <xdr:to>
      <xdr:col>8</xdr:col>
      <xdr:colOff>161315</xdr:colOff>
      <xdr:row>50</xdr:row>
      <xdr:rowOff>49773</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455305" y="6599096"/>
          <a:ext cx="939949"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1.38086360492636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0.248418584984174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6.17117933655392E-02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0.385932182791951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33</xdr:row>
      <xdr:rowOff>171450</xdr:rowOff>
    </xdr:from>
    <xdr:to>
      <xdr:col>15</xdr:col>
      <xdr:colOff>571500</xdr:colOff>
      <xdr:row>48</xdr:row>
      <xdr:rowOff>171450</xdr:rowOff>
    </xdr:to>
    <xdr:graphicFrame macro="">
      <xdr:nvGraphicFramePr>
        <xdr:cNvPr id="11" name="圖表 10">
          <a:extLst>
            <a:ext uri="{FF2B5EF4-FFF2-40B4-BE49-F238E27FC236}">
              <a16:creationId xmlns:a16="http://schemas.microsoft.com/office/drawing/2014/main" id="{28381148-512D-43B9-AD69-48DFD71EFD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334283</xdr:colOff>
      <xdr:row>0</xdr:row>
      <xdr:rowOff>163286</xdr:rowOff>
    </xdr:from>
    <xdr:to>
      <xdr:col>18</xdr:col>
      <xdr:colOff>334284</xdr:colOff>
      <xdr:row>56</xdr:row>
      <xdr:rowOff>163286</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6854" y="163286"/>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58964</xdr:colOff>
      <xdr:row>9</xdr:row>
      <xdr:rowOff>180975</xdr:rowOff>
    </xdr:from>
    <xdr:to>
      <xdr:col>16</xdr:col>
      <xdr:colOff>525658</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3977821"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0.066        0.233        0.004        0.232        0.116        0.05        0.126        0.005        0.026        0.141</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308930</xdr:colOff>
      <xdr:row>31</xdr:row>
      <xdr:rowOff>59296</xdr:rowOff>
    </xdr:from>
    <xdr:to>
      <xdr:col>16</xdr:col>
      <xdr:colOff>196462</xdr:colOff>
      <xdr:row>48</xdr:row>
      <xdr:rowOff>179387</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4073" y="6808439"/>
          <a:ext cx="5112675" cy="3821234"/>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1.45685884233108</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0.251108318111946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0.06305538742501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0.408729373624274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37" name="圖表 36">
          <a:extLst>
            <a:ext uri="{FF2B5EF4-FFF2-40B4-BE49-F238E27FC236}">
              <a16:creationId xmlns:a16="http://schemas.microsoft.com/office/drawing/2014/main" id="{EDF93A31-7338-4113-94DD-9D60000A7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0.164        0.161        0.049        0.055        0.016        0.013        0.048        0.006        0.252        0.236</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1.74539043263069</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0.253838390012492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6.44339282441341E-02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0.485947097362181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7" name="圖表 6">
          <a:extLst>
            <a:ext uri="{FF2B5EF4-FFF2-40B4-BE49-F238E27FC236}">
              <a16:creationId xmlns:a16="http://schemas.microsoft.com/office/drawing/2014/main" id="{A47A4347-5765-4497-88B5-C712D5315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100635" y="2066926"/>
          <a:ext cx="714233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3661.TW,2327.TW,2330.TW,6491.TW,3406.TW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29210" y="1049867"/>
          <a:ext cx="710450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38785" y="5444067"/>
          <a:ext cx="633952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0.083        0.214        0.032        0.002        0.198        0.022        0.137        0.044        0.112        0.156</a:t>
            </a:r>
            <a:endParaRPr lang="zh-TW" altLang="en-US" sz="1100">
              <a:latin typeface="+mj-lt"/>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49670" y="6750781"/>
          <a:ext cx="966285"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2.59434800007712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0.240446293032597</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5.78144198331176E-02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0.666701359455076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46918" y="4043564"/>
          <a:ext cx="1678040"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7" name="圖表 6">
          <a:extLst>
            <a:ext uri="{FF2B5EF4-FFF2-40B4-BE49-F238E27FC236}">
              <a16:creationId xmlns:a16="http://schemas.microsoft.com/office/drawing/2014/main" id="{18A20CCF-FB31-4164-A4A7-E30F71BF5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row>
        <row r="2">
          <cell r="A2" t="str">
            <v>1101.TW</v>
          </cell>
          <cell r="B2">
            <v>1.1000000000000001</v>
          </cell>
          <cell r="C2">
            <v>0.55500000000000005</v>
          </cell>
          <cell r="D2">
            <v>20.575758</v>
          </cell>
          <cell r="E2">
            <v>4.1929998000000003E-2</v>
          </cell>
          <cell r="F2">
            <v>1.3429999999999999E-2</v>
          </cell>
          <cell r="G2">
            <v>0.20221001</v>
          </cell>
          <cell r="H2">
            <v>4.6980000000000001E-2</v>
          </cell>
          <cell r="I2">
            <v>30.863636</v>
          </cell>
          <cell r="J2">
            <v>1.0791824999999999</v>
          </cell>
          <cell r="K2">
            <v>14.871</v>
          </cell>
        </row>
        <row r="3">
          <cell r="A3" t="str">
            <v>1102.TW</v>
          </cell>
          <cell r="B3">
            <v>3.36</v>
          </cell>
          <cell r="C3">
            <v>0.30399999999999999</v>
          </cell>
          <cell r="D3">
            <v>15.173610999999999</v>
          </cell>
          <cell r="E3">
            <v>5.9490000000000001E-2</v>
          </cell>
          <cell r="F3">
            <v>1.2940001E-2</v>
          </cell>
          <cell r="G3">
            <v>0.13184999999999999</v>
          </cell>
          <cell r="H3">
            <v>6.2039999999999998E-2</v>
          </cell>
          <cell r="I3">
            <v>13.005953</v>
          </cell>
          <cell r="J3">
            <v>0.90773135000000005</v>
          </cell>
          <cell r="K3">
            <v>23.353000000000002</v>
          </cell>
        </row>
        <row r="4">
          <cell r="A4" t="str">
            <v>1103.TW</v>
          </cell>
          <cell r="B4">
            <v>0.27</v>
          </cell>
          <cell r="C4">
            <v>0.67500000000000004</v>
          </cell>
          <cell r="D4">
            <v>42.209299999999999</v>
          </cell>
          <cell r="E4">
            <v>4.3200002999999997E-3</v>
          </cell>
          <cell r="F4">
            <v>-2.5300000000000001E-3</v>
          </cell>
          <cell r="G4">
            <v>0.12584999999999999</v>
          </cell>
          <cell r="H4">
            <v>-2.6329999999999999E-2</v>
          </cell>
          <cell r="I4">
            <v>67.222219999999993</v>
          </cell>
          <cell r="J4">
            <v>0.55157113000000002</v>
          </cell>
          <cell r="K4">
            <v>4.4189999999999996</v>
          </cell>
        </row>
        <row r="5">
          <cell r="A5" t="str">
            <v>1104.TW</v>
          </cell>
          <cell r="B5">
            <v>3.08</v>
          </cell>
          <cell r="C5">
            <v>0.58399999999999996</v>
          </cell>
          <cell r="D5">
            <v>11.837456</v>
          </cell>
          <cell r="E5">
            <v>0.1062</v>
          </cell>
          <cell r="F5">
            <v>2.1749999999999999E-2</v>
          </cell>
          <cell r="G5">
            <v>0.19764999999999999</v>
          </cell>
          <cell r="H5">
            <v>0.14233999999999999</v>
          </cell>
          <cell r="I5">
            <v>10.876624</v>
          </cell>
          <cell r="J5">
            <v>1.0312451</v>
          </cell>
          <cell r="K5">
            <v>11.59</v>
          </cell>
        </row>
        <row r="6">
          <cell r="A6" t="str">
            <v>1108.TW</v>
          </cell>
          <cell r="B6">
            <v>1.29</v>
          </cell>
          <cell r="E6">
            <v>0.11</v>
          </cell>
          <cell r="F6">
            <v>3.9989999999999998E-2</v>
          </cell>
          <cell r="G6">
            <v>0.17455000000000001</v>
          </cell>
          <cell r="H6">
            <v>0.13542000000000001</v>
          </cell>
          <cell r="I6">
            <v>13.100776</v>
          </cell>
          <cell r="J6">
            <v>1.4389101</v>
          </cell>
          <cell r="K6">
            <v>12.862</v>
          </cell>
        </row>
        <row r="7">
          <cell r="A7" t="str">
            <v>1109.TW</v>
          </cell>
          <cell r="B7">
            <v>1.94</v>
          </cell>
          <cell r="C7">
            <v>0.375</v>
          </cell>
          <cell r="D7">
            <v>15.555555999999999</v>
          </cell>
          <cell r="E7">
            <v>8.2180000000000003E-2</v>
          </cell>
          <cell r="F7">
            <v>5.3639997000000002E-2</v>
          </cell>
          <cell r="G7">
            <v>0.21423</v>
          </cell>
          <cell r="H7">
            <v>0.17874999999999999</v>
          </cell>
          <cell r="I7">
            <v>10.103092999999999</v>
          </cell>
          <cell r="J7">
            <v>0.8237371</v>
          </cell>
          <cell r="K7">
            <v>18.349</v>
          </cell>
        </row>
        <row r="8">
          <cell r="A8" t="str">
            <v>1110.TW</v>
          </cell>
          <cell r="B8">
            <v>0.25</v>
          </cell>
          <cell r="C8">
            <v>7.8E-2</v>
          </cell>
          <cell r="E8">
            <v>1.7579999999999998E-2</v>
          </cell>
          <cell r="F8">
            <v>3.1199999999999999E-3</v>
          </cell>
          <cell r="G8">
            <v>8.9679999999999996E-2</v>
          </cell>
          <cell r="H8">
            <v>8.7349995999999999E-2</v>
          </cell>
          <cell r="I8">
            <v>80.8</v>
          </cell>
          <cell r="J8">
            <v>1.2899929999999999</v>
          </cell>
          <cell r="K8">
            <v>3.9889999999999999</v>
          </cell>
        </row>
        <row r="9">
          <cell r="A9" t="str">
            <v>1201.TW</v>
          </cell>
          <cell r="B9">
            <v>0.54</v>
          </cell>
          <cell r="E9">
            <v>3.7240000000000002E-2</v>
          </cell>
          <cell r="F9">
            <v>1.265E-2</v>
          </cell>
          <cell r="G9">
            <v>0.27212997999999999</v>
          </cell>
          <cell r="H9">
            <v>2.962E-2</v>
          </cell>
          <cell r="I9">
            <v>34.537033000000001</v>
          </cell>
          <cell r="J9">
            <v>1.2731245</v>
          </cell>
          <cell r="K9">
            <v>43.646999999999998</v>
          </cell>
        </row>
        <row r="10">
          <cell r="A10" t="str">
            <v>1203.TW</v>
          </cell>
          <cell r="B10">
            <v>2.11</v>
          </cell>
          <cell r="D10">
            <v>28.988764</v>
          </cell>
          <cell r="E10">
            <v>0.11337999999999999</v>
          </cell>
          <cell r="F10">
            <v>5.9819999999999998E-2</v>
          </cell>
          <cell r="G10">
            <v>0.31175000000000003</v>
          </cell>
          <cell r="H10">
            <v>0.18781999999999999</v>
          </cell>
          <cell r="I10">
            <v>24.454977</v>
          </cell>
          <cell r="J10">
            <v>2.0781312000000001</v>
          </cell>
          <cell r="K10">
            <v>26.808</v>
          </cell>
        </row>
        <row r="11">
          <cell r="A11" t="str">
            <v>1210.TW</v>
          </cell>
          <cell r="B11">
            <v>4.9000000000000004</v>
          </cell>
          <cell r="C11">
            <v>0.57899999999999996</v>
          </cell>
          <cell r="D11">
            <v>11.729165999999999</v>
          </cell>
          <cell r="E11">
            <v>0.15823999999999999</v>
          </cell>
          <cell r="F11">
            <v>5.9180003000000002E-2</v>
          </cell>
          <cell r="G11">
            <v>0.13464999999999999</v>
          </cell>
          <cell r="H11">
            <v>5.3760000000000002E-2</v>
          </cell>
          <cell r="I11">
            <v>11.489796</v>
          </cell>
          <cell r="J11">
            <v>2.0097811000000001</v>
          </cell>
          <cell r="K11">
            <v>131.38</v>
          </cell>
        </row>
        <row r="12">
          <cell r="A12" t="str">
            <v>1213.TW</v>
          </cell>
          <cell r="B12">
            <v>-2.54</v>
          </cell>
          <cell r="C12">
            <v>0.36299999999999999</v>
          </cell>
          <cell r="E12">
            <v>-0.46766999999999997</v>
          </cell>
          <cell r="F12">
            <v>-9.4469994000000002E-2</v>
          </cell>
          <cell r="G12">
            <v>-0.78256000000000003</v>
          </cell>
          <cell r="H12">
            <v>-2.8861701000000002</v>
          </cell>
          <cell r="J12">
            <v>1.7318713999999999</v>
          </cell>
          <cell r="K12">
            <v>2.1320000000000001</v>
          </cell>
        </row>
        <row r="13">
          <cell r="A13" t="str">
            <v>1215.TW</v>
          </cell>
          <cell r="B13">
            <v>7.51</v>
          </cell>
          <cell r="D13">
            <v>12.441314</v>
          </cell>
          <cell r="E13">
            <v>0.22116</v>
          </cell>
          <cell r="F13">
            <v>6.7490004000000006E-2</v>
          </cell>
          <cell r="G13">
            <v>0.17569000000000001</v>
          </cell>
          <cell r="H13">
            <v>7.4380000000000002E-2</v>
          </cell>
          <cell r="I13">
            <v>14.114513000000001</v>
          </cell>
          <cell r="J13">
            <v>3.1440011999999999</v>
          </cell>
          <cell r="K13">
            <v>97.834999999999994</v>
          </cell>
        </row>
        <row r="14">
          <cell r="A14" t="str">
            <v>1216.TW</v>
          </cell>
          <cell r="B14">
            <v>3.3</v>
          </cell>
          <cell r="C14">
            <v>0.255</v>
          </cell>
          <cell r="D14">
            <v>18.171295000000001</v>
          </cell>
          <cell r="E14">
            <v>0.1517</v>
          </cell>
          <cell r="F14">
            <v>3.1229999000000001E-2</v>
          </cell>
          <cell r="G14">
            <v>0.32351999999999997</v>
          </cell>
          <cell r="H14">
            <v>5.4699999999999999E-2</v>
          </cell>
          <cell r="I14">
            <v>23.787880000000001</v>
          </cell>
          <cell r="J14">
            <v>3.3275402000000001</v>
          </cell>
          <cell r="K14">
            <v>107.084</v>
          </cell>
        </row>
        <row r="15">
          <cell r="A15" t="str">
            <v>1217.TW</v>
          </cell>
          <cell r="B15">
            <v>0.44</v>
          </cell>
          <cell r="C15">
            <v>0.58499999999999996</v>
          </cell>
          <cell r="E15">
            <v>3.0040000000000001E-2</v>
          </cell>
          <cell r="F15">
            <v>5.3699999999999998E-3</v>
          </cell>
          <cell r="G15">
            <v>0.29214000000000001</v>
          </cell>
          <cell r="H15">
            <v>3.9550000000000002E-2</v>
          </cell>
          <cell r="I15">
            <v>27.727271999999999</v>
          </cell>
          <cell r="J15">
            <v>0.85728340000000003</v>
          </cell>
          <cell r="K15">
            <v>9.8840000000000003</v>
          </cell>
        </row>
        <row r="16">
          <cell r="A16" t="str">
            <v>1218.TW</v>
          </cell>
          <cell r="B16">
            <v>0.28999999999999998</v>
          </cell>
          <cell r="C16">
            <v>0.25600000000000001</v>
          </cell>
          <cell r="D16">
            <v>18.032786999999999</v>
          </cell>
          <cell r="E16">
            <v>-6.5399999999999998E-3</v>
          </cell>
          <cell r="F16">
            <v>-2.5799998999999998E-3</v>
          </cell>
          <cell r="G16">
            <v>0.13800999999999999</v>
          </cell>
          <cell r="H16">
            <v>5.8140002000000003E-2</v>
          </cell>
          <cell r="I16">
            <v>75.862070000000003</v>
          </cell>
          <cell r="J16">
            <v>0.88577527</v>
          </cell>
          <cell r="K16">
            <v>23.085000000000001</v>
          </cell>
        </row>
        <row r="17">
          <cell r="A17" t="str">
            <v>1219.TW</v>
          </cell>
          <cell r="B17">
            <v>0.9</v>
          </cell>
          <cell r="E17">
            <v>6.5699999999999995E-2</v>
          </cell>
          <cell r="F17">
            <v>2.0039999999999999E-2</v>
          </cell>
          <cell r="G17">
            <v>9.2460009999999995E-2</v>
          </cell>
          <cell r="H17">
            <v>1.1030000999999999E-2</v>
          </cell>
          <cell r="I17">
            <v>21</v>
          </cell>
          <cell r="J17">
            <v>1.3376743</v>
          </cell>
          <cell r="K17">
            <v>47.198</v>
          </cell>
        </row>
        <row r="18">
          <cell r="A18" t="str">
            <v>1220.TW</v>
          </cell>
          <cell r="B18">
            <v>1.08</v>
          </cell>
          <cell r="C18">
            <v>0.27</v>
          </cell>
          <cell r="D18">
            <v>22.112677000000001</v>
          </cell>
          <cell r="E18">
            <v>6.3530000000000003E-2</v>
          </cell>
          <cell r="F18">
            <v>3.175E-2</v>
          </cell>
          <cell r="G18">
            <v>0.13300000000000001</v>
          </cell>
          <cell r="H18">
            <v>8.4790000000000004E-2</v>
          </cell>
          <cell r="I18">
            <v>14.537036000000001</v>
          </cell>
          <cell r="J18">
            <v>1.1943703999999999</v>
          </cell>
          <cell r="K18">
            <v>18.672999999999998</v>
          </cell>
        </row>
        <row r="19">
          <cell r="A19" t="str">
            <v>1225.TW</v>
          </cell>
          <cell r="B19">
            <v>1.63</v>
          </cell>
          <cell r="C19">
            <v>0.23200000000000001</v>
          </cell>
          <cell r="E19">
            <v>0.10512000000000001</v>
          </cell>
          <cell r="F19">
            <v>2.8930000000000001E-2</v>
          </cell>
          <cell r="G19">
            <v>7.2919995000000001E-2</v>
          </cell>
          <cell r="H19">
            <v>4.5429999999999998E-2</v>
          </cell>
          <cell r="I19">
            <v>48.834353999999998</v>
          </cell>
          <cell r="J19">
            <v>5.2046555999999997</v>
          </cell>
          <cell r="K19">
            <v>63.334000000000003</v>
          </cell>
        </row>
        <row r="20">
          <cell r="A20" t="str">
            <v>1227.TW</v>
          </cell>
          <cell r="B20">
            <v>1.58</v>
          </cell>
          <cell r="C20">
            <v>0.25</v>
          </cell>
          <cell r="D20">
            <v>15.444445</v>
          </cell>
          <cell r="E20">
            <v>7.1419999999999997E-2</v>
          </cell>
          <cell r="F20">
            <v>3.1689997999999997E-2</v>
          </cell>
          <cell r="G20">
            <v>0.22620999999999999</v>
          </cell>
          <cell r="H20">
            <v>4.5370000000000001E-2</v>
          </cell>
          <cell r="I20">
            <v>26.392405</v>
          </cell>
          <cell r="J20">
            <v>2.1797081999999999</v>
          </cell>
          <cell r="K20">
            <v>30.606999999999999</v>
          </cell>
        </row>
        <row r="21">
          <cell r="A21" t="str">
            <v>1229.TW</v>
          </cell>
          <cell r="B21">
            <v>2.5299999999999998</v>
          </cell>
          <cell r="C21">
            <v>0.42399999999999999</v>
          </cell>
          <cell r="D21">
            <v>22.969283999999998</v>
          </cell>
          <cell r="E21">
            <v>8.0399999999999999E-2</v>
          </cell>
          <cell r="F21">
            <v>9.4199999999999996E-3</v>
          </cell>
          <cell r="G21">
            <v>0.18265000000000001</v>
          </cell>
          <cell r="H21">
            <v>2.9790001E-2</v>
          </cell>
          <cell r="I21">
            <v>26.600791999999998</v>
          </cell>
          <cell r="J21">
            <v>2.3277532999999999</v>
          </cell>
          <cell r="K21">
            <v>8.6210000000000004</v>
          </cell>
        </row>
        <row r="22">
          <cell r="A22" t="str">
            <v>1231.TW</v>
          </cell>
          <cell r="B22">
            <v>4.16</v>
          </cell>
          <cell r="C22">
            <v>0.26</v>
          </cell>
          <cell r="E22">
            <v>0.17896000000000001</v>
          </cell>
          <cell r="F22">
            <v>4.5420000000000002E-2</v>
          </cell>
          <cell r="G22">
            <v>0.20874999999999999</v>
          </cell>
          <cell r="H22">
            <v>8.1640000000000004E-2</v>
          </cell>
          <cell r="I22">
            <v>24.014424999999999</v>
          </cell>
          <cell r="J22">
            <v>4.0695779999999999</v>
          </cell>
          <cell r="K22">
            <v>44.534999999999997</v>
          </cell>
        </row>
        <row r="23">
          <cell r="A23" t="str">
            <v>1232.TW</v>
          </cell>
          <cell r="B23">
            <v>7.12</v>
          </cell>
          <cell r="C23">
            <v>0.309</v>
          </cell>
          <cell r="E23">
            <v>0.20739001000000001</v>
          </cell>
          <cell r="F23">
            <v>0.11178</v>
          </cell>
          <cell r="G23">
            <v>0.10564999</v>
          </cell>
          <cell r="H23">
            <v>5.8579996000000002E-2</v>
          </cell>
          <cell r="I23">
            <v>20.365169999999999</v>
          </cell>
          <cell r="J23">
            <v>4.0832414999999997</v>
          </cell>
          <cell r="K23">
            <v>143.63999999999999</v>
          </cell>
        </row>
        <row r="24">
          <cell r="A24" t="str">
            <v>1233.TW</v>
          </cell>
          <cell r="B24">
            <v>1.07</v>
          </cell>
          <cell r="C24">
            <v>0.25900000000000001</v>
          </cell>
          <cell r="E24">
            <v>6.4360000000000001E-2</v>
          </cell>
          <cell r="F24">
            <v>2.6950000000000002E-2</v>
          </cell>
          <cell r="G24">
            <v>0.57918999999999998</v>
          </cell>
          <cell r="H24">
            <v>2.9089997999999999E-2</v>
          </cell>
          <cell r="I24">
            <v>31.962616000000001</v>
          </cell>
          <cell r="J24">
            <v>2.0838410000000001</v>
          </cell>
          <cell r="K24">
            <v>23.306000000000001</v>
          </cell>
        </row>
        <row r="25">
          <cell r="A25" t="str">
            <v>1234.TW</v>
          </cell>
          <cell r="B25">
            <v>2.33</v>
          </cell>
          <cell r="C25">
            <v>0.186</v>
          </cell>
          <cell r="E25">
            <v>5.1279999999999999E-2</v>
          </cell>
          <cell r="F25">
            <v>1.9720000000000001E-2</v>
          </cell>
          <cell r="G25">
            <v>0.28039999999999998</v>
          </cell>
          <cell r="H25">
            <v>4.5110002000000003E-2</v>
          </cell>
          <cell r="I25">
            <v>18.283262000000001</v>
          </cell>
          <cell r="J25">
            <v>0.91814302999999997</v>
          </cell>
          <cell r="K25">
            <v>26.318000000000001</v>
          </cell>
        </row>
        <row r="26">
          <cell r="A26" t="str">
            <v>1235.TW</v>
          </cell>
          <cell r="B26">
            <v>1.1000000000000001</v>
          </cell>
          <cell r="E26">
            <v>3.8989999999999997E-2</v>
          </cell>
          <cell r="F26">
            <v>-7.7999999999999999E-4</v>
          </cell>
          <cell r="G26">
            <v>0.31861</v>
          </cell>
          <cell r="H26">
            <v>-0.20169999999999999</v>
          </cell>
          <cell r="I26">
            <v>79</v>
          </cell>
          <cell r="J26">
            <v>3.3141375000000002</v>
          </cell>
          <cell r="K26">
            <v>1.002</v>
          </cell>
        </row>
        <row r="27">
          <cell r="A27" t="str">
            <v>1236.TW</v>
          </cell>
          <cell r="B27">
            <v>0.22</v>
          </cell>
          <cell r="E27">
            <v>8.1199989999999993E-3</v>
          </cell>
          <cell r="F27">
            <v>-1.1900000000000001E-3</v>
          </cell>
          <cell r="G27">
            <v>0.26816000000000001</v>
          </cell>
          <cell r="H27">
            <v>1.129E-2</v>
          </cell>
          <cell r="I27">
            <v>109.545456</v>
          </cell>
          <cell r="J27">
            <v>0.92853015999999999</v>
          </cell>
          <cell r="K27">
            <v>21.209</v>
          </cell>
        </row>
        <row r="28">
          <cell r="A28" t="str">
            <v>1256.TW</v>
          </cell>
          <cell r="B28">
            <v>12.41</v>
          </cell>
          <cell r="C28">
            <v>0.52400000000000002</v>
          </cell>
          <cell r="D28">
            <v>17.098866000000001</v>
          </cell>
          <cell r="E28">
            <v>0.1116</v>
          </cell>
          <cell r="F28">
            <v>7.1100003999999994E-2</v>
          </cell>
          <cell r="G28">
            <v>0.27584999999999998</v>
          </cell>
          <cell r="H28">
            <v>6.4949999999999994E-2</v>
          </cell>
          <cell r="I28">
            <v>17.002419</v>
          </cell>
          <cell r="J28">
            <v>1.8308025999999999</v>
          </cell>
          <cell r="K28">
            <v>138.19</v>
          </cell>
        </row>
        <row r="29">
          <cell r="A29" t="str">
            <v>1301.TW</v>
          </cell>
          <cell r="B29">
            <v>0.81</v>
          </cell>
          <cell r="C29">
            <v>0.53200000000000003</v>
          </cell>
          <cell r="D29">
            <v>20.709875</v>
          </cell>
          <cell r="E29">
            <v>1.5310001E-2</v>
          </cell>
          <cell r="F29">
            <v>-6.4900000000000001E-3</v>
          </cell>
          <cell r="G29">
            <v>4.2009999999999999E-2</v>
          </cell>
          <cell r="H29">
            <v>-3.0040000000000001E-2</v>
          </cell>
          <cell r="I29">
            <v>82.839500000000001</v>
          </cell>
          <cell r="J29">
            <v>1.2660855</v>
          </cell>
          <cell r="K29">
            <v>30.638000000000002</v>
          </cell>
        </row>
        <row r="30">
          <cell r="A30" t="str">
            <v>1303.TW</v>
          </cell>
          <cell r="B30">
            <v>0.85</v>
          </cell>
          <cell r="C30">
            <v>0.63700000000000001</v>
          </cell>
          <cell r="D30">
            <v>18.469387000000001</v>
          </cell>
          <cell r="E30">
            <v>2.027E-2</v>
          </cell>
          <cell r="F30">
            <v>3.0000001E-5</v>
          </cell>
          <cell r="G30">
            <v>6.8449999999999997E-2</v>
          </cell>
          <cell r="H30">
            <v>-1.5800001000000001E-2</v>
          </cell>
          <cell r="I30">
            <v>63.882350000000002</v>
          </cell>
          <cell r="J30">
            <v>1.1859521</v>
          </cell>
          <cell r="K30">
            <v>31.852</v>
          </cell>
        </row>
        <row r="31">
          <cell r="A31" t="str">
            <v>1304.TW</v>
          </cell>
          <cell r="B31">
            <v>-0.47</v>
          </cell>
          <cell r="D31">
            <v>-33.645831999999999</v>
          </cell>
          <cell r="E31">
            <v>-4.6789999999999998E-2</v>
          </cell>
          <cell r="F31">
            <v>3.64E-3</v>
          </cell>
          <cell r="G31">
            <v>8.5690000000000002E-2</v>
          </cell>
          <cell r="H31">
            <v>-3.6450000000000003E-2</v>
          </cell>
          <cell r="J31">
            <v>0.74324630000000003</v>
          </cell>
          <cell r="K31">
            <v>47.755000000000003</v>
          </cell>
        </row>
        <row r="32">
          <cell r="A32" t="str">
            <v>1305.TW</v>
          </cell>
          <cell r="B32">
            <v>0.14000000000000001</v>
          </cell>
          <cell r="D32">
            <v>39.361702000000001</v>
          </cell>
          <cell r="E32">
            <v>9.4999999999999998E-3</v>
          </cell>
          <cell r="F32">
            <v>-6.3000000000000003E-4</v>
          </cell>
          <cell r="G32">
            <v>8.9590000000000003E-2</v>
          </cell>
          <cell r="H32">
            <v>-3.4450000000000001E-2</v>
          </cell>
          <cell r="I32">
            <v>132.14285000000001</v>
          </cell>
          <cell r="J32">
            <v>1.2262211999999999</v>
          </cell>
          <cell r="K32">
            <v>21.597000000000001</v>
          </cell>
        </row>
        <row r="33">
          <cell r="A33" t="str">
            <v>1307.TW</v>
          </cell>
          <cell r="B33">
            <v>2.54</v>
          </cell>
          <cell r="D33">
            <v>30.283017999999998</v>
          </cell>
          <cell r="E33">
            <v>0.1172</v>
          </cell>
          <cell r="F33">
            <v>4.1890003000000002E-2</v>
          </cell>
          <cell r="G33">
            <v>0.26518000000000003</v>
          </cell>
          <cell r="H33">
            <v>0.12864</v>
          </cell>
          <cell r="I33">
            <v>12.6377945</v>
          </cell>
          <cell r="J33">
            <v>1.4117335</v>
          </cell>
          <cell r="K33">
            <v>25.288</v>
          </cell>
        </row>
        <row r="34">
          <cell r="A34" t="str">
            <v>1308.TW</v>
          </cell>
          <cell r="B34">
            <v>-0.08</v>
          </cell>
          <cell r="C34">
            <v>0.39600000000000002</v>
          </cell>
          <cell r="D34">
            <v>69.814809999999994</v>
          </cell>
          <cell r="E34">
            <v>8.4399999999999996E-3</v>
          </cell>
          <cell r="F34">
            <v>3.6769999999999997E-2</v>
          </cell>
          <cell r="G34">
            <v>0.17061001000000001</v>
          </cell>
          <cell r="H34">
            <v>6.8029999999999993E-2</v>
          </cell>
          <cell r="J34">
            <v>0.83904570000000001</v>
          </cell>
          <cell r="K34">
            <v>11.313000000000001</v>
          </cell>
        </row>
        <row r="35">
          <cell r="A35" t="str">
            <v>1309.TW</v>
          </cell>
          <cell r="B35">
            <v>-0.77</v>
          </cell>
          <cell r="C35">
            <v>0.72</v>
          </cell>
          <cell r="D35">
            <v>-396.25002999999998</v>
          </cell>
          <cell r="E35">
            <v>-3.9489999999999997E-2</v>
          </cell>
          <cell r="F35">
            <v>-3.2009999999999997E-2</v>
          </cell>
          <cell r="G35">
            <v>2.8649999999999998E-2</v>
          </cell>
          <cell r="H35">
            <v>-2.5910000999999998E-2</v>
          </cell>
          <cell r="J35">
            <v>0.94790980000000002</v>
          </cell>
          <cell r="K35">
            <v>38.244</v>
          </cell>
        </row>
        <row r="36">
          <cell r="A36" t="str">
            <v>1310.TW</v>
          </cell>
          <cell r="B36">
            <v>-0.88</v>
          </cell>
          <cell r="C36">
            <v>0.86399999999999999</v>
          </cell>
          <cell r="D36">
            <v>53.269233999999997</v>
          </cell>
          <cell r="E36">
            <v>-6.6259999999999999E-2</v>
          </cell>
          <cell r="F36">
            <v>-4.086E-2</v>
          </cell>
          <cell r="G36">
            <v>-4.3109997999999997E-2</v>
          </cell>
          <cell r="H36">
            <v>-8.4500000000000006E-2</v>
          </cell>
          <cell r="J36">
            <v>1.055399</v>
          </cell>
          <cell r="K36">
            <v>18.074999999999999</v>
          </cell>
        </row>
        <row r="37">
          <cell r="A37" t="str">
            <v>1312.TW</v>
          </cell>
          <cell r="B37">
            <v>-1.87</v>
          </cell>
          <cell r="C37">
            <v>0.746</v>
          </cell>
          <cell r="D37">
            <v>22.348483999999999</v>
          </cell>
          <cell r="E37">
            <v>-4.0120002000000002E-2</v>
          </cell>
          <cell r="F37">
            <v>-1.116E-2</v>
          </cell>
          <cell r="G37">
            <v>2.852E-2</v>
          </cell>
          <cell r="H37">
            <v>-0.12066</v>
          </cell>
          <cell r="J37">
            <v>0.49400495999999999</v>
          </cell>
          <cell r="K37">
            <v>17.233000000000001</v>
          </cell>
        </row>
        <row r="38">
          <cell r="A38" t="str">
            <v>1313.TW</v>
          </cell>
          <cell r="B38">
            <v>-0.82</v>
          </cell>
          <cell r="C38">
            <v>1.1220000000000001</v>
          </cell>
          <cell r="D38">
            <v>-13.906250999999999</v>
          </cell>
          <cell r="E38">
            <v>-1.0070000000000001E-2</v>
          </cell>
          <cell r="F38">
            <v>-2.32E-3</v>
          </cell>
          <cell r="G38">
            <v>3.0159999999999999E-2</v>
          </cell>
          <cell r="H38">
            <v>-7.1500000000000001E-3</v>
          </cell>
          <cell r="J38">
            <v>0.58862435999999996</v>
          </cell>
          <cell r="K38">
            <v>55.433</v>
          </cell>
        </row>
        <row r="39">
          <cell r="A39" t="str">
            <v>1314.TW</v>
          </cell>
          <cell r="B39">
            <v>0.05</v>
          </cell>
          <cell r="C39">
            <v>0.54600000000000004</v>
          </cell>
          <cell r="D39">
            <v>5.9195403999999998</v>
          </cell>
          <cell r="E39">
            <v>-1.3660001E-2</v>
          </cell>
          <cell r="F39">
            <v>-1.329E-2</v>
          </cell>
          <cell r="G39">
            <v>-4.1199997000000002E-2</v>
          </cell>
          <cell r="H39">
            <v>-8.3280000000000007E-2</v>
          </cell>
          <cell r="I39">
            <v>206</v>
          </cell>
          <cell r="J39">
            <v>0.49562123000000002</v>
          </cell>
          <cell r="K39">
            <v>6.9790000000000001</v>
          </cell>
        </row>
        <row r="40">
          <cell r="A40" t="str">
            <v>1315.TW</v>
          </cell>
          <cell r="B40">
            <v>3.75</v>
          </cell>
          <cell r="E40">
            <v>3.415E-2</v>
          </cell>
          <cell r="F40">
            <v>-2.32E-3</v>
          </cell>
          <cell r="G40">
            <v>0.14843999999999999</v>
          </cell>
          <cell r="H40">
            <v>-9.3600000000000003E-2</v>
          </cell>
          <cell r="I40">
            <v>19.173334000000001</v>
          </cell>
          <cell r="J40">
            <v>0.67191239999999997</v>
          </cell>
          <cell r="K40">
            <v>21.734999999999999</v>
          </cell>
        </row>
        <row r="41">
          <cell r="A41" t="str">
            <v>1316.TW</v>
          </cell>
          <cell r="B41">
            <v>-0.74</v>
          </cell>
          <cell r="C41">
            <v>1.1870000000000001</v>
          </cell>
          <cell r="D41">
            <v>85.681820000000002</v>
          </cell>
          <cell r="E41">
            <v>-2.6789998999999998E-2</v>
          </cell>
          <cell r="F41">
            <v>-9.1800000000000007E-3</v>
          </cell>
          <cell r="G41">
            <v>0.17238001999999999</v>
          </cell>
          <cell r="H41">
            <v>-0.29243999999999998</v>
          </cell>
          <cell r="J41">
            <v>1.6196942000000001</v>
          </cell>
          <cell r="K41">
            <v>3.9750000000000001</v>
          </cell>
        </row>
        <row r="42">
          <cell r="A42" t="str">
            <v>1319.TW</v>
          </cell>
          <cell r="B42">
            <v>6.19</v>
          </cell>
          <cell r="C42">
            <v>0.42899999999999999</v>
          </cell>
          <cell r="D42">
            <v>16.394558</v>
          </cell>
          <cell r="E42">
            <v>0.12146</v>
          </cell>
          <cell r="F42">
            <v>6.8239999999999995E-2</v>
          </cell>
          <cell r="G42">
            <v>0.29898999999999998</v>
          </cell>
          <cell r="H42">
            <v>0.18451998999999999</v>
          </cell>
          <cell r="I42">
            <v>19.466882999999999</v>
          </cell>
          <cell r="J42">
            <v>2.8003719999999999</v>
          </cell>
          <cell r="K42">
            <v>40.338000000000001</v>
          </cell>
        </row>
        <row r="43">
          <cell r="A43" t="str">
            <v>1321.TW</v>
          </cell>
          <cell r="B43">
            <v>0.81</v>
          </cell>
          <cell r="C43">
            <v>0.56200000000000006</v>
          </cell>
          <cell r="E43">
            <v>3.1899999999999998E-2</v>
          </cell>
          <cell r="F43">
            <v>1.8400000000000001E-3</v>
          </cell>
          <cell r="G43">
            <v>8.4169999999999995E-2</v>
          </cell>
          <cell r="H43">
            <v>3.2989999999999998E-2</v>
          </cell>
          <cell r="I43">
            <v>47.654319999999998</v>
          </cell>
          <cell r="J43">
            <v>1.3752804999999999</v>
          </cell>
          <cell r="K43">
            <v>22.268999999999998</v>
          </cell>
        </row>
        <row r="44">
          <cell r="A44" t="str">
            <v>1323.TW</v>
          </cell>
          <cell r="B44">
            <v>0.88</v>
          </cell>
          <cell r="C44">
            <v>0.22900000000000001</v>
          </cell>
          <cell r="D44">
            <v>9.2455619999999996</v>
          </cell>
          <cell r="E44">
            <v>6.1690003E-2</v>
          </cell>
          <cell r="F44">
            <v>2.4039999999999999E-2</v>
          </cell>
          <cell r="G44">
            <v>0.19325999999999999</v>
          </cell>
          <cell r="H44">
            <v>7.2270005999999998E-2</v>
          </cell>
          <cell r="I44">
            <v>35.511364</v>
          </cell>
          <cell r="J44">
            <v>1.1854184999999999</v>
          </cell>
          <cell r="K44">
            <v>36.408000000000001</v>
          </cell>
        </row>
        <row r="45">
          <cell r="A45" t="str">
            <v>1324.TW</v>
          </cell>
          <cell r="B45">
            <v>0.52</v>
          </cell>
          <cell r="C45">
            <v>0.307</v>
          </cell>
          <cell r="E45">
            <v>4.0999997000000003E-2</v>
          </cell>
          <cell r="F45">
            <v>2.1319999999999999E-2</v>
          </cell>
          <cell r="G45">
            <v>0.21385000000000001</v>
          </cell>
          <cell r="H45">
            <v>4.2979999999999997E-2</v>
          </cell>
          <cell r="I45">
            <v>27.211538000000001</v>
          </cell>
          <cell r="J45">
            <v>1.0946081999999999</v>
          </cell>
          <cell r="K45">
            <v>12.266</v>
          </cell>
        </row>
        <row r="46">
          <cell r="A46" t="str">
            <v>1325.TW</v>
          </cell>
          <cell r="B46">
            <v>0.39</v>
          </cell>
          <cell r="E46">
            <v>9.5999994999999994E-3</v>
          </cell>
          <cell r="F46">
            <v>-1.119E-2</v>
          </cell>
          <cell r="G46">
            <v>-1.4160000000000001E-2</v>
          </cell>
          <cell r="H46">
            <v>-0.11622</v>
          </cell>
          <cell r="I46">
            <v>73.333336000000003</v>
          </cell>
          <cell r="J46">
            <v>0.85733985999999995</v>
          </cell>
          <cell r="K46">
            <v>4.423</v>
          </cell>
        </row>
        <row r="47">
          <cell r="A47" t="str">
            <v>1326.TW</v>
          </cell>
          <cell r="B47">
            <v>1.85</v>
          </cell>
          <cell r="C47">
            <v>0.54700000000000004</v>
          </cell>
          <cell r="D47">
            <v>23.012550000000001</v>
          </cell>
          <cell r="E47">
            <v>2.7720000000000002E-2</v>
          </cell>
          <cell r="F47">
            <v>-9.7999999999999997E-4</v>
          </cell>
          <cell r="G47">
            <v>4.0910000000000002E-2</v>
          </cell>
          <cell r="H47">
            <v>-1.7700000000000001E-3</v>
          </cell>
          <cell r="I47">
            <v>29.729728999999999</v>
          </cell>
          <cell r="J47">
            <v>0.98730856</v>
          </cell>
          <cell r="K47">
            <v>57.024000000000001</v>
          </cell>
        </row>
        <row r="48">
          <cell r="A48" t="str">
            <v>1337.TW</v>
          </cell>
          <cell r="B48">
            <v>-1.56</v>
          </cell>
          <cell r="C48">
            <v>0.61599999999999999</v>
          </cell>
          <cell r="E48">
            <v>-8.856E-2</v>
          </cell>
          <cell r="F48">
            <v>-5.0669998000000001E-2</v>
          </cell>
          <cell r="G48">
            <v>-0.19861001</v>
          </cell>
          <cell r="H48">
            <v>-0.39466997999999998</v>
          </cell>
          <cell r="J48">
            <v>0.47566639999999999</v>
          </cell>
          <cell r="K48">
            <v>2.87</v>
          </cell>
        </row>
        <row r="49">
          <cell r="A49" t="str">
            <v>1338.TW</v>
          </cell>
          <cell r="B49">
            <v>-2.06</v>
          </cell>
          <cell r="C49">
            <v>0.68100000000000005</v>
          </cell>
          <cell r="D49">
            <v>3.9385151999999999</v>
          </cell>
          <cell r="E49">
            <v>-2.5860000000000001E-2</v>
          </cell>
          <cell r="F49">
            <v>2.48E-3</v>
          </cell>
          <cell r="G49">
            <v>0.22122</v>
          </cell>
          <cell r="H49">
            <v>7.5599999999999999E-3</v>
          </cell>
          <cell r="J49">
            <v>0.46632695000000002</v>
          </cell>
          <cell r="K49">
            <v>68.718000000000004</v>
          </cell>
        </row>
        <row r="50">
          <cell r="A50" t="str">
            <v>1339.TW</v>
          </cell>
          <cell r="B50">
            <v>6.79</v>
          </cell>
          <cell r="C50">
            <v>0.57499999999999996</v>
          </cell>
          <cell r="D50">
            <v>22.585668999999999</v>
          </cell>
          <cell r="E50">
            <v>0.110080004</v>
          </cell>
          <cell r="F50">
            <v>4.5859999999999998E-2</v>
          </cell>
          <cell r="G50">
            <v>0.33612999999999998</v>
          </cell>
          <cell r="H50">
            <v>0.26817000000000002</v>
          </cell>
          <cell r="I50">
            <v>10.677467</v>
          </cell>
          <cell r="J50">
            <v>1.3619114999999999</v>
          </cell>
          <cell r="K50">
            <v>27.672999999999998</v>
          </cell>
        </row>
        <row r="51">
          <cell r="A51" t="str">
            <v>1340.TW</v>
          </cell>
          <cell r="B51">
            <v>-5.75</v>
          </cell>
          <cell r="E51">
            <v>-0.21237</v>
          </cell>
          <cell r="F51">
            <v>-5.901E-2</v>
          </cell>
          <cell r="G51">
            <v>-0.41581002</v>
          </cell>
          <cell r="H51">
            <v>-1.34666</v>
          </cell>
          <cell r="J51">
            <v>0.41812563000000003</v>
          </cell>
          <cell r="K51">
            <v>3.4420000000000002</v>
          </cell>
        </row>
        <row r="52">
          <cell r="A52" t="str">
            <v>1341.TW</v>
          </cell>
          <cell r="B52">
            <v>4.43</v>
          </cell>
          <cell r="C52">
            <v>0.23</v>
          </cell>
          <cell r="E52">
            <v>0.18329999999999999</v>
          </cell>
          <cell r="F52">
            <v>8.0280000000000004E-2</v>
          </cell>
          <cell r="G52">
            <v>0.21254998</v>
          </cell>
          <cell r="H52">
            <v>0.10392999999999999</v>
          </cell>
          <cell r="I52">
            <v>15.823928</v>
          </cell>
          <cell r="J52">
            <v>2.7792094000000001</v>
          </cell>
          <cell r="K52">
            <v>48.951000000000001</v>
          </cell>
        </row>
        <row r="53">
          <cell r="A53" t="str">
            <v>1342.TW</v>
          </cell>
          <cell r="B53">
            <v>7.66</v>
          </cell>
          <cell r="C53">
            <v>0.128</v>
          </cell>
          <cell r="D53">
            <v>11.641026</v>
          </cell>
          <cell r="E53">
            <v>0.24933</v>
          </cell>
          <cell r="F53">
            <v>0.12333000500000001</v>
          </cell>
          <cell r="G53">
            <v>0.32498001999999998</v>
          </cell>
          <cell r="H53">
            <v>0.25974999999999998</v>
          </cell>
          <cell r="I53">
            <v>14.817233</v>
          </cell>
          <cell r="J53">
            <v>3.6086735999999999</v>
          </cell>
          <cell r="K53">
            <v>36.386000000000003</v>
          </cell>
        </row>
        <row r="54">
          <cell r="A54" t="str">
            <v>1402.TW</v>
          </cell>
          <cell r="B54">
            <v>1.67</v>
          </cell>
          <cell r="C54">
            <v>0.42599999999999999</v>
          </cell>
          <cell r="D54">
            <v>16.600985999999999</v>
          </cell>
          <cell r="E54">
            <v>5.3960000000000001E-2</v>
          </cell>
          <cell r="F54">
            <v>1.4239999999999999E-2</v>
          </cell>
          <cell r="G54">
            <v>0.18440000000000001</v>
          </cell>
          <cell r="H54">
            <v>4.9520000000000002E-2</v>
          </cell>
          <cell r="I54">
            <v>20.179642000000001</v>
          </cell>
          <cell r="J54">
            <v>0.78067089999999995</v>
          </cell>
          <cell r="K54">
            <v>52.177</v>
          </cell>
        </row>
        <row r="55">
          <cell r="A55" t="str">
            <v>1409.TW</v>
          </cell>
          <cell r="B55">
            <v>0.67</v>
          </cell>
          <cell r="E55">
            <v>3.4259999999999999E-2</v>
          </cell>
          <cell r="F55">
            <v>1.206E-2</v>
          </cell>
          <cell r="G55">
            <v>0.19181999999999999</v>
          </cell>
          <cell r="H55">
            <v>0.1016</v>
          </cell>
          <cell r="I55">
            <v>24.850743999999999</v>
          </cell>
          <cell r="J55">
            <v>0.75179479999999999</v>
          </cell>
          <cell r="K55">
            <v>23.978999999999999</v>
          </cell>
        </row>
        <row r="56">
          <cell r="A56" t="str">
            <v>1410.TW</v>
          </cell>
          <cell r="B56">
            <v>0.37</v>
          </cell>
          <cell r="E56">
            <v>1.975E-2</v>
          </cell>
          <cell r="F56">
            <v>-4.6999997E-4</v>
          </cell>
          <cell r="G56">
            <v>0.30898999999999999</v>
          </cell>
          <cell r="H56">
            <v>4.9549999999999997E-2</v>
          </cell>
          <cell r="I56">
            <v>100.94593999999999</v>
          </cell>
          <cell r="J56">
            <v>2.2195149999999999</v>
          </cell>
          <cell r="K56">
            <v>3.5779999999999998</v>
          </cell>
        </row>
        <row r="57">
          <cell r="A57" t="str">
            <v>1413.TW</v>
          </cell>
          <cell r="B57">
            <v>-0.86</v>
          </cell>
          <cell r="C57">
            <v>0.40400000000000003</v>
          </cell>
          <cell r="E57">
            <v>-0.11432</v>
          </cell>
          <cell r="F57">
            <v>-3.3989999999999999E-2</v>
          </cell>
          <cell r="G57">
            <v>-3.9510000000000003E-2</v>
          </cell>
          <cell r="H57">
            <v>-4.3700000000000003E-2</v>
          </cell>
          <cell r="J57">
            <v>1.1990349</v>
          </cell>
          <cell r="K57">
            <v>15.103999999999999</v>
          </cell>
        </row>
        <row r="58">
          <cell r="A58" t="str">
            <v>1414.TW</v>
          </cell>
          <cell r="B58">
            <v>0.27</v>
          </cell>
          <cell r="C58">
            <v>0.59</v>
          </cell>
          <cell r="E58">
            <v>1.0529999999999999E-2</v>
          </cell>
          <cell r="F58">
            <v>-5.2100000000000002E-3</v>
          </cell>
          <cell r="G58">
            <v>7.1809999999999999E-2</v>
          </cell>
          <cell r="H58">
            <v>-9.1E-4</v>
          </cell>
          <cell r="I58">
            <v>73.703699999999998</v>
          </cell>
          <cell r="J58">
            <v>1.3972757</v>
          </cell>
          <cell r="K58">
            <v>2.5760000000000001</v>
          </cell>
        </row>
        <row r="59">
          <cell r="A59" t="str">
            <v>1416.TW</v>
          </cell>
          <cell r="B59">
            <v>0.67</v>
          </cell>
          <cell r="E59">
            <v>3.8780000000000002E-2</v>
          </cell>
          <cell r="F59">
            <v>-5.4000003999999996E-4</v>
          </cell>
          <cell r="G59">
            <v>0.38396000000000002</v>
          </cell>
          <cell r="H59">
            <v>4.5710000000000001E-2</v>
          </cell>
          <cell r="I59">
            <v>19.626864999999999</v>
          </cell>
          <cell r="J59">
            <v>0.65704006000000004</v>
          </cell>
          <cell r="K59">
            <v>1.5609999999999999</v>
          </cell>
        </row>
        <row r="60">
          <cell r="A60" t="str">
            <v>1417.TW</v>
          </cell>
          <cell r="B60">
            <v>-0.44</v>
          </cell>
          <cell r="E60">
            <v>-3.1059999000000001E-2</v>
          </cell>
          <cell r="F60">
            <v>-1.652E-2</v>
          </cell>
          <cell r="G60">
            <v>0.33612999999999998</v>
          </cell>
          <cell r="H60">
            <v>-8.5290000000000005E-2</v>
          </cell>
          <cell r="J60">
            <v>0.86058520000000005</v>
          </cell>
          <cell r="K60">
            <v>6.8049999999999997</v>
          </cell>
        </row>
        <row r="61">
          <cell r="A61" t="str">
            <v>1418.TW</v>
          </cell>
          <cell r="B61">
            <v>0.51</v>
          </cell>
          <cell r="C61">
            <v>0.13200000000000001</v>
          </cell>
          <cell r="E61">
            <v>3.1969999999999998E-2</v>
          </cell>
          <cell r="F61">
            <v>-1.0999999999999999E-2</v>
          </cell>
          <cell r="G61">
            <v>0.19006999999999999</v>
          </cell>
          <cell r="H61">
            <v>-5.9011100000000001</v>
          </cell>
          <cell r="I61">
            <v>58.431373999999998</v>
          </cell>
          <cell r="J61">
            <v>1.2728515</v>
          </cell>
          <cell r="K61">
            <v>0.379</v>
          </cell>
        </row>
        <row r="62">
          <cell r="A62" t="str">
            <v>1419.TW</v>
          </cell>
          <cell r="B62">
            <v>2.17</v>
          </cell>
          <cell r="C62">
            <v>0.33</v>
          </cell>
          <cell r="E62">
            <v>5.2150000000000002E-2</v>
          </cell>
          <cell r="F62">
            <v>1.2760000000000001E-2</v>
          </cell>
          <cell r="G62">
            <v>0.29360999999999998</v>
          </cell>
          <cell r="H62">
            <v>0.13250000000000001</v>
          </cell>
          <cell r="I62">
            <v>21.981565</v>
          </cell>
          <cell r="J62">
            <v>1.0856948</v>
          </cell>
          <cell r="K62">
            <v>11.305</v>
          </cell>
        </row>
        <row r="63">
          <cell r="A63" t="str">
            <v>1423.TW</v>
          </cell>
          <cell r="B63">
            <v>0.38</v>
          </cell>
          <cell r="C63">
            <v>0.26800000000000002</v>
          </cell>
          <cell r="E63">
            <v>2.3879999999999998E-2</v>
          </cell>
          <cell r="F63">
            <v>-1.367E-2</v>
          </cell>
          <cell r="G63">
            <v>-0.31358999999999998</v>
          </cell>
          <cell r="H63">
            <v>-0.25928000000000001</v>
          </cell>
          <cell r="I63">
            <v>94.736850000000004</v>
          </cell>
          <cell r="J63">
            <v>1.2533510000000001</v>
          </cell>
          <cell r="K63">
            <v>1.004</v>
          </cell>
        </row>
        <row r="64">
          <cell r="A64" t="str">
            <v>1432.TW</v>
          </cell>
          <cell r="B64">
            <v>0.5</v>
          </cell>
          <cell r="E64">
            <v>5.2410002999999997E-2</v>
          </cell>
          <cell r="F64">
            <v>8.77E-3</v>
          </cell>
          <cell r="G64">
            <v>0.43219003</v>
          </cell>
          <cell r="H64">
            <v>3.2329999999999998E-2</v>
          </cell>
          <cell r="I64">
            <v>36.200000000000003</v>
          </cell>
          <cell r="J64">
            <v>2.0917602</v>
          </cell>
          <cell r="K64">
            <v>14.824</v>
          </cell>
        </row>
        <row r="65">
          <cell r="A65" t="str">
            <v>1434.TW</v>
          </cell>
          <cell r="B65">
            <v>0.32</v>
          </cell>
          <cell r="D65">
            <v>20.945945999999999</v>
          </cell>
          <cell r="E65">
            <v>1.0279999999999999E-2</v>
          </cell>
          <cell r="F65">
            <v>2.0699999999999998E-3</v>
          </cell>
          <cell r="G65">
            <v>8.9039999999999994E-2</v>
          </cell>
          <cell r="H65">
            <v>2.5409998E-2</v>
          </cell>
          <cell r="I65">
            <v>72.65625</v>
          </cell>
          <cell r="J65">
            <v>0.71970283999999995</v>
          </cell>
          <cell r="K65">
            <v>16.940000000000001</v>
          </cell>
        </row>
        <row r="66">
          <cell r="A66" t="str">
            <v>1435.TW</v>
          </cell>
          <cell r="B66">
            <v>-0.31</v>
          </cell>
          <cell r="C66">
            <v>3.5999999999999997E-2</v>
          </cell>
          <cell r="E66">
            <v>-0.34361000000000003</v>
          </cell>
          <cell r="F66">
            <v>-2.4149998999999998E-2</v>
          </cell>
          <cell r="G66">
            <v>0.90486999999999995</v>
          </cell>
          <cell r="H66">
            <v>-6.5799500000000002</v>
          </cell>
          <cell r="J66">
            <v>6.6980190000000004</v>
          </cell>
          <cell r="K66">
            <v>6.7000000000000004E-2</v>
          </cell>
        </row>
        <row r="67">
          <cell r="A67" t="str">
            <v>1436.TW</v>
          </cell>
          <cell r="B67">
            <v>7.15</v>
          </cell>
          <cell r="C67">
            <v>0.24399999999999999</v>
          </cell>
          <cell r="D67">
            <v>47.212547000000001</v>
          </cell>
          <cell r="E67">
            <v>0.2606</v>
          </cell>
          <cell r="F67">
            <v>4.8639997999999997E-2</v>
          </cell>
          <cell r="G67">
            <v>0.83848</v>
          </cell>
          <cell r="H67">
            <v>0.80105999999999999</v>
          </cell>
          <cell r="I67">
            <v>18.951048</v>
          </cell>
          <cell r="J67">
            <v>3.4759633999999999</v>
          </cell>
          <cell r="K67">
            <v>16.689</v>
          </cell>
        </row>
        <row r="68">
          <cell r="A68" t="str">
            <v>1437.TW</v>
          </cell>
          <cell r="B68">
            <v>3</v>
          </cell>
          <cell r="C68">
            <v>0.254</v>
          </cell>
          <cell r="E68">
            <v>7.7859999999999999E-2</v>
          </cell>
          <cell r="F68">
            <v>2.181E-2</v>
          </cell>
          <cell r="G68">
            <v>0.62282000000000004</v>
          </cell>
          <cell r="H68">
            <v>0.48057</v>
          </cell>
          <cell r="I68">
            <v>11.933332999999999</v>
          </cell>
          <cell r="J68">
            <v>0.95329386000000005</v>
          </cell>
          <cell r="K68">
            <v>4.2469999999999999</v>
          </cell>
        </row>
        <row r="69">
          <cell r="A69" t="str">
            <v>1438.TW</v>
          </cell>
          <cell r="B69">
            <v>-1.05</v>
          </cell>
          <cell r="C69">
            <v>0.22700000000000001</v>
          </cell>
          <cell r="E69">
            <v>-3.3550000000000003E-2</v>
          </cell>
          <cell r="F69">
            <v>1.6199999999999999E-3</v>
          </cell>
          <cell r="G69">
            <v>0.19067000000000001</v>
          </cell>
          <cell r="H69">
            <v>-0.19205</v>
          </cell>
          <cell r="J69">
            <v>2.611812</v>
          </cell>
          <cell r="K69">
            <v>3.4660000000000002</v>
          </cell>
        </row>
        <row r="70">
          <cell r="A70" t="str">
            <v>1439.TW</v>
          </cell>
          <cell r="B70">
            <v>2</v>
          </cell>
          <cell r="E70">
            <v>6.3939999999999997E-2</v>
          </cell>
          <cell r="F70">
            <v>-3.0599999999999998E-3</v>
          </cell>
          <cell r="G70">
            <v>0.29094999999999999</v>
          </cell>
          <cell r="H70">
            <v>-0.20899001</v>
          </cell>
          <cell r="I70">
            <v>13.675000000000001</v>
          </cell>
          <cell r="J70">
            <v>0.95874082999999999</v>
          </cell>
          <cell r="K70">
            <v>1.544</v>
          </cell>
        </row>
        <row r="71">
          <cell r="A71" t="str">
            <v>1440.TW</v>
          </cell>
          <cell r="B71">
            <v>1.5</v>
          </cell>
          <cell r="D71">
            <v>82.380949999999999</v>
          </cell>
          <cell r="E71">
            <v>9.0950005E-2</v>
          </cell>
          <cell r="F71">
            <v>-1.076E-2</v>
          </cell>
          <cell r="G71">
            <v>5.1529999999999999E-2</v>
          </cell>
          <cell r="H71">
            <v>-3.9890002000000001E-2</v>
          </cell>
          <cell r="I71">
            <v>11.533333000000001</v>
          </cell>
          <cell r="J71">
            <v>1.0502670999999999</v>
          </cell>
          <cell r="K71">
            <v>10.792999999999999</v>
          </cell>
        </row>
        <row r="72">
          <cell r="A72" t="str">
            <v>1441.TW</v>
          </cell>
          <cell r="B72">
            <v>-4.5999999999999996</v>
          </cell>
          <cell r="C72">
            <v>0.70899999999999996</v>
          </cell>
          <cell r="E72">
            <v>-0.64168999999999998</v>
          </cell>
          <cell r="F72">
            <v>-8.7679999999999994E-2</v>
          </cell>
          <cell r="G72">
            <v>-0.12953000000000001</v>
          </cell>
          <cell r="H72">
            <v>-0.12928999999999999</v>
          </cell>
          <cell r="J72">
            <v>2.58819</v>
          </cell>
          <cell r="K72">
            <v>18.291</v>
          </cell>
        </row>
        <row r="73">
          <cell r="A73" t="str">
            <v>1442.TW</v>
          </cell>
          <cell r="B73">
            <v>5.73</v>
          </cell>
          <cell r="C73">
            <v>0.53</v>
          </cell>
          <cell r="E73">
            <v>0.26037001999999998</v>
          </cell>
          <cell r="F73">
            <v>7.2580000000000006E-2</v>
          </cell>
          <cell r="G73">
            <v>0.44895000000000002</v>
          </cell>
          <cell r="H73">
            <v>0.38945999999999997</v>
          </cell>
          <cell r="I73">
            <v>10.209424</v>
          </cell>
          <cell r="J73">
            <v>2.9789183000000001</v>
          </cell>
          <cell r="K73">
            <v>14.295999999999999</v>
          </cell>
        </row>
        <row r="74">
          <cell r="A74" t="str">
            <v>1443.TW</v>
          </cell>
          <cell r="B74">
            <v>1.76</v>
          </cell>
          <cell r="E74">
            <v>0.13059000000000001</v>
          </cell>
          <cell r="F74">
            <v>2.5749999999999999E-2</v>
          </cell>
          <cell r="G74">
            <v>0.45909</v>
          </cell>
          <cell r="H74">
            <v>0.36264000000000002</v>
          </cell>
          <cell r="I74">
            <v>17.897728000000001</v>
          </cell>
          <cell r="J74">
            <v>2.1298175000000001</v>
          </cell>
          <cell r="K74">
            <v>6.1360000000000001</v>
          </cell>
        </row>
        <row r="75">
          <cell r="A75" t="str">
            <v>1444.TW</v>
          </cell>
          <cell r="B75">
            <v>7.0000000000000007E-2</v>
          </cell>
          <cell r="C75">
            <v>0.47199999999999998</v>
          </cell>
          <cell r="D75">
            <v>35.25</v>
          </cell>
          <cell r="E75">
            <v>-2.6180001000000001E-2</v>
          </cell>
          <cell r="F75">
            <v>-1.9359999999999999E-2</v>
          </cell>
          <cell r="G75">
            <v>-7.4900000000000001E-3</v>
          </cell>
          <cell r="H75">
            <v>-8.838E-2</v>
          </cell>
          <cell r="I75">
            <v>141</v>
          </cell>
          <cell r="J75">
            <v>0.91329693999999995</v>
          </cell>
          <cell r="K75">
            <v>8.2349999999999994</v>
          </cell>
        </row>
        <row r="76">
          <cell r="A76" t="str">
            <v>1445.TW</v>
          </cell>
          <cell r="B76">
            <v>7.53</v>
          </cell>
          <cell r="E76">
            <v>0.45938000000000001</v>
          </cell>
          <cell r="F76">
            <v>-2.921E-2</v>
          </cell>
          <cell r="G76">
            <v>0.11409</v>
          </cell>
          <cell r="H76">
            <v>-8.3129994999999998E-2</v>
          </cell>
          <cell r="I76">
            <v>3.0544487999999999</v>
          </cell>
          <cell r="J76">
            <v>1.1156383999999999</v>
          </cell>
          <cell r="K76">
            <v>10.574</v>
          </cell>
        </row>
        <row r="77">
          <cell r="A77" t="str">
            <v>1446.TW</v>
          </cell>
          <cell r="B77">
            <v>3.02</v>
          </cell>
          <cell r="C77">
            <v>0.55100000000000005</v>
          </cell>
          <cell r="E77">
            <v>7.424E-2</v>
          </cell>
          <cell r="F77">
            <v>1.9539999999999998E-2</v>
          </cell>
          <cell r="G77">
            <v>0.42031000000000002</v>
          </cell>
          <cell r="H77">
            <v>0.37805</v>
          </cell>
          <cell r="I77">
            <v>16.986754999999999</v>
          </cell>
          <cell r="J77">
            <v>4.6437945000000003</v>
          </cell>
          <cell r="K77">
            <v>4.1630000000000003</v>
          </cell>
        </row>
        <row r="78">
          <cell r="A78" t="str">
            <v>1447.TW</v>
          </cell>
          <cell r="B78">
            <v>-0.19</v>
          </cell>
          <cell r="C78">
            <v>0.67900000000000005</v>
          </cell>
          <cell r="D78">
            <v>26.083334000000001</v>
          </cell>
          <cell r="E78">
            <v>-4.2689999999999999E-2</v>
          </cell>
          <cell r="F78">
            <v>-1.932E-2</v>
          </cell>
          <cell r="G78">
            <v>7.7999999999999996E-3</v>
          </cell>
          <cell r="H78">
            <v>-1.5820000000000001E-2</v>
          </cell>
          <cell r="J78">
            <v>0.87625986</v>
          </cell>
          <cell r="K78">
            <v>33.930999999999997</v>
          </cell>
        </row>
        <row r="79">
          <cell r="A79" t="str">
            <v>1449.TW</v>
          </cell>
          <cell r="B79">
            <v>0.91</v>
          </cell>
          <cell r="C79">
            <v>0.92900000000000005</v>
          </cell>
          <cell r="E79">
            <v>4.5830000000000003E-2</v>
          </cell>
          <cell r="F79">
            <v>-1.4E-3</v>
          </cell>
          <cell r="G79">
            <v>0.15053000999999999</v>
          </cell>
          <cell r="H79">
            <v>-1.925E-2</v>
          </cell>
          <cell r="I79">
            <v>19.670328000000001</v>
          </cell>
          <cell r="J79">
            <v>0.92477779999999998</v>
          </cell>
          <cell r="K79">
            <v>31.626999999999999</v>
          </cell>
        </row>
        <row r="80">
          <cell r="A80" t="str">
            <v>1451.TW</v>
          </cell>
          <cell r="B80">
            <v>-0.61</v>
          </cell>
          <cell r="E80">
            <v>-1.67E-2</v>
          </cell>
          <cell r="F80">
            <v>-1.609E-2</v>
          </cell>
          <cell r="G80">
            <v>3.7219996999999998E-2</v>
          </cell>
          <cell r="H80">
            <v>-8.1799999999999998E-3</v>
          </cell>
          <cell r="J80">
            <v>0.55697315999999997</v>
          </cell>
          <cell r="K80">
            <v>33.246000000000002</v>
          </cell>
        </row>
        <row r="81">
          <cell r="A81" t="str">
            <v>1452.TW</v>
          </cell>
          <cell r="B81">
            <v>0.13</v>
          </cell>
          <cell r="D81">
            <v>8.6111109999999993</v>
          </cell>
          <cell r="E81">
            <v>2.2689999999999998E-2</v>
          </cell>
          <cell r="F81">
            <v>-1.086E-2</v>
          </cell>
          <cell r="G81">
            <v>4.1399999999999999E-2</v>
          </cell>
          <cell r="H81">
            <v>-1.7270000000000001E-2</v>
          </cell>
          <cell r="I81">
            <v>131.15384</v>
          </cell>
          <cell r="J81">
            <v>1.0061370999999999</v>
          </cell>
          <cell r="K81">
            <v>9.0660000000000007</v>
          </cell>
        </row>
        <row r="82">
          <cell r="A82" t="str">
            <v>1453.TW</v>
          </cell>
          <cell r="B82">
            <v>0.72</v>
          </cell>
          <cell r="E82">
            <v>5.4080000000000003E-2</v>
          </cell>
          <cell r="F82">
            <v>5.3399996999999996E-3</v>
          </cell>
          <cell r="G82">
            <v>0.31824000000000002</v>
          </cell>
          <cell r="H82">
            <v>-25.796509</v>
          </cell>
          <cell r="I82">
            <v>37.083331999999999</v>
          </cell>
          <cell r="J82">
            <v>2.0149422000000001</v>
          </cell>
          <cell r="K82">
            <v>1.899</v>
          </cell>
        </row>
        <row r="83">
          <cell r="A83" t="str">
            <v>1454.TW</v>
          </cell>
          <cell r="B83">
            <v>0.35</v>
          </cell>
          <cell r="E83">
            <v>2.649E-2</v>
          </cell>
          <cell r="F83">
            <v>-6.6699999999999997E-3</v>
          </cell>
          <cell r="G83">
            <v>9.3109995000000001E-2</v>
          </cell>
          <cell r="H83">
            <v>-9.8700000000000003E-3</v>
          </cell>
          <cell r="I83">
            <v>48.285713000000001</v>
          </cell>
          <cell r="J83">
            <v>1.2721114</v>
          </cell>
          <cell r="K83">
            <v>12.182</v>
          </cell>
        </row>
        <row r="84">
          <cell r="A84" t="str">
            <v>1455.TW</v>
          </cell>
          <cell r="B84">
            <v>-0.23</v>
          </cell>
          <cell r="D84">
            <v>19.791665999999999</v>
          </cell>
          <cell r="E84">
            <v>-1.942E-2</v>
          </cell>
          <cell r="F84">
            <v>-2.7780002000000002E-2</v>
          </cell>
          <cell r="G84">
            <v>-1.085E-2</v>
          </cell>
          <cell r="H84">
            <v>-6.79E-3</v>
          </cell>
          <cell r="J84">
            <v>1.1788551</v>
          </cell>
          <cell r="K84">
            <v>15.244</v>
          </cell>
        </row>
        <row r="85">
          <cell r="A85" t="str">
            <v>1456.TW</v>
          </cell>
          <cell r="B85">
            <v>0.22</v>
          </cell>
          <cell r="C85">
            <v>0.89400000000000002</v>
          </cell>
          <cell r="E85">
            <v>3.32E-3</v>
          </cell>
          <cell r="F85">
            <v>2.0840000000000001E-2</v>
          </cell>
          <cell r="G85">
            <v>0.33395999999999998</v>
          </cell>
          <cell r="H85">
            <v>0.18583</v>
          </cell>
          <cell r="I85">
            <v>87.954543999999999</v>
          </cell>
          <cell r="J85">
            <v>1.1834138999999999</v>
          </cell>
          <cell r="K85">
            <v>17.978000000000002</v>
          </cell>
        </row>
        <row r="86">
          <cell r="A86" t="str">
            <v>1457.TW</v>
          </cell>
          <cell r="B86">
            <v>2.4700000000000002</v>
          </cell>
          <cell r="C86">
            <v>0.39900000000000002</v>
          </cell>
          <cell r="D86">
            <v>40.740738</v>
          </cell>
          <cell r="E86">
            <v>0.116009995</v>
          </cell>
          <cell r="F86">
            <v>-1.4999999E-4</v>
          </cell>
          <cell r="G86">
            <v>6.6439999999999999E-2</v>
          </cell>
          <cell r="H86">
            <v>-2.026E-2</v>
          </cell>
          <cell r="I86">
            <v>8.9068819999999995</v>
          </cell>
          <cell r="J86">
            <v>0.88932</v>
          </cell>
          <cell r="K86">
            <v>14.032</v>
          </cell>
        </row>
        <row r="87">
          <cell r="A87" t="str">
            <v>1459.TW</v>
          </cell>
          <cell r="B87">
            <v>0.11</v>
          </cell>
          <cell r="C87">
            <v>0.76700000000000002</v>
          </cell>
          <cell r="D87">
            <v>160</v>
          </cell>
          <cell r="E87">
            <v>8.3899999999999999E-3</v>
          </cell>
          <cell r="F87">
            <v>-3.3950000000000001E-2</v>
          </cell>
          <cell r="G87">
            <v>-0.13024999000000001</v>
          </cell>
          <cell r="H87">
            <v>-0.11793999400000001</v>
          </cell>
          <cell r="I87">
            <v>101.818184</v>
          </cell>
          <cell r="J87">
            <v>1.2734506999999999</v>
          </cell>
          <cell r="K87">
            <v>3.7919999999999998</v>
          </cell>
        </row>
        <row r="88">
          <cell r="A88" t="str">
            <v>1460.TW</v>
          </cell>
          <cell r="B88">
            <v>-1.8</v>
          </cell>
          <cell r="C88">
            <v>0.71299999999999997</v>
          </cell>
          <cell r="D88">
            <v>12.830769999999999</v>
          </cell>
          <cell r="E88">
            <v>-0.18757999</v>
          </cell>
          <cell r="F88">
            <v>-4.7780000000000003E-2</v>
          </cell>
          <cell r="G88">
            <v>3.8110003000000003E-2</v>
          </cell>
          <cell r="H88">
            <v>-0.24599001000000001</v>
          </cell>
          <cell r="J88">
            <v>0.95862069999999999</v>
          </cell>
          <cell r="K88">
            <v>11.622</v>
          </cell>
        </row>
        <row r="89">
          <cell r="A89" t="str">
            <v>1463.TW</v>
          </cell>
          <cell r="B89">
            <v>0.53</v>
          </cell>
          <cell r="C89">
            <v>0.30499999999999999</v>
          </cell>
          <cell r="E89">
            <v>4.5659999999999999E-2</v>
          </cell>
          <cell r="F89">
            <v>-1.191E-2</v>
          </cell>
          <cell r="G89">
            <v>4.5350000000000001E-2</v>
          </cell>
          <cell r="H89">
            <v>-0.15240000000000001</v>
          </cell>
          <cell r="I89">
            <v>38.113213000000002</v>
          </cell>
          <cell r="J89">
            <v>1.4608042000000001</v>
          </cell>
          <cell r="K89">
            <v>2.1139999999999999</v>
          </cell>
        </row>
        <row r="90">
          <cell r="A90" t="str">
            <v>1464.TW</v>
          </cell>
          <cell r="B90">
            <v>0.15</v>
          </cell>
          <cell r="C90">
            <v>0.49199999999999999</v>
          </cell>
          <cell r="D90">
            <v>13.396227</v>
          </cell>
          <cell r="E90">
            <v>2.0559999999999998E-2</v>
          </cell>
          <cell r="F90">
            <v>-3.1299998999999999E-3</v>
          </cell>
          <cell r="G90">
            <v>0.15762000000000001</v>
          </cell>
          <cell r="H90">
            <v>-1.337E-2</v>
          </cell>
          <cell r="I90">
            <v>94.666663999999997</v>
          </cell>
          <cell r="J90">
            <v>1.1565402</v>
          </cell>
          <cell r="K90">
            <v>24.114000000000001</v>
          </cell>
        </row>
        <row r="91">
          <cell r="A91" t="str">
            <v>1465.TW</v>
          </cell>
          <cell r="B91">
            <v>0.9</v>
          </cell>
          <cell r="E91">
            <v>5.7340004E-2</v>
          </cell>
          <cell r="F91">
            <v>-6.7299995999999997E-3</v>
          </cell>
          <cell r="G91">
            <v>0.10253</v>
          </cell>
          <cell r="H91">
            <v>-0.16206999999999999</v>
          </cell>
          <cell r="I91">
            <v>17.555554999999998</v>
          </cell>
          <cell r="J91">
            <v>1.0056647999999999</v>
          </cell>
          <cell r="K91">
            <v>5.6669999999999998</v>
          </cell>
        </row>
        <row r="92">
          <cell r="A92" t="str">
            <v>1466.TW</v>
          </cell>
          <cell r="B92">
            <v>-0.84</v>
          </cell>
          <cell r="C92">
            <v>0.50800000000000001</v>
          </cell>
          <cell r="E92">
            <v>-9.9589996E-2</v>
          </cell>
          <cell r="F92">
            <v>-2.7890000000000002E-2</v>
          </cell>
          <cell r="G92">
            <v>3.2939999999999997E-2</v>
          </cell>
          <cell r="H92">
            <v>-1.32E-3</v>
          </cell>
          <cell r="J92">
            <v>0.96635099999999996</v>
          </cell>
          <cell r="K92">
            <v>22.074000000000002</v>
          </cell>
        </row>
        <row r="93">
          <cell r="A93" t="str">
            <v>1467.TW</v>
          </cell>
          <cell r="B93">
            <v>-0.1</v>
          </cell>
          <cell r="C93">
            <v>0.78400000000000003</v>
          </cell>
          <cell r="E93">
            <v>-5.3990003000000002E-2</v>
          </cell>
          <cell r="F93">
            <v>-1.3409999000000001E-2</v>
          </cell>
          <cell r="G93">
            <v>0.16896998999999999</v>
          </cell>
          <cell r="H93">
            <v>-2.3380000000000001E-2</v>
          </cell>
          <cell r="J93">
            <v>0.96763290000000002</v>
          </cell>
          <cell r="K93">
            <v>19.498999999999999</v>
          </cell>
        </row>
        <row r="94">
          <cell r="A94" t="str">
            <v>1468.TW</v>
          </cell>
          <cell r="B94">
            <v>0.44</v>
          </cell>
          <cell r="C94">
            <v>0.59</v>
          </cell>
          <cell r="E94">
            <v>4.4990000000000002E-2</v>
          </cell>
          <cell r="F94">
            <v>-1.358E-2</v>
          </cell>
          <cell r="G94">
            <v>7.2969999999999993E-2</v>
          </cell>
          <cell r="H94">
            <v>-0.19578000000000001</v>
          </cell>
          <cell r="I94">
            <v>32.045456000000001</v>
          </cell>
          <cell r="J94">
            <v>1.8850267999999999</v>
          </cell>
          <cell r="K94">
            <v>6.5640000000000001</v>
          </cell>
        </row>
        <row r="95">
          <cell r="A95" t="str">
            <v>1470.TW</v>
          </cell>
          <cell r="B95">
            <v>0.52</v>
          </cell>
          <cell r="E95">
            <v>4.6589999999999999E-2</v>
          </cell>
          <cell r="F95">
            <v>1.6619999E-2</v>
          </cell>
          <cell r="G95">
            <v>0.20465</v>
          </cell>
          <cell r="H95">
            <v>0.11305001000000001</v>
          </cell>
          <cell r="I95">
            <v>39.134616999999999</v>
          </cell>
          <cell r="J95">
            <v>1.8156673999999999</v>
          </cell>
          <cell r="K95">
            <v>7.1470000000000002</v>
          </cell>
        </row>
        <row r="96">
          <cell r="A96" t="str">
            <v>1471.TW</v>
          </cell>
          <cell r="B96">
            <v>-0.23</v>
          </cell>
          <cell r="C96">
            <v>1.4550000000000001</v>
          </cell>
          <cell r="E96">
            <v>-2.7959999999999999E-2</v>
          </cell>
          <cell r="F96">
            <v>-3.1280000000000002E-2</v>
          </cell>
          <cell r="G96">
            <v>0.12200999999999999</v>
          </cell>
          <cell r="H96">
            <v>-0.19120999999999999</v>
          </cell>
          <cell r="J96">
            <v>1.6152793999999999</v>
          </cell>
          <cell r="K96">
            <v>1.706</v>
          </cell>
        </row>
        <row r="97">
          <cell r="A97" t="str">
            <v>1472.TW</v>
          </cell>
          <cell r="B97">
            <v>5.03</v>
          </cell>
          <cell r="C97">
            <v>1.38</v>
          </cell>
          <cell r="E97">
            <v>0.12906000000000001</v>
          </cell>
          <cell r="F97">
            <v>2.9790001E-2</v>
          </cell>
          <cell r="G97">
            <v>0.12981999999999999</v>
          </cell>
          <cell r="H97">
            <v>9.7430000000000003E-2</v>
          </cell>
          <cell r="I97">
            <v>14.532802999999999</v>
          </cell>
          <cell r="J97">
            <v>2.181829</v>
          </cell>
          <cell r="K97">
            <v>58.598999999999997</v>
          </cell>
        </row>
        <row r="98">
          <cell r="A98" t="str">
            <v>1473.TW</v>
          </cell>
          <cell r="B98">
            <v>3.04</v>
          </cell>
          <cell r="C98">
            <v>0.112</v>
          </cell>
          <cell r="D98">
            <v>27.007041999999998</v>
          </cell>
          <cell r="E98">
            <v>8.6080000000000004E-2</v>
          </cell>
          <cell r="F98">
            <v>3.3730000000000003E-2</v>
          </cell>
          <cell r="G98">
            <v>0.17868000000000001</v>
          </cell>
          <cell r="H98">
            <v>4.5029998000000002E-2</v>
          </cell>
          <cell r="I98">
            <v>12.615131</v>
          </cell>
          <cell r="J98">
            <v>1.515331</v>
          </cell>
          <cell r="K98">
            <v>44.53</v>
          </cell>
        </row>
        <row r="99">
          <cell r="A99" t="str">
            <v>1474.TW</v>
          </cell>
          <cell r="B99">
            <v>0.36</v>
          </cell>
          <cell r="C99">
            <v>0.76600000000000001</v>
          </cell>
          <cell r="E99">
            <v>-2.0799999999999999E-2</v>
          </cell>
          <cell r="F99">
            <v>-1.4999999999999999E-2</v>
          </cell>
          <cell r="G99">
            <v>7.8479999999999994E-2</v>
          </cell>
          <cell r="H99">
            <v>-2.9100000000000001E-2</v>
          </cell>
          <cell r="I99">
            <v>39.166668000000001</v>
          </cell>
          <cell r="J99">
            <v>0.91392269999999998</v>
          </cell>
          <cell r="K99">
            <v>20.675999999999998</v>
          </cell>
        </row>
        <row r="100">
          <cell r="A100" t="str">
            <v>1475.TW</v>
          </cell>
          <cell r="B100">
            <v>4.95</v>
          </cell>
          <cell r="C100">
            <v>1.0229999999999999</v>
          </cell>
          <cell r="E100">
            <v>0.24465998999999999</v>
          </cell>
          <cell r="F100">
            <v>0.11169</v>
          </cell>
          <cell r="G100">
            <v>0.23296</v>
          </cell>
          <cell r="H100">
            <v>0.24571999999999999</v>
          </cell>
          <cell r="I100">
            <v>11.494949999999999</v>
          </cell>
          <cell r="J100">
            <v>2.9759414</v>
          </cell>
          <cell r="K100">
            <v>36.573999999999998</v>
          </cell>
        </row>
        <row r="101">
          <cell r="A101" t="str">
            <v>1476.TW</v>
          </cell>
          <cell r="B101">
            <v>16.68</v>
          </cell>
          <cell r="C101">
            <v>1.0209999999999999</v>
          </cell>
          <cell r="D101">
            <v>18.234632000000001</v>
          </cell>
          <cell r="E101">
            <v>0.25741999999999998</v>
          </cell>
          <cell r="F101">
            <v>0.12731000000000001</v>
          </cell>
          <cell r="G101">
            <v>0.31583</v>
          </cell>
          <cell r="H101">
            <v>0.19344</v>
          </cell>
          <cell r="I101">
            <v>29.166665999999999</v>
          </cell>
          <cell r="J101">
            <v>5.6529674999999999</v>
          </cell>
          <cell r="K101">
            <v>116.36</v>
          </cell>
        </row>
        <row r="102">
          <cell r="A102" t="str">
            <v>1477.TW</v>
          </cell>
          <cell r="B102">
            <v>17.14</v>
          </cell>
          <cell r="C102">
            <v>0.84599999999999997</v>
          </cell>
          <cell r="D102">
            <v>18.480391999999998</v>
          </cell>
          <cell r="E102">
            <v>0.32208002000000002</v>
          </cell>
          <cell r="F102">
            <v>0.121879995</v>
          </cell>
          <cell r="G102">
            <v>0.2626</v>
          </cell>
          <cell r="H102">
            <v>0.15701999999999999</v>
          </cell>
          <cell r="I102">
            <v>21.995332999999999</v>
          </cell>
          <cell r="J102">
            <v>6.9242920000000003</v>
          </cell>
          <cell r="K102">
            <v>137.40600000000001</v>
          </cell>
        </row>
        <row r="103">
          <cell r="A103" t="str">
            <v>1503.TW</v>
          </cell>
          <cell r="B103">
            <v>5.23</v>
          </cell>
          <cell r="C103">
            <v>0.48499999999999999</v>
          </cell>
          <cell r="D103">
            <v>23.653279999999999</v>
          </cell>
          <cell r="E103">
            <v>7.9560000000000006E-2</v>
          </cell>
          <cell r="F103">
            <v>2.9870000000000001E-2</v>
          </cell>
          <cell r="G103">
            <v>0.17819001000000001</v>
          </cell>
          <cell r="H103">
            <v>5.466E-2</v>
          </cell>
          <cell r="I103">
            <v>46.175907000000002</v>
          </cell>
          <cell r="J103">
            <v>3.8801413</v>
          </cell>
          <cell r="K103">
            <v>61.054000000000002</v>
          </cell>
        </row>
        <row r="104">
          <cell r="A104" t="str">
            <v>1504.TW</v>
          </cell>
          <cell r="B104">
            <v>2.5299999999999998</v>
          </cell>
          <cell r="C104">
            <v>0.29499999999999998</v>
          </cell>
          <cell r="D104">
            <v>15.6268215</v>
          </cell>
          <cell r="E104">
            <v>6.8099999999999994E-2</v>
          </cell>
          <cell r="F104">
            <v>3.143E-2</v>
          </cell>
          <cell r="G104">
            <v>0.25541002000000002</v>
          </cell>
          <cell r="H104">
            <v>0.11902001</v>
          </cell>
          <cell r="I104">
            <v>21.185770000000002</v>
          </cell>
          <cell r="J104">
            <v>1.5192744</v>
          </cell>
          <cell r="K104">
            <v>27.565999999999999</v>
          </cell>
        </row>
        <row r="105">
          <cell r="A105" t="str">
            <v>1506.TW</v>
          </cell>
          <cell r="B105">
            <v>0.24</v>
          </cell>
          <cell r="C105">
            <v>0.50900000000000001</v>
          </cell>
          <cell r="E105">
            <v>3.4110000000000001E-2</v>
          </cell>
          <cell r="F105">
            <v>1.2279999999999999E-2</v>
          </cell>
          <cell r="G105">
            <v>0.16194998999999999</v>
          </cell>
          <cell r="H105">
            <v>4.1490002999999998E-2</v>
          </cell>
          <cell r="I105">
            <v>70.208336000000003</v>
          </cell>
          <cell r="J105">
            <v>1.8579777</v>
          </cell>
          <cell r="K105">
            <v>3.8109999999999999</v>
          </cell>
        </row>
        <row r="106">
          <cell r="A106" t="str">
            <v>1512.TW</v>
          </cell>
          <cell r="B106">
            <v>0.04</v>
          </cell>
          <cell r="C106">
            <v>8.1000000000000003E-2</v>
          </cell>
          <cell r="E106">
            <v>9.8099999999999993E-3</v>
          </cell>
          <cell r="F106">
            <v>-3.4630000000000001E-2</v>
          </cell>
          <cell r="G106">
            <v>0.20882999999999999</v>
          </cell>
          <cell r="H106">
            <v>-0.14884</v>
          </cell>
          <cell r="I106">
            <v>234</v>
          </cell>
          <cell r="J106">
            <v>2.4867162999999999</v>
          </cell>
          <cell r="K106">
            <v>11.670999999999999</v>
          </cell>
        </row>
        <row r="107">
          <cell r="A107" t="str">
            <v>1513.TW</v>
          </cell>
          <cell r="B107">
            <v>3.62</v>
          </cell>
          <cell r="C107">
            <v>0.80500000000000005</v>
          </cell>
          <cell r="D107">
            <v>16.934673</v>
          </cell>
          <cell r="E107">
            <v>0.10816000000000001</v>
          </cell>
          <cell r="F107">
            <v>6.3890000000000002E-2</v>
          </cell>
          <cell r="G107">
            <v>0.28986000000000001</v>
          </cell>
          <cell r="H107">
            <v>0.16726999000000001</v>
          </cell>
          <cell r="I107">
            <v>46.546962999999998</v>
          </cell>
          <cell r="J107">
            <v>5.2844509999999998</v>
          </cell>
          <cell r="K107">
            <v>45.331000000000003</v>
          </cell>
        </row>
        <row r="108">
          <cell r="A108" t="str">
            <v>1514.TW</v>
          </cell>
          <cell r="B108">
            <v>3.28</v>
          </cell>
          <cell r="C108">
            <v>0.78800000000000003</v>
          </cell>
          <cell r="D108">
            <v>27.680796000000001</v>
          </cell>
          <cell r="E108">
            <v>0.17732000000000001</v>
          </cell>
          <cell r="F108">
            <v>5.4959998000000003E-2</v>
          </cell>
          <cell r="G108">
            <v>0.17777000000000001</v>
          </cell>
          <cell r="H108">
            <v>0.1249</v>
          </cell>
          <cell r="I108">
            <v>33.841464999999999</v>
          </cell>
          <cell r="J108">
            <v>5.8439506999999997</v>
          </cell>
          <cell r="K108">
            <v>38.81</v>
          </cell>
        </row>
        <row r="109">
          <cell r="A109" t="str">
            <v>1515.TW</v>
          </cell>
          <cell r="B109">
            <v>3.44</v>
          </cell>
          <cell r="C109">
            <v>1.1339999999999999</v>
          </cell>
          <cell r="D109">
            <v>14.725807</v>
          </cell>
          <cell r="E109">
            <v>8.4849999999999995E-2</v>
          </cell>
          <cell r="F109">
            <v>3.5350001999999998E-2</v>
          </cell>
          <cell r="G109">
            <v>0.16639000000000001</v>
          </cell>
          <cell r="H109">
            <v>0.12607001000000001</v>
          </cell>
          <cell r="I109">
            <v>13.2703495</v>
          </cell>
          <cell r="J109">
            <v>2.1833746000000001</v>
          </cell>
          <cell r="K109">
            <v>36.966999999999999</v>
          </cell>
        </row>
        <row r="110">
          <cell r="A110" t="str">
            <v>1516.TW</v>
          </cell>
          <cell r="B110">
            <v>0.51</v>
          </cell>
          <cell r="E110">
            <v>4.4639999999999999E-2</v>
          </cell>
          <cell r="F110">
            <v>2.6339999999999999E-2</v>
          </cell>
          <cell r="G110">
            <v>4.9429998000000003E-2</v>
          </cell>
          <cell r="H110">
            <v>3.5060000000000001E-2</v>
          </cell>
          <cell r="I110">
            <v>55.392159999999997</v>
          </cell>
          <cell r="J110">
            <v>2.3535783000000001</v>
          </cell>
          <cell r="K110">
            <v>19.196000000000002</v>
          </cell>
        </row>
        <row r="111">
          <cell r="A111" t="str">
            <v>1517.TW</v>
          </cell>
          <cell r="B111">
            <v>-0.78</v>
          </cell>
          <cell r="C111">
            <v>0.69499999999999995</v>
          </cell>
          <cell r="D111">
            <v>2.5757574999999999</v>
          </cell>
          <cell r="E111">
            <v>-3.9669999999999997E-2</v>
          </cell>
          <cell r="F111">
            <v>-3.8800000000000001E-2</v>
          </cell>
          <cell r="G111">
            <v>2.6839999999999999E-2</v>
          </cell>
          <cell r="H111">
            <v>-0.26445999999999997</v>
          </cell>
          <cell r="J111">
            <v>1.0275628999999999</v>
          </cell>
          <cell r="K111">
            <v>8.4749999999999996</v>
          </cell>
        </row>
        <row r="112">
          <cell r="A112" t="str">
            <v>1519.TW</v>
          </cell>
          <cell r="B112">
            <v>11.17</v>
          </cell>
          <cell r="C112">
            <v>0.69599999999999995</v>
          </cell>
          <cell r="D112">
            <v>27.064050000000002</v>
          </cell>
          <cell r="E112">
            <v>0.49275002000000001</v>
          </cell>
          <cell r="F112">
            <v>0.13237001000000001</v>
          </cell>
          <cell r="G112">
            <v>0.31180999999999998</v>
          </cell>
          <cell r="H112">
            <v>0.22</v>
          </cell>
          <cell r="I112">
            <v>65.443150000000003</v>
          </cell>
          <cell r="J112">
            <v>31.665585</v>
          </cell>
          <cell r="K112">
            <v>53.244</v>
          </cell>
        </row>
        <row r="113">
          <cell r="A113" t="str">
            <v>1521.TW</v>
          </cell>
          <cell r="B113">
            <v>0.73</v>
          </cell>
          <cell r="C113">
            <v>0.42199999999999999</v>
          </cell>
          <cell r="D113">
            <v>7.1234117000000001</v>
          </cell>
          <cell r="E113">
            <v>2.3779999999999999E-2</v>
          </cell>
          <cell r="F113">
            <v>3.721E-2</v>
          </cell>
          <cell r="G113">
            <v>0.14804</v>
          </cell>
          <cell r="H113">
            <v>3.4439999999999998E-2</v>
          </cell>
          <cell r="I113">
            <v>53.767119999999998</v>
          </cell>
          <cell r="J113">
            <v>1.6873738</v>
          </cell>
          <cell r="K113">
            <v>63.19</v>
          </cell>
        </row>
        <row r="114">
          <cell r="A114" t="str">
            <v>1522.TW</v>
          </cell>
          <cell r="B114">
            <v>4.67</v>
          </cell>
          <cell r="C114">
            <v>0.625</v>
          </cell>
          <cell r="D114">
            <v>12.040817000000001</v>
          </cell>
          <cell r="E114">
            <v>0.123780005</v>
          </cell>
          <cell r="F114">
            <v>4.2090002000000001E-2</v>
          </cell>
          <cell r="G114">
            <v>0.26811000000000001</v>
          </cell>
          <cell r="H114">
            <v>0.11613999999999999</v>
          </cell>
          <cell r="I114">
            <v>13.897216999999999</v>
          </cell>
          <cell r="J114">
            <v>2.2810347000000002</v>
          </cell>
          <cell r="K114">
            <v>61.795000000000002</v>
          </cell>
        </row>
        <row r="115">
          <cell r="A115" t="str">
            <v>1524.TW</v>
          </cell>
          <cell r="B115">
            <v>2.88</v>
          </cell>
          <cell r="C115">
            <v>0.46500000000000002</v>
          </cell>
          <cell r="D115">
            <v>32.300884000000003</v>
          </cell>
          <cell r="E115">
            <v>0.13458999999999999</v>
          </cell>
          <cell r="F115">
            <v>5.0590000000000003E-2</v>
          </cell>
          <cell r="G115">
            <v>0.27023000000000003</v>
          </cell>
          <cell r="H115">
            <v>0.20617000999999999</v>
          </cell>
          <cell r="I115">
            <v>12.673610999999999</v>
          </cell>
          <cell r="J115">
            <v>2.2363827000000001</v>
          </cell>
          <cell r="K115">
            <v>16.318000000000001</v>
          </cell>
        </row>
        <row r="116">
          <cell r="A116" t="str">
            <v>1525.TW</v>
          </cell>
          <cell r="B116">
            <v>3.53</v>
          </cell>
          <cell r="D116">
            <v>13.270548</v>
          </cell>
          <cell r="E116">
            <v>5.3280000000000001E-2</v>
          </cell>
          <cell r="F116">
            <v>4.4200000000000003E-3</v>
          </cell>
          <cell r="G116">
            <v>0.10520001</v>
          </cell>
          <cell r="H116">
            <v>8.3400000000000002E-3</v>
          </cell>
          <cell r="I116">
            <v>21.954674000000001</v>
          </cell>
          <cell r="J116">
            <v>1.160336</v>
          </cell>
          <cell r="K116">
            <v>19.771000000000001</v>
          </cell>
        </row>
        <row r="117">
          <cell r="A117" t="str">
            <v>1526.TW</v>
          </cell>
          <cell r="B117">
            <v>-0.06</v>
          </cell>
          <cell r="E117">
            <v>-2.2699999999999999E-3</v>
          </cell>
          <cell r="F117">
            <v>-6.7999999999999996E-3</v>
          </cell>
          <cell r="G117">
            <v>0.27065</v>
          </cell>
          <cell r="H117">
            <v>-5.2089999999999997E-2</v>
          </cell>
          <cell r="J117">
            <v>1.3832301</v>
          </cell>
          <cell r="K117">
            <v>13.792</v>
          </cell>
        </row>
        <row r="118">
          <cell r="A118" t="str">
            <v>1527.TW</v>
          </cell>
          <cell r="B118">
            <v>3.14</v>
          </cell>
          <cell r="D118">
            <v>10.740740000000001</v>
          </cell>
          <cell r="E118">
            <v>9.0450004000000001E-2</v>
          </cell>
          <cell r="F118">
            <v>4.1929998000000003E-2</v>
          </cell>
          <cell r="G118">
            <v>0.25419000000000003</v>
          </cell>
          <cell r="H118">
            <v>0.14235</v>
          </cell>
          <cell r="I118">
            <v>13.853502000000001</v>
          </cell>
          <cell r="J118">
            <v>1.2407657000000001</v>
          </cell>
          <cell r="K118">
            <v>20.039000000000001</v>
          </cell>
        </row>
        <row r="119">
          <cell r="A119" t="str">
            <v>1528.TW</v>
          </cell>
          <cell r="B119">
            <v>-0.42</v>
          </cell>
          <cell r="C119">
            <v>0.95199999999999996</v>
          </cell>
          <cell r="E119">
            <v>-1.191E-2</v>
          </cell>
          <cell r="F119">
            <v>-1.2099999999999999E-3</v>
          </cell>
          <cell r="G119">
            <v>0.25003999999999998</v>
          </cell>
          <cell r="H119">
            <v>-1.8480000999999999E-2</v>
          </cell>
          <cell r="J119">
            <v>1.0452406000000001</v>
          </cell>
          <cell r="K119">
            <v>20.295000000000002</v>
          </cell>
        </row>
        <row r="120">
          <cell r="A120" t="str">
            <v>1529.TW</v>
          </cell>
          <cell r="B120">
            <v>0.48</v>
          </cell>
          <cell r="C120">
            <v>0.71599999999999997</v>
          </cell>
          <cell r="E120">
            <v>8.1699999999999995E-2</v>
          </cell>
          <cell r="F120">
            <v>1.925E-2</v>
          </cell>
          <cell r="G120">
            <v>0.21010999999999999</v>
          </cell>
          <cell r="H120">
            <v>0.10704</v>
          </cell>
          <cell r="I120">
            <v>68.541669999999996</v>
          </cell>
          <cell r="J120">
            <v>2.8102846000000001</v>
          </cell>
          <cell r="K120">
            <v>4.9969999999999999</v>
          </cell>
        </row>
        <row r="121">
          <cell r="A121" t="str">
            <v>1530.TW</v>
          </cell>
          <cell r="B121">
            <v>2.2000000000000002</v>
          </cell>
          <cell r="C121">
            <v>0.51800000000000002</v>
          </cell>
          <cell r="D121">
            <v>19.553571999999999</v>
          </cell>
          <cell r="E121">
            <v>5.6339998000000002E-2</v>
          </cell>
          <cell r="F121">
            <v>3.2300000999999998E-3</v>
          </cell>
          <cell r="G121">
            <v>0.15204999999999999</v>
          </cell>
          <cell r="H121">
            <v>-3.9550000000000002E-2</v>
          </cell>
          <cell r="I121">
            <v>14.931817000000001</v>
          </cell>
          <cell r="J121">
            <v>0.96334310000000001</v>
          </cell>
          <cell r="K121">
            <v>24.452000000000002</v>
          </cell>
        </row>
        <row r="122">
          <cell r="A122" t="str">
            <v>1531.TW</v>
          </cell>
          <cell r="B122">
            <v>-0.06</v>
          </cell>
          <cell r="D122">
            <v>16.329788000000001</v>
          </cell>
          <cell r="E122">
            <v>-2.8900000999999998E-3</v>
          </cell>
          <cell r="F122">
            <v>-1.5980000000000001E-2</v>
          </cell>
          <cell r="G122">
            <v>0.14454001</v>
          </cell>
          <cell r="H122">
            <v>-7.2270005999999998E-2</v>
          </cell>
          <cell r="J122">
            <v>0.76512813999999996</v>
          </cell>
          <cell r="K122">
            <v>7.9950000000000001</v>
          </cell>
        </row>
        <row r="123">
          <cell r="A123" t="str">
            <v>1532.TW</v>
          </cell>
          <cell r="B123">
            <v>3.47</v>
          </cell>
          <cell r="C123">
            <v>0.58499999999999996</v>
          </cell>
          <cell r="E123">
            <v>7.732E-2</v>
          </cell>
          <cell r="F123">
            <v>1.9960001000000002E-2</v>
          </cell>
          <cell r="G123">
            <v>0.23371</v>
          </cell>
          <cell r="H123">
            <v>0.10559</v>
          </cell>
          <cell r="I123">
            <v>14.3804035</v>
          </cell>
          <cell r="J123">
            <v>1.4230309000000001</v>
          </cell>
          <cell r="K123">
            <v>46.777000000000001</v>
          </cell>
        </row>
        <row r="124">
          <cell r="A124" t="str">
            <v>1533.TW</v>
          </cell>
          <cell r="B124">
            <v>-1.55</v>
          </cell>
          <cell r="E124">
            <v>-9.5880000000000007E-2</v>
          </cell>
          <cell r="F124">
            <v>-2.1289999E-2</v>
          </cell>
          <cell r="G124">
            <v>0.18969999000000001</v>
          </cell>
          <cell r="H124">
            <v>-0.17021</v>
          </cell>
          <cell r="J124">
            <v>2.1457722000000001</v>
          </cell>
          <cell r="K124">
            <v>38.689</v>
          </cell>
        </row>
        <row r="125">
          <cell r="A125" t="str">
            <v>1535.TW</v>
          </cell>
          <cell r="B125">
            <v>4.51</v>
          </cell>
          <cell r="E125">
            <v>0.15121001000000001</v>
          </cell>
          <cell r="F125">
            <v>4.7050000000000002E-2</v>
          </cell>
          <cell r="G125">
            <v>0.1003</v>
          </cell>
          <cell r="H125">
            <v>4.2029999999999998E-2</v>
          </cell>
          <cell r="I125">
            <v>15.986694999999999</v>
          </cell>
          <cell r="J125">
            <v>2.3626174999999998</v>
          </cell>
          <cell r="K125">
            <v>83.811999999999998</v>
          </cell>
        </row>
        <row r="126">
          <cell r="A126" t="str">
            <v>1536.TW</v>
          </cell>
          <cell r="B126">
            <v>1.19</v>
          </cell>
          <cell r="C126">
            <v>0.84599999999999997</v>
          </cell>
          <cell r="D126">
            <v>24.909908000000001</v>
          </cell>
          <cell r="E126">
            <v>3.644E-2</v>
          </cell>
          <cell r="F126">
            <v>1.1480000000000001E-2</v>
          </cell>
          <cell r="G126">
            <v>0.17291000000000001</v>
          </cell>
          <cell r="H126">
            <v>1.3049999E-2</v>
          </cell>
          <cell r="I126">
            <v>46.470585</v>
          </cell>
          <cell r="J126">
            <v>1.7719247</v>
          </cell>
          <cell r="K126">
            <v>23.609000000000002</v>
          </cell>
        </row>
        <row r="127">
          <cell r="A127" t="str">
            <v>1537.TW</v>
          </cell>
          <cell r="B127">
            <v>8.4499999999999993</v>
          </cell>
          <cell r="D127">
            <v>10.643015999999999</v>
          </cell>
          <cell r="E127">
            <v>0.15595999999999999</v>
          </cell>
          <cell r="F127">
            <v>8.6580000000000004E-2</v>
          </cell>
          <cell r="G127">
            <v>0.19713</v>
          </cell>
          <cell r="H127">
            <v>0.12753001</v>
          </cell>
          <cell r="I127">
            <v>17.041419999999999</v>
          </cell>
          <cell r="J127">
            <v>2.6446767000000002</v>
          </cell>
          <cell r="K127">
            <v>82.162999999999997</v>
          </cell>
        </row>
        <row r="128">
          <cell r="A128" t="str">
            <v>1538.TW</v>
          </cell>
          <cell r="B128">
            <v>-0.49</v>
          </cell>
          <cell r="C128">
            <v>0.59</v>
          </cell>
          <cell r="E128">
            <v>-0.20254</v>
          </cell>
          <cell r="F128">
            <v>-0.109840006</v>
          </cell>
          <cell r="G128">
            <v>8.8660000000000003E-2</v>
          </cell>
          <cell r="H128">
            <v>-0.58916999999999997</v>
          </cell>
          <cell r="J128">
            <v>3.673924</v>
          </cell>
          <cell r="K128">
            <v>4.4340000000000002</v>
          </cell>
        </row>
        <row r="129">
          <cell r="A129" t="str">
            <v>1539.TW</v>
          </cell>
          <cell r="B129">
            <v>1.65</v>
          </cell>
          <cell r="C129">
            <v>0.86</v>
          </cell>
          <cell r="D129">
            <v>10.347826</v>
          </cell>
          <cell r="E129">
            <v>3.8599998000000003E-2</v>
          </cell>
          <cell r="F129">
            <v>1.9349999999999999E-2</v>
          </cell>
          <cell r="G129">
            <v>0.11265000999999999</v>
          </cell>
          <cell r="H129">
            <v>7.4969999999999995E-2</v>
          </cell>
          <cell r="I129">
            <v>14.424242</v>
          </cell>
          <cell r="J129">
            <v>0.98330850000000003</v>
          </cell>
          <cell r="K129">
            <v>23.459</v>
          </cell>
        </row>
        <row r="130">
          <cell r="A130" t="str">
            <v>1540.TW</v>
          </cell>
          <cell r="B130">
            <v>1.82</v>
          </cell>
          <cell r="C130">
            <v>0.20200000000000001</v>
          </cell>
          <cell r="D130">
            <v>14.718310000000001</v>
          </cell>
          <cell r="E130">
            <v>7.9140000000000002E-2</v>
          </cell>
          <cell r="F130">
            <v>4.4150000000000002E-2</v>
          </cell>
          <cell r="G130">
            <v>0.32057000000000002</v>
          </cell>
          <cell r="H130">
            <v>0.29849999999999999</v>
          </cell>
          <cell r="I130">
            <v>11.483516</v>
          </cell>
          <cell r="J130">
            <v>1.2467191</v>
          </cell>
          <cell r="K130">
            <v>6.7350000000000003</v>
          </cell>
        </row>
        <row r="131">
          <cell r="A131" t="str">
            <v>1541.TW</v>
          </cell>
          <cell r="B131">
            <v>1.82</v>
          </cell>
          <cell r="C131">
            <v>0.80600000000000005</v>
          </cell>
          <cell r="D131">
            <v>6.5567010000000003</v>
          </cell>
          <cell r="E131">
            <v>6.0830000000000002E-2</v>
          </cell>
          <cell r="F131">
            <v>4.6969999999999998E-2</v>
          </cell>
          <cell r="G131">
            <v>0.19622000000000001</v>
          </cell>
          <cell r="H131">
            <v>0.10922</v>
          </cell>
          <cell r="I131">
            <v>17.472526999999999</v>
          </cell>
          <cell r="J131">
            <v>1.311124</v>
          </cell>
          <cell r="K131">
            <v>42.868000000000002</v>
          </cell>
        </row>
        <row r="132">
          <cell r="A132" t="str">
            <v>1558.TW</v>
          </cell>
          <cell r="B132">
            <v>5.0599999999999996</v>
          </cell>
          <cell r="D132">
            <v>7.2297779999999996</v>
          </cell>
          <cell r="E132">
            <v>8.7679999999999994E-2</v>
          </cell>
          <cell r="F132">
            <v>3.2279997999999997E-2</v>
          </cell>
          <cell r="G132">
            <v>0.26832</v>
          </cell>
          <cell r="H132">
            <v>9.2209995000000003E-2</v>
          </cell>
          <cell r="I132">
            <v>19.960474000000001</v>
          </cell>
          <cell r="J132">
            <v>1.2229972</v>
          </cell>
          <cell r="K132">
            <v>114.994</v>
          </cell>
        </row>
        <row r="133">
          <cell r="A133" t="str">
            <v>1560.TW</v>
          </cell>
          <cell r="B133">
            <v>6.36</v>
          </cell>
          <cell r="C133">
            <v>0.90700000000000003</v>
          </cell>
          <cell r="D133">
            <v>24.488890000000001</v>
          </cell>
          <cell r="E133">
            <v>0.15323000000000001</v>
          </cell>
          <cell r="F133">
            <v>6.3530000000000003E-2</v>
          </cell>
          <cell r="G133">
            <v>0.31503999999999999</v>
          </cell>
          <cell r="H133">
            <v>0.16384001000000001</v>
          </cell>
          <cell r="I133">
            <v>43.317608</v>
          </cell>
          <cell r="J133">
            <v>6.8291110000000002</v>
          </cell>
          <cell r="K133">
            <v>44.362000000000002</v>
          </cell>
        </row>
        <row r="134">
          <cell r="A134" t="str">
            <v>1563.TW</v>
          </cell>
        </row>
        <row r="135">
          <cell r="A135" t="str">
            <v>1568.TW</v>
          </cell>
          <cell r="B135">
            <v>2.3199999999999998</v>
          </cell>
          <cell r="D135">
            <v>10.434027</v>
          </cell>
          <cell r="E135">
            <v>0.14326</v>
          </cell>
          <cell r="F135">
            <v>5.7270000000000001E-2</v>
          </cell>
          <cell r="G135">
            <v>0.33646999999999999</v>
          </cell>
          <cell r="H135">
            <v>0.17695999000000001</v>
          </cell>
          <cell r="I135">
            <v>12.952586</v>
          </cell>
          <cell r="J135">
            <v>1.7430394</v>
          </cell>
          <cell r="K135">
            <v>12.138</v>
          </cell>
        </row>
        <row r="136">
          <cell r="A136" t="str">
            <v>1582.TW</v>
          </cell>
          <cell r="B136">
            <v>6.45</v>
          </cell>
          <cell r="D136">
            <v>18.221831999999999</v>
          </cell>
          <cell r="E136">
            <v>0.12685001000000001</v>
          </cell>
          <cell r="F136">
            <v>5.5069998000000002E-2</v>
          </cell>
          <cell r="G136">
            <v>0.24813999</v>
          </cell>
          <cell r="H136">
            <v>0.13821</v>
          </cell>
          <cell r="I136">
            <v>16.046513000000001</v>
          </cell>
          <cell r="J136">
            <v>1.9931443</v>
          </cell>
          <cell r="K136">
            <v>70.143000000000001</v>
          </cell>
        </row>
        <row r="137">
          <cell r="A137" t="str">
            <v>1583.TW</v>
          </cell>
          <cell r="B137">
            <v>5.56</v>
          </cell>
          <cell r="D137">
            <v>18.727271999999999</v>
          </cell>
          <cell r="E137">
            <v>0.10123</v>
          </cell>
          <cell r="F137">
            <v>1.8939999999999999E-2</v>
          </cell>
          <cell r="G137">
            <v>0.24145000999999999</v>
          </cell>
          <cell r="H137">
            <v>3.6849998000000002E-2</v>
          </cell>
          <cell r="I137">
            <v>12.967625999999999</v>
          </cell>
          <cell r="J137">
            <v>1.4398689</v>
          </cell>
          <cell r="K137">
            <v>46.167000000000002</v>
          </cell>
        </row>
        <row r="138">
          <cell r="A138" t="str">
            <v>1587.TW</v>
          </cell>
          <cell r="B138">
            <v>0.56000000000000005</v>
          </cell>
          <cell r="C138">
            <v>0.995</v>
          </cell>
          <cell r="D138">
            <v>99.054053999999994</v>
          </cell>
          <cell r="E138">
            <v>3.0369999000000002E-2</v>
          </cell>
          <cell r="F138">
            <v>1.0570001000000001E-2</v>
          </cell>
          <cell r="G138">
            <v>0.20954001</v>
          </cell>
          <cell r="H138">
            <v>1.1900000000000001E-2</v>
          </cell>
          <cell r="I138">
            <v>130.89286999999999</v>
          </cell>
          <cell r="J138">
            <v>3.6662834000000002</v>
          </cell>
          <cell r="K138">
            <v>30.922999999999998</v>
          </cell>
        </row>
        <row r="139">
          <cell r="A139" t="str">
            <v>1589.TW</v>
          </cell>
          <cell r="B139">
            <v>-7.59</v>
          </cell>
          <cell r="C139">
            <v>0.77400000000000002</v>
          </cell>
          <cell r="D139">
            <v>10.098468</v>
          </cell>
          <cell r="E139">
            <v>-3.2099999999999997E-2</v>
          </cell>
          <cell r="F139">
            <v>-4.5999999999999999E-3</v>
          </cell>
          <cell r="G139">
            <v>0.13811999999999999</v>
          </cell>
          <cell r="H139">
            <v>-0.12851000000000001</v>
          </cell>
          <cell r="J139">
            <v>0.63691189999999998</v>
          </cell>
          <cell r="K139">
            <v>75.686000000000007</v>
          </cell>
        </row>
        <row r="140">
          <cell r="A140" t="str">
            <v>1590.TW</v>
          </cell>
          <cell r="B140">
            <v>35.840000000000003</v>
          </cell>
          <cell r="C140">
            <v>1.0680000000000001</v>
          </cell>
          <cell r="D140">
            <v>22.784544</v>
          </cell>
          <cell r="E140">
            <v>0.18011999000000001</v>
          </cell>
          <cell r="F140">
            <v>9.9309995999999998E-2</v>
          </cell>
          <cell r="G140">
            <v>0.46517999999999998</v>
          </cell>
          <cell r="H140">
            <v>0.30325000000000002</v>
          </cell>
          <cell r="I140">
            <v>30.273437999999999</v>
          </cell>
          <cell r="J140">
            <v>5.2156186</v>
          </cell>
          <cell r="K140">
            <v>150.636</v>
          </cell>
        </row>
        <row r="141">
          <cell r="A141" t="str">
            <v>1597.TW</v>
          </cell>
          <cell r="B141">
            <v>1.1000000000000001</v>
          </cell>
          <cell r="D141">
            <v>12.770398999999999</v>
          </cell>
          <cell r="E141">
            <v>4.1939996E-2</v>
          </cell>
          <cell r="F141">
            <v>1.469E-2</v>
          </cell>
          <cell r="G141">
            <v>0.42908000000000002</v>
          </cell>
          <cell r="H141">
            <v>8.9770004E-2</v>
          </cell>
          <cell r="I141">
            <v>61.181820000000002</v>
          </cell>
          <cell r="J141">
            <v>2.5284593000000002</v>
          </cell>
          <cell r="K141">
            <v>11.675000000000001</v>
          </cell>
        </row>
        <row r="142">
          <cell r="A142" t="str">
            <v>1598.TW</v>
          </cell>
          <cell r="B142">
            <v>0.24</v>
          </cell>
          <cell r="D142">
            <v>3.8046120000000001</v>
          </cell>
          <cell r="E142">
            <v>-5.6999999999999998E-4</v>
          </cell>
          <cell r="F142">
            <v>-5.0499999999999998E-3</v>
          </cell>
          <cell r="G142">
            <v>0.34597</v>
          </cell>
          <cell r="H142">
            <v>-4.1929998000000003E-2</v>
          </cell>
          <cell r="I142">
            <v>130.625</v>
          </cell>
          <cell r="J142">
            <v>1.0390773</v>
          </cell>
          <cell r="K142">
            <v>50.465000000000003</v>
          </cell>
        </row>
        <row r="143">
          <cell r="A143" t="str">
            <v>1603.TW</v>
          </cell>
          <cell r="B143">
            <v>3.25</v>
          </cell>
          <cell r="C143">
            <v>0.378</v>
          </cell>
          <cell r="E143">
            <v>7.6480000000000006E-2</v>
          </cell>
          <cell r="F143">
            <v>3.1559999999999998E-2</v>
          </cell>
          <cell r="G143">
            <v>0.14890999999999999</v>
          </cell>
          <cell r="H143">
            <v>0.13031999999999999</v>
          </cell>
          <cell r="I143">
            <v>13.846154</v>
          </cell>
          <cell r="J143">
            <v>1.1075832000000001</v>
          </cell>
          <cell r="K143">
            <v>25.2</v>
          </cell>
        </row>
        <row r="144">
          <cell r="A144" t="str">
            <v>1604.TW</v>
          </cell>
          <cell r="B144">
            <v>2.11</v>
          </cell>
          <cell r="C144">
            <v>0.53600000000000003</v>
          </cell>
          <cell r="E144">
            <v>9.1479993999999995E-2</v>
          </cell>
          <cell r="F144">
            <v>2.5690000000000001E-2</v>
          </cell>
          <cell r="G144">
            <v>0.19459000000000001</v>
          </cell>
          <cell r="H144">
            <v>2.1940000000000001E-2</v>
          </cell>
          <cell r="I144">
            <v>13.696683</v>
          </cell>
          <cell r="J144">
            <v>1.2952090000000001</v>
          </cell>
          <cell r="K144">
            <v>24.436</v>
          </cell>
        </row>
        <row r="145">
          <cell r="A145" t="str">
            <v>1605.TW</v>
          </cell>
          <cell r="B145">
            <v>0.98</v>
          </cell>
          <cell r="C145">
            <v>0.85499999999999998</v>
          </cell>
          <cell r="D145">
            <v>18.585364999999999</v>
          </cell>
          <cell r="E145">
            <v>3.066E-2</v>
          </cell>
          <cell r="F145">
            <v>9.9100000000000004E-3</v>
          </cell>
          <cell r="G145">
            <v>7.0019999999999999E-2</v>
          </cell>
          <cell r="H145">
            <v>1.201E-2</v>
          </cell>
          <cell r="I145">
            <v>38.877549999999999</v>
          </cell>
          <cell r="J145">
            <v>1.0850682</v>
          </cell>
          <cell r="K145">
            <v>45.390999999999998</v>
          </cell>
        </row>
        <row r="146">
          <cell r="A146" t="str">
            <v>1608.TW</v>
          </cell>
          <cell r="B146">
            <v>2.08</v>
          </cell>
          <cell r="E146">
            <v>0.10054</v>
          </cell>
          <cell r="F146">
            <v>2.0510001E-2</v>
          </cell>
          <cell r="G146">
            <v>6.5670000000000006E-2</v>
          </cell>
          <cell r="H146">
            <v>4.172E-2</v>
          </cell>
          <cell r="I146">
            <v>18.149038000000001</v>
          </cell>
          <cell r="J146">
            <v>2.0039281999999998</v>
          </cell>
          <cell r="K146">
            <v>23.312999999999999</v>
          </cell>
        </row>
        <row r="147">
          <cell r="A147" t="str">
            <v>1609.TW</v>
          </cell>
          <cell r="B147">
            <v>1.61</v>
          </cell>
          <cell r="C147">
            <v>0.94399999999999995</v>
          </cell>
          <cell r="D147">
            <v>24.878050000000002</v>
          </cell>
          <cell r="E147">
            <v>0.21648000000000001</v>
          </cell>
          <cell r="F147">
            <v>2.2409999999999999E-2</v>
          </cell>
          <cell r="G147">
            <v>0.13145999999999999</v>
          </cell>
          <cell r="H147">
            <v>7.3410004000000001E-2</v>
          </cell>
          <cell r="I147">
            <v>31.677019999999999</v>
          </cell>
          <cell r="J147">
            <v>2.6081620000000001</v>
          </cell>
          <cell r="K147">
            <v>37.421999999999997</v>
          </cell>
        </row>
        <row r="148">
          <cell r="A148" t="str">
            <v>1611.TW</v>
          </cell>
          <cell r="B148">
            <v>0.52</v>
          </cell>
          <cell r="C148">
            <v>0.43099999999999999</v>
          </cell>
          <cell r="E148">
            <v>3.5040000000000002E-2</v>
          </cell>
          <cell r="F148">
            <v>7.6699999999999997E-3</v>
          </cell>
          <cell r="G148">
            <v>0.27382000000000001</v>
          </cell>
          <cell r="H148">
            <v>8.5269999999999999E-2</v>
          </cell>
          <cell r="I148">
            <v>34.423076999999999</v>
          </cell>
          <cell r="J148">
            <v>1.3346256999999999</v>
          </cell>
          <cell r="K148">
            <v>4.2190000000000003</v>
          </cell>
        </row>
        <row r="149">
          <cell r="A149" t="str">
            <v>1612.TW</v>
          </cell>
          <cell r="B149">
            <v>2.0699999999999998</v>
          </cell>
          <cell r="C149">
            <v>0.86899999999999999</v>
          </cell>
          <cell r="E149">
            <v>8.5779999999999995E-2</v>
          </cell>
          <cell r="F149">
            <v>4.5350000000000001E-2</v>
          </cell>
          <cell r="G149">
            <v>0.14069999999999999</v>
          </cell>
          <cell r="H149">
            <v>0.11058</v>
          </cell>
          <cell r="I149">
            <v>18.671500000000002</v>
          </cell>
          <cell r="J149">
            <v>1.6179672</v>
          </cell>
          <cell r="K149">
            <v>19.600000000000001</v>
          </cell>
        </row>
        <row r="150">
          <cell r="A150" t="str">
            <v>1614.TW</v>
          </cell>
          <cell r="B150">
            <v>1.1200000000000001</v>
          </cell>
          <cell r="E150">
            <v>5.432E-2</v>
          </cell>
          <cell r="F150">
            <v>2.9489999999999999E-2</v>
          </cell>
          <cell r="G150">
            <v>0.20977000000000001</v>
          </cell>
          <cell r="H150">
            <v>1.677E-2</v>
          </cell>
          <cell r="I150">
            <v>39.642856999999999</v>
          </cell>
          <cell r="J150">
            <v>2.1137826</v>
          </cell>
          <cell r="K150">
            <v>21.946999999999999</v>
          </cell>
        </row>
        <row r="151">
          <cell r="A151" t="str">
            <v>1615.TW</v>
          </cell>
          <cell r="B151">
            <v>3.5</v>
          </cell>
          <cell r="C151">
            <v>0.39200000000000002</v>
          </cell>
          <cell r="E151">
            <v>0.19045999999999999</v>
          </cell>
          <cell r="F151">
            <v>9.2329999999999995E-2</v>
          </cell>
          <cell r="G151">
            <v>0.16256000000000001</v>
          </cell>
          <cell r="H151">
            <v>0.13482</v>
          </cell>
          <cell r="I151">
            <v>19.428571999999999</v>
          </cell>
          <cell r="J151">
            <v>3.7706553999999999</v>
          </cell>
          <cell r="K151">
            <v>30.201000000000001</v>
          </cell>
        </row>
        <row r="152">
          <cell r="A152" t="str">
            <v>1616.TW</v>
          </cell>
          <cell r="B152">
            <v>1.24</v>
          </cell>
          <cell r="C152">
            <v>1.0649999999999999</v>
          </cell>
          <cell r="E152">
            <v>0.12776000000000001</v>
          </cell>
          <cell r="F152">
            <v>5.8040000000000001E-2</v>
          </cell>
          <cell r="G152">
            <v>0.11472</v>
          </cell>
          <cell r="H152">
            <v>8.2609996000000005E-2</v>
          </cell>
          <cell r="I152">
            <v>19.637096</v>
          </cell>
          <cell r="J152">
            <v>2.4561229</v>
          </cell>
          <cell r="K152">
            <v>21.702999999999999</v>
          </cell>
        </row>
        <row r="153">
          <cell r="A153" t="str">
            <v>1617.TW</v>
          </cell>
          <cell r="B153">
            <v>0.06</v>
          </cell>
          <cell r="C153">
            <v>0.48499999999999999</v>
          </cell>
          <cell r="E153">
            <v>1.0399999999999999E-3</v>
          </cell>
          <cell r="F153">
            <v>-4.9500000000000004E-3</v>
          </cell>
          <cell r="G153">
            <v>7.9899999999999999E-2</v>
          </cell>
          <cell r="H153">
            <v>-1.507E-2</v>
          </cell>
          <cell r="I153">
            <v>376.66669999999999</v>
          </cell>
          <cell r="J153">
            <v>1.7471975</v>
          </cell>
          <cell r="K153">
            <v>17.920999999999999</v>
          </cell>
        </row>
        <row r="154">
          <cell r="A154" t="str">
            <v>1618.TW</v>
          </cell>
          <cell r="B154">
            <v>2.34</v>
          </cell>
          <cell r="E154">
            <v>9.1670000000000001E-2</v>
          </cell>
          <cell r="F154">
            <v>5.049E-2</v>
          </cell>
          <cell r="G154">
            <v>0.13202</v>
          </cell>
          <cell r="H154">
            <v>0.12225999999999999</v>
          </cell>
          <cell r="I154">
            <v>21.175215000000001</v>
          </cell>
          <cell r="J154">
            <v>1.7557845999999999</v>
          </cell>
          <cell r="K154">
            <v>24.225999999999999</v>
          </cell>
        </row>
        <row r="155">
          <cell r="A155" t="str">
            <v>1626.TW</v>
          </cell>
          <cell r="B155">
            <v>-0.03</v>
          </cell>
          <cell r="C155">
            <v>0.59399999999999997</v>
          </cell>
          <cell r="E155">
            <v>8.4399999999999996E-3</v>
          </cell>
          <cell r="F155">
            <v>-9.1E-4</v>
          </cell>
          <cell r="G155">
            <v>0.21745999999999999</v>
          </cell>
          <cell r="H155">
            <v>-3.4169999999999999E-2</v>
          </cell>
          <cell r="J155">
            <v>0.79510546000000004</v>
          </cell>
          <cell r="K155">
            <v>54.976999999999997</v>
          </cell>
        </row>
        <row r="156">
          <cell r="A156" t="str">
            <v>1701.TW</v>
          </cell>
          <cell r="B156">
            <v>1.1000000000000001</v>
          </cell>
          <cell r="C156">
            <v>0.128</v>
          </cell>
          <cell r="E156">
            <v>4.3430000000000003E-2</v>
          </cell>
          <cell r="F156">
            <v>1.1610000000000001E-2</v>
          </cell>
          <cell r="G156">
            <v>0.36619000000000002</v>
          </cell>
          <cell r="H156">
            <v>3.9570000000000001E-2</v>
          </cell>
          <cell r="I156">
            <v>20.181818</v>
          </cell>
          <cell r="J156">
            <v>0.8878935</v>
          </cell>
          <cell r="K156">
            <v>28.847000000000001</v>
          </cell>
        </row>
        <row r="157">
          <cell r="A157" t="str">
            <v>1702.TW</v>
          </cell>
          <cell r="B157">
            <v>5.0999999999999996</v>
          </cell>
          <cell r="C157">
            <v>0.39800000000000002</v>
          </cell>
          <cell r="D157">
            <v>15.577889000000001</v>
          </cell>
          <cell r="E157">
            <v>9.9610000000000004E-2</v>
          </cell>
          <cell r="F157">
            <v>3.2660000000000002E-2</v>
          </cell>
          <cell r="G157">
            <v>0.28688000000000002</v>
          </cell>
          <cell r="H157">
            <v>9.7799994000000001E-2</v>
          </cell>
          <cell r="I157">
            <v>12.156863</v>
          </cell>
          <cell r="J157">
            <v>1.5651823</v>
          </cell>
          <cell r="K157">
            <v>91.418000000000006</v>
          </cell>
        </row>
        <row r="158">
          <cell r="A158" t="str">
            <v>1707.TW</v>
          </cell>
          <cell r="B158">
            <v>9.59</v>
          </cell>
          <cell r="C158">
            <v>0.42099999999999999</v>
          </cell>
          <cell r="D158">
            <v>13.50211</v>
          </cell>
          <cell r="E158">
            <v>0.18809000000000001</v>
          </cell>
          <cell r="F158">
            <v>0.102110006</v>
          </cell>
          <cell r="G158">
            <v>0.80259999999999998</v>
          </cell>
          <cell r="H158">
            <v>0.25694</v>
          </cell>
          <cell r="I158">
            <v>16.684045999999999</v>
          </cell>
          <cell r="J158">
            <v>2.3753320000000002</v>
          </cell>
          <cell r="K158">
            <v>71.795000000000002</v>
          </cell>
        </row>
        <row r="159">
          <cell r="A159" t="str">
            <v>1708.TW</v>
          </cell>
          <cell r="B159">
            <v>1.32</v>
          </cell>
          <cell r="C159">
            <v>0.45100000000000001</v>
          </cell>
          <cell r="E159">
            <v>-4.2199999999999998E-3</v>
          </cell>
          <cell r="F159">
            <v>9.7599999999999996E-3</v>
          </cell>
          <cell r="G159">
            <v>0.1462</v>
          </cell>
          <cell r="H159">
            <v>0.16433</v>
          </cell>
          <cell r="I159">
            <v>26.704543999999999</v>
          </cell>
          <cell r="J159">
            <v>1.3786764</v>
          </cell>
          <cell r="K159">
            <v>23.611000000000001</v>
          </cell>
        </row>
        <row r="160">
          <cell r="A160" t="str">
            <v>1709.TW</v>
          </cell>
          <cell r="B160">
            <v>1.07</v>
          </cell>
          <cell r="C160">
            <v>0.47199999999999998</v>
          </cell>
          <cell r="E160">
            <v>4.9000002000000001E-2</v>
          </cell>
          <cell r="F160">
            <v>2.138E-2</v>
          </cell>
          <cell r="G160">
            <v>0.122530006</v>
          </cell>
          <cell r="H160">
            <v>3.7650000000000003E-2</v>
          </cell>
          <cell r="I160">
            <v>19.252337000000001</v>
          </cell>
          <cell r="J160">
            <v>1.2305855000000001</v>
          </cell>
          <cell r="K160">
            <v>19.774000000000001</v>
          </cell>
        </row>
        <row r="161">
          <cell r="A161" t="str">
            <v>1710.TW</v>
          </cell>
          <cell r="B161">
            <v>-0.39</v>
          </cell>
          <cell r="C161">
            <v>0.84599999999999997</v>
          </cell>
          <cell r="D161">
            <v>72.5</v>
          </cell>
          <cell r="E161">
            <v>-5.2040000000000003E-2</v>
          </cell>
          <cell r="F161">
            <v>-1.059E-2</v>
          </cell>
          <cell r="G161">
            <v>2.0539999E-2</v>
          </cell>
          <cell r="H161">
            <v>-4.6499999999999996E-3</v>
          </cell>
          <cell r="J161">
            <v>1.2616924</v>
          </cell>
          <cell r="K161">
            <v>23.664999999999999</v>
          </cell>
        </row>
        <row r="162">
          <cell r="A162" t="str">
            <v>1711.TW</v>
          </cell>
          <cell r="B162">
            <v>0.16</v>
          </cell>
          <cell r="C162">
            <v>0.68100000000000005</v>
          </cell>
          <cell r="E162">
            <v>1.089E-2</v>
          </cell>
          <cell r="F162">
            <v>4.0099999999999997E-3</v>
          </cell>
          <cell r="G162">
            <v>0.20349999999999999</v>
          </cell>
          <cell r="H162">
            <v>9.8799999999999999E-3</v>
          </cell>
          <cell r="I162">
            <v>122.8125</v>
          </cell>
          <cell r="J162">
            <v>1.2899624999999999</v>
          </cell>
          <cell r="K162">
            <v>14.352</v>
          </cell>
        </row>
        <row r="163">
          <cell r="A163" t="str">
            <v>1712.TW</v>
          </cell>
          <cell r="B163">
            <v>2.5499999999999998</v>
          </cell>
          <cell r="C163">
            <v>0.246</v>
          </cell>
          <cell r="D163">
            <v>27.635135999999999</v>
          </cell>
          <cell r="E163">
            <v>0.12275999999999999</v>
          </cell>
          <cell r="F163">
            <v>5.21E-2</v>
          </cell>
          <cell r="G163">
            <v>0.27205000000000001</v>
          </cell>
          <cell r="H163">
            <v>6.5140000000000003E-2</v>
          </cell>
          <cell r="I163">
            <v>16.039217000000001</v>
          </cell>
          <cell r="J163">
            <v>2.0225499</v>
          </cell>
          <cell r="K163">
            <v>45.453000000000003</v>
          </cell>
        </row>
        <row r="164">
          <cell r="A164" t="str">
            <v>1713.TW</v>
          </cell>
          <cell r="B164">
            <v>2.13</v>
          </cell>
          <cell r="C164">
            <v>9.9000000000000005E-2</v>
          </cell>
          <cell r="E164">
            <v>0.14185001</v>
          </cell>
          <cell r="F164">
            <v>-1.171E-2</v>
          </cell>
          <cell r="G164">
            <v>5.1269996999999998E-2</v>
          </cell>
          <cell r="H164">
            <v>-0.16829</v>
          </cell>
          <cell r="I164">
            <v>22.629107000000001</v>
          </cell>
          <cell r="J164">
            <v>2.6171471999999998</v>
          </cell>
          <cell r="K164">
            <v>2.97</v>
          </cell>
        </row>
        <row r="165">
          <cell r="A165" t="str">
            <v>1714.TW</v>
          </cell>
          <cell r="B165">
            <v>0.74</v>
          </cell>
          <cell r="C165">
            <v>0.51100000000000001</v>
          </cell>
          <cell r="E165">
            <v>5.3990003000000002E-2</v>
          </cell>
          <cell r="F165">
            <v>2.1089999000000002E-2</v>
          </cell>
          <cell r="G165">
            <v>9.4440006000000007E-2</v>
          </cell>
          <cell r="H165">
            <v>4.6260000000000003E-2</v>
          </cell>
          <cell r="I165">
            <v>13.270269000000001</v>
          </cell>
          <cell r="J165">
            <v>0.81358739999999996</v>
          </cell>
          <cell r="K165">
            <v>20.158000000000001</v>
          </cell>
        </row>
        <row r="166">
          <cell r="A166" t="str">
            <v>1717.TW</v>
          </cell>
          <cell r="B166">
            <v>1.53</v>
          </cell>
          <cell r="D166">
            <v>20.324674999999999</v>
          </cell>
          <cell r="E166">
            <v>7.281E-2</v>
          </cell>
          <cell r="F166">
            <v>2.4109999999999999E-2</v>
          </cell>
          <cell r="G166">
            <v>0.20051000999999999</v>
          </cell>
          <cell r="H166">
            <v>6.0819999999999999E-2</v>
          </cell>
          <cell r="I166">
            <v>20.457515999999998</v>
          </cell>
          <cell r="J166">
            <v>1.4372962</v>
          </cell>
          <cell r="K166">
            <v>36.149000000000001</v>
          </cell>
        </row>
        <row r="167">
          <cell r="A167" t="str">
            <v>1718.TW</v>
          </cell>
          <cell r="B167">
            <v>-0.83</v>
          </cell>
          <cell r="E167">
            <v>5.7779997999999999E-2</v>
          </cell>
          <cell r="F167">
            <v>1.286E-2</v>
          </cell>
          <cell r="G167">
            <v>0.72163003999999997</v>
          </cell>
          <cell r="H167">
            <v>0.54056000000000004</v>
          </cell>
          <cell r="J167">
            <v>0.41763460000000002</v>
          </cell>
          <cell r="K167">
            <v>30.687999999999999</v>
          </cell>
        </row>
        <row r="168">
          <cell r="A168" t="str">
            <v>1720.TW</v>
          </cell>
          <cell r="B168">
            <v>4.74</v>
          </cell>
          <cell r="C168">
            <v>0.14299999999999999</v>
          </cell>
          <cell r="D168">
            <v>13.955823000000001</v>
          </cell>
          <cell r="E168">
            <v>0.14871000000000001</v>
          </cell>
          <cell r="F168">
            <v>7.1059999999999998E-2</v>
          </cell>
          <cell r="G168">
            <v>0.43678</v>
          </cell>
          <cell r="H168">
            <v>0.19281000000000001</v>
          </cell>
          <cell r="I168">
            <v>14.662447999999999</v>
          </cell>
          <cell r="J168">
            <v>2.3436973000000001</v>
          </cell>
          <cell r="K168">
            <v>34.917999999999999</v>
          </cell>
        </row>
        <row r="169">
          <cell r="A169" t="str">
            <v>1721.TW</v>
          </cell>
          <cell r="B169">
            <v>-1.64</v>
          </cell>
          <cell r="C169">
            <v>0.51400000000000001</v>
          </cell>
          <cell r="E169">
            <v>-0.123380005</v>
          </cell>
          <cell r="F169">
            <v>-4.1100003000000003E-2</v>
          </cell>
          <cell r="G169">
            <v>-2.8490000000000001E-2</v>
          </cell>
          <cell r="H169">
            <v>-1.7819999E-2</v>
          </cell>
          <cell r="J169">
            <v>1.3333333999999999</v>
          </cell>
          <cell r="K169">
            <v>11.821999999999999</v>
          </cell>
        </row>
        <row r="170">
          <cell r="A170" t="str">
            <v>1722.TW</v>
          </cell>
          <cell r="B170">
            <v>3.8</v>
          </cell>
          <cell r="C170">
            <v>0.42799999999999999</v>
          </cell>
          <cell r="D170">
            <v>21.718212000000001</v>
          </cell>
          <cell r="E170">
            <v>7.2709999999999997E-2</v>
          </cell>
          <cell r="F170">
            <v>2.1240002000000001E-2</v>
          </cell>
          <cell r="G170">
            <v>0.27427000000000001</v>
          </cell>
          <cell r="H170">
            <v>7.016E-2</v>
          </cell>
          <cell r="I170">
            <v>16.631578000000001</v>
          </cell>
          <cell r="J170">
            <v>1.1314607999999999</v>
          </cell>
          <cell r="K170">
            <v>15.321</v>
          </cell>
        </row>
        <row r="171">
          <cell r="A171" t="str">
            <v>1723.TW</v>
          </cell>
          <cell r="B171">
            <v>5.96</v>
          </cell>
          <cell r="C171">
            <v>0.47699999999999998</v>
          </cell>
          <cell r="D171">
            <v>18.02233</v>
          </cell>
          <cell r="E171">
            <v>0.16455998999999999</v>
          </cell>
          <cell r="F171">
            <v>8.0620005999999994E-2</v>
          </cell>
          <cell r="G171">
            <v>0.25636998</v>
          </cell>
          <cell r="H171">
            <v>0.16047001</v>
          </cell>
          <cell r="I171">
            <v>18.959731999999999</v>
          </cell>
          <cell r="J171">
            <v>3.1291536999999998</v>
          </cell>
          <cell r="K171">
            <v>33.494999999999997</v>
          </cell>
        </row>
        <row r="172">
          <cell r="A172" t="str">
            <v>1725.TW</v>
          </cell>
          <cell r="B172">
            <v>1.24</v>
          </cell>
          <cell r="C172">
            <v>0.59899999999999998</v>
          </cell>
          <cell r="E172">
            <v>4.5739996999999998E-2</v>
          </cell>
          <cell r="F172">
            <v>1.3780001E-2</v>
          </cell>
          <cell r="G172">
            <v>5.0560000000000001E-2</v>
          </cell>
          <cell r="H172">
            <v>1.8079999999999999E-2</v>
          </cell>
          <cell r="I172">
            <v>37.5</v>
          </cell>
          <cell r="J172">
            <v>1.8437015999999999</v>
          </cell>
          <cell r="K172">
            <v>41.234999999999999</v>
          </cell>
        </row>
        <row r="173">
          <cell r="A173" t="str">
            <v>1726.TW</v>
          </cell>
          <cell r="B173">
            <v>5.09</v>
          </cell>
          <cell r="E173">
            <v>8.5870000000000002E-2</v>
          </cell>
          <cell r="F173">
            <v>5.1400000000000001E-2</v>
          </cell>
          <cell r="G173">
            <v>0.25011</v>
          </cell>
          <cell r="H173">
            <v>0.10131999999999999</v>
          </cell>
          <cell r="I173">
            <v>16.20825</v>
          </cell>
          <cell r="J173">
            <v>1.3666180000000001</v>
          </cell>
          <cell r="K173">
            <v>57.731000000000002</v>
          </cell>
        </row>
        <row r="174">
          <cell r="A174" t="str">
            <v>1727.TW</v>
          </cell>
          <cell r="B174">
            <v>0.16</v>
          </cell>
          <cell r="C174">
            <v>0.82399999999999995</v>
          </cell>
          <cell r="E174">
            <v>1.09399995E-2</v>
          </cell>
          <cell r="F174">
            <v>6.7000003999999997E-4</v>
          </cell>
          <cell r="G174">
            <v>0.11178</v>
          </cell>
          <cell r="H174">
            <v>-2.5190001E-2</v>
          </cell>
          <cell r="I174">
            <v>181.25</v>
          </cell>
          <cell r="J174">
            <v>1.8660318</v>
          </cell>
          <cell r="K174">
            <v>15.227</v>
          </cell>
        </row>
        <row r="175">
          <cell r="A175" t="str">
            <v>1730.TW</v>
          </cell>
          <cell r="B175">
            <v>3.31</v>
          </cell>
          <cell r="C175">
            <v>0.27900000000000003</v>
          </cell>
          <cell r="E175">
            <v>0.13383001</v>
          </cell>
          <cell r="F175">
            <v>7.3139999999999997E-2</v>
          </cell>
          <cell r="G175">
            <v>0.47397998000000002</v>
          </cell>
          <cell r="H175">
            <v>0.11521000000000001</v>
          </cell>
          <cell r="I175">
            <v>17.069486999999999</v>
          </cell>
          <cell r="J175">
            <v>1.9425152999999999</v>
          </cell>
          <cell r="K175">
            <v>41.374000000000002</v>
          </cell>
        </row>
        <row r="176">
          <cell r="A176" t="str">
            <v>1731.TW</v>
          </cell>
          <cell r="B176">
            <v>1.3</v>
          </cell>
          <cell r="C176">
            <v>0.36799999999999999</v>
          </cell>
          <cell r="D176">
            <v>22.636361999999998</v>
          </cell>
          <cell r="E176">
            <v>8.3830009999999996E-2</v>
          </cell>
          <cell r="F176">
            <v>4.5379999999999997E-2</v>
          </cell>
          <cell r="G176">
            <v>0.65683997000000005</v>
          </cell>
          <cell r="H176">
            <v>0.11251</v>
          </cell>
          <cell r="I176">
            <v>19.153846999999999</v>
          </cell>
          <cell r="J176">
            <v>1.6245841000000001</v>
          </cell>
          <cell r="K176">
            <v>9.7859999999999996</v>
          </cell>
        </row>
        <row r="177">
          <cell r="A177" t="str">
            <v>1732.TW</v>
          </cell>
          <cell r="B177">
            <v>0.02</v>
          </cell>
          <cell r="C177">
            <v>0.19900000000000001</v>
          </cell>
          <cell r="E177">
            <v>-1.2630000000000001E-2</v>
          </cell>
          <cell r="F177">
            <v>-6.7799999999999996E-3</v>
          </cell>
          <cell r="G177">
            <v>0.38838001999999999</v>
          </cell>
          <cell r="H177">
            <v>-2.4389998999999999E-2</v>
          </cell>
          <cell r="I177">
            <v>1455</v>
          </cell>
          <cell r="J177">
            <v>2.5898897999999999</v>
          </cell>
          <cell r="K177">
            <v>13.058999999999999</v>
          </cell>
        </row>
        <row r="178">
          <cell r="A178" t="str">
            <v>1733.TW</v>
          </cell>
          <cell r="B178">
            <v>1.08</v>
          </cell>
          <cell r="C178">
            <v>0.42099999999999999</v>
          </cell>
          <cell r="D178">
            <v>17.25131</v>
          </cell>
          <cell r="E178">
            <v>6.4019999999999994E-2</v>
          </cell>
          <cell r="F178">
            <v>3.6819999999999999E-2</v>
          </cell>
          <cell r="G178">
            <v>0.31679000000000002</v>
          </cell>
          <cell r="H178">
            <v>9.3439995999999997E-2</v>
          </cell>
          <cell r="I178">
            <v>30.509257999999999</v>
          </cell>
          <cell r="J178">
            <v>1.8333056000000001</v>
          </cell>
          <cell r="K178">
            <v>16.774000000000001</v>
          </cell>
        </row>
        <row r="179">
          <cell r="A179" t="str">
            <v>1734.TW</v>
          </cell>
          <cell r="B179">
            <v>2.41</v>
          </cell>
          <cell r="C179">
            <v>0.67400000000000004</v>
          </cell>
          <cell r="E179">
            <v>0.10786999999999999</v>
          </cell>
          <cell r="F179">
            <v>2.9020000000000001E-2</v>
          </cell>
          <cell r="G179">
            <v>0.36919999999999997</v>
          </cell>
          <cell r="H179">
            <v>0.15303998999999999</v>
          </cell>
          <cell r="I179">
            <v>15.248962000000001</v>
          </cell>
          <cell r="J179">
            <v>1.98939</v>
          </cell>
          <cell r="K179">
            <v>17.666</v>
          </cell>
        </row>
        <row r="180">
          <cell r="A180" t="str">
            <v>1735.TW</v>
          </cell>
          <cell r="B180">
            <v>0.84</v>
          </cell>
          <cell r="C180">
            <v>0.217</v>
          </cell>
          <cell r="D180">
            <v>20.465116999999999</v>
          </cell>
          <cell r="E180">
            <v>5.0259999999999999E-2</v>
          </cell>
          <cell r="F180">
            <v>1.711E-2</v>
          </cell>
          <cell r="G180">
            <v>0.18579000000000001</v>
          </cell>
          <cell r="H180">
            <v>5.9880000000000003E-2</v>
          </cell>
          <cell r="I180">
            <v>20.952380999999999</v>
          </cell>
          <cell r="J180">
            <v>1.1679607999999999</v>
          </cell>
          <cell r="K180">
            <v>23.821000000000002</v>
          </cell>
        </row>
        <row r="181">
          <cell r="A181" t="str">
            <v>1736.TW</v>
          </cell>
          <cell r="B181">
            <v>4.0199999999999996</v>
          </cell>
          <cell r="D181">
            <v>29.288136000000002</v>
          </cell>
          <cell r="E181">
            <v>0.13340001000000001</v>
          </cell>
          <cell r="F181">
            <v>2.6370000000000001E-2</v>
          </cell>
          <cell r="G181">
            <v>0.4909</v>
          </cell>
          <cell r="H181">
            <v>-4.1339997000000003E-2</v>
          </cell>
          <cell r="I181">
            <v>21.492538</v>
          </cell>
          <cell r="J181">
            <v>2.750016</v>
          </cell>
          <cell r="K181">
            <v>129.20599999999999</v>
          </cell>
        </row>
        <row r="182">
          <cell r="A182" t="str">
            <v>1737.TW</v>
          </cell>
          <cell r="B182">
            <v>1.48</v>
          </cell>
          <cell r="E182">
            <v>2.9610000000000001E-2</v>
          </cell>
          <cell r="F182">
            <v>2.4979999999999999E-2</v>
          </cell>
          <cell r="G182">
            <v>0.17385</v>
          </cell>
          <cell r="H182">
            <v>2.9360002E-2</v>
          </cell>
          <cell r="I182">
            <v>23.074325999999999</v>
          </cell>
          <cell r="J182">
            <v>1.0393524000000001</v>
          </cell>
          <cell r="K182">
            <v>36.262999999999998</v>
          </cell>
        </row>
        <row r="183">
          <cell r="A183" t="str">
            <v>1752.TW</v>
          </cell>
          <cell r="B183">
            <v>1.57</v>
          </cell>
          <cell r="D183">
            <v>17.275642000000001</v>
          </cell>
          <cell r="E183">
            <v>6.7220000000000002E-2</v>
          </cell>
          <cell r="F183">
            <v>3.875E-2</v>
          </cell>
          <cell r="G183">
            <v>0.34361000000000003</v>
          </cell>
          <cell r="H183">
            <v>0.12291000000000001</v>
          </cell>
          <cell r="I183">
            <v>34.331209999999999</v>
          </cell>
          <cell r="J183">
            <v>2.4481084000000002</v>
          </cell>
          <cell r="K183">
            <v>20.838000000000001</v>
          </cell>
        </row>
        <row r="184">
          <cell r="A184" t="str">
            <v>1760.TW</v>
          </cell>
          <cell r="B184">
            <v>1.1499999999999999</v>
          </cell>
          <cell r="C184">
            <v>0.24</v>
          </cell>
          <cell r="D184">
            <v>20.354906</v>
          </cell>
          <cell r="E184">
            <v>3.9419996999999998E-2</v>
          </cell>
          <cell r="F184">
            <v>3.0980000000000001E-2</v>
          </cell>
          <cell r="G184">
            <v>0.51778000000000002</v>
          </cell>
          <cell r="H184">
            <v>0.10813</v>
          </cell>
          <cell r="I184">
            <v>84.782610000000005</v>
          </cell>
          <cell r="J184">
            <v>4.3741589999999997</v>
          </cell>
          <cell r="K184">
            <v>21.949000000000002</v>
          </cell>
        </row>
        <row r="185">
          <cell r="A185" t="str">
            <v>1762.TW</v>
          </cell>
          <cell r="B185">
            <v>1.62</v>
          </cell>
          <cell r="D185">
            <v>17.723880000000001</v>
          </cell>
          <cell r="E185">
            <v>3.7199999999999997E-2</v>
          </cell>
          <cell r="F185">
            <v>1.091E-2</v>
          </cell>
          <cell r="G185">
            <v>0.33438997999999998</v>
          </cell>
          <cell r="H185">
            <v>5.6929998000000002E-2</v>
          </cell>
          <cell r="I185">
            <v>29.320988</v>
          </cell>
          <cell r="J185">
            <v>1.0960103999999999</v>
          </cell>
          <cell r="K185">
            <v>20.251000000000001</v>
          </cell>
        </row>
        <row r="186">
          <cell r="A186" t="str">
            <v>1773.TW</v>
          </cell>
          <cell r="B186">
            <v>6.43</v>
          </cell>
          <cell r="C186">
            <v>0.81200000000000006</v>
          </cell>
          <cell r="E186">
            <v>0.18856001</v>
          </cell>
          <cell r="F186">
            <v>8.2129999999999995E-2</v>
          </cell>
          <cell r="G186">
            <v>0.32027</v>
          </cell>
          <cell r="H186">
            <v>0.19601999000000001</v>
          </cell>
          <cell r="I186">
            <v>25.427682999999998</v>
          </cell>
          <cell r="J186">
            <v>4.6958469999999997</v>
          </cell>
          <cell r="K186">
            <v>39.411999999999999</v>
          </cell>
        </row>
        <row r="187">
          <cell r="A187" t="str">
            <v>1776.TW</v>
          </cell>
          <cell r="B187">
            <v>0.55000000000000004</v>
          </cell>
          <cell r="C187">
            <v>0.191</v>
          </cell>
          <cell r="D187">
            <v>14.335938000000001</v>
          </cell>
          <cell r="E187">
            <v>2.8490000000000001E-2</v>
          </cell>
          <cell r="F187">
            <v>4.4600000000000004E-3</v>
          </cell>
          <cell r="G187">
            <v>0.15237999999999999</v>
          </cell>
          <cell r="H187">
            <v>5.9359997999999997E-2</v>
          </cell>
          <cell r="I187">
            <v>33.363636</v>
          </cell>
          <cell r="J187">
            <v>1.253244</v>
          </cell>
          <cell r="K187">
            <v>18.189</v>
          </cell>
        </row>
        <row r="188">
          <cell r="A188" t="str">
            <v>1783.TW</v>
          </cell>
          <cell r="B188">
            <v>1.65</v>
          </cell>
          <cell r="E188">
            <v>0.11108</v>
          </cell>
          <cell r="F188">
            <v>5.7750000000000003E-2</v>
          </cell>
          <cell r="G188">
            <v>0.68489999999999995</v>
          </cell>
          <cell r="H188">
            <v>0.19941</v>
          </cell>
          <cell r="I188">
            <v>25.787877999999999</v>
          </cell>
          <cell r="J188">
            <v>2.7921779999999998</v>
          </cell>
          <cell r="K188">
            <v>6.7530000000000001</v>
          </cell>
        </row>
        <row r="189">
          <cell r="A189" t="str">
            <v>1786.TW</v>
          </cell>
          <cell r="B189">
            <v>2.65</v>
          </cell>
          <cell r="C189">
            <v>0.63600000000000001</v>
          </cell>
          <cell r="D189">
            <v>14.813153</v>
          </cell>
          <cell r="E189">
            <v>0.12639</v>
          </cell>
          <cell r="F189">
            <v>5.8799999999999998E-2</v>
          </cell>
          <cell r="G189">
            <v>0.74134003999999998</v>
          </cell>
          <cell r="H189">
            <v>0.24482999999999999</v>
          </cell>
          <cell r="I189">
            <v>37.396225000000001</v>
          </cell>
          <cell r="J189">
            <v>4.3723802999999997</v>
          </cell>
          <cell r="K189">
            <v>11.721</v>
          </cell>
        </row>
        <row r="190">
          <cell r="A190" t="str">
            <v>1789.TW</v>
          </cell>
          <cell r="B190">
            <v>0.49</v>
          </cell>
          <cell r="C190">
            <v>0.29799999999999999</v>
          </cell>
          <cell r="D190">
            <v>109.61539</v>
          </cell>
          <cell r="E190">
            <v>2.7579999000000001E-2</v>
          </cell>
          <cell r="F190">
            <v>1.6629999999999999E-2</v>
          </cell>
          <cell r="G190">
            <v>0.38166</v>
          </cell>
          <cell r="H190">
            <v>0.17058999999999999</v>
          </cell>
          <cell r="I190">
            <v>58.163265000000003</v>
          </cell>
          <cell r="J190">
            <v>2.1744105999999999</v>
          </cell>
          <cell r="K190">
            <v>4.0289999999999999</v>
          </cell>
        </row>
        <row r="191">
          <cell r="A191" t="str">
            <v>1795.TW</v>
          </cell>
          <cell r="B191">
            <v>15.06</v>
          </cell>
          <cell r="C191">
            <v>0.52200000000000002</v>
          </cell>
          <cell r="D191">
            <v>11.910829</v>
          </cell>
          <cell r="E191">
            <v>0.25278</v>
          </cell>
          <cell r="F191">
            <v>8.9969999999999994E-2</v>
          </cell>
          <cell r="G191">
            <v>0.53990000000000005</v>
          </cell>
          <cell r="H191">
            <v>0.29908000000000001</v>
          </cell>
          <cell r="I191">
            <v>18.625498</v>
          </cell>
          <cell r="J191">
            <v>4.3243660000000004</v>
          </cell>
          <cell r="K191">
            <v>63.627000000000002</v>
          </cell>
        </row>
        <row r="192">
          <cell r="A192" t="str">
            <v>1802.TW</v>
          </cell>
          <cell r="B192">
            <v>0.21</v>
          </cell>
          <cell r="D192">
            <v>5.1339290000000002</v>
          </cell>
          <cell r="E192">
            <v>1.222E-2</v>
          </cell>
          <cell r="F192">
            <v>4.45E-3</v>
          </cell>
          <cell r="G192">
            <v>0.12443</v>
          </cell>
          <cell r="H192">
            <v>-8.7199990000000008E-3</v>
          </cell>
          <cell r="I192">
            <v>82.142859999999999</v>
          </cell>
          <cell r="J192">
            <v>1.0130968</v>
          </cell>
          <cell r="K192">
            <v>15.78</v>
          </cell>
        </row>
        <row r="193">
          <cell r="A193" t="str">
            <v>1805.TW</v>
          </cell>
          <cell r="B193">
            <v>-1.05</v>
          </cell>
          <cell r="E193">
            <v>-8.9660000000000004E-2</v>
          </cell>
          <cell r="F193">
            <v>-2.1270001E-2</v>
          </cell>
          <cell r="G193">
            <v>3.96E-3</v>
          </cell>
          <cell r="H193">
            <v>-7.9265504</v>
          </cell>
          <cell r="J193">
            <v>2.4137930000000001</v>
          </cell>
          <cell r="K193">
            <v>2.0230000000000001</v>
          </cell>
        </row>
        <row r="194">
          <cell r="A194" t="str">
            <v>1806.TW</v>
          </cell>
          <cell r="B194">
            <v>-0.13</v>
          </cell>
          <cell r="C194">
            <v>0.88700000000000001</v>
          </cell>
          <cell r="D194">
            <v>34.687503999999997</v>
          </cell>
          <cell r="E194">
            <v>-9.1599999999999997E-3</v>
          </cell>
          <cell r="F194">
            <v>1.8870000000000001E-2</v>
          </cell>
          <cell r="G194">
            <v>0.28853000000000001</v>
          </cell>
          <cell r="H194">
            <v>0.13158</v>
          </cell>
          <cell r="J194">
            <v>0.80283519999999997</v>
          </cell>
          <cell r="K194">
            <v>8.0370000000000008</v>
          </cell>
        </row>
        <row r="195">
          <cell r="A195" t="str">
            <v>1808.TW</v>
          </cell>
          <cell r="B195">
            <v>15.5</v>
          </cell>
          <cell r="C195">
            <v>0.20699999999999999</v>
          </cell>
          <cell r="D195">
            <v>49.295772999999997</v>
          </cell>
          <cell r="E195">
            <v>0.78852999999999995</v>
          </cell>
          <cell r="F195">
            <v>0.12968001000000001</v>
          </cell>
          <cell r="G195">
            <v>0.36764999999999998</v>
          </cell>
          <cell r="H195">
            <v>0.25781999999999999</v>
          </cell>
          <cell r="I195">
            <v>6.7741939999999996</v>
          </cell>
          <cell r="J195">
            <v>3.5052577999999999</v>
          </cell>
          <cell r="K195">
            <v>68.031000000000006</v>
          </cell>
        </row>
        <row r="196">
          <cell r="A196" t="str">
            <v>1809.TW</v>
          </cell>
          <cell r="B196">
            <v>0.09</v>
          </cell>
          <cell r="C196">
            <v>1.085</v>
          </cell>
          <cell r="D196">
            <v>269.5</v>
          </cell>
          <cell r="E196">
            <v>-4.7999998000000004E-3</v>
          </cell>
          <cell r="F196">
            <v>-4.5999999999999999E-3</v>
          </cell>
          <cell r="G196">
            <v>0.16863</v>
          </cell>
          <cell r="H196">
            <v>1.328E-2</v>
          </cell>
          <cell r="I196">
            <v>299.44443000000001</v>
          </cell>
          <cell r="J196">
            <v>1.5363129</v>
          </cell>
          <cell r="K196">
            <v>14.525</v>
          </cell>
        </row>
        <row r="197">
          <cell r="A197" t="str">
            <v>1810.TW</v>
          </cell>
          <cell r="B197">
            <v>0.04</v>
          </cell>
          <cell r="D197">
            <v>43.695652000000003</v>
          </cell>
          <cell r="E197">
            <v>2.5899999999999999E-3</v>
          </cell>
          <cell r="F197">
            <v>-1.1800000000000001E-3</v>
          </cell>
          <cell r="G197">
            <v>0.24504999999999999</v>
          </cell>
          <cell r="H197">
            <v>-1.9349999999999999E-2</v>
          </cell>
          <cell r="I197">
            <v>502.50002999999998</v>
          </cell>
          <cell r="J197">
            <v>0.88871204999999998</v>
          </cell>
          <cell r="K197">
            <v>16.533000000000001</v>
          </cell>
        </row>
        <row r="198">
          <cell r="A198" t="str">
            <v>1817.TW</v>
          </cell>
          <cell r="B198">
            <v>3.72</v>
          </cell>
          <cell r="C198">
            <v>0.39800000000000002</v>
          </cell>
          <cell r="D198">
            <v>10.394736999999999</v>
          </cell>
          <cell r="E198">
            <v>0.11666000999999999</v>
          </cell>
          <cell r="F198">
            <v>6.6430000000000003E-2</v>
          </cell>
          <cell r="G198">
            <v>0.34293000000000001</v>
          </cell>
          <cell r="H198">
            <v>0.16254999000000001</v>
          </cell>
          <cell r="I198">
            <v>10.618278999999999</v>
          </cell>
          <cell r="J198">
            <v>1.4181087000000001</v>
          </cell>
          <cell r="K198">
            <v>34.697000000000003</v>
          </cell>
        </row>
        <row r="199">
          <cell r="A199" t="str">
            <v>1903.TW</v>
          </cell>
          <cell r="B199">
            <v>0.42</v>
          </cell>
          <cell r="C199">
            <v>0.88600000000000001</v>
          </cell>
          <cell r="E199">
            <v>1.8249999999999999E-2</v>
          </cell>
          <cell r="F199">
            <v>-4.4900000000000001E-3</v>
          </cell>
          <cell r="G199">
            <v>0.49650001999999999</v>
          </cell>
          <cell r="H199">
            <v>-0.16189999999999999</v>
          </cell>
          <cell r="I199">
            <v>151.90477000000001</v>
          </cell>
          <cell r="J199">
            <v>3.8568492000000001</v>
          </cell>
          <cell r="K199">
            <v>0.65800000000000003</v>
          </cell>
        </row>
        <row r="200">
          <cell r="A200" t="str">
            <v>1904.TW</v>
          </cell>
          <cell r="B200">
            <v>0.77</v>
          </cell>
          <cell r="C200">
            <v>0.45700000000000002</v>
          </cell>
          <cell r="D200">
            <v>27.216984</v>
          </cell>
          <cell r="E200">
            <v>3.1630001999999997E-2</v>
          </cell>
          <cell r="F200">
            <v>1.7670000000000002E-2</v>
          </cell>
          <cell r="G200">
            <v>0.18167</v>
          </cell>
          <cell r="H200">
            <v>7.8869999999999996E-2</v>
          </cell>
          <cell r="I200">
            <v>37.467533000000003</v>
          </cell>
          <cell r="J200">
            <v>1.1081236999999999</v>
          </cell>
          <cell r="K200">
            <v>38.045999999999999</v>
          </cell>
        </row>
        <row r="201">
          <cell r="A201" t="str">
            <v>1905.TW</v>
          </cell>
          <cell r="B201">
            <v>-0.53</v>
          </cell>
          <cell r="C201">
            <v>0.97299999999999998</v>
          </cell>
          <cell r="D201">
            <v>761.66669999999999</v>
          </cell>
          <cell r="E201">
            <v>-3.1170000999999999E-2</v>
          </cell>
          <cell r="F201">
            <v>-1.5149999000000001E-2</v>
          </cell>
          <cell r="G201">
            <v>5.2010002999999999E-2</v>
          </cell>
          <cell r="H201">
            <v>8.6599999999999993E-3</v>
          </cell>
          <cell r="J201">
            <v>1.6376406999999999</v>
          </cell>
          <cell r="K201">
            <v>19.28</v>
          </cell>
        </row>
        <row r="202">
          <cell r="A202" t="str">
            <v>1906.TW</v>
          </cell>
          <cell r="B202">
            <v>0.78</v>
          </cell>
          <cell r="E202">
            <v>2.4969999999999999E-2</v>
          </cell>
          <cell r="F202">
            <v>2.5999999999999999E-3</v>
          </cell>
          <cell r="G202">
            <v>6.9949999999999998E-2</v>
          </cell>
          <cell r="H202">
            <v>5.9100003E-3</v>
          </cell>
          <cell r="I202">
            <v>21.089745000000001</v>
          </cell>
          <cell r="J202">
            <v>0.56013349999999995</v>
          </cell>
          <cell r="K202">
            <v>23.434999999999999</v>
          </cell>
        </row>
        <row r="203">
          <cell r="A203" t="str">
            <v>1907.TW</v>
          </cell>
          <cell r="B203">
            <v>1.28</v>
          </cell>
          <cell r="C203">
            <v>0.82199999999999995</v>
          </cell>
          <cell r="D203">
            <v>24.834710000000001</v>
          </cell>
          <cell r="E203">
            <v>2.9240001000000002E-2</v>
          </cell>
          <cell r="F203">
            <v>5.9999996999999996E-4</v>
          </cell>
          <cell r="G203">
            <v>0.13650999999999999</v>
          </cell>
          <cell r="H203">
            <v>3.041E-2</v>
          </cell>
          <cell r="I203">
            <v>23.476562000000001</v>
          </cell>
          <cell r="J203">
            <v>0.85328110000000001</v>
          </cell>
          <cell r="K203">
            <v>44.488</v>
          </cell>
        </row>
        <row r="204">
          <cell r="A204" t="str">
            <v>1909.TW</v>
          </cell>
          <cell r="B204">
            <v>-0.28999999999999998</v>
          </cell>
          <cell r="C204">
            <v>1.1140000000000001</v>
          </cell>
          <cell r="D204">
            <v>-48.666663999999997</v>
          </cell>
          <cell r="E204">
            <v>-1.6750000000000001E-2</v>
          </cell>
          <cell r="F204">
            <v>5.0299999999999997E-3</v>
          </cell>
          <cell r="G204">
            <v>0.10732</v>
          </cell>
          <cell r="H204">
            <v>1.6539999999999999E-2</v>
          </cell>
          <cell r="J204">
            <v>0.86842733999999999</v>
          </cell>
          <cell r="K204">
            <v>35.171999999999997</v>
          </cell>
        </row>
        <row r="205">
          <cell r="A205" t="str">
            <v>2002.TW</v>
          </cell>
          <cell r="B205">
            <v>0.2</v>
          </cell>
          <cell r="C205">
            <v>0.749</v>
          </cell>
          <cell r="D205">
            <v>26.304348000000001</v>
          </cell>
          <cell r="E205">
            <v>1.3509999999999999E-2</v>
          </cell>
          <cell r="F205">
            <v>3.9199999999999999E-3</v>
          </cell>
          <cell r="G205">
            <v>4.759E-2</v>
          </cell>
          <cell r="H205">
            <v>8.2000000000000007E-3</v>
          </cell>
          <cell r="I205">
            <v>121</v>
          </cell>
          <cell r="J205">
            <v>1.1974863</v>
          </cell>
          <cell r="K205">
            <v>23.815999999999999</v>
          </cell>
        </row>
        <row r="206">
          <cell r="A206" t="str">
            <v>2006.TW</v>
          </cell>
          <cell r="B206">
            <v>6.38</v>
          </cell>
          <cell r="C206">
            <v>0.46899999999999997</v>
          </cell>
          <cell r="D206">
            <v>12.375000999999999</v>
          </cell>
          <cell r="E206">
            <v>0.16566</v>
          </cell>
          <cell r="F206">
            <v>6.6720000000000002E-2</v>
          </cell>
          <cell r="G206">
            <v>0.13888</v>
          </cell>
          <cell r="H206">
            <v>9.4700000000000006E-2</v>
          </cell>
          <cell r="I206">
            <v>10.862069</v>
          </cell>
          <cell r="J206">
            <v>1.7342343</v>
          </cell>
          <cell r="K206">
            <v>85.45</v>
          </cell>
        </row>
        <row r="207">
          <cell r="A207" t="str">
            <v>2007.TW</v>
          </cell>
          <cell r="B207">
            <v>-1.77</v>
          </cell>
          <cell r="C207">
            <v>0.73099999999999998</v>
          </cell>
          <cell r="E207">
            <v>-0.15562999</v>
          </cell>
          <cell r="F207">
            <v>-3.338E-2</v>
          </cell>
          <cell r="G207">
            <v>-9.325E-2</v>
          </cell>
          <cell r="H207">
            <v>-0.17468001</v>
          </cell>
          <cell r="J207">
            <v>1.1395751000000001</v>
          </cell>
          <cell r="K207">
            <v>9.4510000000000005</v>
          </cell>
        </row>
        <row r="208">
          <cell r="A208" t="str">
            <v>2008.TW</v>
          </cell>
          <cell r="B208">
            <v>1.94</v>
          </cell>
          <cell r="C208">
            <v>0.42699999999999999</v>
          </cell>
          <cell r="E208">
            <v>0.13821</v>
          </cell>
          <cell r="F208">
            <v>7.4900000000000001E-3</v>
          </cell>
          <cell r="G208">
            <v>0.13800999999999999</v>
          </cell>
          <cell r="H208">
            <v>7.7259994999999998E-2</v>
          </cell>
          <cell r="I208">
            <v>12.757731</v>
          </cell>
          <cell r="J208">
            <v>1.3701285000000001</v>
          </cell>
          <cell r="K208">
            <v>7.5549999999999997</v>
          </cell>
        </row>
        <row r="209">
          <cell r="A209" t="str">
            <v>2009.TW</v>
          </cell>
          <cell r="B209">
            <v>-0.04</v>
          </cell>
          <cell r="D209">
            <v>55.979377999999997</v>
          </cell>
          <cell r="E209">
            <v>-1.9699998999999999E-3</v>
          </cell>
          <cell r="F209">
            <v>-5.3100003999999998E-3</v>
          </cell>
          <cell r="G209">
            <v>-5.13E-3</v>
          </cell>
          <cell r="H209">
            <v>-1.6199999999999999E-3</v>
          </cell>
          <cell r="J209">
            <v>3.2655761000000001</v>
          </cell>
          <cell r="K209">
            <v>7.3579999999999997</v>
          </cell>
        </row>
        <row r="210">
          <cell r="A210" t="str">
            <v>2010.TW</v>
          </cell>
          <cell r="B210">
            <v>1.34</v>
          </cell>
          <cell r="C210">
            <v>0.79900000000000004</v>
          </cell>
          <cell r="D210">
            <v>17.820515</v>
          </cell>
          <cell r="E210">
            <v>7.5370000000000006E-2</v>
          </cell>
          <cell r="F210">
            <v>2.8219999999999999E-2</v>
          </cell>
          <cell r="G210">
            <v>8.3239999999999995E-2</v>
          </cell>
          <cell r="H210">
            <v>5.2580000000000002E-2</v>
          </cell>
          <cell r="I210">
            <v>15.559701</v>
          </cell>
          <cell r="J210">
            <v>1.1549327</v>
          </cell>
          <cell r="K210">
            <v>32.725000000000001</v>
          </cell>
        </row>
        <row r="211">
          <cell r="A211" t="str">
            <v>2012.TW</v>
          </cell>
          <cell r="B211">
            <v>0.83</v>
          </cell>
          <cell r="C211">
            <v>0.64700000000000002</v>
          </cell>
          <cell r="D211">
            <v>6.7226889999999999</v>
          </cell>
          <cell r="E211">
            <v>7.1080000000000004E-2</v>
          </cell>
          <cell r="F211">
            <v>2.3009999999999999E-2</v>
          </cell>
          <cell r="G211">
            <v>0.15590999999999999</v>
          </cell>
          <cell r="H211">
            <v>5.289E-2</v>
          </cell>
          <cell r="I211">
            <v>28.915662999999999</v>
          </cell>
          <cell r="J211">
            <v>1.5638236000000001</v>
          </cell>
          <cell r="K211">
            <v>30.353999999999999</v>
          </cell>
        </row>
        <row r="212">
          <cell r="A212" t="str">
            <v>2013.TW</v>
          </cell>
          <cell r="B212">
            <v>2.78</v>
          </cell>
          <cell r="C212">
            <v>0.72199999999999998</v>
          </cell>
          <cell r="E212">
            <v>0.10288999</v>
          </cell>
          <cell r="F212">
            <v>2.4039999999999999E-2</v>
          </cell>
          <cell r="G212">
            <v>4.9939999999999998E-2</v>
          </cell>
          <cell r="H212">
            <v>3.2379999999999999E-2</v>
          </cell>
          <cell r="I212">
            <v>21.115107999999999</v>
          </cell>
          <cell r="J212">
            <v>2.1557107000000002</v>
          </cell>
          <cell r="K212">
            <v>93.001000000000005</v>
          </cell>
        </row>
        <row r="213">
          <cell r="A213" t="str">
            <v>2014.TW</v>
          </cell>
          <cell r="B213">
            <v>-0.13</v>
          </cell>
          <cell r="C213">
            <v>1.5620000000000001</v>
          </cell>
          <cell r="D213">
            <v>12.734807</v>
          </cell>
          <cell r="E213">
            <v>-1.048E-2</v>
          </cell>
          <cell r="F213">
            <v>-8.2799999999999992E-3</v>
          </cell>
          <cell r="G213">
            <v>1.9300000000000001E-3</v>
          </cell>
          <cell r="H213">
            <v>5.62E-3</v>
          </cell>
          <cell r="J213">
            <v>2.1745280999999999</v>
          </cell>
          <cell r="K213">
            <v>25.652000000000001</v>
          </cell>
        </row>
        <row r="214">
          <cell r="A214" t="str">
            <v>2015.TW</v>
          </cell>
          <cell r="B214">
            <v>4.08</v>
          </cell>
          <cell r="C214">
            <v>0.71599999999999997</v>
          </cell>
          <cell r="D214">
            <v>16.252822999999999</v>
          </cell>
          <cell r="E214">
            <v>0.11726</v>
          </cell>
          <cell r="F214">
            <v>6.3079999999999997E-2</v>
          </cell>
          <cell r="G214">
            <v>0.102919996</v>
          </cell>
          <cell r="H214">
            <v>8.1619999999999998E-2</v>
          </cell>
          <cell r="I214">
            <v>17.647058000000001</v>
          </cell>
          <cell r="J214">
            <v>2.0470247000000001</v>
          </cell>
          <cell r="K214">
            <v>59.55</v>
          </cell>
        </row>
        <row r="215">
          <cell r="A215" t="str">
            <v>2017.TW</v>
          </cell>
          <cell r="B215">
            <v>0.06</v>
          </cell>
          <cell r="C215">
            <v>0.65</v>
          </cell>
          <cell r="E215">
            <v>-3.3230000000000003E-2</v>
          </cell>
          <cell r="F215">
            <v>-2.5579999999999999E-2</v>
          </cell>
          <cell r="G215">
            <v>-1.635E-2</v>
          </cell>
          <cell r="H215">
            <v>-0.20752999999999999</v>
          </cell>
          <cell r="I215">
            <v>245.83333999999999</v>
          </cell>
          <cell r="J215">
            <v>1.1831235</v>
          </cell>
          <cell r="K215">
            <v>8.0020000000000007</v>
          </cell>
        </row>
        <row r="216">
          <cell r="A216" t="str">
            <v>2020.TW</v>
          </cell>
          <cell r="B216">
            <v>5.77</v>
          </cell>
          <cell r="D216">
            <v>30.220586999999998</v>
          </cell>
          <cell r="E216">
            <v>0.35467997000000001</v>
          </cell>
          <cell r="F216">
            <v>3.9170000000000003E-2</v>
          </cell>
          <cell r="G216">
            <v>0.12401</v>
          </cell>
          <cell r="H216">
            <v>8.5070000000000007E-2</v>
          </cell>
          <cell r="I216">
            <v>7.1230500000000001</v>
          </cell>
          <cell r="J216">
            <v>2.2433274000000001</v>
          </cell>
          <cell r="K216">
            <v>30.477</v>
          </cell>
        </row>
        <row r="217">
          <cell r="A217" t="str">
            <v>2022.TW</v>
          </cell>
          <cell r="B217">
            <v>0.61</v>
          </cell>
          <cell r="C217">
            <v>1.056</v>
          </cell>
          <cell r="E217">
            <v>5.1240000000000001E-2</v>
          </cell>
          <cell r="F217">
            <v>2.895E-2</v>
          </cell>
          <cell r="G217">
            <v>0.14102000000000001</v>
          </cell>
          <cell r="H217">
            <v>4.795E-2</v>
          </cell>
          <cell r="I217">
            <v>19.918032</v>
          </cell>
          <cell r="J217">
            <v>1.1328670999999999</v>
          </cell>
          <cell r="K217">
            <v>24.972999999999999</v>
          </cell>
        </row>
        <row r="218">
          <cell r="A218" t="str">
            <v>2023.TW</v>
          </cell>
          <cell r="B218">
            <v>-0.54</v>
          </cell>
          <cell r="C218">
            <v>0.748</v>
          </cell>
          <cell r="D218">
            <v>41.052630000000001</v>
          </cell>
          <cell r="E218">
            <v>-4.5969999999999997E-2</v>
          </cell>
          <cell r="F218">
            <v>1.0779999E-2</v>
          </cell>
          <cell r="G218">
            <v>9.1560000000000002E-2</v>
          </cell>
          <cell r="H218">
            <v>1.264E-2</v>
          </cell>
          <cell r="J218">
            <v>1.0264508999999999</v>
          </cell>
          <cell r="K218">
            <v>37.341999999999999</v>
          </cell>
        </row>
        <row r="219">
          <cell r="A219" t="str">
            <v>2024.TW</v>
          </cell>
          <cell r="B219">
            <v>-0.41</v>
          </cell>
          <cell r="C219">
            <v>0.28799999999999998</v>
          </cell>
          <cell r="E219">
            <v>-4.7840000000000001E-2</v>
          </cell>
          <cell r="F219">
            <v>-1.396E-2</v>
          </cell>
          <cell r="G219">
            <v>1.9949999999999999E-2</v>
          </cell>
          <cell r="H219">
            <v>-2.6020000000000001E-2</v>
          </cell>
          <cell r="J219">
            <v>2.0814881000000001</v>
          </cell>
          <cell r="K219">
            <v>9.3989999999999991</v>
          </cell>
        </row>
        <row r="220">
          <cell r="A220" t="str">
            <v>2025.TW</v>
          </cell>
          <cell r="B220">
            <v>0.6</v>
          </cell>
          <cell r="C220">
            <v>0.495</v>
          </cell>
          <cell r="E220">
            <v>0.14391999999999999</v>
          </cell>
          <cell r="F220">
            <v>-7.1129999999999999E-2</v>
          </cell>
          <cell r="G220">
            <v>-0.21096000000000001</v>
          </cell>
          <cell r="H220">
            <v>-0.25656000000000001</v>
          </cell>
          <cell r="I220">
            <v>20.916665999999999</v>
          </cell>
          <cell r="J220">
            <v>2.0702739000000001</v>
          </cell>
          <cell r="K220">
            <v>2.6269999999999998</v>
          </cell>
        </row>
        <row r="221">
          <cell r="A221" t="str">
            <v>2027.TW</v>
          </cell>
          <cell r="B221">
            <v>1.92</v>
          </cell>
          <cell r="C221">
            <v>0.73099999999999998</v>
          </cell>
          <cell r="D221">
            <v>13.065068</v>
          </cell>
          <cell r="E221">
            <v>9.1800004000000004E-2</v>
          </cell>
          <cell r="F221">
            <v>3.9379999999999998E-2</v>
          </cell>
          <cell r="G221">
            <v>0.19214999999999999</v>
          </cell>
          <cell r="H221">
            <v>4.5700002000000003E-2</v>
          </cell>
          <cell r="I221">
            <v>19.869793000000001</v>
          </cell>
          <cell r="J221">
            <v>1.2970014999999999</v>
          </cell>
          <cell r="K221">
            <v>43.603999999999999</v>
          </cell>
        </row>
        <row r="222">
          <cell r="A222" t="str">
            <v>2028.TW</v>
          </cell>
          <cell r="B222">
            <v>1.19</v>
          </cell>
          <cell r="C222">
            <v>1.244</v>
          </cell>
          <cell r="E222">
            <v>9.4259999999999997E-2</v>
          </cell>
          <cell r="F222">
            <v>3.739E-2</v>
          </cell>
          <cell r="G222">
            <v>6.5349995999999994E-2</v>
          </cell>
          <cell r="H222">
            <v>5.0440001999999998E-2</v>
          </cell>
          <cell r="I222">
            <v>23.067226000000002</v>
          </cell>
          <cell r="J222">
            <v>1.9952027999999999</v>
          </cell>
          <cell r="K222">
            <v>32.316000000000003</v>
          </cell>
        </row>
        <row r="223">
          <cell r="A223" t="str">
            <v>2029.TW</v>
          </cell>
          <cell r="B223">
            <v>1.94</v>
          </cell>
          <cell r="C223">
            <v>0.88200000000000001</v>
          </cell>
          <cell r="D223">
            <v>45</v>
          </cell>
          <cell r="E223">
            <v>6.3719999999999999E-2</v>
          </cell>
          <cell r="F223">
            <v>4.3439999999999999E-2</v>
          </cell>
          <cell r="G223">
            <v>0.109639995</v>
          </cell>
          <cell r="H223">
            <v>7.0360000000000006E-2</v>
          </cell>
          <cell r="I223">
            <v>14.613401</v>
          </cell>
          <cell r="J223">
            <v>0.91487026000000005</v>
          </cell>
          <cell r="K223">
            <v>38.573999999999998</v>
          </cell>
        </row>
        <row r="224">
          <cell r="A224" t="str">
            <v>2030.TW</v>
          </cell>
          <cell r="B224">
            <v>-0.46</v>
          </cell>
          <cell r="C224">
            <v>0.56899999999999995</v>
          </cell>
          <cell r="D224">
            <v>12.000000999999999</v>
          </cell>
          <cell r="E224">
            <v>1.0140000999999999E-2</v>
          </cell>
          <cell r="F224">
            <v>1.2990000999999999E-2</v>
          </cell>
          <cell r="G224">
            <v>7.2889999999999996E-2</v>
          </cell>
          <cell r="H224">
            <v>1.0720001E-2</v>
          </cell>
          <cell r="J224">
            <v>1.0825283999999999</v>
          </cell>
          <cell r="K224">
            <v>45.831000000000003</v>
          </cell>
        </row>
        <row r="225">
          <cell r="A225" t="str">
            <v>2031.TW</v>
          </cell>
          <cell r="B225">
            <v>6.07</v>
          </cell>
          <cell r="C225">
            <v>1.163</v>
          </cell>
          <cell r="D225">
            <v>10.770576999999999</v>
          </cell>
          <cell r="E225">
            <v>0.15642998999999999</v>
          </cell>
          <cell r="F225">
            <v>2.0320000000000001E-2</v>
          </cell>
          <cell r="G225">
            <v>8.9940004000000004E-2</v>
          </cell>
          <cell r="H225">
            <v>4.5440003E-2</v>
          </cell>
          <cell r="I225">
            <v>10.131796</v>
          </cell>
          <cell r="J225">
            <v>1.7418642</v>
          </cell>
          <cell r="K225">
            <v>50.055</v>
          </cell>
        </row>
        <row r="226">
          <cell r="A226" t="str">
            <v>2032.TW</v>
          </cell>
          <cell r="B226">
            <v>0.03</v>
          </cell>
          <cell r="C226">
            <v>0.94599999999999995</v>
          </cell>
          <cell r="E226">
            <v>-1.239E-2</v>
          </cell>
          <cell r="F226">
            <v>-1.9279999999999999E-2</v>
          </cell>
          <cell r="G226">
            <v>1.5440000000000001E-2</v>
          </cell>
          <cell r="H226">
            <v>-2.341E-2</v>
          </cell>
          <cell r="I226">
            <v>586.66669999999999</v>
          </cell>
          <cell r="J226">
            <v>1.3870281</v>
          </cell>
          <cell r="K226">
            <v>21.928999999999998</v>
          </cell>
        </row>
        <row r="227">
          <cell r="A227" t="str">
            <v>2033.TW</v>
          </cell>
          <cell r="B227">
            <v>0.08</v>
          </cell>
          <cell r="C227">
            <v>0.75600000000000001</v>
          </cell>
          <cell r="D227">
            <v>70.652175999999997</v>
          </cell>
          <cell r="E227">
            <v>-3.0300000000000001E-3</v>
          </cell>
          <cell r="F227">
            <v>-2.9699997999999999E-3</v>
          </cell>
          <cell r="G227">
            <v>8.8859999999999995E-2</v>
          </cell>
          <cell r="H227">
            <v>2.479E-2</v>
          </cell>
          <cell r="I227">
            <v>203.125</v>
          </cell>
          <cell r="J227">
            <v>1.2748098000000001</v>
          </cell>
          <cell r="K227">
            <v>7.2690000000000001</v>
          </cell>
        </row>
        <row r="228">
          <cell r="A228" t="str">
            <v>2034.TW</v>
          </cell>
          <cell r="B228">
            <v>-0.49</v>
          </cell>
          <cell r="D228">
            <v>19.11111</v>
          </cell>
          <cell r="E228">
            <v>-2.1059999999999999E-2</v>
          </cell>
          <cell r="F228">
            <v>1.401E-2</v>
          </cell>
          <cell r="G228">
            <v>8.695E-2</v>
          </cell>
          <cell r="H228">
            <v>7.1120000000000003E-2</v>
          </cell>
          <cell r="J228">
            <v>1.3106426</v>
          </cell>
          <cell r="K228">
            <v>31.54</v>
          </cell>
        </row>
        <row r="229">
          <cell r="A229" t="str">
            <v>2038.TW</v>
          </cell>
          <cell r="B229">
            <v>0.25</v>
          </cell>
          <cell r="C229">
            <v>1.56</v>
          </cell>
          <cell r="E229">
            <v>7.5900000000000004E-3</v>
          </cell>
          <cell r="F229">
            <v>3.2100000000000002E-3</v>
          </cell>
          <cell r="G229">
            <v>2.6939999999999999E-2</v>
          </cell>
          <cell r="H229">
            <v>6.4900000000000001E-3</v>
          </cell>
          <cell r="I229">
            <v>85.4</v>
          </cell>
          <cell r="J229">
            <v>1.0985336000000001</v>
          </cell>
          <cell r="K229">
            <v>49.204999999999998</v>
          </cell>
        </row>
        <row r="230">
          <cell r="A230" t="str">
            <v>2049.TW</v>
          </cell>
          <cell r="B230">
            <v>5.62</v>
          </cell>
          <cell r="C230">
            <v>1.409</v>
          </cell>
          <cell r="D230">
            <v>23.150963000000001</v>
          </cell>
          <cell r="E230">
            <v>5.2270003000000002E-2</v>
          </cell>
          <cell r="F230">
            <v>3.1989999999999998E-2</v>
          </cell>
          <cell r="G230">
            <v>0.31078</v>
          </cell>
          <cell r="H230">
            <v>3.1050000000000001E-2</v>
          </cell>
          <cell r="I230">
            <v>40.658363000000001</v>
          </cell>
          <cell r="J230">
            <v>2.3098774</v>
          </cell>
          <cell r="K230">
            <v>69.625</v>
          </cell>
        </row>
        <row r="231">
          <cell r="A231" t="str">
            <v>2059.TW</v>
          </cell>
          <cell r="B231">
            <v>37.74</v>
          </cell>
          <cell r="D231">
            <v>22.317361999999999</v>
          </cell>
          <cell r="E231">
            <v>0.21405001000000001</v>
          </cell>
          <cell r="F231">
            <v>0.10067</v>
          </cell>
          <cell r="G231">
            <v>0.62111000000000005</v>
          </cell>
          <cell r="H231">
            <v>0.52182996000000004</v>
          </cell>
          <cell r="I231">
            <v>32.458927000000003</v>
          </cell>
          <cell r="J231">
            <v>6.5400305000000003</v>
          </cell>
          <cell r="K231">
            <v>68.628</v>
          </cell>
        </row>
        <row r="232">
          <cell r="A232" t="str">
            <v>2062.TW</v>
          </cell>
          <cell r="B232">
            <v>2.48</v>
          </cell>
          <cell r="C232">
            <v>0.68799999999999994</v>
          </cell>
          <cell r="D232">
            <v>11.310862</v>
          </cell>
          <cell r="E232">
            <v>4.2909999999999997E-2</v>
          </cell>
          <cell r="F232">
            <v>1.6889999999999999E-2</v>
          </cell>
          <cell r="G232">
            <v>0.119160004</v>
          </cell>
          <cell r="H232">
            <v>6.8059999999999996E-2</v>
          </cell>
          <cell r="I232">
            <v>12.17742</v>
          </cell>
          <cell r="J232">
            <v>0.82237289999999996</v>
          </cell>
          <cell r="K232">
            <v>37.835999999999999</v>
          </cell>
        </row>
        <row r="233">
          <cell r="A233" t="str">
            <v>2069.TW</v>
          </cell>
          <cell r="B233">
            <v>-1.18</v>
          </cell>
          <cell r="C233">
            <v>0.64200000000000002</v>
          </cell>
          <cell r="E233">
            <v>-4.947E-2</v>
          </cell>
          <cell r="G233">
            <v>3.3439999999999998E-2</v>
          </cell>
          <cell r="H233">
            <v>-2.8889999E-2</v>
          </cell>
          <cell r="J233">
            <v>0.74378330000000004</v>
          </cell>
          <cell r="K233">
            <v>68.748000000000005</v>
          </cell>
        </row>
        <row r="234">
          <cell r="A234" t="str">
            <v>2101.TW</v>
          </cell>
          <cell r="B234">
            <v>0.24</v>
          </cell>
          <cell r="C234">
            <v>0.35699999999999998</v>
          </cell>
          <cell r="D234">
            <v>118.54167</v>
          </cell>
          <cell r="E234">
            <v>1.29700005E-2</v>
          </cell>
          <cell r="F234">
            <v>6.9999998000000001E-3</v>
          </cell>
          <cell r="G234">
            <v>0.19511998999999999</v>
          </cell>
          <cell r="H234">
            <v>9.9809999999999996E-2</v>
          </cell>
          <cell r="I234">
            <v>237.08333999999999</v>
          </cell>
          <cell r="J234">
            <v>4.5809517</v>
          </cell>
          <cell r="K234">
            <v>9.4160000000000004</v>
          </cell>
        </row>
        <row r="235">
          <cell r="A235" t="str">
            <v>2102.TW</v>
          </cell>
          <cell r="B235">
            <v>-2.88</v>
          </cell>
          <cell r="C235">
            <v>0.63900000000000001</v>
          </cell>
          <cell r="E235">
            <v>-0.30963000000000002</v>
          </cell>
          <cell r="F235">
            <v>-5.6570000000000002E-2</v>
          </cell>
          <cell r="G235">
            <v>-0.62028000000000005</v>
          </cell>
          <cell r="H235">
            <v>-3.0824600000000002</v>
          </cell>
          <cell r="J235">
            <v>1.2976220999999999</v>
          </cell>
          <cell r="K235">
            <v>1.0409999999999999</v>
          </cell>
        </row>
        <row r="236">
          <cell r="A236" t="str">
            <v>2103.TW</v>
          </cell>
          <cell r="B236">
            <v>0.83</v>
          </cell>
          <cell r="D236">
            <v>25.860213999999999</v>
          </cell>
          <cell r="E236">
            <v>4.6100000000000002E-2</v>
          </cell>
          <cell r="F236">
            <v>1.694E-2</v>
          </cell>
          <cell r="G236">
            <v>0.10750999999999999</v>
          </cell>
          <cell r="H236">
            <v>4.7559999999999998E-2</v>
          </cell>
          <cell r="I236">
            <v>28.975902999999999</v>
          </cell>
          <cell r="J236">
            <v>0.98792310000000005</v>
          </cell>
          <cell r="K236">
            <v>38.938000000000002</v>
          </cell>
        </row>
        <row r="237">
          <cell r="A237" t="str">
            <v>2104.TW</v>
          </cell>
          <cell r="B237">
            <v>-0.78</v>
          </cell>
          <cell r="C237">
            <v>0.73099999999999998</v>
          </cell>
          <cell r="D237">
            <v>66.111109999999996</v>
          </cell>
          <cell r="E237">
            <v>-1.52900005E-2</v>
          </cell>
          <cell r="F237">
            <v>1.6300001E-3</v>
          </cell>
          <cell r="G237">
            <v>8.1999995000000006E-2</v>
          </cell>
          <cell r="H237">
            <v>3.424E-2</v>
          </cell>
          <cell r="J237">
            <v>0.51576180000000005</v>
          </cell>
          <cell r="K237">
            <v>18.428000000000001</v>
          </cell>
        </row>
        <row r="238">
          <cell r="A238" t="str">
            <v>2105.TW</v>
          </cell>
          <cell r="B238">
            <v>2.0299999999999998</v>
          </cell>
          <cell r="C238">
            <v>0.51400000000000001</v>
          </cell>
          <cell r="D238">
            <v>18.790849999999999</v>
          </cell>
          <cell r="E238">
            <v>9.5219999999999999E-2</v>
          </cell>
          <cell r="F238">
            <v>4.8759999999999998E-2</v>
          </cell>
          <cell r="G238">
            <v>0.25247999999999998</v>
          </cell>
          <cell r="H238">
            <v>0.115830004</v>
          </cell>
          <cell r="I238">
            <v>28.325123000000001</v>
          </cell>
          <cell r="J238">
            <v>2.2639577000000002</v>
          </cell>
          <cell r="K238">
            <v>29.707999999999998</v>
          </cell>
        </row>
        <row r="239">
          <cell r="A239" t="str">
            <v>2106.TW</v>
          </cell>
          <cell r="B239">
            <v>1.78</v>
          </cell>
          <cell r="C239">
            <v>0.29299999999999998</v>
          </cell>
          <cell r="D239">
            <v>23.943663000000001</v>
          </cell>
          <cell r="E239">
            <v>4.5229997000000001E-2</v>
          </cell>
          <cell r="F239">
            <v>1.7919999999999998E-2</v>
          </cell>
          <cell r="G239">
            <v>0.19373000000000001</v>
          </cell>
          <cell r="H239">
            <v>7.4950000000000003E-2</v>
          </cell>
          <cell r="I239">
            <v>19.101123999999999</v>
          </cell>
          <cell r="J239">
            <v>1.6586984</v>
          </cell>
          <cell r="K239">
            <v>36.070999999999998</v>
          </cell>
        </row>
        <row r="240">
          <cell r="A240" t="str">
            <v>2107.TW</v>
          </cell>
          <cell r="B240">
            <v>1.8</v>
          </cell>
          <cell r="C240">
            <v>0.60299999999999998</v>
          </cell>
          <cell r="E240">
            <v>4.2770000000000002E-2</v>
          </cell>
          <cell r="F240">
            <v>8.909999E-3</v>
          </cell>
          <cell r="G240">
            <v>0.30934</v>
          </cell>
          <cell r="H240">
            <v>9.9779989999999999E-2</v>
          </cell>
          <cell r="I240">
            <v>14.722222</v>
          </cell>
          <cell r="J240">
            <v>0.64868300000000001</v>
          </cell>
          <cell r="K240">
            <v>4.2060000000000004</v>
          </cell>
        </row>
        <row r="241">
          <cell r="A241" t="str">
            <v>2108.TW</v>
          </cell>
          <cell r="B241">
            <v>1.3</v>
          </cell>
          <cell r="D241">
            <v>10.237389</v>
          </cell>
          <cell r="E241">
            <v>6.0049999999999999E-2</v>
          </cell>
          <cell r="F241">
            <v>2.8330000000000001E-2</v>
          </cell>
          <cell r="G241">
            <v>0.23066998999999999</v>
          </cell>
          <cell r="H241">
            <v>7.671E-2</v>
          </cell>
          <cell r="I241">
            <v>26.538461999999999</v>
          </cell>
          <cell r="J241">
            <v>1.2196847</v>
          </cell>
          <cell r="K241">
            <v>18.038</v>
          </cell>
        </row>
        <row r="242">
          <cell r="A242" t="str">
            <v>2109.TW</v>
          </cell>
          <cell r="B242">
            <v>1.75</v>
          </cell>
          <cell r="C242">
            <v>0.48299999999999998</v>
          </cell>
          <cell r="E242">
            <v>0.10829999999999999</v>
          </cell>
          <cell r="F242">
            <v>3.5529999999999999E-2</v>
          </cell>
          <cell r="G242">
            <v>0.21945999999999999</v>
          </cell>
          <cell r="H242">
            <v>0.18432999999999999</v>
          </cell>
          <cell r="I242">
            <v>10.571427999999999</v>
          </cell>
          <cell r="J242">
            <v>1.4982184000000001</v>
          </cell>
          <cell r="K242">
            <v>16.733000000000001</v>
          </cell>
        </row>
        <row r="243">
          <cell r="A243" t="str">
            <v>2114.TW</v>
          </cell>
          <cell r="B243">
            <v>6.02</v>
          </cell>
          <cell r="C243">
            <v>0.39100000000000001</v>
          </cell>
          <cell r="E243">
            <v>0.15404999999999999</v>
          </cell>
          <cell r="F243">
            <v>8.906E-2</v>
          </cell>
          <cell r="G243">
            <v>0.42312</v>
          </cell>
          <cell r="H243">
            <v>0.33838000000000001</v>
          </cell>
          <cell r="I243">
            <v>18.521595000000001</v>
          </cell>
          <cell r="J243">
            <v>2.8155142999999998</v>
          </cell>
          <cell r="K243">
            <v>19.978000000000002</v>
          </cell>
        </row>
        <row r="244">
          <cell r="A244" t="str">
            <v>2115.TW</v>
          </cell>
          <cell r="B244">
            <v>0.94</v>
          </cell>
          <cell r="D244">
            <v>13.072288500000001</v>
          </cell>
          <cell r="E244">
            <v>2.9690001000000001E-2</v>
          </cell>
          <cell r="F244">
            <v>2.8269999000000001E-2</v>
          </cell>
          <cell r="G244">
            <v>0.20660999999999999</v>
          </cell>
          <cell r="H244">
            <v>0.10047</v>
          </cell>
          <cell r="I244">
            <v>34.627659999999999</v>
          </cell>
          <cell r="J244">
            <v>1.0154105</v>
          </cell>
          <cell r="K244">
            <v>27.498999999999999</v>
          </cell>
        </row>
        <row r="245">
          <cell r="A245" t="str">
            <v>2201.TW</v>
          </cell>
          <cell r="B245">
            <v>4.01</v>
          </cell>
          <cell r="C245">
            <v>0.92200000000000004</v>
          </cell>
          <cell r="D245">
            <v>11.860465</v>
          </cell>
          <cell r="E245">
            <v>0.105349995</v>
          </cell>
          <cell r="F245">
            <v>1.4710000000000001E-2</v>
          </cell>
          <cell r="G245">
            <v>0.35410999999999998</v>
          </cell>
          <cell r="H245">
            <v>7.1690000000000004E-2</v>
          </cell>
          <cell r="I245">
            <v>17.805485000000001</v>
          </cell>
          <cell r="J245">
            <v>1.2661595000000001</v>
          </cell>
          <cell r="K245">
            <v>81.069000000000003</v>
          </cell>
        </row>
        <row r="246">
          <cell r="A246" t="str">
            <v>2204.TW</v>
          </cell>
          <cell r="B246">
            <v>9.93</v>
          </cell>
          <cell r="D246">
            <v>10.786802</v>
          </cell>
          <cell r="E246">
            <v>0.15473999999999999</v>
          </cell>
          <cell r="F246">
            <v>3.6199997999999997E-2</v>
          </cell>
          <cell r="G246">
            <v>0.15537999999999999</v>
          </cell>
          <cell r="H246">
            <v>7.2410000000000002E-2</v>
          </cell>
          <cell r="I246">
            <v>12.839879</v>
          </cell>
          <cell r="J246">
            <v>2.0526110000000002</v>
          </cell>
          <cell r="K246">
            <v>76.397000000000006</v>
          </cell>
        </row>
        <row r="247">
          <cell r="A247" t="str">
            <v>2206.TW</v>
          </cell>
          <cell r="B247">
            <v>7.98</v>
          </cell>
          <cell r="C247">
            <v>0.32600000000000001</v>
          </cell>
          <cell r="E247">
            <v>0.29202</v>
          </cell>
          <cell r="F247">
            <v>6.3729999999999995E-2</v>
          </cell>
          <cell r="G247">
            <v>0.20802999999999999</v>
          </cell>
          <cell r="H247">
            <v>7.0949999999999999E-2</v>
          </cell>
          <cell r="I247">
            <v>9.7243110000000001</v>
          </cell>
          <cell r="J247">
            <v>2.7448619999999999</v>
          </cell>
          <cell r="K247">
            <v>81.328000000000003</v>
          </cell>
        </row>
        <row r="248">
          <cell r="A248" t="str">
            <v>2207.TW</v>
          </cell>
          <cell r="B248">
            <v>42.46</v>
          </cell>
          <cell r="C248">
            <v>0.83799999999999997</v>
          </cell>
          <cell r="D248">
            <v>12.988676999999999</v>
          </cell>
          <cell r="E248">
            <v>0.31234000000000001</v>
          </cell>
          <cell r="F248">
            <v>4.8839998000000003E-2</v>
          </cell>
          <cell r="G248">
            <v>0.21023000999999999</v>
          </cell>
          <cell r="H248">
            <v>0.14083000000000001</v>
          </cell>
          <cell r="I248">
            <v>14.31936</v>
          </cell>
          <cell r="J248">
            <v>5.1539396999999996</v>
          </cell>
          <cell r="K248">
            <v>506.75</v>
          </cell>
        </row>
        <row r="249">
          <cell r="A249" t="str">
            <v>2208.TW</v>
          </cell>
          <cell r="B249">
            <v>-2.77</v>
          </cell>
          <cell r="C249">
            <v>0.95799999999999996</v>
          </cell>
          <cell r="D249">
            <v>-4.2263279999999996</v>
          </cell>
          <cell r="E249">
            <v>-0.49145</v>
          </cell>
          <cell r="F249">
            <v>-4.1250000000000002E-2</v>
          </cell>
          <cell r="G249">
            <v>-0.11228</v>
          </cell>
          <cell r="H249">
            <v>-0.10536</v>
          </cell>
          <cell r="J249">
            <v>2.5540821999999999</v>
          </cell>
          <cell r="K249">
            <v>23.015000000000001</v>
          </cell>
        </row>
        <row r="250">
          <cell r="A250" t="str">
            <v>2211.TW</v>
          </cell>
          <cell r="B250">
            <v>8.7799999999999994</v>
          </cell>
          <cell r="C250">
            <v>0.58499999999999996</v>
          </cell>
          <cell r="D250">
            <v>28.150406</v>
          </cell>
          <cell r="E250">
            <v>0.16409999</v>
          </cell>
          <cell r="F250">
            <v>6.1550002999999999E-2</v>
          </cell>
          <cell r="G250">
            <v>0.35127000000000003</v>
          </cell>
          <cell r="H250">
            <v>0.30717</v>
          </cell>
          <cell r="I250">
            <v>15.774487499999999</v>
          </cell>
          <cell r="J250">
            <v>2.3762546000000002</v>
          </cell>
          <cell r="K250">
            <v>26.59</v>
          </cell>
        </row>
        <row r="251">
          <cell r="A251" t="str">
            <v>2227.TW</v>
          </cell>
          <cell r="B251">
            <v>4.58</v>
          </cell>
          <cell r="C251">
            <v>0.52700000000000002</v>
          </cell>
          <cell r="D251">
            <v>6.9889783999999997</v>
          </cell>
          <cell r="E251">
            <v>7.1129999999999999E-2</v>
          </cell>
          <cell r="F251">
            <v>6.4099999999999999E-3</v>
          </cell>
          <cell r="G251">
            <v>0.12020001</v>
          </cell>
          <cell r="H251">
            <v>3.6389999999999999E-2</v>
          </cell>
          <cell r="I251">
            <v>30.458514999999998</v>
          </cell>
          <cell r="J251">
            <v>2.2060217999999998</v>
          </cell>
          <cell r="K251">
            <v>88.841999999999999</v>
          </cell>
        </row>
        <row r="252">
          <cell r="A252" t="str">
            <v>2228.TW</v>
          </cell>
          <cell r="B252">
            <v>9.02</v>
          </cell>
          <cell r="C252">
            <v>0.624</v>
          </cell>
          <cell r="D252">
            <v>13.836104000000001</v>
          </cell>
          <cell r="E252">
            <v>0.15221999999999999</v>
          </cell>
          <cell r="F252">
            <v>6.0939997000000003E-2</v>
          </cell>
          <cell r="G252">
            <v>0.25152999999999998</v>
          </cell>
          <cell r="H252">
            <v>0.11921</v>
          </cell>
          <cell r="I252">
            <v>12.915742</v>
          </cell>
          <cell r="J252">
            <v>1.8760365999999999</v>
          </cell>
          <cell r="K252">
            <v>66.14</v>
          </cell>
        </row>
        <row r="253">
          <cell r="A253" t="str">
            <v>2231.TW</v>
          </cell>
          <cell r="B253">
            <v>2.74</v>
          </cell>
          <cell r="C253">
            <v>0.874</v>
          </cell>
          <cell r="D253">
            <v>14.435389499999999</v>
          </cell>
          <cell r="E253">
            <v>6.1109999999999998E-2</v>
          </cell>
          <cell r="F253">
            <v>2.7650000000000001E-2</v>
          </cell>
          <cell r="G253">
            <v>0.39751998</v>
          </cell>
          <cell r="H253">
            <v>-4.2119999999999998E-2</v>
          </cell>
          <cell r="I253">
            <v>45.255474</v>
          </cell>
          <cell r="J253">
            <v>4.1504890000000003</v>
          </cell>
          <cell r="K253">
            <v>31.215</v>
          </cell>
        </row>
        <row r="254">
          <cell r="A254" t="str">
            <v>2233.TW</v>
          </cell>
          <cell r="B254">
            <v>9.6999999999999993</v>
          </cell>
          <cell r="D254">
            <v>12.641508999999999</v>
          </cell>
          <cell r="E254">
            <v>0.15861</v>
          </cell>
          <cell r="F254">
            <v>7.1239999999999998E-2</v>
          </cell>
          <cell r="G254">
            <v>0.34429999999999999</v>
          </cell>
          <cell r="H254">
            <v>0.18740999999999999</v>
          </cell>
          <cell r="I254">
            <v>13.814432999999999</v>
          </cell>
          <cell r="J254">
            <v>2.1169704999999999</v>
          </cell>
          <cell r="K254">
            <v>56.71</v>
          </cell>
        </row>
        <row r="255">
          <cell r="A255" t="str">
            <v>2236.TW</v>
          </cell>
          <cell r="B255">
            <v>2.5</v>
          </cell>
          <cell r="C255">
            <v>0.90600000000000003</v>
          </cell>
          <cell r="D255">
            <v>17.678570000000001</v>
          </cell>
          <cell r="E255">
            <v>9.3280000000000002E-2</v>
          </cell>
          <cell r="F255">
            <v>4.9930000000000002E-2</v>
          </cell>
          <cell r="G255">
            <v>0.31859999999999999</v>
          </cell>
          <cell r="H255">
            <v>0.18391001000000001</v>
          </cell>
          <cell r="I255">
            <v>31.679998000000001</v>
          </cell>
          <cell r="J255">
            <v>2.5808973000000002</v>
          </cell>
          <cell r="K255">
            <v>39</v>
          </cell>
        </row>
        <row r="256">
          <cell r="A256" t="str">
            <v>2239.TW</v>
          </cell>
          <cell r="B256">
            <v>2.2000000000000002</v>
          </cell>
          <cell r="C256">
            <v>0.97499999999999998</v>
          </cell>
          <cell r="D256">
            <v>7.5261784</v>
          </cell>
          <cell r="E256">
            <v>1.512E-2</v>
          </cell>
          <cell r="F256">
            <v>1.0190001000000001E-2</v>
          </cell>
          <cell r="G256">
            <v>0.12925</v>
          </cell>
          <cell r="H256">
            <v>3.533E-2</v>
          </cell>
          <cell r="I256">
            <v>26.136364</v>
          </cell>
          <cell r="J256">
            <v>0.58596336999999998</v>
          </cell>
          <cell r="K256">
            <v>203.03700000000001</v>
          </cell>
        </row>
        <row r="257">
          <cell r="A257" t="str">
            <v>2241.TW</v>
          </cell>
          <cell r="B257">
            <v>-2.0299999999999998</v>
          </cell>
          <cell r="C257">
            <v>0.621</v>
          </cell>
          <cell r="E257">
            <v>-0.15528</v>
          </cell>
          <cell r="F257">
            <v>-5.203E-2</v>
          </cell>
          <cell r="G257">
            <v>-6.7600000000000004E-3</v>
          </cell>
          <cell r="H257">
            <v>-0.28804000000000002</v>
          </cell>
          <cell r="J257">
            <v>3.3069641999999999</v>
          </cell>
          <cell r="K257">
            <v>9.7840000000000007</v>
          </cell>
        </row>
        <row r="258">
          <cell r="A258" t="str">
            <v>2243.TW</v>
          </cell>
          <cell r="B258">
            <v>-1.33</v>
          </cell>
          <cell r="C258">
            <v>1.1060000000000001</v>
          </cell>
          <cell r="E258">
            <v>-0.24681998999999999</v>
          </cell>
          <cell r="F258">
            <v>-2.1979999E-2</v>
          </cell>
          <cell r="G258">
            <v>6.6699999999999997E-3</v>
          </cell>
          <cell r="H258">
            <v>-0.10281</v>
          </cell>
          <cell r="J258">
            <v>1.8401145999999999</v>
          </cell>
          <cell r="K258">
            <v>25.683</v>
          </cell>
        </row>
        <row r="259">
          <cell r="A259" t="str">
            <v>2247.TW</v>
          </cell>
          <cell r="B259">
            <v>22.35</v>
          </cell>
          <cell r="E259">
            <v>0.15554999999999999</v>
          </cell>
          <cell r="F259">
            <v>6.1780000000000002E-2</v>
          </cell>
          <cell r="G259">
            <v>0.11464000000000001</v>
          </cell>
          <cell r="H259">
            <v>3.8289999999999998E-2</v>
          </cell>
          <cell r="I259">
            <v>14.474273</v>
          </cell>
          <cell r="J259">
            <v>2.2178802000000002</v>
          </cell>
          <cell r="K259">
            <v>646.34100000000001</v>
          </cell>
        </row>
        <row r="260">
          <cell r="A260" t="str">
            <v>2250.TW</v>
          </cell>
          <cell r="B260">
            <v>5.48</v>
          </cell>
          <cell r="E260">
            <v>9.5290004999999997E-2</v>
          </cell>
          <cell r="F260">
            <v>4.2389999999999997E-2</v>
          </cell>
          <cell r="G260">
            <v>0.19554000999999999</v>
          </cell>
          <cell r="H260">
            <v>6.0370001999999999E-2</v>
          </cell>
          <cell r="I260">
            <v>23.448906000000001</v>
          </cell>
          <cell r="J260">
            <v>2.0784807000000001</v>
          </cell>
          <cell r="K260">
            <v>127.77</v>
          </cell>
        </row>
        <row r="261">
          <cell r="A261" t="str">
            <v>2301.TW</v>
          </cell>
          <cell r="B261">
            <v>6.3</v>
          </cell>
          <cell r="C261">
            <v>0.52700000000000002</v>
          </cell>
          <cell r="D261">
            <v>16.762589999999999</v>
          </cell>
          <cell r="E261">
            <v>0.18106001999999999</v>
          </cell>
          <cell r="F261">
            <v>4.9369999999999997E-2</v>
          </cell>
          <cell r="G261">
            <v>0.22453000000000001</v>
          </cell>
          <cell r="H261">
            <v>7.7520000000000006E-2</v>
          </cell>
          <cell r="I261">
            <v>18.492063999999999</v>
          </cell>
          <cell r="J261">
            <v>3.2190322999999998</v>
          </cell>
          <cell r="K261">
            <v>62.414000000000001</v>
          </cell>
        </row>
        <row r="262">
          <cell r="A262" t="str">
            <v>2302.TW</v>
          </cell>
          <cell r="B262">
            <v>0.56999999999999995</v>
          </cell>
          <cell r="E262">
            <v>5.4390002E-2</v>
          </cell>
          <cell r="F262">
            <v>2.0930000000000001E-2</v>
          </cell>
          <cell r="G262">
            <v>0.37109002000000002</v>
          </cell>
          <cell r="H262">
            <v>6.9830000000000003E-2</v>
          </cell>
          <cell r="I262">
            <v>33.68421</v>
          </cell>
          <cell r="J262">
            <v>1.8188709000000001</v>
          </cell>
          <cell r="K262">
            <v>4.2610000000000001</v>
          </cell>
        </row>
        <row r="263">
          <cell r="A263" t="str">
            <v>2303.TW</v>
          </cell>
          <cell r="B263">
            <v>4.37</v>
          </cell>
          <cell r="C263">
            <v>1.18</v>
          </cell>
          <cell r="D263">
            <v>12.287580999999999</v>
          </cell>
          <cell r="E263">
            <v>0.15123</v>
          </cell>
          <cell r="F263">
            <v>6.1379999999999997E-2</v>
          </cell>
          <cell r="G263">
            <v>0.33827000000000002</v>
          </cell>
          <cell r="H263">
            <v>0.21290999999999999</v>
          </cell>
          <cell r="I263">
            <v>12.906179</v>
          </cell>
          <cell r="J263">
            <v>1.8698406000000001</v>
          </cell>
          <cell r="K263">
            <v>17.998999999999999</v>
          </cell>
        </row>
        <row r="264">
          <cell r="A264" t="str">
            <v>2305.TW</v>
          </cell>
          <cell r="B264">
            <v>0.21</v>
          </cell>
          <cell r="C264">
            <v>0.65200000000000002</v>
          </cell>
          <cell r="E264">
            <v>9.9800010000000005E-3</v>
          </cell>
          <cell r="F264">
            <v>-2.9899999999999999E-2</v>
          </cell>
          <cell r="G264">
            <v>0.30499999999999999</v>
          </cell>
          <cell r="H264">
            <v>-0.17988999999999999</v>
          </cell>
          <cell r="I264">
            <v>116.19047500000001</v>
          </cell>
          <cell r="J264">
            <v>2.2752705</v>
          </cell>
          <cell r="K264">
            <v>2.8410000000000002</v>
          </cell>
        </row>
        <row r="265">
          <cell r="A265" t="str">
            <v>2308.TW</v>
          </cell>
          <cell r="B265">
            <v>12.35</v>
          </cell>
          <cell r="C265">
            <v>1.139</v>
          </cell>
          <cell r="D265">
            <v>21.683354999999999</v>
          </cell>
          <cell r="E265">
            <v>0.15440999999999999</v>
          </cell>
          <cell r="F265">
            <v>5.5539999999999999E-2</v>
          </cell>
          <cell r="G265">
            <v>0.29672999999999999</v>
          </cell>
          <cell r="H265">
            <v>8.1000000000000003E-2</v>
          </cell>
          <cell r="I265">
            <v>28.056678999999999</v>
          </cell>
          <cell r="J265">
            <v>4.2634606000000002</v>
          </cell>
          <cell r="K265">
            <v>153.863</v>
          </cell>
        </row>
        <row r="266">
          <cell r="A266" t="str">
            <v>2312.TW</v>
          </cell>
          <cell r="B266">
            <v>0.64</v>
          </cell>
          <cell r="C266">
            <v>0.754</v>
          </cell>
          <cell r="E266">
            <v>2.6400001999999999E-2</v>
          </cell>
          <cell r="F266">
            <v>1.549E-2</v>
          </cell>
          <cell r="G266">
            <v>6.1469999999999997E-2</v>
          </cell>
          <cell r="H266">
            <v>1.3250001000000001E-2</v>
          </cell>
          <cell r="I266">
            <v>26.171875</v>
          </cell>
          <cell r="J266">
            <v>1.1558899</v>
          </cell>
          <cell r="K266">
            <v>108.458</v>
          </cell>
        </row>
        <row r="267">
          <cell r="A267" t="str">
            <v>2313.TW</v>
          </cell>
          <cell r="B267">
            <v>4.01</v>
          </cell>
          <cell r="C267">
            <v>0.92500000000000004</v>
          </cell>
          <cell r="D267">
            <v>10.026809999999999</v>
          </cell>
          <cell r="E267">
            <v>0.106920004</v>
          </cell>
          <cell r="F267">
            <v>4.1050002000000002E-2</v>
          </cell>
          <cell r="G267">
            <v>0.15096999999999999</v>
          </cell>
          <cell r="H267">
            <v>0.10349999999999999</v>
          </cell>
          <cell r="I267">
            <v>18.653365999999998</v>
          </cell>
          <cell r="J267">
            <v>2.2711399999999999</v>
          </cell>
          <cell r="K267">
            <v>56.283000000000001</v>
          </cell>
        </row>
        <row r="268">
          <cell r="A268" t="str">
            <v>2314.TW</v>
          </cell>
          <cell r="B268">
            <v>-3.06</v>
          </cell>
          <cell r="C268">
            <v>1.236</v>
          </cell>
          <cell r="D268">
            <v>24.375</v>
          </cell>
          <cell r="E268">
            <v>-0.31304001999999997</v>
          </cell>
          <cell r="F268">
            <v>-5.4759997999999997E-2</v>
          </cell>
          <cell r="G268">
            <v>0.12926000000000001</v>
          </cell>
          <cell r="H268">
            <v>-0.48459997999999999</v>
          </cell>
          <cell r="J268">
            <v>4.4395340000000001</v>
          </cell>
          <cell r="K268">
            <v>14.051</v>
          </cell>
        </row>
        <row r="269">
          <cell r="A269" t="str">
            <v>2316.TW</v>
          </cell>
          <cell r="B269">
            <v>5.79</v>
          </cell>
          <cell r="E269">
            <v>0.12164999999999999</v>
          </cell>
          <cell r="F269">
            <v>-2.7309999000000001E-2</v>
          </cell>
          <cell r="G269">
            <v>-6.1120000000000001E-2</v>
          </cell>
          <cell r="H269">
            <v>-0.14688999999999999</v>
          </cell>
          <cell r="I269">
            <v>7.9620030000000002</v>
          </cell>
          <cell r="J269">
            <v>0.91061723000000006</v>
          </cell>
          <cell r="K269">
            <v>19.309000000000001</v>
          </cell>
        </row>
        <row r="270">
          <cell r="A270" t="str">
            <v>2317.TW</v>
          </cell>
          <cell r="B270">
            <v>10.73</v>
          </cell>
          <cell r="C270">
            <v>0.61599999999999999</v>
          </cell>
          <cell r="D270">
            <v>13.202847</v>
          </cell>
          <cell r="E270">
            <v>0.100839995</v>
          </cell>
          <cell r="F270">
            <v>2.7369999999999998E-2</v>
          </cell>
          <cell r="G270">
            <v>6.3630000000000006E-2</v>
          </cell>
          <cell r="H270">
            <v>2.776E-2</v>
          </cell>
          <cell r="I270">
            <v>17.287980000000001</v>
          </cell>
          <cell r="J270">
            <v>1.7260150000000001</v>
          </cell>
          <cell r="K270">
            <v>434.56900000000002</v>
          </cell>
        </row>
        <row r="271">
          <cell r="A271" t="str">
            <v>2321.TW</v>
          </cell>
          <cell r="B271">
            <v>-1.88</v>
          </cell>
          <cell r="C271">
            <v>0.98499999999999999</v>
          </cell>
          <cell r="E271">
            <v>-4.2969998000000002E-2</v>
          </cell>
          <cell r="F271">
            <v>-8.3300000000000006E-3</v>
          </cell>
          <cell r="G271">
            <v>0.25995000000000001</v>
          </cell>
          <cell r="H271">
            <v>2.1999999999999999E-2</v>
          </cell>
          <cell r="J271">
            <v>4.9566298</v>
          </cell>
          <cell r="K271">
            <v>56.89</v>
          </cell>
        </row>
        <row r="272">
          <cell r="A272" t="str">
            <v>2323.TW</v>
          </cell>
          <cell r="B272">
            <v>0.74</v>
          </cell>
          <cell r="C272">
            <v>0.74</v>
          </cell>
          <cell r="E272">
            <v>9.8599999999999993E-2</v>
          </cell>
          <cell r="F272">
            <v>-8.8699999999999994E-3</v>
          </cell>
          <cell r="G272">
            <v>0.22483</v>
          </cell>
          <cell r="H272">
            <v>-5.2399996999999997E-2</v>
          </cell>
          <cell r="I272">
            <v>17.635135999999999</v>
          </cell>
          <cell r="J272">
            <v>0.76927610000000002</v>
          </cell>
          <cell r="K272">
            <v>6.7789999999999999</v>
          </cell>
        </row>
        <row r="273">
          <cell r="A273" t="str">
            <v>2324.TW</v>
          </cell>
          <cell r="B273">
            <v>1.86</v>
          </cell>
          <cell r="C273">
            <v>0.41399999999999998</v>
          </cell>
          <cell r="D273">
            <v>13.935017999999999</v>
          </cell>
          <cell r="E273">
            <v>7.6409995999999994E-2</v>
          </cell>
          <cell r="F273">
            <v>1.7729999999999999E-2</v>
          </cell>
          <cell r="G273">
            <v>4.5739996999999998E-2</v>
          </cell>
          <cell r="H273">
            <v>1.422E-2</v>
          </cell>
          <cell r="I273">
            <v>20.752687000000002</v>
          </cell>
          <cell r="J273">
            <v>1.3988041</v>
          </cell>
          <cell r="K273">
            <v>215.01</v>
          </cell>
        </row>
        <row r="274">
          <cell r="A274" t="str">
            <v>2327.TW</v>
          </cell>
          <cell r="B274">
            <v>41.82</v>
          </cell>
          <cell r="C274">
            <v>1.5920000000000001</v>
          </cell>
          <cell r="D274">
            <v>11.548420999999999</v>
          </cell>
          <cell r="E274">
            <v>0.13897999999999999</v>
          </cell>
          <cell r="F274">
            <v>4.0770000000000001E-2</v>
          </cell>
          <cell r="G274">
            <v>0.33673999999999998</v>
          </cell>
          <cell r="H274">
            <v>0.17413998999999999</v>
          </cell>
          <cell r="I274">
            <v>15.99713</v>
          </cell>
          <cell r="J274">
            <v>2.0567465</v>
          </cell>
          <cell r="K274">
            <v>263.137</v>
          </cell>
        </row>
        <row r="275">
          <cell r="A275" t="str">
            <v>2328.TW</v>
          </cell>
          <cell r="B275">
            <v>2.17</v>
          </cell>
          <cell r="C275">
            <v>0.879</v>
          </cell>
          <cell r="D275">
            <v>17.995170000000002</v>
          </cell>
          <cell r="E275">
            <v>9.8929993999999993E-2</v>
          </cell>
          <cell r="F275">
            <v>4.02E-2</v>
          </cell>
          <cell r="G275">
            <v>0.123859994</v>
          </cell>
          <cell r="H275">
            <v>6.9839999999999999E-2</v>
          </cell>
          <cell r="I275">
            <v>17.165897000000001</v>
          </cell>
          <cell r="J275">
            <v>1.4402257000000001</v>
          </cell>
          <cell r="K275">
            <v>49.454000000000001</v>
          </cell>
        </row>
        <row r="276">
          <cell r="A276" t="str">
            <v>2329.TW</v>
          </cell>
          <cell r="B276">
            <v>2.98</v>
          </cell>
          <cell r="C276">
            <v>1.288</v>
          </cell>
          <cell r="D276">
            <v>21.478874000000001</v>
          </cell>
          <cell r="E276">
            <v>0.20743998999999999</v>
          </cell>
          <cell r="F276">
            <v>8.7849999999999998E-2</v>
          </cell>
          <cell r="G276">
            <v>0.21690999999999999</v>
          </cell>
          <cell r="H276">
            <v>0.12409000000000001</v>
          </cell>
          <cell r="I276">
            <v>20.469798999999998</v>
          </cell>
          <cell r="J276">
            <v>3.654226</v>
          </cell>
          <cell r="K276">
            <v>31.718</v>
          </cell>
        </row>
        <row r="277">
          <cell r="A277" t="str">
            <v>2330.TW</v>
          </cell>
          <cell r="B277">
            <v>33.54</v>
          </cell>
          <cell r="C277">
            <v>1.24</v>
          </cell>
          <cell r="D277">
            <v>17.732676999999999</v>
          </cell>
          <cell r="E277">
            <v>0.25331999999999999</v>
          </cell>
          <cell r="F277">
            <v>0.10836999999999999</v>
          </cell>
          <cell r="G277">
            <v>0.53573000000000004</v>
          </cell>
          <cell r="H277">
            <v>0.42018001999999999</v>
          </cell>
          <cell r="I277">
            <v>25.790099999999999</v>
          </cell>
          <cell r="J277">
            <v>6.1700214999999998</v>
          </cell>
          <cell r="K277">
            <v>86.611000000000004</v>
          </cell>
        </row>
        <row r="278">
          <cell r="A278" t="str">
            <v>2331.TW</v>
          </cell>
          <cell r="B278">
            <v>1.86</v>
          </cell>
          <cell r="C278">
            <v>0.88500000000000001</v>
          </cell>
          <cell r="D278">
            <v>-173.42106999999999</v>
          </cell>
          <cell r="E278">
            <v>8.5930005000000004E-2</v>
          </cell>
          <cell r="F278">
            <v>1.5709999999999998E-2</v>
          </cell>
          <cell r="G278">
            <v>0.16070999</v>
          </cell>
          <cell r="H278">
            <v>2.6870001000000001E-2</v>
          </cell>
          <cell r="I278">
            <v>17.715053999999999</v>
          </cell>
          <cell r="J278">
            <v>1.5250393</v>
          </cell>
          <cell r="K278">
            <v>35.417000000000002</v>
          </cell>
        </row>
        <row r="279">
          <cell r="A279" t="str">
            <v>2332.TW</v>
          </cell>
          <cell r="B279">
            <v>0.63</v>
          </cell>
          <cell r="C279">
            <v>0.72199999999999998</v>
          </cell>
          <cell r="D279">
            <v>62.833331999999999</v>
          </cell>
          <cell r="E279">
            <v>6.5949999999999995E-2</v>
          </cell>
          <cell r="F279">
            <v>4.9199999999999999E-3</v>
          </cell>
          <cell r="G279">
            <v>0.24115998999999999</v>
          </cell>
          <cell r="H279">
            <v>-2.3259999999999999E-2</v>
          </cell>
          <cell r="I279">
            <v>29.920635000000001</v>
          </cell>
          <cell r="J279">
            <v>1.2402131999999999</v>
          </cell>
          <cell r="K279">
            <v>26.651</v>
          </cell>
        </row>
        <row r="280">
          <cell r="A280" t="str">
            <v>2337.TW</v>
          </cell>
          <cell r="B280">
            <v>-1.31</v>
          </cell>
          <cell r="C280">
            <v>1.089</v>
          </cell>
          <cell r="D280">
            <v>33.475613000000003</v>
          </cell>
          <cell r="E280">
            <v>-4.8249997000000003E-2</v>
          </cell>
          <cell r="F280">
            <v>-2.5610002E-2</v>
          </cell>
          <cell r="G280">
            <v>0.23277001</v>
          </cell>
          <cell r="H280">
            <v>-0.22595999999999999</v>
          </cell>
          <cell r="J280">
            <v>1.0645724999999999</v>
          </cell>
          <cell r="K280">
            <v>14.176</v>
          </cell>
        </row>
        <row r="281">
          <cell r="A281" t="str">
            <v>2338.TW</v>
          </cell>
          <cell r="B281">
            <v>3.62</v>
          </cell>
          <cell r="C281">
            <v>1.3879999999999999</v>
          </cell>
          <cell r="D281">
            <v>245.66664</v>
          </cell>
          <cell r="E281">
            <v>3.4649998000000001E-2</v>
          </cell>
          <cell r="F281">
            <v>2.4109999999999999E-2</v>
          </cell>
          <cell r="G281">
            <v>0.25505</v>
          </cell>
          <cell r="H281">
            <v>0.11384</v>
          </cell>
          <cell r="I281">
            <v>20.359116</v>
          </cell>
          <cell r="J281">
            <v>3.0663613999999999</v>
          </cell>
          <cell r="K281">
            <v>34.42</v>
          </cell>
        </row>
        <row r="282">
          <cell r="A282" t="str">
            <v>2340.TW</v>
          </cell>
          <cell r="B282">
            <v>0.46</v>
          </cell>
          <cell r="C282">
            <v>0.97499999999999998</v>
          </cell>
          <cell r="D282">
            <v>77.090909999999994</v>
          </cell>
          <cell r="E282">
            <v>3.5740000000000001E-2</v>
          </cell>
          <cell r="F282">
            <v>4.2700000000000004E-3</v>
          </cell>
          <cell r="G282">
            <v>0.23422999999999999</v>
          </cell>
          <cell r="H282">
            <v>-9.8099999999999993E-3</v>
          </cell>
          <cell r="I282">
            <v>92.173910000000006</v>
          </cell>
          <cell r="J282">
            <v>2.231344</v>
          </cell>
          <cell r="K282">
            <v>9.0719999999999992</v>
          </cell>
        </row>
        <row r="283">
          <cell r="A283" t="str">
            <v>2342.TW</v>
          </cell>
          <cell r="B283">
            <v>-0.88</v>
          </cell>
          <cell r="C283">
            <v>1.054</v>
          </cell>
          <cell r="D283">
            <v>17.880436</v>
          </cell>
          <cell r="E283">
            <v>-6.9949999999999998E-2</v>
          </cell>
          <cell r="F283">
            <v>-3.2169999999999997E-2</v>
          </cell>
          <cell r="G283">
            <v>4.3610000000000003E-2</v>
          </cell>
          <cell r="H283">
            <v>-0.34958</v>
          </cell>
          <cell r="J283">
            <v>2.2089433999999999</v>
          </cell>
          <cell r="K283">
            <v>9.4979999999999993</v>
          </cell>
        </row>
        <row r="284">
          <cell r="A284" t="str">
            <v>2344.TW</v>
          </cell>
          <cell r="B284">
            <v>-0.15</v>
          </cell>
          <cell r="C284">
            <v>1.3109999999999999</v>
          </cell>
          <cell r="D284">
            <v>12.41784</v>
          </cell>
          <cell r="E284">
            <v>4.5999999999999999E-3</v>
          </cell>
          <cell r="F284">
            <v>-2.4199999999999998E-3</v>
          </cell>
          <cell r="G284">
            <v>0.29760998</v>
          </cell>
          <cell r="H284">
            <v>-9.2800000000000001E-3</v>
          </cell>
          <cell r="J284">
            <v>1.2154772</v>
          </cell>
          <cell r="K284">
            <v>19.120999999999999</v>
          </cell>
        </row>
        <row r="285">
          <cell r="A285" t="str">
            <v>2345.TW</v>
          </cell>
          <cell r="B285">
            <v>16.239999999999998</v>
          </cell>
          <cell r="C285">
            <v>0.374</v>
          </cell>
          <cell r="D285">
            <v>20.821235999999999</v>
          </cell>
          <cell r="E285">
            <v>0.34539002000000002</v>
          </cell>
          <cell r="F285">
            <v>0.12203</v>
          </cell>
          <cell r="G285">
            <v>0.22656999999999999</v>
          </cell>
          <cell r="H285">
            <v>0.10193000000000001</v>
          </cell>
          <cell r="I285">
            <v>30.911331000000001</v>
          </cell>
          <cell r="J285">
            <v>9.2445959999999996</v>
          </cell>
          <cell r="K285">
            <v>149.36500000000001</v>
          </cell>
        </row>
        <row r="286">
          <cell r="A286" t="str">
            <v>2347.TW</v>
          </cell>
          <cell r="B286">
            <v>4.6500000000000004</v>
          </cell>
          <cell r="C286">
            <v>0.27200000000000002</v>
          </cell>
          <cell r="D286">
            <v>16.275229</v>
          </cell>
          <cell r="E286">
            <v>0.11663</v>
          </cell>
          <cell r="F286">
            <v>2.8119999999999999E-2</v>
          </cell>
          <cell r="G286">
            <v>4.3150000000000001E-2</v>
          </cell>
          <cell r="H286">
            <v>2.3359998999999999E-2</v>
          </cell>
          <cell r="I286">
            <v>19.075268000000001</v>
          </cell>
          <cell r="J286">
            <v>2.100104</v>
          </cell>
          <cell r="K286">
            <v>246.49600000000001</v>
          </cell>
        </row>
        <row r="287">
          <cell r="A287" t="str">
            <v>2348.TW</v>
          </cell>
          <cell r="B287">
            <v>21.48</v>
          </cell>
          <cell r="C287">
            <v>0.59299999999999997</v>
          </cell>
          <cell r="E287">
            <v>0.23162000999999999</v>
          </cell>
          <cell r="F287">
            <v>4.1250000000000002E-2</v>
          </cell>
          <cell r="G287">
            <v>0.34596001999999998</v>
          </cell>
          <cell r="H287">
            <v>0.20624999999999999</v>
          </cell>
          <cell r="I287">
            <v>9.1480449999999998</v>
          </cell>
          <cell r="J287">
            <v>3.3856544</v>
          </cell>
          <cell r="K287">
            <v>66.867999999999995</v>
          </cell>
        </row>
        <row r="288">
          <cell r="A288" t="str">
            <v>2349.TW</v>
          </cell>
          <cell r="B288">
            <v>-0.28000000000000003</v>
          </cell>
          <cell r="D288">
            <v>8.6915879999999994</v>
          </cell>
          <cell r="E288">
            <v>-2.325E-2</v>
          </cell>
          <cell r="F288">
            <v>-1.193E-2</v>
          </cell>
          <cell r="G288">
            <v>0.15507000000000001</v>
          </cell>
          <cell r="H288">
            <v>-3.1570002E-2</v>
          </cell>
          <cell r="J288">
            <v>1.3014273999999999</v>
          </cell>
          <cell r="K288">
            <v>10.819000000000001</v>
          </cell>
        </row>
        <row r="289">
          <cell r="A289" t="str">
            <v>2351.TW</v>
          </cell>
          <cell r="B289">
            <v>3.76</v>
          </cell>
          <cell r="C289">
            <v>1.3120000000000001</v>
          </cell>
          <cell r="D289">
            <v>18.904322000000001</v>
          </cell>
          <cell r="E289">
            <v>0.11073</v>
          </cell>
          <cell r="F289">
            <v>4.8820000000000002E-2</v>
          </cell>
          <cell r="G289">
            <v>0.17080000000000001</v>
          </cell>
          <cell r="H289">
            <v>7.8320000000000001E-2</v>
          </cell>
          <cell r="I289">
            <v>32.579790000000003</v>
          </cell>
          <cell r="J289">
            <v>3.297088</v>
          </cell>
          <cell r="K289">
            <v>59.604999999999997</v>
          </cell>
        </row>
        <row r="290">
          <cell r="A290" t="str">
            <v>2352.TW</v>
          </cell>
          <cell r="B290">
            <v>1.48</v>
          </cell>
          <cell r="C290">
            <v>0.86</v>
          </cell>
          <cell r="D290">
            <v>15.304182000000001</v>
          </cell>
          <cell r="E290">
            <v>6.3240000000000005E-2</v>
          </cell>
          <cell r="F290">
            <v>1.4370000000000001E-2</v>
          </cell>
          <cell r="G290">
            <v>0.16291</v>
          </cell>
          <cell r="H290">
            <v>1.976E-2</v>
          </cell>
          <cell r="I290">
            <v>27.195945999999999</v>
          </cell>
          <cell r="J290">
            <v>2.1699283</v>
          </cell>
          <cell r="K290">
            <v>102.355</v>
          </cell>
        </row>
        <row r="291">
          <cell r="A291" t="str">
            <v>2353.TW</v>
          </cell>
          <cell r="B291">
            <v>1.87</v>
          </cell>
          <cell r="C291">
            <v>0.753</v>
          </cell>
          <cell r="D291">
            <v>25.178571999999999</v>
          </cell>
          <cell r="E291">
            <v>8.6219995999999993E-2</v>
          </cell>
          <cell r="F291">
            <v>1.4680001E-2</v>
          </cell>
          <cell r="G291">
            <v>0.10761999999999999</v>
          </cell>
          <cell r="H291">
            <v>1.3270000000000001E-2</v>
          </cell>
          <cell r="I291">
            <v>30.160429000000001</v>
          </cell>
          <cell r="J291">
            <v>2.2996943000000001</v>
          </cell>
          <cell r="K291">
            <v>82.495000000000005</v>
          </cell>
        </row>
        <row r="292">
          <cell r="A292" t="str">
            <v>2354.TW</v>
          </cell>
          <cell r="B292">
            <v>3.02</v>
          </cell>
          <cell r="C292">
            <v>0.753</v>
          </cell>
          <cell r="D292">
            <v>25.243053</v>
          </cell>
          <cell r="E292">
            <v>4.1410000000000002E-2</v>
          </cell>
          <cell r="F292">
            <v>6.43E-3</v>
          </cell>
          <cell r="G292">
            <v>7.6829999999999996E-2</v>
          </cell>
          <cell r="H292">
            <v>2.6020000000000001E-2</v>
          </cell>
          <cell r="I292">
            <v>24.072846999999999</v>
          </cell>
          <cell r="J292">
            <v>0.97670420000000002</v>
          </cell>
          <cell r="K292">
            <v>52.692999999999998</v>
          </cell>
        </row>
        <row r="293">
          <cell r="A293" t="str">
            <v>2355.TW</v>
          </cell>
          <cell r="B293">
            <v>2.62</v>
          </cell>
          <cell r="C293">
            <v>1.1020000000000001</v>
          </cell>
          <cell r="D293">
            <v>12.070845</v>
          </cell>
          <cell r="E293">
            <v>4.7739999999999998E-2</v>
          </cell>
          <cell r="F293">
            <v>2.2689999999999998E-2</v>
          </cell>
          <cell r="G293">
            <v>0.13073000000000001</v>
          </cell>
          <cell r="H293">
            <v>7.9469999999999999E-2</v>
          </cell>
          <cell r="I293">
            <v>16.908397999999998</v>
          </cell>
          <cell r="J293">
            <v>1.0935842</v>
          </cell>
          <cell r="K293">
            <v>42.137</v>
          </cell>
        </row>
        <row r="294">
          <cell r="A294" t="str">
            <v>2356.TW</v>
          </cell>
          <cell r="B294">
            <v>1.76</v>
          </cell>
          <cell r="C294">
            <v>0.45100000000000001</v>
          </cell>
          <cell r="D294">
            <v>17.904762000000002</v>
          </cell>
          <cell r="E294">
            <v>0.10949001</v>
          </cell>
          <cell r="F294">
            <v>2.1540001E-2</v>
          </cell>
          <cell r="G294">
            <v>5.1990000000000001E-2</v>
          </cell>
          <cell r="H294">
            <v>1.6379999999999999E-2</v>
          </cell>
          <cell r="I294">
            <v>32.045456000000001</v>
          </cell>
          <cell r="J294">
            <v>3.3782570000000001</v>
          </cell>
          <cell r="K294">
            <v>146.36199999999999</v>
          </cell>
        </row>
        <row r="295">
          <cell r="A295" t="str">
            <v>2357.TW</v>
          </cell>
          <cell r="B295">
            <v>30.94</v>
          </cell>
          <cell r="C295">
            <v>0.55900000000000005</v>
          </cell>
          <cell r="D295">
            <v>14.398908</v>
          </cell>
          <cell r="E295">
            <v>9.8960000000000006E-2</v>
          </cell>
          <cell r="F295">
            <v>2.478E-2</v>
          </cell>
          <cell r="G295">
            <v>0.16486000000000001</v>
          </cell>
          <cell r="H295">
            <v>3.9829999999999997E-2</v>
          </cell>
          <cell r="I295">
            <v>17.032966999999999</v>
          </cell>
          <cell r="J295">
            <v>1.5050433999999999</v>
          </cell>
          <cell r="K295">
            <v>663.22</v>
          </cell>
        </row>
        <row r="296">
          <cell r="A296" t="str">
            <v>2358.TW</v>
          </cell>
          <cell r="B296">
            <v>-3.47</v>
          </cell>
          <cell r="C296">
            <v>0.46300000000000002</v>
          </cell>
          <cell r="D296">
            <v>2.1923077000000002</v>
          </cell>
          <cell r="E296">
            <v>-0.28244000000000002</v>
          </cell>
          <cell r="F296">
            <v>-8.3890000000000006E-2</v>
          </cell>
          <cell r="G296">
            <v>-4.1989997000000001E-2</v>
          </cell>
          <cell r="H296">
            <v>-2.0143401999999999</v>
          </cell>
          <cell r="J296">
            <v>0.41819513000000003</v>
          </cell>
          <cell r="K296">
            <v>10.994999999999999</v>
          </cell>
        </row>
        <row r="297">
          <cell r="A297" t="str">
            <v>2359.TW</v>
          </cell>
          <cell r="B297">
            <v>3.09</v>
          </cell>
          <cell r="C297">
            <v>0.89700000000000002</v>
          </cell>
          <cell r="E297">
            <v>0.10154000000000001</v>
          </cell>
          <cell r="F297">
            <v>1.0279999999999999E-2</v>
          </cell>
          <cell r="G297">
            <v>0.22955998999999999</v>
          </cell>
          <cell r="H297">
            <v>5.781E-2</v>
          </cell>
          <cell r="I297">
            <v>56.634304</v>
          </cell>
          <cell r="J297">
            <v>5.7416580000000002</v>
          </cell>
          <cell r="K297">
            <v>24.623999999999999</v>
          </cell>
        </row>
        <row r="298">
          <cell r="A298" t="str">
            <v>2360.TW</v>
          </cell>
          <cell r="B298">
            <v>9.48</v>
          </cell>
          <cell r="C298">
            <v>0.80300000000000005</v>
          </cell>
          <cell r="D298">
            <v>20.233196</v>
          </cell>
          <cell r="G298">
            <v>0.56972003000000004</v>
          </cell>
          <cell r="H298">
            <v>0.20371</v>
          </cell>
          <cell r="I298">
            <v>31.118144999999998</v>
          </cell>
          <cell r="J298">
            <v>5.6930019999999999</v>
          </cell>
          <cell r="K298">
            <v>44.420999999999999</v>
          </cell>
        </row>
        <row r="299">
          <cell r="A299" t="str">
            <v>2362.TW</v>
          </cell>
          <cell r="B299">
            <v>2.85</v>
          </cell>
          <cell r="C299">
            <v>0.59499999999999997</v>
          </cell>
          <cell r="E299">
            <v>2.555E-2</v>
          </cell>
          <cell r="F299">
            <v>1.149E-2</v>
          </cell>
          <cell r="G299">
            <v>0.20039000000000001</v>
          </cell>
          <cell r="H299">
            <v>6.3579999999999998E-2</v>
          </cell>
          <cell r="I299">
            <v>23.192983999999999</v>
          </cell>
          <cell r="J299">
            <v>0.93928060000000002</v>
          </cell>
          <cell r="K299">
            <v>41.658999999999999</v>
          </cell>
        </row>
        <row r="300">
          <cell r="A300" t="str">
            <v>2363.TW</v>
          </cell>
          <cell r="B300">
            <v>0.78</v>
          </cell>
          <cell r="C300">
            <v>0.51800000000000002</v>
          </cell>
          <cell r="E300">
            <v>3.0159999999999999E-2</v>
          </cell>
          <cell r="F300">
            <v>-1.4989999E-2</v>
          </cell>
          <cell r="G300">
            <v>0.34909000000000001</v>
          </cell>
          <cell r="H300">
            <v>-3.01986</v>
          </cell>
          <cell r="I300">
            <v>77.948719999999994</v>
          </cell>
          <cell r="J300">
            <v>2.4256929999999999</v>
          </cell>
          <cell r="K300">
            <v>0.251</v>
          </cell>
        </row>
        <row r="301">
          <cell r="A301" t="str">
            <v>2364.TW</v>
          </cell>
          <cell r="B301">
            <v>3.81</v>
          </cell>
          <cell r="E301">
            <v>0.28460000000000002</v>
          </cell>
          <cell r="F301">
            <v>3.2230000000000002E-2</v>
          </cell>
          <cell r="G301">
            <v>0.36770000000000003</v>
          </cell>
          <cell r="H301">
            <v>3.4959999999999998E-2</v>
          </cell>
          <cell r="I301">
            <v>23.727035999999998</v>
          </cell>
          <cell r="J301">
            <v>5.808649</v>
          </cell>
          <cell r="K301">
            <v>34.6</v>
          </cell>
        </row>
        <row r="302">
          <cell r="A302" t="str">
            <v>2365.TW</v>
          </cell>
          <cell r="B302">
            <v>0.41</v>
          </cell>
          <cell r="C302">
            <v>0.497</v>
          </cell>
          <cell r="E302">
            <v>2.3910000000000001E-2</v>
          </cell>
          <cell r="F302">
            <v>1.1800000000000001E-3</v>
          </cell>
          <cell r="G302">
            <v>0.37765998000000001</v>
          </cell>
          <cell r="H302">
            <v>-5.416E-2</v>
          </cell>
          <cell r="I302">
            <v>88.048775000000006</v>
          </cell>
          <cell r="J302">
            <v>2.6792340000000001</v>
          </cell>
          <cell r="K302">
            <v>3.4740000000000002</v>
          </cell>
        </row>
        <row r="303">
          <cell r="A303" t="str">
            <v>2367.TW</v>
          </cell>
          <cell r="B303">
            <v>0.49</v>
          </cell>
          <cell r="C303">
            <v>0.78500000000000003</v>
          </cell>
          <cell r="D303">
            <v>13.487083999999999</v>
          </cell>
          <cell r="E303">
            <v>-3.3509999999999998E-2</v>
          </cell>
          <cell r="F303">
            <v>-1.081E-2</v>
          </cell>
          <cell r="G303">
            <v>9.0500004999999994E-2</v>
          </cell>
          <cell r="H303">
            <v>-2.2630000000000001E-2</v>
          </cell>
          <cell r="I303">
            <v>74.591835000000003</v>
          </cell>
          <cell r="J303">
            <v>2.4904606</v>
          </cell>
          <cell r="K303">
            <v>22.349</v>
          </cell>
        </row>
        <row r="304">
          <cell r="A304" t="str">
            <v>2368.TW</v>
          </cell>
          <cell r="B304">
            <v>8.7899999999999991</v>
          </cell>
          <cell r="C304">
            <v>0.17199999999999999</v>
          </cell>
          <cell r="D304">
            <v>12.972454000000001</v>
          </cell>
          <cell r="E304">
            <v>0.29049000000000003</v>
          </cell>
          <cell r="F304">
            <v>0.12088</v>
          </cell>
          <cell r="G304">
            <v>0.27061000000000002</v>
          </cell>
          <cell r="H304">
            <v>0.19045000000000001</v>
          </cell>
          <cell r="I304">
            <v>23.037541999999998</v>
          </cell>
          <cell r="J304">
            <v>5.9217453000000004</v>
          </cell>
          <cell r="K304">
            <v>67.421000000000006</v>
          </cell>
        </row>
        <row r="305">
          <cell r="A305" t="str">
            <v>2369.TW</v>
          </cell>
          <cell r="B305">
            <v>-0.32</v>
          </cell>
          <cell r="C305">
            <v>0.98699999999999999</v>
          </cell>
          <cell r="D305">
            <v>14.375</v>
          </cell>
          <cell r="E305">
            <v>-2.1780000000000001E-2</v>
          </cell>
          <cell r="F305">
            <v>-1.5650000000000001E-2</v>
          </cell>
          <cell r="G305">
            <v>4.1799999999999997E-2</v>
          </cell>
          <cell r="H305">
            <v>-5.049E-2</v>
          </cell>
          <cell r="J305">
            <v>1.6852757</v>
          </cell>
          <cell r="K305">
            <v>15.42</v>
          </cell>
        </row>
        <row r="306">
          <cell r="A306" t="str">
            <v>2371.TW</v>
          </cell>
          <cell r="B306">
            <v>1.21</v>
          </cell>
          <cell r="D306">
            <v>26.509436000000001</v>
          </cell>
          <cell r="E306">
            <v>4.7230000000000001E-2</v>
          </cell>
          <cell r="F306">
            <v>5.3E-3</v>
          </cell>
          <cell r="G306">
            <v>0.16240999</v>
          </cell>
          <cell r="H306">
            <v>3.9280000000000002E-2</v>
          </cell>
          <cell r="I306">
            <v>46.446280000000002</v>
          </cell>
          <cell r="J306">
            <v>2.4002732999999998</v>
          </cell>
          <cell r="K306">
            <v>21.527999999999999</v>
          </cell>
        </row>
        <row r="307">
          <cell r="A307" t="str">
            <v>2373.TW</v>
          </cell>
          <cell r="B307">
            <v>4.8099999999999996</v>
          </cell>
          <cell r="C307">
            <v>9.2999999999999999E-2</v>
          </cell>
          <cell r="D307">
            <v>10.334262000000001</v>
          </cell>
          <cell r="E307">
            <v>0.13350001</v>
          </cell>
          <cell r="F307">
            <v>3.5619999999999999E-2</v>
          </cell>
          <cell r="G307">
            <v>0.46128000000000002</v>
          </cell>
          <cell r="H307">
            <v>0.11161</v>
          </cell>
          <cell r="I307">
            <v>15.426195</v>
          </cell>
          <cell r="J307">
            <v>2.2475312000000001</v>
          </cell>
          <cell r="K307">
            <v>51.302</v>
          </cell>
        </row>
        <row r="308">
          <cell r="A308" t="str">
            <v>2374.TW</v>
          </cell>
          <cell r="B308">
            <v>1.72</v>
          </cell>
          <cell r="C308">
            <v>0.66200000000000003</v>
          </cell>
          <cell r="D308">
            <v>-104.38596</v>
          </cell>
          <cell r="E308">
            <v>3.635E-2</v>
          </cell>
          <cell r="F308">
            <v>8.5599999999999999E-3</v>
          </cell>
          <cell r="G308">
            <v>0.26514998000000001</v>
          </cell>
          <cell r="H308">
            <v>6.6149995000000003E-2</v>
          </cell>
          <cell r="I308">
            <v>34.593020000000003</v>
          </cell>
          <cell r="J308">
            <v>2.6534070000000001</v>
          </cell>
          <cell r="K308">
            <v>17.305</v>
          </cell>
        </row>
        <row r="309">
          <cell r="A309" t="str">
            <v>2375.TW</v>
          </cell>
          <cell r="B309">
            <v>3.07</v>
          </cell>
          <cell r="C309">
            <v>1.54</v>
          </cell>
          <cell r="D309">
            <v>12.767526999999999</v>
          </cell>
          <cell r="E309">
            <v>2.9819999999999999E-2</v>
          </cell>
          <cell r="F309">
            <v>7.3699999999999998E-3</v>
          </cell>
          <cell r="G309">
            <v>0.15178000999999999</v>
          </cell>
          <cell r="H309">
            <v>2.341E-2</v>
          </cell>
          <cell r="I309">
            <v>22.540716</v>
          </cell>
          <cell r="J309">
            <v>0.8376709</v>
          </cell>
          <cell r="K309">
            <v>44.268000000000001</v>
          </cell>
        </row>
        <row r="310">
          <cell r="A310" t="str">
            <v>2376.TW</v>
          </cell>
          <cell r="B310">
            <v>8.94</v>
          </cell>
          <cell r="C310">
            <v>0.82499999999999996</v>
          </cell>
          <cell r="D310">
            <v>16.897081</v>
          </cell>
          <cell r="E310">
            <v>0.15074000000000001</v>
          </cell>
          <cell r="F310">
            <v>4.7300000000000002E-2</v>
          </cell>
          <cell r="G310">
            <v>0.11752</v>
          </cell>
          <cell r="H310">
            <v>5.5789999999999999E-2</v>
          </cell>
          <cell r="I310">
            <v>36.912754</v>
          </cell>
          <cell r="J310">
            <v>5.2866819999999999</v>
          </cell>
          <cell r="K310">
            <v>257.84300000000002</v>
          </cell>
        </row>
        <row r="311">
          <cell r="A311" t="str">
            <v>2377.TW</v>
          </cell>
          <cell r="B311">
            <v>8.92</v>
          </cell>
          <cell r="C311">
            <v>0.72399999999999998</v>
          </cell>
          <cell r="D311">
            <v>13.477088999999999</v>
          </cell>
          <cell r="E311">
            <v>0.16137000000000001</v>
          </cell>
          <cell r="F311">
            <v>5.4719999999999998E-2</v>
          </cell>
          <cell r="G311">
            <v>0.12196</v>
          </cell>
          <cell r="H311">
            <v>4.6800000000000001E-2</v>
          </cell>
          <cell r="I311">
            <v>22.421524000000002</v>
          </cell>
          <cell r="J311">
            <v>3.4929008000000001</v>
          </cell>
          <cell r="K311">
            <v>221.32900000000001</v>
          </cell>
        </row>
        <row r="312">
          <cell r="A312" t="str">
            <v>2379.TW</v>
          </cell>
          <cell r="B312">
            <v>20.22</v>
          </cell>
          <cell r="C312">
            <v>1.0489999999999999</v>
          </cell>
          <cell r="D312">
            <v>16.241367</v>
          </cell>
          <cell r="E312">
            <v>0.21922000999999999</v>
          </cell>
          <cell r="F312">
            <v>4.8070002000000001E-2</v>
          </cell>
          <cell r="G312">
            <v>0.44779997999999999</v>
          </cell>
          <cell r="H312">
            <v>0.10706</v>
          </cell>
          <cell r="I312">
            <v>26.755687999999999</v>
          </cell>
          <cell r="J312">
            <v>5.8313750000000004</v>
          </cell>
          <cell r="K312">
            <v>197.279</v>
          </cell>
        </row>
        <row r="313">
          <cell r="A313" t="str">
            <v>2380.TW</v>
          </cell>
          <cell r="B313">
            <v>-1.4</v>
          </cell>
          <cell r="C313">
            <v>1.1839999999999999</v>
          </cell>
          <cell r="E313">
            <v>-0.41293999999999997</v>
          </cell>
          <cell r="F313">
            <v>-9.7320005000000001E-2</v>
          </cell>
          <cell r="G313">
            <v>0.19791001</v>
          </cell>
          <cell r="H313">
            <v>-2.3449999999999999E-2</v>
          </cell>
          <cell r="J313">
            <v>1.8370127999999999</v>
          </cell>
          <cell r="K313">
            <v>9.1449999999999996</v>
          </cell>
        </row>
        <row r="314">
          <cell r="A314" t="str">
            <v>2382.TW</v>
          </cell>
          <cell r="B314">
            <v>11.68</v>
          </cell>
          <cell r="C314">
            <v>0.64800000000000002</v>
          </cell>
          <cell r="D314">
            <v>17.534825999999999</v>
          </cell>
          <cell r="E314">
            <v>0.27445000000000003</v>
          </cell>
          <cell r="F314">
            <v>4.1100003000000003E-2</v>
          </cell>
          <cell r="G314">
            <v>8.2779995999999995E-2</v>
          </cell>
          <cell r="H314">
            <v>4.5179999999999998E-2</v>
          </cell>
          <cell r="I314">
            <v>24.785957</v>
          </cell>
          <cell r="J314">
            <v>6.6104946</v>
          </cell>
          <cell r="K314">
            <v>279.76799999999997</v>
          </cell>
        </row>
        <row r="315">
          <cell r="A315" t="str">
            <v>2383.TW</v>
          </cell>
          <cell r="B315">
            <v>13.9</v>
          </cell>
          <cell r="C315">
            <v>1.0629999999999999</v>
          </cell>
          <cell r="D315">
            <v>14.111556</v>
          </cell>
          <cell r="E315">
            <v>0.30528998000000002</v>
          </cell>
          <cell r="F315">
            <v>0.10795999000000001</v>
          </cell>
          <cell r="G315">
            <v>0.28819</v>
          </cell>
          <cell r="H315">
            <v>0.19653000000000001</v>
          </cell>
          <cell r="I315">
            <v>30.395685</v>
          </cell>
          <cell r="J315">
            <v>5.6007004</v>
          </cell>
          <cell r="K315">
            <v>138.428</v>
          </cell>
        </row>
        <row r="316">
          <cell r="A316" t="str">
            <v>2385.TW</v>
          </cell>
          <cell r="B316">
            <v>10.6</v>
          </cell>
          <cell r="C316">
            <v>0.39700000000000002</v>
          </cell>
          <cell r="D316">
            <v>13.307031</v>
          </cell>
          <cell r="E316">
            <v>0.22711000000000001</v>
          </cell>
          <cell r="F316">
            <v>6.9599999999999995E-2</v>
          </cell>
          <cell r="G316">
            <v>0.20106001000000001</v>
          </cell>
          <cell r="H316">
            <v>9.9750005000000003E-2</v>
          </cell>
          <cell r="I316">
            <v>17.5</v>
          </cell>
          <cell r="J316">
            <v>3.124263</v>
          </cell>
          <cell r="K316">
            <v>135.97300000000001</v>
          </cell>
        </row>
        <row r="317">
          <cell r="A317" t="str">
            <v>2387.TW</v>
          </cell>
          <cell r="B317">
            <v>7.5</v>
          </cell>
          <cell r="C317">
            <v>0.85499999999999998</v>
          </cell>
          <cell r="D317">
            <v>6.9153675999999997</v>
          </cell>
          <cell r="E317">
            <v>0.119160004</v>
          </cell>
          <cell r="F317">
            <v>4.9959999999999997E-2</v>
          </cell>
          <cell r="G317">
            <v>0.15704000000000001</v>
          </cell>
          <cell r="H317">
            <v>8.3159999999999998E-2</v>
          </cell>
          <cell r="I317">
            <v>8.2799999999999994</v>
          </cell>
          <cell r="J317">
            <v>1.2768318999999999</v>
          </cell>
          <cell r="K317">
            <v>111.99299999999999</v>
          </cell>
        </row>
        <row r="318">
          <cell r="A318" t="str">
            <v>2388.TW</v>
          </cell>
          <cell r="B318">
            <v>1.1299999999999999</v>
          </cell>
          <cell r="C318">
            <v>1.843</v>
          </cell>
          <cell r="E318">
            <v>3.3660000000000002E-2</v>
          </cell>
          <cell r="F318">
            <v>-6.7000003999999997E-4</v>
          </cell>
          <cell r="G318">
            <v>0.25280999999999998</v>
          </cell>
          <cell r="H318">
            <v>3.2849999999999997E-2</v>
          </cell>
          <cell r="I318">
            <v>105.30974000000001</v>
          </cell>
          <cell r="J318">
            <v>4.473516</v>
          </cell>
          <cell r="K318">
            <v>25.356000000000002</v>
          </cell>
        </row>
        <row r="319">
          <cell r="A319" t="str">
            <v>2390.TW</v>
          </cell>
          <cell r="B319">
            <v>-0.65</v>
          </cell>
          <cell r="E319">
            <v>-5.0549999999999998E-2</v>
          </cell>
          <cell r="F319">
            <v>-5.0000000000000001E-3</v>
          </cell>
          <cell r="G319">
            <v>0.24517</v>
          </cell>
          <cell r="H319">
            <v>-5.2529998000000001E-2</v>
          </cell>
          <cell r="J319">
            <v>1.0744587999999999</v>
          </cell>
          <cell r="K319">
            <v>3.371</v>
          </cell>
        </row>
        <row r="320">
          <cell r="A320" t="str">
            <v>2392.TW</v>
          </cell>
          <cell r="B320">
            <v>5.2</v>
          </cell>
          <cell r="C320">
            <v>0.98</v>
          </cell>
          <cell r="D320">
            <v>16.127659999999999</v>
          </cell>
          <cell r="E320">
            <v>5.7520000000000002E-2</v>
          </cell>
          <cell r="F320">
            <v>1.7760001000000001E-2</v>
          </cell>
          <cell r="G320">
            <v>0.12913999000000001</v>
          </cell>
          <cell r="H320">
            <v>4.3070003000000003E-2</v>
          </cell>
          <cell r="I320">
            <v>14.576924</v>
          </cell>
          <cell r="J320">
            <v>1.4502459999999999</v>
          </cell>
          <cell r="K320">
            <v>192.03100000000001</v>
          </cell>
        </row>
        <row r="321">
          <cell r="A321" t="str">
            <v>2393.TW</v>
          </cell>
          <cell r="B321">
            <v>3.91</v>
          </cell>
          <cell r="C321">
            <v>0.85499999999999998</v>
          </cell>
          <cell r="D321">
            <v>14.723927</v>
          </cell>
          <cell r="E321">
            <v>8.0170006000000002E-2</v>
          </cell>
          <cell r="F321">
            <v>4.2919997000000001E-2</v>
          </cell>
          <cell r="G321">
            <v>0.29078999999999999</v>
          </cell>
          <cell r="H321">
            <v>9.3770000000000006E-2</v>
          </cell>
          <cell r="I321">
            <v>18.414321999999999</v>
          </cell>
          <cell r="J321">
            <v>1.7208824</v>
          </cell>
          <cell r="K321">
            <v>40.247</v>
          </cell>
        </row>
        <row r="322">
          <cell r="A322" t="str">
            <v>2395.TW</v>
          </cell>
          <cell r="B322">
            <v>11.42</v>
          </cell>
          <cell r="C322">
            <v>0.73299999999999998</v>
          </cell>
          <cell r="D322">
            <v>25.579761999999999</v>
          </cell>
          <cell r="E322">
            <v>0.23624999999999999</v>
          </cell>
          <cell r="F322">
            <v>9.3729999999999994E-2</v>
          </cell>
          <cell r="G322">
            <v>0.40619</v>
          </cell>
          <cell r="H322">
            <v>0.13814999</v>
          </cell>
          <cell r="I322">
            <v>31.873905000000001</v>
          </cell>
          <cell r="J322">
            <v>7.3038100000000004</v>
          </cell>
          <cell r="K322">
            <v>71.194000000000003</v>
          </cell>
        </row>
        <row r="323">
          <cell r="A323" t="str">
            <v>2397.TW</v>
          </cell>
          <cell r="B323">
            <v>2.5299999999999998</v>
          </cell>
          <cell r="C323">
            <v>0.38</v>
          </cell>
          <cell r="D323">
            <v>15.247934000000001</v>
          </cell>
          <cell r="E323">
            <v>6.7900000000000002E-2</v>
          </cell>
          <cell r="F323">
            <v>3.0569999E-2</v>
          </cell>
          <cell r="G323">
            <v>0.26512999999999998</v>
          </cell>
          <cell r="H323">
            <v>5.9320003000000003E-2</v>
          </cell>
          <cell r="I323">
            <v>29.169962000000002</v>
          </cell>
          <cell r="J323">
            <v>2.6720738000000002</v>
          </cell>
          <cell r="K323">
            <v>80.218999999999994</v>
          </cell>
        </row>
        <row r="324">
          <cell r="A324" t="str">
            <v>2399.TW</v>
          </cell>
          <cell r="B324">
            <v>-0.6</v>
          </cell>
          <cell r="C324">
            <v>0.876</v>
          </cell>
          <cell r="D324">
            <v>71.666663999999997</v>
          </cell>
          <cell r="E324">
            <v>-5.1609996999999998E-2</v>
          </cell>
          <cell r="F324">
            <v>-2.8979999999999999E-2</v>
          </cell>
          <cell r="G324">
            <v>5.7729996999999998E-2</v>
          </cell>
          <cell r="H324">
            <v>-0.11978999999999999</v>
          </cell>
          <cell r="J324">
            <v>1.7846766999999999</v>
          </cell>
          <cell r="K324">
            <v>13.164</v>
          </cell>
        </row>
        <row r="325">
          <cell r="A325" t="str">
            <v>2401.TW</v>
          </cell>
          <cell r="B325">
            <v>-0.28999999999999998</v>
          </cell>
          <cell r="C325">
            <v>0.83099999999999996</v>
          </cell>
          <cell r="D325">
            <v>18.134329000000001</v>
          </cell>
          <cell r="E325">
            <v>-1.9640000000000001E-2</v>
          </cell>
          <cell r="F325">
            <v>-1.0670001E-2</v>
          </cell>
          <cell r="G325">
            <v>0.45601999999999998</v>
          </cell>
          <cell r="H325">
            <v>-7.6230004000000004E-2</v>
          </cell>
          <cell r="J325">
            <v>2.5277392999999999</v>
          </cell>
          <cell r="K325">
            <v>9.407</v>
          </cell>
        </row>
        <row r="326">
          <cell r="A326" t="str">
            <v>2402.TW</v>
          </cell>
          <cell r="B326">
            <v>1.73</v>
          </cell>
          <cell r="C326">
            <v>0.59499999999999997</v>
          </cell>
          <cell r="D326">
            <v>12.283735999999999</v>
          </cell>
          <cell r="E326">
            <v>7.5789999999999996E-2</v>
          </cell>
          <cell r="F326">
            <v>3.0210000000000001E-2</v>
          </cell>
          <cell r="G326">
            <v>0.14879999999999999</v>
          </cell>
          <cell r="H326">
            <v>6.6879999999999995E-2</v>
          </cell>
          <cell r="I326">
            <v>20.520230999999999</v>
          </cell>
          <cell r="J326">
            <v>1.7163854000000001</v>
          </cell>
          <cell r="K326">
            <v>28.684999999999999</v>
          </cell>
        </row>
        <row r="327">
          <cell r="A327" t="str">
            <v>2404.TW</v>
          </cell>
          <cell r="B327">
            <v>25.27</v>
          </cell>
          <cell r="C327">
            <v>0.71899999999999997</v>
          </cell>
          <cell r="D327">
            <v>14.111288999999999</v>
          </cell>
          <cell r="E327">
            <v>0.42081000000000002</v>
          </cell>
          <cell r="F327">
            <v>9.4790003999999997E-2</v>
          </cell>
          <cell r="G327">
            <v>0.10932</v>
          </cell>
          <cell r="H327">
            <v>9.0389999999999998E-2</v>
          </cell>
          <cell r="I327">
            <v>13.949346999999999</v>
          </cell>
          <cell r="J327">
            <v>5.4516773000000001</v>
          </cell>
          <cell r="K327">
            <v>367.24099999999999</v>
          </cell>
        </row>
        <row r="328">
          <cell r="A328" t="str">
            <v>2405.TW</v>
          </cell>
          <cell r="B328">
            <v>0.13</v>
          </cell>
          <cell r="C328">
            <v>1.256</v>
          </cell>
          <cell r="E328">
            <v>3.7799999999999999E-3</v>
          </cell>
          <cell r="F328">
            <v>-2.9300001999999999E-3</v>
          </cell>
          <cell r="G328">
            <v>0.40749002000000001</v>
          </cell>
          <cell r="H328">
            <v>5.1599997E-3</v>
          </cell>
          <cell r="I328">
            <v>163.46154999999999</v>
          </cell>
          <cell r="J328">
            <v>1.9891417</v>
          </cell>
          <cell r="K328">
            <v>4.9790000000000001</v>
          </cell>
        </row>
        <row r="329">
          <cell r="A329" t="str">
            <v>2406.TW</v>
          </cell>
          <cell r="B329">
            <v>-0.8</v>
          </cell>
          <cell r="C329">
            <v>0.379</v>
          </cell>
          <cell r="E329">
            <v>-0.13020000000000001</v>
          </cell>
          <cell r="F329">
            <v>-4.1169999999999998E-2</v>
          </cell>
          <cell r="G329">
            <v>-1.6100000000000001E-3</v>
          </cell>
          <cell r="H329">
            <v>-0.22541</v>
          </cell>
          <cell r="J329">
            <v>2.0257580000000002</v>
          </cell>
          <cell r="K329">
            <v>11.228</v>
          </cell>
        </row>
        <row r="330">
          <cell r="A330" t="str">
            <v>2408.TW</v>
          </cell>
          <cell r="B330">
            <v>-2.25</v>
          </cell>
          <cell r="C330">
            <v>1.081</v>
          </cell>
          <cell r="D330">
            <v>11.707746500000001</v>
          </cell>
          <cell r="E330">
            <v>-4.0949997000000002E-2</v>
          </cell>
          <cell r="F330">
            <v>-4.6120000000000001E-2</v>
          </cell>
          <cell r="G330">
            <v>-0.12755</v>
          </cell>
          <cell r="H330">
            <v>-0.30708997999999998</v>
          </cell>
          <cell r="J330">
            <v>1.2277073999999999</v>
          </cell>
          <cell r="K330">
            <v>10.641999999999999</v>
          </cell>
        </row>
        <row r="331">
          <cell r="A331" t="str">
            <v>2409.TW</v>
          </cell>
          <cell r="B331">
            <v>-1.41</v>
          </cell>
          <cell r="C331">
            <v>1.2689999999999999</v>
          </cell>
          <cell r="D331">
            <v>24.078946999999999</v>
          </cell>
          <cell r="E331">
            <v>-6.4159999999999995E-2</v>
          </cell>
          <cell r="F331">
            <v>-2.5700000000000001E-2</v>
          </cell>
          <cell r="G331">
            <v>4.4600000000000001E-2</v>
          </cell>
          <cell r="H331">
            <v>-8.3059999999999995E-2</v>
          </cell>
          <cell r="J331">
            <v>0.93267409999999995</v>
          </cell>
          <cell r="K331">
            <v>33.418999999999997</v>
          </cell>
        </row>
        <row r="332">
          <cell r="A332" t="str">
            <v>2412.TW</v>
          </cell>
          <cell r="B332">
            <v>4.7300000000000004</v>
          </cell>
          <cell r="C332">
            <v>0.06</v>
          </cell>
          <cell r="D332">
            <v>24.803149999999999</v>
          </cell>
          <cell r="E332">
            <v>9.3530000000000002E-2</v>
          </cell>
          <cell r="F332">
            <v>5.5480000000000002E-2</v>
          </cell>
          <cell r="G332">
            <v>0.36324000000000001</v>
          </cell>
          <cell r="H332">
            <v>0.21698000000000001</v>
          </cell>
          <cell r="I332">
            <v>26.638477000000002</v>
          </cell>
          <cell r="J332">
            <v>2.4902663</v>
          </cell>
          <cell r="K332">
            <v>28.867999999999999</v>
          </cell>
        </row>
        <row r="333">
          <cell r="A333" t="str">
            <v>2413.TW</v>
          </cell>
          <cell r="B333">
            <v>0.6</v>
          </cell>
          <cell r="C333">
            <v>1.228</v>
          </cell>
          <cell r="E333">
            <v>5.2299999999999999E-2</v>
          </cell>
          <cell r="F333">
            <v>1.0290001E-2</v>
          </cell>
          <cell r="G333">
            <v>0.14876</v>
          </cell>
          <cell r="H333">
            <v>-2.3179999999999999E-2</v>
          </cell>
          <cell r="I333">
            <v>42.416668000000001</v>
          </cell>
          <cell r="J333">
            <v>1.5994219000000001</v>
          </cell>
          <cell r="K333">
            <v>36.301000000000002</v>
          </cell>
        </row>
        <row r="334">
          <cell r="A334" t="str">
            <v>2414.TW</v>
          </cell>
          <cell r="B334">
            <v>2.3199999999999998</v>
          </cell>
          <cell r="C334">
            <v>0.438</v>
          </cell>
          <cell r="E334">
            <v>9.8820000000000005E-2</v>
          </cell>
          <cell r="F334">
            <v>3.492E-2</v>
          </cell>
          <cell r="G334">
            <v>8.3129994999999998E-2</v>
          </cell>
          <cell r="H334">
            <v>2.332E-2</v>
          </cell>
          <cell r="I334">
            <v>16.120691000000001</v>
          </cell>
          <cell r="J334">
            <v>1.9877757</v>
          </cell>
          <cell r="K334">
            <v>142.95099999999999</v>
          </cell>
        </row>
        <row r="335">
          <cell r="A335" t="str">
            <v>2415.TW</v>
          </cell>
          <cell r="B335">
            <v>0.21</v>
          </cell>
          <cell r="E335">
            <v>1.5360001E-2</v>
          </cell>
          <cell r="F335">
            <v>2.8309999999999998E-2</v>
          </cell>
          <cell r="G335">
            <v>0.31111</v>
          </cell>
          <cell r="H335">
            <v>0.11685</v>
          </cell>
          <cell r="I335">
            <v>131.42857000000001</v>
          </cell>
          <cell r="J335">
            <v>1.5179849000000001</v>
          </cell>
          <cell r="K335">
            <v>26.504999999999999</v>
          </cell>
        </row>
        <row r="336">
          <cell r="A336" t="str">
            <v>2417.TW</v>
          </cell>
          <cell r="B336">
            <v>0.36</v>
          </cell>
          <cell r="C336">
            <v>1.341</v>
          </cell>
          <cell r="E336">
            <v>2.9979998000000001E-2</v>
          </cell>
          <cell r="F336">
            <v>-9.1299999999999992E-3</v>
          </cell>
          <cell r="G336">
            <v>0.55201</v>
          </cell>
          <cell r="H336">
            <v>4.2680003000000001E-2</v>
          </cell>
          <cell r="I336">
            <v>126.11111</v>
          </cell>
          <cell r="J336">
            <v>2.0883164000000001</v>
          </cell>
          <cell r="K336">
            <v>24.131</v>
          </cell>
        </row>
        <row r="337">
          <cell r="A337" t="str">
            <v>2419.TW</v>
          </cell>
          <cell r="B337">
            <v>-0.16</v>
          </cell>
          <cell r="C337">
            <v>1.127</v>
          </cell>
          <cell r="D337">
            <v>36.966293</v>
          </cell>
          <cell r="E337">
            <v>2.2509999999999999E-2</v>
          </cell>
          <cell r="F337">
            <v>9.3600000000000003E-3</v>
          </cell>
          <cell r="G337">
            <v>0.2147</v>
          </cell>
          <cell r="H337">
            <v>9.4900000000000002E-3</v>
          </cell>
          <cell r="J337">
            <v>2.1472394000000001</v>
          </cell>
          <cell r="K337">
            <v>27.085000000000001</v>
          </cell>
        </row>
        <row r="338">
          <cell r="A338" t="str">
            <v>2420.TW</v>
          </cell>
          <cell r="B338">
            <v>3.91</v>
          </cell>
          <cell r="D338">
            <v>15.995146999999999</v>
          </cell>
          <cell r="E338">
            <v>0.15404001</v>
          </cell>
          <cell r="F338">
            <v>6.2119998000000003E-2</v>
          </cell>
          <cell r="G338">
            <v>0.44306000000000001</v>
          </cell>
          <cell r="H338">
            <v>0.28192</v>
          </cell>
          <cell r="I338">
            <v>16.854220000000002</v>
          </cell>
          <cell r="J338">
            <v>2.6021717</v>
          </cell>
          <cell r="K338">
            <v>13.952999999999999</v>
          </cell>
        </row>
        <row r="339">
          <cell r="A339" t="str">
            <v>2421.TW</v>
          </cell>
          <cell r="B339">
            <v>5.16</v>
          </cell>
          <cell r="C339">
            <v>0.96799999999999997</v>
          </cell>
          <cell r="D339">
            <v>14.508095000000001</v>
          </cell>
          <cell r="E339">
            <v>0.20993999999999999</v>
          </cell>
          <cell r="F339">
            <v>7.374E-2</v>
          </cell>
          <cell r="G339">
            <v>0.27808001999999998</v>
          </cell>
          <cell r="H339">
            <v>8.9840000000000003E-2</v>
          </cell>
          <cell r="I339">
            <v>22.57752</v>
          </cell>
          <cell r="J339">
            <v>4.1525574000000001</v>
          </cell>
          <cell r="K339">
            <v>48.862000000000002</v>
          </cell>
        </row>
        <row r="340">
          <cell r="A340" t="str">
            <v>2423.TW</v>
          </cell>
          <cell r="B340">
            <v>2.97</v>
          </cell>
          <cell r="C340">
            <v>0.29399999999999998</v>
          </cell>
          <cell r="D340">
            <v>15.631769</v>
          </cell>
          <cell r="E340">
            <v>0.15038000000000001</v>
          </cell>
          <cell r="F340">
            <v>7.3130003999999998E-2</v>
          </cell>
          <cell r="G340">
            <v>0.50402000000000002</v>
          </cell>
          <cell r="H340">
            <v>0.14679</v>
          </cell>
          <cell r="I340">
            <v>14.579124</v>
          </cell>
          <cell r="J340">
            <v>2.4818020000000001</v>
          </cell>
          <cell r="K340">
            <v>20.215</v>
          </cell>
        </row>
        <row r="341">
          <cell r="A341" t="str">
            <v>2424.TW</v>
          </cell>
          <cell r="B341">
            <v>-4.41</v>
          </cell>
          <cell r="E341">
            <v>-0.82245999999999997</v>
          </cell>
          <cell r="F341">
            <v>-0.22775999</v>
          </cell>
          <cell r="G341">
            <v>-0.68024004000000005</v>
          </cell>
          <cell r="H341">
            <v>-3.3286699999999998</v>
          </cell>
          <cell r="J341">
            <v>5.4654373999999999</v>
          </cell>
          <cell r="K341">
            <v>2.024</v>
          </cell>
        </row>
        <row r="342">
          <cell r="A342" t="str">
            <v>2425.TW</v>
          </cell>
          <cell r="B342">
            <v>1.67</v>
          </cell>
          <cell r="C342">
            <v>0.52200000000000002</v>
          </cell>
          <cell r="E342">
            <v>9.6610000000000001E-2</v>
          </cell>
          <cell r="F342">
            <v>4.0980000000000003E-2</v>
          </cell>
          <cell r="G342">
            <v>0.10002</v>
          </cell>
          <cell r="H342">
            <v>2.3990000000000001E-2</v>
          </cell>
          <cell r="I342">
            <v>22.694613</v>
          </cell>
          <cell r="J342">
            <v>1.6788483000000001</v>
          </cell>
          <cell r="K342">
            <v>70.709999999999994</v>
          </cell>
        </row>
        <row r="343">
          <cell r="A343" t="str">
            <v>2426.TW</v>
          </cell>
          <cell r="B343">
            <v>-0.57999999999999996</v>
          </cell>
          <cell r="C343">
            <v>1.121</v>
          </cell>
          <cell r="D343">
            <v>15.327869</v>
          </cell>
          <cell r="E343">
            <v>-3.4459999999999998E-2</v>
          </cell>
          <cell r="F343">
            <v>-1.6670000000000001E-2</v>
          </cell>
          <cell r="G343">
            <v>0.10241</v>
          </cell>
          <cell r="H343">
            <v>-2.4230001000000001E-2</v>
          </cell>
          <cell r="J343">
            <v>1.4645991</v>
          </cell>
          <cell r="K343">
            <v>7.5430000000000001</v>
          </cell>
        </row>
        <row r="344">
          <cell r="A344" t="str">
            <v>2427.TW</v>
          </cell>
          <cell r="B344">
            <v>1.41</v>
          </cell>
          <cell r="C344">
            <v>0.28499999999999998</v>
          </cell>
          <cell r="E344">
            <v>9.1660000000000005E-2</v>
          </cell>
          <cell r="F344">
            <v>3.1199999999999999E-2</v>
          </cell>
          <cell r="G344">
            <v>0.35249999999999998</v>
          </cell>
          <cell r="H344">
            <v>0.11013000000000001</v>
          </cell>
          <cell r="I344">
            <v>19.539007000000002</v>
          </cell>
          <cell r="J344">
            <v>1.7745571</v>
          </cell>
          <cell r="K344">
            <v>21.492999999999999</v>
          </cell>
        </row>
        <row r="345">
          <cell r="A345" t="str">
            <v>2428.TW</v>
          </cell>
          <cell r="B345">
            <v>10.43</v>
          </cell>
          <cell r="D345">
            <v>13.348946</v>
          </cell>
          <cell r="E345">
            <v>0.13814999</v>
          </cell>
          <cell r="F345">
            <v>7.0400000000000004E-2</v>
          </cell>
          <cell r="G345">
            <v>0.39440999999999998</v>
          </cell>
          <cell r="H345">
            <v>0.23669000000000001</v>
          </cell>
          <cell r="I345">
            <v>16.395014</v>
          </cell>
          <cell r="J345">
            <v>2.1813172999999999</v>
          </cell>
          <cell r="K345">
            <v>54.351999999999997</v>
          </cell>
        </row>
        <row r="346">
          <cell r="A346" t="str">
            <v>2429.TW</v>
          </cell>
          <cell r="B346">
            <v>-0.49</v>
          </cell>
          <cell r="C346">
            <v>0.65100000000000002</v>
          </cell>
          <cell r="E346">
            <v>-0.18211000999999999</v>
          </cell>
          <cell r="F346">
            <v>-7.9369999999999996E-2</v>
          </cell>
          <cell r="G346">
            <v>4.6809999999999997E-2</v>
          </cell>
          <cell r="H346">
            <v>-0.32759997000000002</v>
          </cell>
          <cell r="J346">
            <v>3.8965904999999998</v>
          </cell>
          <cell r="K346">
            <v>11.715999999999999</v>
          </cell>
        </row>
        <row r="347">
          <cell r="A347" t="str">
            <v>2430.TW</v>
          </cell>
          <cell r="B347">
            <v>1.92</v>
          </cell>
          <cell r="C347">
            <v>0.378</v>
          </cell>
          <cell r="E347">
            <v>6.0060002000000001E-2</v>
          </cell>
          <cell r="F347">
            <v>1.5310001E-2</v>
          </cell>
          <cell r="G347">
            <v>0.14913999999999999</v>
          </cell>
          <cell r="H347">
            <v>2.1240002000000001E-2</v>
          </cell>
          <cell r="I347">
            <v>18.984375</v>
          </cell>
          <cell r="J347">
            <v>0.93483110000000003</v>
          </cell>
          <cell r="K347">
            <v>171.10300000000001</v>
          </cell>
        </row>
        <row r="348">
          <cell r="A348" t="str">
            <v>2431.TW</v>
          </cell>
          <cell r="B348">
            <v>-0.87</v>
          </cell>
          <cell r="E348">
            <v>-6.898E-2</v>
          </cell>
          <cell r="F348">
            <v>-5.262E-2</v>
          </cell>
          <cell r="G348">
            <v>-4.9970000000000001E-2</v>
          </cell>
          <cell r="H348">
            <v>-0.29342000000000001</v>
          </cell>
          <cell r="J348">
            <v>1.0615711000000001</v>
          </cell>
          <cell r="K348">
            <v>4.8330000000000002</v>
          </cell>
        </row>
        <row r="349">
          <cell r="A349" t="str">
            <v>2433.TW</v>
          </cell>
          <cell r="B349">
            <v>3.33</v>
          </cell>
          <cell r="C349">
            <v>0.27100000000000002</v>
          </cell>
          <cell r="E349">
            <v>0.11132</v>
          </cell>
          <cell r="F349">
            <v>3.5669997000000002E-2</v>
          </cell>
          <cell r="G349">
            <v>0.34255999999999998</v>
          </cell>
          <cell r="H349">
            <v>0.15773000000000001</v>
          </cell>
          <cell r="I349">
            <v>16.096095999999999</v>
          </cell>
          <cell r="J349">
            <v>2.019593</v>
          </cell>
          <cell r="K349">
            <v>20.026</v>
          </cell>
        </row>
        <row r="350">
          <cell r="A350" t="str">
            <v>2434.TW</v>
          </cell>
          <cell r="B350">
            <v>-1.66</v>
          </cell>
          <cell r="E350">
            <v>5.2679999999999998E-2</v>
          </cell>
          <cell r="F350">
            <v>-4.6519999999999999E-2</v>
          </cell>
          <cell r="G350">
            <v>3.9019999999999999E-2</v>
          </cell>
          <cell r="H350">
            <v>-1.3696699000000001</v>
          </cell>
          <cell r="J350">
            <v>2.379067</v>
          </cell>
          <cell r="K350">
            <v>1.6819999999999999</v>
          </cell>
        </row>
        <row r="351">
          <cell r="A351" t="str">
            <v>2436.TW</v>
          </cell>
          <cell r="B351">
            <v>1.43</v>
          </cell>
          <cell r="D351">
            <v>58.727269999999997</v>
          </cell>
          <cell r="E351">
            <v>6.9339999999999999E-2</v>
          </cell>
          <cell r="F351">
            <v>9.3800010000000007E-3</v>
          </cell>
          <cell r="G351">
            <v>0.28135001999999998</v>
          </cell>
          <cell r="H351">
            <v>-1.8000001E-3</v>
          </cell>
          <cell r="I351">
            <v>45.174827999999998</v>
          </cell>
          <cell r="J351">
            <v>3.1939087000000002</v>
          </cell>
          <cell r="K351">
            <v>16.946000000000002</v>
          </cell>
        </row>
        <row r="352">
          <cell r="A352" t="str">
            <v>2438.TW</v>
          </cell>
          <cell r="B352">
            <v>-1.45</v>
          </cell>
          <cell r="C352">
            <v>0.77400000000000002</v>
          </cell>
          <cell r="E352">
            <v>-9.5460000000000003E-2</v>
          </cell>
          <cell r="F352">
            <v>-3.9019999999999999E-2</v>
          </cell>
          <cell r="G352">
            <v>-0.12973999999999999</v>
          </cell>
          <cell r="H352">
            <v>-1.3312999999999999</v>
          </cell>
          <cell r="J352">
            <v>2.721009</v>
          </cell>
          <cell r="K352">
            <v>2.0430000000000001</v>
          </cell>
        </row>
        <row r="353">
          <cell r="A353" t="str">
            <v>2439.TW</v>
          </cell>
          <cell r="B353">
            <v>6.73</v>
          </cell>
          <cell r="C353">
            <v>0.68500000000000005</v>
          </cell>
          <cell r="D353">
            <v>13.76652</v>
          </cell>
          <cell r="E353">
            <v>0.13941999999999999</v>
          </cell>
          <cell r="F353">
            <v>2.4649999999999998E-2</v>
          </cell>
          <cell r="G353">
            <v>0.13016</v>
          </cell>
          <cell r="H353">
            <v>2.1579999999999998E-2</v>
          </cell>
          <cell r="I353">
            <v>18.573550999999998</v>
          </cell>
          <cell r="J353">
            <v>2.2343771000000001</v>
          </cell>
          <cell r="K353">
            <v>176.65100000000001</v>
          </cell>
        </row>
        <row r="354">
          <cell r="A354" t="str">
            <v>2440.TW</v>
          </cell>
          <cell r="B354">
            <v>-0.87</v>
          </cell>
          <cell r="C354">
            <v>0.74</v>
          </cell>
          <cell r="E354">
            <v>-0.10462</v>
          </cell>
          <cell r="F354">
            <v>-2.2969997999999998E-2</v>
          </cell>
          <cell r="G354">
            <v>2.3400000000000001E-2</v>
          </cell>
          <cell r="H354">
            <v>-1.856E-2</v>
          </cell>
          <cell r="J354">
            <v>1.9352290000000001</v>
          </cell>
          <cell r="K354">
            <v>21.257999999999999</v>
          </cell>
        </row>
        <row r="355">
          <cell r="A355" t="str">
            <v>2441.TW</v>
          </cell>
          <cell r="B355">
            <v>3.76</v>
          </cell>
          <cell r="C355">
            <v>0.625</v>
          </cell>
          <cell r="D355">
            <v>10.899653000000001</v>
          </cell>
          <cell r="E355">
            <v>9.7890000000000005E-2</v>
          </cell>
          <cell r="F355">
            <v>5.9339999999999997E-2</v>
          </cell>
          <cell r="G355">
            <v>0.21275999000000001</v>
          </cell>
          <cell r="H355">
            <v>0.15459000000000001</v>
          </cell>
          <cell r="I355">
            <v>16.755320000000001</v>
          </cell>
          <cell r="J355">
            <v>1.5714250999999999</v>
          </cell>
          <cell r="K355">
            <v>24.669</v>
          </cell>
        </row>
        <row r="356">
          <cell r="A356" t="str">
            <v>2442.TW</v>
          </cell>
          <cell r="B356">
            <v>2.61</v>
          </cell>
          <cell r="C356">
            <v>0.66200000000000003</v>
          </cell>
          <cell r="E356">
            <v>8.9160000000000003E-2</v>
          </cell>
          <cell r="F356">
            <v>1.367E-2</v>
          </cell>
          <cell r="G356">
            <v>0.26978999999999997</v>
          </cell>
          <cell r="H356">
            <v>0.19606000000000001</v>
          </cell>
          <cell r="I356">
            <v>12.796936000000001</v>
          </cell>
          <cell r="J356">
            <v>1.973179</v>
          </cell>
          <cell r="K356">
            <v>9.8040000000000003</v>
          </cell>
        </row>
        <row r="357">
          <cell r="A357" t="str">
            <v>2443.TW</v>
          </cell>
          <cell r="B357">
            <v>1.1499999999999999</v>
          </cell>
          <cell r="C357">
            <v>0.315</v>
          </cell>
          <cell r="E357">
            <v>0.39279997</v>
          </cell>
          <cell r="F357">
            <v>-6.3890000000000002E-2</v>
          </cell>
          <cell r="G357">
            <v>-0.32079999999999997</v>
          </cell>
          <cell r="H357">
            <v>-4.43011</v>
          </cell>
          <cell r="I357">
            <v>3.1043479999999999</v>
          </cell>
          <cell r="J357">
            <v>1.0650358</v>
          </cell>
          <cell r="K357">
            <v>8.1000000000000003E-2</v>
          </cell>
        </row>
        <row r="358">
          <cell r="A358" t="str">
            <v>2444.TW</v>
          </cell>
          <cell r="B358">
            <v>-0.13</v>
          </cell>
          <cell r="C358">
            <v>0.85699999999999998</v>
          </cell>
          <cell r="E358">
            <v>-1.6080000000000001E-2</v>
          </cell>
          <cell r="F358">
            <v>5.1000000000000004E-4</v>
          </cell>
          <cell r="G358">
            <v>0.10571</v>
          </cell>
          <cell r="H358">
            <v>4.7489999999999997E-2</v>
          </cell>
          <cell r="J358">
            <v>1.2793950999999999</v>
          </cell>
          <cell r="K358">
            <v>17.940000000000001</v>
          </cell>
        </row>
        <row r="359">
          <cell r="A359" t="str">
            <v>2449.TW</v>
          </cell>
          <cell r="B359">
            <v>4.8899999999999997</v>
          </cell>
          <cell r="D359">
            <v>13.412817</v>
          </cell>
          <cell r="E359">
            <v>0.15298999999999999</v>
          </cell>
          <cell r="F359">
            <v>6.1979998000000001E-2</v>
          </cell>
          <cell r="G359">
            <v>0.33848998000000002</v>
          </cell>
          <cell r="H359">
            <v>0.21417</v>
          </cell>
          <cell r="I359">
            <v>18.404910000000001</v>
          </cell>
          <cell r="J359">
            <v>2.6824036000000002</v>
          </cell>
          <cell r="K359">
            <v>27.404</v>
          </cell>
        </row>
        <row r="360">
          <cell r="A360" t="str">
            <v>2450.TW</v>
          </cell>
          <cell r="B360">
            <v>2.48</v>
          </cell>
          <cell r="C360">
            <v>0.54</v>
          </cell>
          <cell r="D360">
            <v>11.642442000000001</v>
          </cell>
          <cell r="E360">
            <v>0.10697</v>
          </cell>
          <cell r="F360">
            <v>2.647E-2</v>
          </cell>
          <cell r="G360">
            <v>0.10931</v>
          </cell>
          <cell r="H360">
            <v>1.6039999999999999E-2</v>
          </cell>
          <cell r="I360">
            <v>16.149193</v>
          </cell>
          <cell r="J360">
            <v>1.7063609</v>
          </cell>
          <cell r="K360">
            <v>120.783</v>
          </cell>
        </row>
        <row r="361">
          <cell r="A361" t="str">
            <v>2451.TW</v>
          </cell>
          <cell r="B361">
            <v>3.5</v>
          </cell>
          <cell r="C361">
            <v>0.36</v>
          </cell>
          <cell r="D361">
            <v>19.893426999999999</v>
          </cell>
          <cell r="E361">
            <v>0.10226</v>
          </cell>
          <cell r="F361">
            <v>5.391E-2</v>
          </cell>
          <cell r="G361">
            <v>0.29006999999999999</v>
          </cell>
          <cell r="H361">
            <v>0.28495002000000003</v>
          </cell>
          <cell r="I361">
            <v>32</v>
          </cell>
          <cell r="J361">
            <v>2.4939322000000002</v>
          </cell>
          <cell r="K361">
            <v>24.463000000000001</v>
          </cell>
        </row>
        <row r="362">
          <cell r="A362" t="str">
            <v>2453.TW</v>
          </cell>
          <cell r="B362">
            <v>2.79</v>
          </cell>
          <cell r="E362">
            <v>0.13500000000000001</v>
          </cell>
          <cell r="F362">
            <v>4.054E-2</v>
          </cell>
          <cell r="G362">
            <v>0.25784000000000001</v>
          </cell>
          <cell r="H362">
            <v>6.5960005000000002E-2</v>
          </cell>
          <cell r="I362">
            <v>24.982078999999999</v>
          </cell>
          <cell r="J362">
            <v>3.5583010000000002</v>
          </cell>
          <cell r="K362">
            <v>65.510000000000005</v>
          </cell>
        </row>
        <row r="363">
          <cell r="A363" t="str">
            <v>2454.TW</v>
          </cell>
          <cell r="B363">
            <v>57.57</v>
          </cell>
          <cell r="C363">
            <v>1.1439999999999999</v>
          </cell>
          <cell r="D363">
            <v>18.743739999999999</v>
          </cell>
          <cell r="E363">
            <v>0.25763000000000003</v>
          </cell>
          <cell r="F363">
            <v>8.8920004999999996E-2</v>
          </cell>
          <cell r="G363">
            <v>0.49093999999999999</v>
          </cell>
          <cell r="H363">
            <v>0.24112</v>
          </cell>
          <cell r="I363">
            <v>22.754908</v>
          </cell>
          <cell r="J363">
            <v>5.6523013000000004</v>
          </cell>
          <cell r="K363">
            <v>296.84100000000001</v>
          </cell>
        </row>
        <row r="364">
          <cell r="A364" t="str">
            <v>2455.TW</v>
          </cell>
          <cell r="B364">
            <v>1.62</v>
          </cell>
          <cell r="C364">
            <v>1.526</v>
          </cell>
          <cell r="D364">
            <v>26.827093000000001</v>
          </cell>
          <cell r="E364">
            <v>0.19867000000000001</v>
          </cell>
          <cell r="F364">
            <v>9.9159999999999998E-2</v>
          </cell>
          <cell r="G364">
            <v>0.41319</v>
          </cell>
          <cell r="H364">
            <v>0.23791000000000001</v>
          </cell>
          <cell r="I364">
            <v>92.901240000000001</v>
          </cell>
          <cell r="J364">
            <v>8.5302950000000006</v>
          </cell>
          <cell r="K364">
            <v>16.966000000000001</v>
          </cell>
        </row>
        <row r="365">
          <cell r="A365" t="str">
            <v>2457.TW</v>
          </cell>
          <cell r="B365">
            <v>0.72</v>
          </cell>
          <cell r="E365">
            <v>3.576E-2</v>
          </cell>
          <cell r="F365">
            <v>1.1639999999999999E-2</v>
          </cell>
          <cell r="G365">
            <v>0.27450000000000002</v>
          </cell>
          <cell r="H365">
            <v>3.6999999999999999E-4</v>
          </cell>
          <cell r="I365">
            <v>72.222219999999993</v>
          </cell>
          <cell r="J365">
            <v>2.2369439999999998</v>
          </cell>
          <cell r="K365">
            <v>29.866</v>
          </cell>
        </row>
        <row r="366">
          <cell r="A366" t="str">
            <v>2458.TW</v>
          </cell>
          <cell r="B366">
            <v>8.77</v>
          </cell>
          <cell r="D366">
            <v>15.163570999999999</v>
          </cell>
          <cell r="E366">
            <v>0.27679002000000003</v>
          </cell>
          <cell r="F366">
            <v>0.12559000000000001</v>
          </cell>
          <cell r="G366">
            <v>0.46550997999999999</v>
          </cell>
          <cell r="H366">
            <v>0.20905000000000001</v>
          </cell>
          <cell r="I366">
            <v>19.555302000000001</v>
          </cell>
          <cell r="J366">
            <v>5.5381536000000002</v>
          </cell>
          <cell r="K366">
            <v>44.808</v>
          </cell>
        </row>
        <row r="367">
          <cell r="A367" t="str">
            <v>2459.TW</v>
          </cell>
          <cell r="B367">
            <v>5.77</v>
          </cell>
          <cell r="C367">
            <v>0.31900000000000001</v>
          </cell>
          <cell r="D367">
            <v>16.651482000000001</v>
          </cell>
          <cell r="E367">
            <v>0.10695</v>
          </cell>
          <cell r="F367">
            <v>4.4510002999999999E-2</v>
          </cell>
          <cell r="G367">
            <v>0.19577</v>
          </cell>
          <cell r="H367">
            <v>0.12388</v>
          </cell>
          <cell r="I367">
            <v>12.668977</v>
          </cell>
          <cell r="J367">
            <v>1.461883</v>
          </cell>
          <cell r="K367">
            <v>70.269000000000005</v>
          </cell>
        </row>
        <row r="368">
          <cell r="A368" t="str">
            <v>2460.TW</v>
          </cell>
          <cell r="B368">
            <v>-1.24</v>
          </cell>
          <cell r="D368">
            <v>34.705883</v>
          </cell>
          <cell r="E368">
            <v>-9.3830003999999995E-2</v>
          </cell>
          <cell r="F368">
            <v>-3.3669999999999999E-2</v>
          </cell>
          <cell r="G368">
            <v>2.657E-2</v>
          </cell>
          <cell r="H368">
            <v>-0.10284001</v>
          </cell>
          <cell r="J368">
            <v>2.8347216</v>
          </cell>
          <cell r="K368">
            <v>15.920999999999999</v>
          </cell>
        </row>
        <row r="369">
          <cell r="A369" t="str">
            <v>2461.TW</v>
          </cell>
          <cell r="B369">
            <v>0.37</v>
          </cell>
          <cell r="C369">
            <v>0.68300000000000005</v>
          </cell>
          <cell r="D369">
            <v>26.648935000000002</v>
          </cell>
          <cell r="E369">
            <v>-2.0029999999999999E-2</v>
          </cell>
          <cell r="F369">
            <v>-2.7000001999999998E-4</v>
          </cell>
          <cell r="G369">
            <v>0.21288000000000001</v>
          </cell>
          <cell r="H369">
            <v>-3.3750000000000002E-2</v>
          </cell>
          <cell r="I369">
            <v>67.702699999999993</v>
          </cell>
          <cell r="J369">
            <v>1.4489818999999999</v>
          </cell>
          <cell r="K369">
            <v>35.826000000000001</v>
          </cell>
        </row>
        <row r="370">
          <cell r="A370" t="str">
            <v>2462.TW</v>
          </cell>
          <cell r="B370">
            <v>1.85</v>
          </cell>
          <cell r="C370">
            <v>0.56499999999999995</v>
          </cell>
          <cell r="D370">
            <v>10.481928</v>
          </cell>
          <cell r="E370">
            <v>9.8430009999999998E-2</v>
          </cell>
          <cell r="F370">
            <v>2.332E-2</v>
          </cell>
          <cell r="G370">
            <v>0.15453</v>
          </cell>
          <cell r="H370">
            <v>3.5200000000000001E-3</v>
          </cell>
          <cell r="I370">
            <v>18.81081</v>
          </cell>
          <cell r="J370">
            <v>1.6476492</v>
          </cell>
          <cell r="K370">
            <v>26.024999999999999</v>
          </cell>
        </row>
        <row r="371">
          <cell r="A371" t="str">
            <v>2464.TW</v>
          </cell>
          <cell r="B371">
            <v>0.9</v>
          </cell>
          <cell r="C371">
            <v>0.54400000000000004</v>
          </cell>
          <cell r="D371">
            <v>12.463236</v>
          </cell>
          <cell r="E371">
            <v>4.2579997000000001E-2</v>
          </cell>
          <cell r="F371">
            <v>3.2000002E-4</v>
          </cell>
          <cell r="G371">
            <v>0.17282</v>
          </cell>
          <cell r="H371">
            <v>-2.777E-2</v>
          </cell>
          <cell r="I371">
            <v>75.333336000000003</v>
          </cell>
          <cell r="J371">
            <v>3.1713366999999999</v>
          </cell>
          <cell r="K371">
            <v>45.070999999999998</v>
          </cell>
        </row>
        <row r="372">
          <cell r="A372" t="str">
            <v>2465.TW</v>
          </cell>
          <cell r="B372">
            <v>-2.36</v>
          </cell>
          <cell r="C372">
            <v>1.3580000000000001</v>
          </cell>
          <cell r="E372">
            <v>-0.21065999999999999</v>
          </cell>
          <cell r="F372">
            <v>-2.8280000999999999E-2</v>
          </cell>
          <cell r="G372">
            <v>0.14693000000000001</v>
          </cell>
          <cell r="H372">
            <v>1.4659999999999999E-2</v>
          </cell>
          <cell r="J372">
            <v>10.378612</v>
          </cell>
          <cell r="K372">
            <v>67.753</v>
          </cell>
        </row>
        <row r="373">
          <cell r="A373" t="str">
            <v>2466.TW</v>
          </cell>
          <cell r="B373">
            <v>-0.05</v>
          </cell>
          <cell r="C373">
            <v>0.26200000000000001</v>
          </cell>
          <cell r="E373">
            <v>1.5910000000000001E-2</v>
          </cell>
          <cell r="F373">
            <v>-1.617E-2</v>
          </cell>
          <cell r="G373">
            <v>0.14793000000000001</v>
          </cell>
          <cell r="H373">
            <v>-0.62002000000000002</v>
          </cell>
          <cell r="J373">
            <v>3.407124</v>
          </cell>
          <cell r="K373">
            <v>6.1440000000000001</v>
          </cell>
        </row>
        <row r="374">
          <cell r="A374" t="str">
            <v>2467.TW</v>
          </cell>
          <cell r="B374">
            <v>3.44</v>
          </cell>
          <cell r="E374">
            <v>0.16128000000000001</v>
          </cell>
          <cell r="F374">
            <v>3.1960000000000002E-2</v>
          </cell>
          <cell r="G374">
            <v>0.43103000000000002</v>
          </cell>
          <cell r="H374">
            <v>0.14345999000000001</v>
          </cell>
          <cell r="I374">
            <v>40.552326000000001</v>
          </cell>
          <cell r="J374">
            <v>6.0025816000000001</v>
          </cell>
          <cell r="K374">
            <v>24.291</v>
          </cell>
        </row>
        <row r="375">
          <cell r="A375" t="str">
            <v>2468.TW</v>
          </cell>
          <cell r="B375">
            <v>1.21</v>
          </cell>
          <cell r="C375">
            <v>0.64600000000000002</v>
          </cell>
          <cell r="E375">
            <v>6.4460000000000003E-2</v>
          </cell>
          <cell r="F375">
            <v>2.6870001000000001E-2</v>
          </cell>
          <cell r="G375">
            <v>0.11579</v>
          </cell>
          <cell r="H375">
            <v>4.5640002999999998E-2</v>
          </cell>
          <cell r="I375">
            <v>22.603306</v>
          </cell>
          <cell r="J375">
            <v>1.5510691000000001</v>
          </cell>
          <cell r="K375">
            <v>33.423999999999999</v>
          </cell>
        </row>
        <row r="376">
          <cell r="A376" t="str">
            <v>2471.TW</v>
          </cell>
          <cell r="B376">
            <v>3.65</v>
          </cell>
          <cell r="C376">
            <v>0.29599999999999999</v>
          </cell>
          <cell r="E376">
            <v>0.19319001</v>
          </cell>
          <cell r="F376">
            <v>4.4249999999999998E-2</v>
          </cell>
          <cell r="G376">
            <v>0.40838000000000002</v>
          </cell>
          <cell r="H376">
            <v>0.23300000000000001</v>
          </cell>
          <cell r="I376">
            <v>15.808218999999999</v>
          </cell>
          <cell r="J376">
            <v>2.9952242</v>
          </cell>
          <cell r="K376">
            <v>17.815000000000001</v>
          </cell>
        </row>
        <row r="377">
          <cell r="A377" t="str">
            <v>2472.TW</v>
          </cell>
          <cell r="B377">
            <v>6.01</v>
          </cell>
          <cell r="C377">
            <v>1.2969999999999999</v>
          </cell>
          <cell r="D377">
            <v>10.154043</v>
          </cell>
          <cell r="E377">
            <v>0.120670006</v>
          </cell>
          <cell r="F377">
            <v>6.2509999999999996E-2</v>
          </cell>
          <cell r="G377">
            <v>0.28681000000000001</v>
          </cell>
          <cell r="H377">
            <v>0.19040000000000001</v>
          </cell>
          <cell r="I377">
            <v>13.161396999999999</v>
          </cell>
          <cell r="J377">
            <v>1.8449838999999999</v>
          </cell>
          <cell r="K377">
            <v>54.673000000000002</v>
          </cell>
        </row>
        <row r="378">
          <cell r="A378" t="str">
            <v>2474.TW</v>
          </cell>
          <cell r="B378">
            <v>18.78</v>
          </cell>
          <cell r="C378">
            <v>0.54400000000000004</v>
          </cell>
          <cell r="D378">
            <v>16.046348999999999</v>
          </cell>
          <cell r="E378">
            <v>7.8460000000000002E-2</v>
          </cell>
          <cell r="F378">
            <v>4.8500000000000001E-3</v>
          </cell>
          <cell r="G378">
            <v>0.28265000000000001</v>
          </cell>
          <cell r="H378">
            <v>7.8750000000000001E-2</v>
          </cell>
          <cell r="I378">
            <v>12.167199</v>
          </cell>
          <cell r="J378">
            <v>0.93369347000000003</v>
          </cell>
          <cell r="K378">
            <v>26.74</v>
          </cell>
        </row>
        <row r="379">
          <cell r="A379" t="str">
            <v>2476.TW</v>
          </cell>
          <cell r="B379">
            <v>4.3</v>
          </cell>
          <cell r="C379">
            <v>0.90100000000000002</v>
          </cell>
          <cell r="E379">
            <v>0.11512999</v>
          </cell>
          <cell r="F379">
            <v>4.861E-2</v>
          </cell>
          <cell r="G379">
            <v>0.28965000000000002</v>
          </cell>
          <cell r="H379">
            <v>0.15038000000000001</v>
          </cell>
          <cell r="I379">
            <v>21.651160999999998</v>
          </cell>
          <cell r="J379">
            <v>2.9281332</v>
          </cell>
          <cell r="K379">
            <v>30.138999999999999</v>
          </cell>
        </row>
        <row r="380">
          <cell r="A380" t="str">
            <v>2477.TW</v>
          </cell>
          <cell r="B380">
            <v>0.63</v>
          </cell>
          <cell r="C380">
            <v>0.46300000000000002</v>
          </cell>
          <cell r="E380">
            <v>5.8799999999999998E-3</v>
          </cell>
          <cell r="F380">
            <v>-1.3309998999999999E-2</v>
          </cell>
          <cell r="G380">
            <v>0.13819000000000001</v>
          </cell>
          <cell r="H380">
            <v>-0.10356</v>
          </cell>
          <cell r="I380">
            <v>34.841270000000002</v>
          </cell>
          <cell r="J380">
            <v>0.88163239999999998</v>
          </cell>
          <cell r="K380">
            <v>14.698</v>
          </cell>
        </row>
        <row r="381">
          <cell r="A381" t="str">
            <v>2478.TW</v>
          </cell>
          <cell r="B381">
            <v>2.89</v>
          </cell>
          <cell r="D381">
            <v>7.5586205</v>
          </cell>
          <cell r="E381">
            <v>6.2880000000000005E-2</v>
          </cell>
          <cell r="F381">
            <v>2.9399999999999999E-2</v>
          </cell>
          <cell r="G381">
            <v>0.20444999999999999</v>
          </cell>
          <cell r="H381">
            <v>8.2430000000000003E-2</v>
          </cell>
          <cell r="I381">
            <v>18.961936999999999</v>
          </cell>
          <cell r="J381">
            <v>1.1838154000000001</v>
          </cell>
          <cell r="K381">
            <v>31.46</v>
          </cell>
        </row>
        <row r="382">
          <cell r="A382" t="str">
            <v>2480.TW</v>
          </cell>
          <cell r="B382">
            <v>7.27</v>
          </cell>
          <cell r="C382">
            <v>0.27700000000000002</v>
          </cell>
          <cell r="D382">
            <v>15.517241500000001</v>
          </cell>
          <cell r="E382">
            <v>0.28378999999999999</v>
          </cell>
          <cell r="F382">
            <v>8.0479999999999996E-2</v>
          </cell>
          <cell r="G382">
            <v>0.24475999000000001</v>
          </cell>
          <cell r="H382">
            <v>0.12851000000000001</v>
          </cell>
          <cell r="I382">
            <v>17.331499999999998</v>
          </cell>
          <cell r="J382">
            <v>4.8029275</v>
          </cell>
          <cell r="K382">
            <v>68.710999999999999</v>
          </cell>
        </row>
        <row r="383">
          <cell r="A383" t="str">
            <v>2481.TW</v>
          </cell>
          <cell r="B383">
            <v>2.15</v>
          </cell>
          <cell r="C383">
            <v>1.3720000000000001</v>
          </cell>
          <cell r="D383">
            <v>15.163728000000001</v>
          </cell>
          <cell r="E383">
            <v>6.8569994999999995E-2</v>
          </cell>
          <cell r="F383">
            <v>1.8020000000000001E-2</v>
          </cell>
          <cell r="G383">
            <v>0.25246000000000002</v>
          </cell>
          <cell r="H383">
            <v>5.0009999999999999E-2</v>
          </cell>
          <cell r="I383">
            <v>28</v>
          </cell>
          <cell r="J383">
            <v>1.7394822000000001</v>
          </cell>
          <cell r="K383">
            <v>33.255000000000003</v>
          </cell>
        </row>
        <row r="384">
          <cell r="A384" t="str">
            <v>2482.TW</v>
          </cell>
          <cell r="B384">
            <v>1.98</v>
          </cell>
          <cell r="C384">
            <v>0.66900000000000004</v>
          </cell>
          <cell r="E384">
            <v>0.15009</v>
          </cell>
          <cell r="F384">
            <v>8.7230000000000002E-2</v>
          </cell>
          <cell r="G384">
            <v>0.42664000000000002</v>
          </cell>
          <cell r="H384">
            <v>7.3620000000000005E-2</v>
          </cell>
          <cell r="I384">
            <v>17.575755999999998</v>
          </cell>
          <cell r="J384">
            <v>2.0247860000000002</v>
          </cell>
          <cell r="K384">
            <v>18.503</v>
          </cell>
        </row>
        <row r="385">
          <cell r="A385" t="str">
            <v>2483.TW</v>
          </cell>
          <cell r="B385">
            <v>0.48</v>
          </cell>
          <cell r="C385">
            <v>0.255</v>
          </cell>
          <cell r="E385">
            <v>1.4359999E-2</v>
          </cell>
          <cell r="F385">
            <v>-4.5100000000000001E-3</v>
          </cell>
          <cell r="G385">
            <v>0.13900000000000001</v>
          </cell>
          <cell r="H385">
            <v>-2.3470000000000001E-2</v>
          </cell>
          <cell r="I385">
            <v>56.666668000000001</v>
          </cell>
          <cell r="J385">
            <v>1.1769797</v>
          </cell>
          <cell r="K385">
            <v>16.466999999999999</v>
          </cell>
        </row>
        <row r="386">
          <cell r="A386" t="str">
            <v>2484.TW</v>
          </cell>
          <cell r="B386">
            <v>1.33</v>
          </cell>
          <cell r="E386">
            <v>5.1769999999999997E-2</v>
          </cell>
          <cell r="F386">
            <v>2.0729999999999998E-2</v>
          </cell>
          <cell r="G386">
            <v>0.23760000000000001</v>
          </cell>
          <cell r="H386">
            <v>8.7399999999999995E-3</v>
          </cell>
          <cell r="I386">
            <v>24.736843</v>
          </cell>
          <cell r="J386">
            <v>1.3084633000000001</v>
          </cell>
          <cell r="K386">
            <v>14.106999999999999</v>
          </cell>
        </row>
        <row r="387">
          <cell r="A387" t="str">
            <v>2485.TW</v>
          </cell>
          <cell r="B387">
            <v>-0.39</v>
          </cell>
          <cell r="C387">
            <v>0.53200000000000003</v>
          </cell>
          <cell r="E387">
            <v>-4.496E-2</v>
          </cell>
          <cell r="F387">
            <v>-1.043E-2</v>
          </cell>
          <cell r="G387">
            <v>9.9820000000000006E-2</v>
          </cell>
          <cell r="H387">
            <v>4.0000002999999998E-5</v>
          </cell>
          <cell r="J387">
            <v>1.1241829999999999</v>
          </cell>
          <cell r="K387">
            <v>18.309999999999999</v>
          </cell>
        </row>
        <row r="388">
          <cell r="A388" t="str">
            <v>2486.TW</v>
          </cell>
          <cell r="B388">
            <v>0.81</v>
          </cell>
          <cell r="D388">
            <v>20</v>
          </cell>
          <cell r="E388">
            <v>4.1339997000000003E-2</v>
          </cell>
          <cell r="F388">
            <v>5.9800000000000001E-3</v>
          </cell>
          <cell r="G388">
            <v>0.14207</v>
          </cell>
          <cell r="H388">
            <v>-6.8709999999999993E-2</v>
          </cell>
          <cell r="I388">
            <v>122.22221999999999</v>
          </cell>
          <cell r="J388">
            <v>5.1761999999999997</v>
          </cell>
          <cell r="K388">
            <v>23.548999999999999</v>
          </cell>
        </row>
        <row r="389">
          <cell r="A389" t="str">
            <v>2488.TW</v>
          </cell>
          <cell r="B389">
            <v>4.58</v>
          </cell>
          <cell r="E389">
            <v>0.15049000000000001</v>
          </cell>
          <cell r="F389">
            <v>7.1209999999999996E-2</v>
          </cell>
          <cell r="G389">
            <v>0.26829999999999998</v>
          </cell>
          <cell r="H389">
            <v>8.5919999999999996E-2</v>
          </cell>
          <cell r="I389">
            <v>10.469433</v>
          </cell>
          <cell r="J389">
            <v>1.4838312</v>
          </cell>
          <cell r="K389">
            <v>32.363</v>
          </cell>
        </row>
        <row r="390">
          <cell r="A390" t="str">
            <v>2489.TW</v>
          </cell>
          <cell r="B390">
            <v>0.65</v>
          </cell>
          <cell r="C390">
            <v>0.93300000000000005</v>
          </cell>
          <cell r="D390">
            <v>224</v>
          </cell>
          <cell r="E390">
            <v>3.3730000000000003E-2</v>
          </cell>
          <cell r="F390">
            <v>-5.6999999999999998E-4</v>
          </cell>
          <cell r="G390">
            <v>9.5909999999999995E-2</v>
          </cell>
          <cell r="H390">
            <v>3.31E-3</v>
          </cell>
          <cell r="I390">
            <v>34.461539999999999</v>
          </cell>
          <cell r="J390">
            <v>1.2449977000000001</v>
          </cell>
          <cell r="K390">
            <v>21.533999999999999</v>
          </cell>
        </row>
        <row r="391">
          <cell r="A391" t="str">
            <v>2491.TW</v>
          </cell>
          <cell r="B391">
            <v>0.27</v>
          </cell>
          <cell r="C391">
            <v>0.54900000000000004</v>
          </cell>
          <cell r="E391">
            <v>4.8270001999999999E-2</v>
          </cell>
          <cell r="F391">
            <v>-6.0010000000000001E-2</v>
          </cell>
          <cell r="G391">
            <v>0.26647999999999999</v>
          </cell>
          <cell r="H391">
            <v>-0.63502000000000003</v>
          </cell>
          <cell r="I391">
            <v>60</v>
          </cell>
          <cell r="J391">
            <v>1.6050728999999999</v>
          </cell>
          <cell r="K391">
            <v>2.3479999999999999</v>
          </cell>
        </row>
        <row r="392">
          <cell r="A392" t="str">
            <v>2492.TW</v>
          </cell>
          <cell r="B392">
            <v>4.67</v>
          </cell>
          <cell r="D392">
            <v>6.6743389999999998</v>
          </cell>
          <cell r="E392">
            <v>4.0730000000000002E-2</v>
          </cell>
          <cell r="F392">
            <v>1.043E-2</v>
          </cell>
          <cell r="G392">
            <v>0.19760999000000001</v>
          </cell>
          <cell r="H392">
            <v>4.9619999999999997E-2</v>
          </cell>
          <cell r="I392">
            <v>24.839400000000001</v>
          </cell>
          <cell r="J392">
            <v>0.58078693999999997</v>
          </cell>
          <cell r="K392">
            <v>68.91</v>
          </cell>
        </row>
        <row r="393">
          <cell r="A393" t="str">
            <v>2493.TW</v>
          </cell>
          <cell r="B393">
            <v>5.84</v>
          </cell>
          <cell r="E393">
            <v>0.26539000000000001</v>
          </cell>
          <cell r="F393">
            <v>0.107939996</v>
          </cell>
          <cell r="G393">
            <v>0.35376000000000002</v>
          </cell>
          <cell r="H393">
            <v>0.23261000000000001</v>
          </cell>
          <cell r="I393">
            <v>15.856164</v>
          </cell>
          <cell r="J393">
            <v>4.08812</v>
          </cell>
          <cell r="K393">
            <v>29.56</v>
          </cell>
        </row>
        <row r="394">
          <cell r="A394" t="str">
            <v>2495.TW</v>
          </cell>
          <cell r="B394">
            <v>1.07</v>
          </cell>
          <cell r="C394">
            <v>0.66</v>
          </cell>
          <cell r="E394">
            <v>5.7779997999999999E-2</v>
          </cell>
          <cell r="F394">
            <v>1.9210000000000001E-2</v>
          </cell>
          <cell r="G394">
            <v>0.51100000000000001</v>
          </cell>
          <cell r="H394">
            <v>0.10152</v>
          </cell>
          <cell r="I394">
            <v>28.878504</v>
          </cell>
          <cell r="J394">
            <v>2.0045410000000001</v>
          </cell>
          <cell r="K394">
            <v>5.085</v>
          </cell>
        </row>
        <row r="395">
          <cell r="A395" t="str">
            <v>2496.TW</v>
          </cell>
          <cell r="B395">
            <v>6.01</v>
          </cell>
          <cell r="C395">
            <v>0.36899999999999999</v>
          </cell>
          <cell r="E395">
            <v>0.12432</v>
          </cell>
          <cell r="F395">
            <v>5.6910000000000002E-2</v>
          </cell>
          <cell r="G395">
            <v>0.52583002999999995</v>
          </cell>
          <cell r="H395">
            <v>0.17695999000000001</v>
          </cell>
          <cell r="I395">
            <v>12.113144999999999</v>
          </cell>
          <cell r="J395">
            <v>1.6219589999999999</v>
          </cell>
          <cell r="K395">
            <v>40.418999999999997</v>
          </cell>
        </row>
        <row r="396">
          <cell r="A396" t="str">
            <v>2497.TW</v>
          </cell>
          <cell r="B396">
            <v>2.0099999999999998</v>
          </cell>
          <cell r="C396">
            <v>0.91300000000000003</v>
          </cell>
          <cell r="D396">
            <v>15.427808000000001</v>
          </cell>
          <cell r="E396">
            <v>0.10981</v>
          </cell>
          <cell r="F396">
            <v>3.7330000000000002E-2</v>
          </cell>
          <cell r="G396">
            <v>0.23871000000000001</v>
          </cell>
          <cell r="H396">
            <v>9.1749999999999998E-2</v>
          </cell>
          <cell r="I396">
            <v>28.706468999999998</v>
          </cell>
          <cell r="J396">
            <v>3.2395708999999999</v>
          </cell>
          <cell r="K396">
            <v>30.670999999999999</v>
          </cell>
        </row>
        <row r="397">
          <cell r="A397" t="str">
            <v>2498.TW</v>
          </cell>
          <cell r="B397">
            <v>-4.3499999999999996</v>
          </cell>
          <cell r="C397">
            <v>0.80600000000000005</v>
          </cell>
          <cell r="D397">
            <v>-34.72</v>
          </cell>
          <cell r="E397">
            <v>-0.14907000000000001</v>
          </cell>
          <cell r="F397">
            <v>-6.0900003000000001E-2</v>
          </cell>
          <cell r="G397">
            <v>0.41411999999999999</v>
          </cell>
          <cell r="H397">
            <v>-2.0285000000000002</v>
          </cell>
          <cell r="J397">
            <v>1.5569507</v>
          </cell>
          <cell r="K397">
            <v>4.8550000000000004</v>
          </cell>
        </row>
        <row r="398">
          <cell r="A398" t="str">
            <v>2501.TW</v>
          </cell>
          <cell r="B398">
            <v>2.2200000000000002</v>
          </cell>
          <cell r="C398">
            <v>0.39200000000000002</v>
          </cell>
          <cell r="D398">
            <v>27.625</v>
          </cell>
          <cell r="E398">
            <v>8.0299995999999998E-2</v>
          </cell>
          <cell r="F398">
            <v>1.984E-2</v>
          </cell>
          <cell r="G398">
            <v>0.28167999999999999</v>
          </cell>
          <cell r="H398">
            <v>0.23047000000000001</v>
          </cell>
          <cell r="I398">
            <v>14.932433</v>
          </cell>
          <cell r="J398">
            <v>1.4610605000000001</v>
          </cell>
          <cell r="K398">
            <v>13.351000000000001</v>
          </cell>
        </row>
        <row r="399">
          <cell r="A399" t="str">
            <v>2504.TW</v>
          </cell>
          <cell r="B399">
            <v>2.97</v>
          </cell>
          <cell r="C399">
            <v>0.73399999999999999</v>
          </cell>
          <cell r="D399">
            <v>15.368589999999999</v>
          </cell>
          <cell r="E399">
            <v>0.14479998999999999</v>
          </cell>
          <cell r="F399">
            <v>6.3379995999999994E-2</v>
          </cell>
          <cell r="G399">
            <v>0.23696</v>
          </cell>
          <cell r="H399">
            <v>0.20030001</v>
          </cell>
          <cell r="I399">
            <v>16.144780999999998</v>
          </cell>
          <cell r="J399">
            <v>2.3038485</v>
          </cell>
          <cell r="K399">
            <v>17.879000000000001</v>
          </cell>
        </row>
        <row r="400">
          <cell r="A400" t="str">
            <v>2505.TW</v>
          </cell>
          <cell r="B400">
            <v>0.72</v>
          </cell>
          <cell r="C400">
            <v>0.61699999999999999</v>
          </cell>
          <cell r="D400">
            <v>101.34616</v>
          </cell>
          <cell r="E400">
            <v>3.0769998E-2</v>
          </cell>
          <cell r="F400">
            <v>3.7999997999999999E-4</v>
          </cell>
          <cell r="G400">
            <v>0.39640999999999998</v>
          </cell>
          <cell r="H400">
            <v>0.18745000000000001</v>
          </cell>
          <cell r="I400">
            <v>36.59722</v>
          </cell>
          <cell r="J400">
            <v>0.99142149999999996</v>
          </cell>
          <cell r="K400">
            <v>1.9350000000000001</v>
          </cell>
        </row>
        <row r="401">
          <cell r="A401" t="str">
            <v>2506.TW</v>
          </cell>
          <cell r="B401">
            <v>-0.18</v>
          </cell>
          <cell r="C401">
            <v>0.35799999999999998</v>
          </cell>
          <cell r="E401">
            <v>1.3509999999999999E-2</v>
          </cell>
          <cell r="F401">
            <v>4.7699999999999999E-3</v>
          </cell>
          <cell r="G401">
            <v>0.37453997</v>
          </cell>
          <cell r="H401">
            <v>2.8049999999999999E-2</v>
          </cell>
          <cell r="J401">
            <v>0.61381876000000002</v>
          </cell>
          <cell r="K401">
            <v>4.1109999999999998</v>
          </cell>
        </row>
        <row r="402">
          <cell r="A402" t="str">
            <v>2509.TW</v>
          </cell>
          <cell r="B402">
            <v>-1.1000000000000001</v>
          </cell>
          <cell r="C402">
            <v>0.17799999999999999</v>
          </cell>
          <cell r="E402">
            <v>-5.3379997999999998E-2</v>
          </cell>
          <cell r="F402">
            <v>-5.9399995999999998E-3</v>
          </cell>
          <cell r="G402">
            <v>0.33560002</v>
          </cell>
          <cell r="H402">
            <v>-0.55806999999999995</v>
          </cell>
          <cell r="J402">
            <v>1.2770961999999999</v>
          </cell>
          <cell r="K402">
            <v>0.995</v>
          </cell>
        </row>
        <row r="403">
          <cell r="A403" t="str">
            <v>2511.TW</v>
          </cell>
          <cell r="B403">
            <v>0.34</v>
          </cell>
          <cell r="C403">
            <v>0.47699999999999998</v>
          </cell>
          <cell r="D403">
            <v>19.666665999999999</v>
          </cell>
          <cell r="E403">
            <v>2.2519999999999998E-2</v>
          </cell>
          <cell r="F403">
            <v>8.3300000000000006E-3</v>
          </cell>
          <cell r="G403">
            <v>0.29504999999999998</v>
          </cell>
          <cell r="H403">
            <v>0.10854999999999999</v>
          </cell>
          <cell r="I403">
            <v>34.705883</v>
          </cell>
          <cell r="J403">
            <v>0.74438554000000001</v>
          </cell>
          <cell r="K403">
            <v>5.2290000000000001</v>
          </cell>
        </row>
        <row r="404">
          <cell r="A404" t="str">
            <v>2514.TW</v>
          </cell>
          <cell r="B404">
            <v>3.76</v>
          </cell>
          <cell r="C404">
            <v>0.11899999999999999</v>
          </cell>
          <cell r="E404">
            <v>6.4720004999999997E-2</v>
          </cell>
          <cell r="F404">
            <v>1.685E-2</v>
          </cell>
          <cell r="G404">
            <v>0.113850005</v>
          </cell>
          <cell r="H404">
            <v>-1.9699998999999999E-3</v>
          </cell>
          <cell r="I404">
            <v>5.8244680000000004</v>
          </cell>
          <cell r="J404">
            <v>0.68606869999999998</v>
          </cell>
          <cell r="K404">
            <v>50.470999999999997</v>
          </cell>
        </row>
        <row r="405">
          <cell r="A405" t="str">
            <v>2515.TW</v>
          </cell>
          <cell r="B405">
            <v>0.41</v>
          </cell>
          <cell r="C405">
            <v>0.60199999999999998</v>
          </cell>
          <cell r="E405">
            <v>2.7220000000000001E-2</v>
          </cell>
          <cell r="F405">
            <v>1.1510001000000001E-2</v>
          </cell>
          <cell r="G405">
            <v>8.0310000000000006E-2</v>
          </cell>
          <cell r="H405">
            <v>5.3000002999999997E-2</v>
          </cell>
          <cell r="I405">
            <v>38.780487000000001</v>
          </cell>
          <cell r="J405">
            <v>1.0836968</v>
          </cell>
          <cell r="K405">
            <v>12.384</v>
          </cell>
        </row>
        <row r="406">
          <cell r="A406" t="str">
            <v>2516.TW</v>
          </cell>
          <cell r="B406">
            <v>0.72</v>
          </cell>
          <cell r="C406">
            <v>0.48499999999999999</v>
          </cell>
          <cell r="E406">
            <v>0.120459996</v>
          </cell>
          <cell r="F406">
            <v>1.444E-2</v>
          </cell>
          <cell r="G406">
            <v>3.61E-2</v>
          </cell>
          <cell r="H406">
            <v>9.2000000000000003E-4</v>
          </cell>
          <cell r="I406">
            <v>16.597221000000001</v>
          </cell>
          <cell r="J406">
            <v>1.7633171000000001</v>
          </cell>
          <cell r="K406">
            <v>38.137</v>
          </cell>
        </row>
        <row r="407">
          <cell r="A407" t="str">
            <v>2520.TW</v>
          </cell>
          <cell r="B407">
            <v>4.91</v>
          </cell>
          <cell r="C407">
            <v>0.46100000000000002</v>
          </cell>
          <cell r="D407">
            <v>10.966469</v>
          </cell>
          <cell r="E407">
            <v>0.13661999999999999</v>
          </cell>
          <cell r="F407">
            <v>4.3330002999999999E-2</v>
          </cell>
          <cell r="G407">
            <v>0.30198999999999998</v>
          </cell>
          <cell r="H407">
            <v>0.24573999999999999</v>
          </cell>
          <cell r="I407">
            <v>11.323829</v>
          </cell>
          <cell r="J407">
            <v>1.5109926</v>
          </cell>
          <cell r="K407">
            <v>35.905999999999999</v>
          </cell>
        </row>
        <row r="408">
          <cell r="A408" t="str">
            <v>2524.TW</v>
          </cell>
          <cell r="B408">
            <v>1.57</v>
          </cell>
          <cell r="C408">
            <v>0.27100000000000002</v>
          </cell>
          <cell r="D408">
            <v>27.732557</v>
          </cell>
          <cell r="E408">
            <v>2.5260000000000001E-2</v>
          </cell>
          <cell r="F408">
            <v>1.396E-2</v>
          </cell>
          <cell r="G408">
            <v>0.50029999999999997</v>
          </cell>
          <cell r="H408">
            <v>0.33972999999999998</v>
          </cell>
          <cell r="I408">
            <v>30.382166000000002</v>
          </cell>
          <cell r="J408">
            <v>0.99397784</v>
          </cell>
          <cell r="K408">
            <v>6.9139999999999997</v>
          </cell>
        </row>
        <row r="409">
          <cell r="A409" t="str">
            <v>2527.TW</v>
          </cell>
          <cell r="B409">
            <v>2.63</v>
          </cell>
          <cell r="C409">
            <v>0.54200000000000004</v>
          </cell>
          <cell r="E409">
            <v>5.2639999999999999E-2</v>
          </cell>
          <cell r="F409">
            <v>9.3800010000000007E-3</v>
          </cell>
          <cell r="G409">
            <v>0.29163</v>
          </cell>
          <cell r="H409">
            <v>7.5130000000000002E-2</v>
          </cell>
          <cell r="I409">
            <v>17.832699000000002</v>
          </cell>
          <cell r="J409">
            <v>1.0751208999999999</v>
          </cell>
          <cell r="K409">
            <v>8.8450000000000006</v>
          </cell>
        </row>
        <row r="410">
          <cell r="A410" t="str">
            <v>2528.TW</v>
          </cell>
          <cell r="B410">
            <v>-0.35</v>
          </cell>
          <cell r="C410">
            <v>0.58799999999999997</v>
          </cell>
          <cell r="E410">
            <v>4.6210000000000001E-2</v>
          </cell>
          <cell r="F410">
            <v>9.6100000000000005E-3</v>
          </cell>
          <cell r="G410">
            <v>0.27017000000000002</v>
          </cell>
          <cell r="H410">
            <v>-290.88776000000001</v>
          </cell>
          <cell r="J410">
            <v>3.7899965999999998</v>
          </cell>
          <cell r="K410">
            <v>4.8680000000000003</v>
          </cell>
        </row>
        <row r="411">
          <cell r="A411" t="str">
            <v>2530.TW</v>
          </cell>
          <cell r="B411">
            <v>0.85</v>
          </cell>
          <cell r="C411">
            <v>0.13300000000000001</v>
          </cell>
          <cell r="E411">
            <v>4.7519997000000001E-2</v>
          </cell>
          <cell r="F411">
            <v>1.8360000000000001E-2</v>
          </cell>
          <cell r="G411">
            <v>0.43660998000000001</v>
          </cell>
          <cell r="H411">
            <v>0.36183998000000001</v>
          </cell>
          <cell r="I411">
            <v>55.352939999999997</v>
          </cell>
          <cell r="J411">
            <v>3.7836750000000001</v>
          </cell>
          <cell r="K411">
            <v>2.323</v>
          </cell>
        </row>
        <row r="412">
          <cell r="A412" t="str">
            <v>2534.TW</v>
          </cell>
          <cell r="B412">
            <v>0.46</v>
          </cell>
          <cell r="C412">
            <v>0.46899999999999997</v>
          </cell>
          <cell r="D412">
            <v>5.0590552999999998</v>
          </cell>
          <cell r="E412">
            <v>3.5180000000000003E-2</v>
          </cell>
          <cell r="F412">
            <v>1.342E-2</v>
          </cell>
          <cell r="G412">
            <v>0.45082</v>
          </cell>
          <cell r="H412">
            <v>0.33450999999999997</v>
          </cell>
          <cell r="I412">
            <v>55.869563999999997</v>
          </cell>
          <cell r="J412">
            <v>0.82777727000000001</v>
          </cell>
          <cell r="K412">
            <v>5.3979999999999997</v>
          </cell>
        </row>
        <row r="413">
          <cell r="A413" t="str">
            <v>2535.TW</v>
          </cell>
          <cell r="B413">
            <v>3.83</v>
          </cell>
          <cell r="E413">
            <v>0.12737999999999999</v>
          </cell>
          <cell r="F413">
            <v>2.9049999999999999E-2</v>
          </cell>
          <cell r="G413">
            <v>0.10872999999999999</v>
          </cell>
          <cell r="H413">
            <v>1.6830000000000001E-2</v>
          </cell>
          <cell r="I413">
            <v>13.733682</v>
          </cell>
          <cell r="J413">
            <v>1.6104833999999999</v>
          </cell>
          <cell r="K413">
            <v>49.591999999999999</v>
          </cell>
        </row>
        <row r="414">
          <cell r="A414" t="str">
            <v>2536.TW</v>
          </cell>
          <cell r="B414">
            <v>0.95</v>
          </cell>
          <cell r="C414">
            <v>0.36599999999999999</v>
          </cell>
          <cell r="D414">
            <v>26.183206999999999</v>
          </cell>
          <cell r="E414">
            <v>1.789E-2</v>
          </cell>
          <cell r="F414">
            <v>1.0299999000000001E-2</v>
          </cell>
          <cell r="G414">
            <v>0.28105999999999998</v>
          </cell>
          <cell r="H414">
            <v>0.21010999999999999</v>
          </cell>
          <cell r="I414">
            <v>36.105263000000001</v>
          </cell>
          <cell r="J414">
            <v>0.97346383000000003</v>
          </cell>
          <cell r="K414">
            <v>9.7149999999999999</v>
          </cell>
        </row>
        <row r="415">
          <cell r="A415" t="str">
            <v>2537.TW</v>
          </cell>
          <cell r="B415">
            <v>-0.02</v>
          </cell>
          <cell r="C415">
            <v>0.52600000000000002</v>
          </cell>
          <cell r="E415">
            <v>-1.465E-2</v>
          </cell>
          <cell r="F415">
            <v>1.5100000000000001E-3</v>
          </cell>
          <cell r="G415">
            <v>0.26523999999999998</v>
          </cell>
          <cell r="H415">
            <v>5.8319996999999998E-2</v>
          </cell>
          <cell r="J415">
            <v>1.2574673000000001</v>
          </cell>
          <cell r="K415">
            <v>1.8160000000000001</v>
          </cell>
        </row>
        <row r="416">
          <cell r="A416" t="str">
            <v>2538.TW</v>
          </cell>
          <cell r="B416">
            <v>-0.2</v>
          </cell>
          <cell r="C416">
            <v>0.432</v>
          </cell>
          <cell r="E416">
            <v>0.26485002000000002</v>
          </cell>
          <cell r="F416">
            <v>1.2099999999999999E-3</v>
          </cell>
          <cell r="G416">
            <v>0.71636003000000004</v>
          </cell>
          <cell r="H416">
            <v>0.42152000000000001</v>
          </cell>
          <cell r="J416">
            <v>1.2720513</v>
          </cell>
          <cell r="K416">
            <v>0.85799999999999998</v>
          </cell>
        </row>
        <row r="417">
          <cell r="A417" t="str">
            <v>2539.TW</v>
          </cell>
          <cell r="B417">
            <v>2.15</v>
          </cell>
          <cell r="C417">
            <v>0.24</v>
          </cell>
          <cell r="E417">
            <v>0.17603000999999999</v>
          </cell>
          <cell r="F417">
            <v>6.6689999999999999E-2</v>
          </cell>
          <cell r="G417">
            <v>0.45766996999999998</v>
          </cell>
          <cell r="H417">
            <v>0.44476001999999998</v>
          </cell>
          <cell r="I417">
            <v>32.465114999999997</v>
          </cell>
          <cell r="J417">
            <v>5.0723060000000002</v>
          </cell>
          <cell r="K417">
            <v>8.2579999999999991</v>
          </cell>
        </row>
        <row r="418">
          <cell r="A418" t="str">
            <v>2540.TW</v>
          </cell>
          <cell r="B418">
            <v>5.03</v>
          </cell>
          <cell r="E418">
            <v>0.20108000000000001</v>
          </cell>
          <cell r="F418">
            <v>5.4229997000000002E-2</v>
          </cell>
          <cell r="G418">
            <v>0.45193001999999999</v>
          </cell>
          <cell r="H418">
            <v>0.39712003000000001</v>
          </cell>
          <cell r="I418">
            <v>30.318090000000002</v>
          </cell>
          <cell r="J418">
            <v>5.1722970000000004</v>
          </cell>
          <cell r="K418">
            <v>22.745000000000001</v>
          </cell>
        </row>
        <row r="419">
          <cell r="A419" t="str">
            <v>2542.TW</v>
          </cell>
          <cell r="B419">
            <v>1.0900000000000001</v>
          </cell>
          <cell r="D419">
            <v>10.266203000000001</v>
          </cell>
          <cell r="E419">
            <v>0.14940999999999999</v>
          </cell>
          <cell r="F419">
            <v>2.8590000000000001E-2</v>
          </cell>
          <cell r="G419">
            <v>0.34959000000000001</v>
          </cell>
          <cell r="H419">
            <v>0.18902000999999999</v>
          </cell>
          <cell r="I419">
            <v>40.688071999999998</v>
          </cell>
          <cell r="J419">
            <v>1.7789811</v>
          </cell>
          <cell r="K419">
            <v>21.922999999999998</v>
          </cell>
        </row>
        <row r="420">
          <cell r="A420" t="str">
            <v>2543.TW</v>
          </cell>
          <cell r="B420">
            <v>2.4500000000000002</v>
          </cell>
          <cell r="C420">
            <v>0.41299999999999998</v>
          </cell>
          <cell r="E420">
            <v>0.19003001</v>
          </cell>
          <cell r="F420">
            <v>3.3619999999999997E-2</v>
          </cell>
          <cell r="G420">
            <v>8.9449994000000005E-2</v>
          </cell>
          <cell r="H420">
            <v>9.5759999999999998E-2</v>
          </cell>
          <cell r="I420">
            <v>22.408162999999998</v>
          </cell>
          <cell r="J420">
            <v>4.2961105999999996</v>
          </cell>
          <cell r="K420">
            <v>47.476999999999997</v>
          </cell>
        </row>
        <row r="421">
          <cell r="A421" t="str">
            <v>2545.TW</v>
          </cell>
          <cell r="B421">
            <v>4.32</v>
          </cell>
          <cell r="C421">
            <v>0.52500000000000002</v>
          </cell>
          <cell r="E421">
            <v>6.4259999999999998E-2</v>
          </cell>
          <cell r="F421">
            <v>1.4970000000000001E-2</v>
          </cell>
          <cell r="G421">
            <v>0.41059000000000001</v>
          </cell>
          <cell r="H421">
            <v>0.37852000000000002</v>
          </cell>
          <cell r="I421">
            <v>13.518518</v>
          </cell>
          <cell r="J421">
            <v>1.6669046000000001</v>
          </cell>
          <cell r="K421">
            <v>14.481</v>
          </cell>
        </row>
        <row r="422">
          <cell r="A422" t="str">
            <v>2546.TW</v>
          </cell>
          <cell r="B422">
            <v>9.52</v>
          </cell>
          <cell r="D422">
            <v>21.017697999999999</v>
          </cell>
          <cell r="E422">
            <v>0.21365998999999999</v>
          </cell>
          <cell r="F422">
            <v>5.8730002000000003E-2</v>
          </cell>
          <cell r="G422">
            <v>0.10298</v>
          </cell>
          <cell r="H422">
            <v>4.4249999999999998E-2</v>
          </cell>
          <cell r="I422">
            <v>9.9789914999999993</v>
          </cell>
          <cell r="J422">
            <v>2.5506096</v>
          </cell>
          <cell r="K422">
            <v>116.194</v>
          </cell>
        </row>
        <row r="423">
          <cell r="A423" t="str">
            <v>2547.TW</v>
          </cell>
          <cell r="B423">
            <v>-0.11</v>
          </cell>
          <cell r="E423">
            <v>-8.8000000000000003E-4</v>
          </cell>
          <cell r="F423">
            <v>1.1599999999999999E-2</v>
          </cell>
          <cell r="G423">
            <v>0.39062999999999998</v>
          </cell>
          <cell r="H423">
            <v>0.12856999999999999</v>
          </cell>
          <cell r="J423">
            <v>0.81070750000000003</v>
          </cell>
          <cell r="K423">
            <v>8.8529999999999998</v>
          </cell>
        </row>
        <row r="424">
          <cell r="A424" t="str">
            <v>2548.TW</v>
          </cell>
          <cell r="B424">
            <v>8.33</v>
          </cell>
          <cell r="D424">
            <v>15.3210125</v>
          </cell>
          <cell r="E424">
            <v>0.11848</v>
          </cell>
          <cell r="F424">
            <v>4.0900002999999997E-2</v>
          </cell>
          <cell r="G424">
            <v>0.31089001999999999</v>
          </cell>
          <cell r="H424">
            <v>-10.400359999999999</v>
          </cell>
          <cell r="I424">
            <v>18.907561999999999</v>
          </cell>
          <cell r="J424">
            <v>2.3536619999999999</v>
          </cell>
          <cell r="K424">
            <v>40.067</v>
          </cell>
        </row>
        <row r="425">
          <cell r="A425" t="str">
            <v>2597.TW</v>
          </cell>
          <cell r="B425">
            <v>11.14</v>
          </cell>
          <cell r="C425">
            <v>0.56699999999999995</v>
          </cell>
          <cell r="E425">
            <v>0.25230999999999998</v>
          </cell>
          <cell r="F425">
            <v>6.9250000000000006E-2</v>
          </cell>
          <cell r="G425">
            <v>0.15506</v>
          </cell>
          <cell r="H425">
            <v>0.14850000999999999</v>
          </cell>
          <cell r="I425">
            <v>15.709156</v>
          </cell>
          <cell r="J425">
            <v>5.0031447</v>
          </cell>
          <cell r="K425">
            <v>120.748</v>
          </cell>
        </row>
        <row r="426">
          <cell r="A426" t="str">
            <v>2601.TW</v>
          </cell>
          <cell r="B426">
            <v>-2.17</v>
          </cell>
          <cell r="E426">
            <v>-0.21682999999999999</v>
          </cell>
          <cell r="F426">
            <v>-8.0900009999999994E-3</v>
          </cell>
          <cell r="G426">
            <v>0.64827000000000001</v>
          </cell>
          <cell r="H426">
            <v>6.5210000000000004E-2</v>
          </cell>
          <cell r="J426">
            <v>0.76568020000000003</v>
          </cell>
          <cell r="K426">
            <v>6.306</v>
          </cell>
        </row>
        <row r="427">
          <cell r="A427" t="str">
            <v>2603.TW</v>
          </cell>
          <cell r="B427">
            <v>22.14</v>
          </cell>
          <cell r="C427">
            <v>1.5649999999999999</v>
          </cell>
          <cell r="D427">
            <v>21.569595</v>
          </cell>
          <cell r="E427">
            <v>9.5079999999999998E-2</v>
          </cell>
          <cell r="F427">
            <v>2.7720000000000002E-2</v>
          </cell>
          <cell r="G427">
            <v>0.18107999999999999</v>
          </cell>
          <cell r="H427">
            <v>0.16763</v>
          </cell>
          <cell r="I427">
            <v>9.8690160000000002</v>
          </cell>
          <cell r="J427">
            <v>0.99239239999999995</v>
          </cell>
          <cell r="K427">
            <v>140.75299999999999</v>
          </cell>
        </row>
        <row r="428">
          <cell r="A428" t="str">
            <v>2605.TW</v>
          </cell>
          <cell r="B428">
            <v>1.1299999999999999</v>
          </cell>
          <cell r="D428">
            <v>15.862069</v>
          </cell>
          <cell r="E428">
            <v>4.4159996999999999E-2</v>
          </cell>
          <cell r="F428">
            <v>2.0230000000000001E-2</v>
          </cell>
          <cell r="G428">
            <v>0.23093</v>
          </cell>
          <cell r="H428">
            <v>0.27677000000000002</v>
          </cell>
          <cell r="I428">
            <v>28.495577000000001</v>
          </cell>
          <cell r="J428">
            <v>1.142695</v>
          </cell>
          <cell r="K428">
            <v>7.4809999999999999</v>
          </cell>
        </row>
        <row r="429">
          <cell r="A429" t="str">
            <v>2606.TW</v>
          </cell>
          <cell r="B429">
            <v>3.82</v>
          </cell>
          <cell r="C429">
            <v>0.871</v>
          </cell>
          <cell r="D429">
            <v>15.251256</v>
          </cell>
          <cell r="E429">
            <v>0.08</v>
          </cell>
          <cell r="F429">
            <v>2.155E-2</v>
          </cell>
          <cell r="G429">
            <v>0.23527001</v>
          </cell>
          <cell r="H429">
            <v>0.24379998</v>
          </cell>
          <cell r="I429">
            <v>15.890053</v>
          </cell>
          <cell r="J429">
            <v>1.5221807999999999</v>
          </cell>
          <cell r="K429">
            <v>17.010999999999999</v>
          </cell>
        </row>
        <row r="430">
          <cell r="A430" t="str">
            <v>2607.TW</v>
          </cell>
          <cell r="B430">
            <v>2.66</v>
          </cell>
          <cell r="C430">
            <v>0.625</v>
          </cell>
          <cell r="E430">
            <v>9.182999E-2</v>
          </cell>
          <cell r="F430">
            <v>3.8120000000000001E-2</v>
          </cell>
          <cell r="G430">
            <v>0.24962999</v>
          </cell>
          <cell r="H430">
            <v>0.16016</v>
          </cell>
          <cell r="I430">
            <v>12.800751</v>
          </cell>
          <cell r="J430">
            <v>1.1509988</v>
          </cell>
          <cell r="K430">
            <v>15.363</v>
          </cell>
        </row>
        <row r="431">
          <cell r="A431" t="str">
            <v>2608.TW</v>
          </cell>
          <cell r="B431">
            <v>3.65</v>
          </cell>
          <cell r="C431">
            <v>0.50800000000000001</v>
          </cell>
          <cell r="D431">
            <v>19.372198000000001</v>
          </cell>
          <cell r="E431">
            <v>0.14534000999999999</v>
          </cell>
          <cell r="F431">
            <v>3.8949999999999999E-2</v>
          </cell>
          <cell r="G431">
            <v>0.18176001</v>
          </cell>
          <cell r="H431">
            <v>0.13517000000000001</v>
          </cell>
          <cell r="I431">
            <v>11.835616</v>
          </cell>
          <cell r="J431">
            <v>1.625894</v>
          </cell>
          <cell r="K431">
            <v>25.765999999999998</v>
          </cell>
        </row>
        <row r="432">
          <cell r="A432" t="str">
            <v>2609.TW</v>
          </cell>
          <cell r="B432">
            <v>3.08</v>
          </cell>
          <cell r="C432">
            <v>1.667</v>
          </cell>
          <cell r="D432">
            <v>57.194243999999998</v>
          </cell>
          <cell r="E432">
            <v>3.4730002000000003E-2</v>
          </cell>
          <cell r="F432">
            <v>6.3800000000000003E-3</v>
          </cell>
          <cell r="G432">
            <v>8.7519996000000003E-2</v>
          </cell>
          <cell r="H432">
            <v>0.17889999000000001</v>
          </cell>
          <cell r="I432">
            <v>25.811689999999999</v>
          </cell>
          <cell r="J432">
            <v>0.95727779999999996</v>
          </cell>
          <cell r="K432">
            <v>42.23</v>
          </cell>
        </row>
        <row r="433">
          <cell r="A433" t="str">
            <v>2610.TW</v>
          </cell>
          <cell r="B433">
            <v>1.4</v>
          </cell>
          <cell r="C433">
            <v>0.73799999999999999</v>
          </cell>
          <cell r="D433">
            <v>26.781609</v>
          </cell>
          <cell r="E433">
            <v>0.12271</v>
          </cell>
          <cell r="F433">
            <v>2.5669999999999998E-2</v>
          </cell>
          <cell r="G433">
            <v>0.13748999000000001</v>
          </cell>
          <cell r="H433">
            <v>7.9189999999999997E-2</v>
          </cell>
          <cell r="I433">
            <v>16.642856999999999</v>
          </cell>
          <cell r="J433">
            <v>1.8235891</v>
          </cell>
          <cell r="K433">
            <v>31.565999999999999</v>
          </cell>
        </row>
        <row r="434">
          <cell r="A434" t="str">
            <v>2611.TW</v>
          </cell>
          <cell r="B434">
            <v>3.56</v>
          </cell>
          <cell r="C434">
            <v>1.0149999999999999</v>
          </cell>
          <cell r="E434">
            <v>0.15986</v>
          </cell>
          <cell r="F434">
            <v>-7.9399999999999991E-3</v>
          </cell>
          <cell r="G434">
            <v>0.23630999999999999</v>
          </cell>
          <cell r="H434">
            <v>-0.101239994</v>
          </cell>
          <cell r="I434">
            <v>9.0449439999999992</v>
          </cell>
          <cell r="J434">
            <v>2.0278356</v>
          </cell>
          <cell r="K434">
            <v>3.266</v>
          </cell>
        </row>
        <row r="435">
          <cell r="A435" t="str">
            <v>2612.TW</v>
          </cell>
          <cell r="B435">
            <v>1.43</v>
          </cell>
          <cell r="C435">
            <v>1.036</v>
          </cell>
          <cell r="D435">
            <v>13.082902000000001</v>
          </cell>
          <cell r="E435">
            <v>2.7799999999999998E-2</v>
          </cell>
          <cell r="F435">
            <v>1.0670001E-2</v>
          </cell>
          <cell r="G435">
            <v>0.21354999999999999</v>
          </cell>
          <cell r="H435">
            <v>0.11461</v>
          </cell>
          <cell r="I435">
            <v>35.314686000000002</v>
          </cell>
          <cell r="J435">
            <v>0.86089329999999997</v>
          </cell>
          <cell r="K435">
            <v>20.329999999999998</v>
          </cell>
        </row>
        <row r="436">
          <cell r="A436" t="str">
            <v>2613.TW</v>
          </cell>
          <cell r="B436">
            <v>1.0900000000000001</v>
          </cell>
          <cell r="E436">
            <v>4.9820000000000003E-2</v>
          </cell>
          <cell r="F436">
            <v>1.8540000000000001E-2</v>
          </cell>
          <cell r="G436">
            <v>0.15720001</v>
          </cell>
          <cell r="H436">
            <v>7.8439995999999998E-2</v>
          </cell>
          <cell r="I436">
            <v>35.091743000000001</v>
          </cell>
          <cell r="J436">
            <v>1.6886672</v>
          </cell>
          <cell r="K436">
            <v>23.343</v>
          </cell>
        </row>
        <row r="437">
          <cell r="A437" t="str">
            <v>2614.TW</v>
          </cell>
          <cell r="B437">
            <v>-1.06</v>
          </cell>
          <cell r="E437">
            <v>-9.2730000000000007E-2</v>
          </cell>
          <cell r="F437">
            <v>1.8699999999999999E-3</v>
          </cell>
          <cell r="G437">
            <v>0.30103000000000002</v>
          </cell>
          <cell r="H437">
            <v>6.4820000000000003E-2</v>
          </cell>
          <cell r="J437">
            <v>2.0422327999999998</v>
          </cell>
          <cell r="K437">
            <v>19.175000000000001</v>
          </cell>
        </row>
        <row r="438">
          <cell r="A438" t="str">
            <v>2615.TW</v>
          </cell>
          <cell r="B438">
            <v>0.33</v>
          </cell>
          <cell r="C438">
            <v>1.4219999999999999</v>
          </cell>
          <cell r="D438">
            <v>138.09524999999999</v>
          </cell>
          <cell r="E438">
            <v>4.3400000000000001E-3</v>
          </cell>
          <cell r="F438">
            <v>-4.8799999999999998E-3</v>
          </cell>
          <cell r="G438">
            <v>3.6510002E-2</v>
          </cell>
          <cell r="H438">
            <v>7.1410000000000001E-2</v>
          </cell>
          <cell r="I438">
            <v>263.63634999999999</v>
          </cell>
          <cell r="J438">
            <v>1.1211918999999999</v>
          </cell>
          <cell r="K438">
            <v>36.448</v>
          </cell>
        </row>
        <row r="439">
          <cell r="A439" t="str">
            <v>2616.TW</v>
          </cell>
          <cell r="B439">
            <v>0.26</v>
          </cell>
          <cell r="C439">
            <v>0.14399999999999999</v>
          </cell>
          <cell r="E439">
            <v>1.6379999999999999E-2</v>
          </cell>
          <cell r="F439">
            <v>-2.15E-3</v>
          </cell>
          <cell r="G439">
            <v>7.4219999999999994E-2</v>
          </cell>
          <cell r="H439">
            <v>-8.77E-3</v>
          </cell>
          <cell r="I439">
            <v>99.230770000000007</v>
          </cell>
          <cell r="J439">
            <v>0.71768330000000002</v>
          </cell>
          <cell r="K439">
            <v>120.828</v>
          </cell>
        </row>
        <row r="440">
          <cell r="A440" t="str">
            <v>2617.TW</v>
          </cell>
          <cell r="B440">
            <v>4.45</v>
          </cell>
          <cell r="D440">
            <v>12.190476</v>
          </cell>
          <cell r="E440">
            <v>0.11512999</v>
          </cell>
          <cell r="F440">
            <v>3.4630000000000001E-2</v>
          </cell>
          <cell r="G440">
            <v>0.38501999999999997</v>
          </cell>
          <cell r="H440">
            <v>0.38336999999999999</v>
          </cell>
          <cell r="I440">
            <v>8.6292139999999993</v>
          </cell>
          <cell r="J440">
            <v>0.96830320000000003</v>
          </cell>
          <cell r="K440">
            <v>9.8010000000000002</v>
          </cell>
        </row>
        <row r="441">
          <cell r="A441" t="str">
            <v>2618.TW</v>
          </cell>
          <cell r="B441">
            <v>4.03</v>
          </cell>
          <cell r="C441">
            <v>0.91600000000000004</v>
          </cell>
          <cell r="D441">
            <v>14.215687000000001</v>
          </cell>
          <cell r="E441">
            <v>0.22591998999999999</v>
          </cell>
          <cell r="F441">
            <v>5.6230000000000002E-2</v>
          </cell>
          <cell r="G441">
            <v>0.21393000000000001</v>
          </cell>
          <cell r="H441">
            <v>0.12817999999999999</v>
          </cell>
          <cell r="I441">
            <v>8.9950369999999999</v>
          </cell>
          <cell r="J441">
            <v>1.9572377000000001</v>
          </cell>
          <cell r="K441">
            <v>38.558999999999997</v>
          </cell>
        </row>
        <row r="442">
          <cell r="A442" t="str">
            <v>2630.TW</v>
          </cell>
          <cell r="B442">
            <v>0.17</v>
          </cell>
          <cell r="C442">
            <v>0.64</v>
          </cell>
          <cell r="D442">
            <v>60.797103999999997</v>
          </cell>
          <cell r="E442">
            <v>3.5529999999999999E-2</v>
          </cell>
          <cell r="F442">
            <v>1.523E-2</v>
          </cell>
          <cell r="G442">
            <v>7.6109999999999997E-2</v>
          </cell>
          <cell r="H442">
            <v>4.1770000000000002E-2</v>
          </cell>
          <cell r="I442">
            <v>246.76471000000001</v>
          </cell>
          <cell r="J442">
            <v>2.6648456999999999</v>
          </cell>
          <cell r="K442">
            <v>24.518999999999998</v>
          </cell>
        </row>
        <row r="443">
          <cell r="A443" t="str">
            <v>2633.TW</v>
          </cell>
          <cell r="B443">
            <v>1.39</v>
          </cell>
          <cell r="C443">
            <v>0.28100000000000003</v>
          </cell>
          <cell r="D443">
            <v>25.862069999999999</v>
          </cell>
          <cell r="E443">
            <v>0.10927000000000001</v>
          </cell>
          <cell r="F443">
            <v>3.2919999999999998E-2</v>
          </cell>
          <cell r="G443">
            <v>0.44779997999999999</v>
          </cell>
          <cell r="H443">
            <v>0.44002997999999999</v>
          </cell>
          <cell r="I443">
            <v>21.582733000000001</v>
          </cell>
          <cell r="J443">
            <v>2.2990267000000002</v>
          </cell>
          <cell r="K443">
            <v>9.0690000000000008</v>
          </cell>
        </row>
        <row r="444">
          <cell r="A444" t="str">
            <v>2634.TW</v>
          </cell>
          <cell r="B444">
            <v>2.63</v>
          </cell>
          <cell r="D444">
            <v>15.783476</v>
          </cell>
          <cell r="E444">
            <v>0.14482</v>
          </cell>
          <cell r="F444">
            <v>4.0849999999999997E-2</v>
          </cell>
          <cell r="G444">
            <v>0.11359999</v>
          </cell>
          <cell r="H444">
            <v>7.2680004000000006E-2</v>
          </cell>
          <cell r="I444">
            <v>21.064637999999999</v>
          </cell>
          <cell r="J444">
            <v>2.9177860999999998</v>
          </cell>
          <cell r="K444">
            <v>42.09</v>
          </cell>
        </row>
        <row r="445">
          <cell r="A445" t="str">
            <v>2636.TW</v>
          </cell>
          <cell r="B445">
            <v>10.58</v>
          </cell>
          <cell r="C445">
            <v>1.131</v>
          </cell>
          <cell r="D445">
            <v>11.867906</v>
          </cell>
          <cell r="E445">
            <v>0.17242001000000001</v>
          </cell>
          <cell r="F445">
            <v>3.2479998000000003E-2</v>
          </cell>
          <cell r="G445">
            <v>0.19954</v>
          </cell>
          <cell r="H445">
            <v>6.0300003999999997E-2</v>
          </cell>
          <cell r="I445">
            <v>10.869565</v>
          </cell>
          <cell r="J445">
            <v>1.8274564</v>
          </cell>
          <cell r="K445">
            <v>106.755</v>
          </cell>
        </row>
        <row r="446">
          <cell r="A446" t="str">
            <v>2637.TW</v>
          </cell>
          <cell r="B446">
            <v>4.1900000000000004</v>
          </cell>
          <cell r="C446">
            <v>0.97699999999999998</v>
          </cell>
          <cell r="D446">
            <v>9.8692810000000009</v>
          </cell>
          <cell r="E446">
            <v>0.102819994</v>
          </cell>
          <cell r="F446">
            <v>3.1070001E-2</v>
          </cell>
          <cell r="G446">
            <v>0.26235999999999998</v>
          </cell>
          <cell r="H446">
            <v>0.30819999999999997</v>
          </cell>
          <cell r="I446">
            <v>18.019093000000002</v>
          </cell>
          <cell r="J446">
            <v>37.228794000000001</v>
          </cell>
          <cell r="K446">
            <v>0.77300000000000002</v>
          </cell>
        </row>
        <row r="447">
          <cell r="A447" t="str">
            <v>2642.TW</v>
          </cell>
          <cell r="B447">
            <v>1.1299999999999999</v>
          </cell>
          <cell r="D447">
            <v>53.75</v>
          </cell>
          <cell r="E447">
            <v>4.5969999999999997E-2</v>
          </cell>
          <cell r="F447">
            <v>1.6799999999999999E-2</v>
          </cell>
          <cell r="G447">
            <v>0.13552</v>
          </cell>
          <cell r="H447">
            <v>1.883E-2</v>
          </cell>
          <cell r="I447">
            <v>34.247787000000002</v>
          </cell>
          <cell r="J447">
            <v>1.6825356</v>
          </cell>
          <cell r="K447">
            <v>41.902000000000001</v>
          </cell>
        </row>
        <row r="448">
          <cell r="A448" t="str">
            <v>2645.TW</v>
          </cell>
          <cell r="B448">
            <v>5.4</v>
          </cell>
          <cell r="C448">
            <v>0.25800000000000001</v>
          </cell>
          <cell r="D448">
            <v>19.385964999999999</v>
          </cell>
          <cell r="E448">
            <v>0.15357999999999999</v>
          </cell>
          <cell r="F448">
            <v>5.3540003000000003E-2</v>
          </cell>
          <cell r="G448">
            <v>0.17860999999999999</v>
          </cell>
          <cell r="H448">
            <v>0.10657999999999999</v>
          </cell>
          <cell r="I448">
            <v>20.462962999999998</v>
          </cell>
          <cell r="J448">
            <v>3.1939185000000001</v>
          </cell>
          <cell r="K448">
            <v>39.895000000000003</v>
          </cell>
        </row>
        <row r="449">
          <cell r="A449" t="str">
            <v>2701.TW</v>
          </cell>
          <cell r="B449">
            <v>0.54</v>
          </cell>
          <cell r="C449">
            <v>0.25800000000000001</v>
          </cell>
          <cell r="E449">
            <v>2.9289998000000001E-2</v>
          </cell>
          <cell r="F449">
            <v>1.43099995E-2</v>
          </cell>
          <cell r="G449">
            <v>0.77629000000000004</v>
          </cell>
          <cell r="H449">
            <v>0.60719999999999996</v>
          </cell>
          <cell r="I449">
            <v>25.277777</v>
          </cell>
          <cell r="J449">
            <v>0.74136429999999998</v>
          </cell>
          <cell r="K449">
            <v>0.76600000000000001</v>
          </cell>
        </row>
        <row r="450">
          <cell r="A450" t="str">
            <v>2702.TW</v>
          </cell>
          <cell r="B450">
            <v>0.7</v>
          </cell>
          <cell r="C450">
            <v>0.73</v>
          </cell>
          <cell r="E450">
            <v>8.0699994999999993E-3</v>
          </cell>
          <cell r="F450">
            <v>5.3100003999999998E-3</v>
          </cell>
          <cell r="G450">
            <v>0.81342999999999999</v>
          </cell>
          <cell r="H450">
            <v>3.4389999999999997E-2</v>
          </cell>
          <cell r="I450">
            <v>28.500001999999999</v>
          </cell>
          <cell r="J450">
            <v>0.98024774000000003</v>
          </cell>
          <cell r="K450">
            <v>9.1509999999999998</v>
          </cell>
        </row>
        <row r="451">
          <cell r="A451" t="str">
            <v>2704.TW</v>
          </cell>
          <cell r="B451">
            <v>5.09</v>
          </cell>
          <cell r="C451">
            <v>0.16900000000000001</v>
          </cell>
          <cell r="D451">
            <v>66.886795000000006</v>
          </cell>
          <cell r="E451">
            <v>2.9719999E-2</v>
          </cell>
          <cell r="F451">
            <v>-7.2000003000000003E-3</v>
          </cell>
          <cell r="G451">
            <v>0.28888999999999998</v>
          </cell>
          <cell r="H451">
            <v>-0.75144</v>
          </cell>
          <cell r="I451">
            <v>13.929273</v>
          </cell>
          <cell r="J451">
            <v>1.3156186000000001</v>
          </cell>
          <cell r="K451">
            <v>3.4860000000000002</v>
          </cell>
        </row>
        <row r="452">
          <cell r="A452" t="str">
            <v>2705.TW</v>
          </cell>
          <cell r="B452">
            <v>-0.25</v>
          </cell>
          <cell r="E452">
            <v>-9.8799999999999999E-3</v>
          </cell>
          <cell r="F452">
            <v>2.5400000000000002E-3</v>
          </cell>
          <cell r="G452">
            <v>0.32991999999999999</v>
          </cell>
          <cell r="H452">
            <v>-3.2059999999999998E-2</v>
          </cell>
          <cell r="J452">
            <v>0.8345226</v>
          </cell>
          <cell r="K452">
            <v>11.557</v>
          </cell>
        </row>
        <row r="453">
          <cell r="A453" t="str">
            <v>2706.TW</v>
          </cell>
          <cell r="B453">
            <v>0.59</v>
          </cell>
          <cell r="C453">
            <v>0.35399999999999998</v>
          </cell>
          <cell r="E453">
            <v>3.0800000000000001E-2</v>
          </cell>
          <cell r="F453">
            <v>1.308E-2</v>
          </cell>
          <cell r="G453">
            <v>0.77415999999999996</v>
          </cell>
          <cell r="H453">
            <v>1.71776</v>
          </cell>
          <cell r="I453">
            <v>28.559324</v>
          </cell>
          <cell r="J453">
            <v>0.85092420000000002</v>
          </cell>
          <cell r="K453">
            <v>0.68700000000000006</v>
          </cell>
        </row>
        <row r="454">
          <cell r="A454" t="str">
            <v>2707.TW</v>
          </cell>
          <cell r="B454">
            <v>11.57</v>
          </cell>
          <cell r="C454">
            <v>0.53500000000000003</v>
          </cell>
          <cell r="D454">
            <v>18.874426</v>
          </cell>
          <cell r="E454">
            <v>0.39955002000000001</v>
          </cell>
          <cell r="F454">
            <v>0.10901</v>
          </cell>
          <cell r="G454">
            <v>0.37333</v>
          </cell>
          <cell r="H454">
            <v>0.28726997999999998</v>
          </cell>
          <cell r="I454">
            <v>21.305099999999999</v>
          </cell>
          <cell r="J454">
            <v>8.6631049999999998</v>
          </cell>
          <cell r="K454">
            <v>53.165999999999997</v>
          </cell>
        </row>
        <row r="455">
          <cell r="A455" t="str">
            <v>2712.TW</v>
          </cell>
          <cell r="B455">
            <v>0.25</v>
          </cell>
          <cell r="C455">
            <v>-6.5000000000000002E-2</v>
          </cell>
          <cell r="E455">
            <v>3.9600000000000003E-2</v>
          </cell>
          <cell r="F455">
            <v>1.9539999999999998E-2</v>
          </cell>
          <cell r="G455">
            <v>0.30042000000000002</v>
          </cell>
          <cell r="H455">
            <v>-3.0280001000000001E-2</v>
          </cell>
          <cell r="I455">
            <v>125.4</v>
          </cell>
          <cell r="J455">
            <v>2.6172984000000001</v>
          </cell>
          <cell r="K455">
            <v>6.2489999999999997</v>
          </cell>
        </row>
        <row r="456">
          <cell r="A456" t="str">
            <v>2722.TW</v>
          </cell>
          <cell r="B456">
            <v>0.71</v>
          </cell>
          <cell r="C456">
            <v>0.312</v>
          </cell>
          <cell r="E456">
            <v>3.6880000000000003E-2</v>
          </cell>
          <cell r="F456">
            <v>1.67E-2</v>
          </cell>
          <cell r="G456">
            <v>0.45340999999999998</v>
          </cell>
          <cell r="H456">
            <v>-0.13944999999999999</v>
          </cell>
          <cell r="I456">
            <v>88.873239999999996</v>
          </cell>
          <cell r="J456">
            <v>3.7907004</v>
          </cell>
          <cell r="K456">
            <v>6.47</v>
          </cell>
        </row>
        <row r="457">
          <cell r="A457" t="str">
            <v>2723.TW</v>
          </cell>
          <cell r="B457">
            <v>3.71</v>
          </cell>
          <cell r="D457">
            <v>14.361370000000001</v>
          </cell>
          <cell r="E457">
            <v>6.0010000000000001E-2</v>
          </cell>
          <cell r="F457">
            <v>3.3509999999999998E-2</v>
          </cell>
          <cell r="G457">
            <v>0.59148999999999996</v>
          </cell>
          <cell r="H457">
            <v>6.6009999999999999E-2</v>
          </cell>
          <cell r="I457">
            <v>24.851751</v>
          </cell>
          <cell r="J457">
            <v>1.4711278999999999</v>
          </cell>
          <cell r="K457">
            <v>110.212</v>
          </cell>
        </row>
        <row r="458">
          <cell r="A458" t="str">
            <v>2727.TW</v>
          </cell>
          <cell r="B458">
            <v>15.68</v>
          </cell>
          <cell r="D458">
            <v>14.441089</v>
          </cell>
          <cell r="E458">
            <v>0.33596999999999999</v>
          </cell>
          <cell r="F458">
            <v>6.7159999999999997E-2</v>
          </cell>
          <cell r="G458">
            <v>0.46856999999999999</v>
          </cell>
          <cell r="H458">
            <v>6.4740000000000006E-2</v>
          </cell>
          <cell r="I458">
            <v>15.242347000000001</v>
          </cell>
          <cell r="J458">
            <v>5.6166577000000002</v>
          </cell>
          <cell r="K458">
            <v>271.83800000000002</v>
          </cell>
        </row>
        <row r="459">
          <cell r="A459" t="str">
            <v>2731.TW</v>
          </cell>
          <cell r="B459">
            <v>17.489999999999998</v>
          </cell>
          <cell r="C459">
            <v>0.63600000000000001</v>
          </cell>
          <cell r="D459">
            <v>20.384615</v>
          </cell>
          <cell r="E459">
            <v>0.54635999999999996</v>
          </cell>
          <cell r="F459">
            <v>7.3599999999999999E-2</v>
          </cell>
          <cell r="G459">
            <v>0.15067</v>
          </cell>
          <cell r="H459">
            <v>5.0430004E-2</v>
          </cell>
          <cell r="I459">
            <v>9.0909089999999999</v>
          </cell>
          <cell r="J459">
            <v>3.9749007000000001</v>
          </cell>
          <cell r="K459">
            <v>234.95699999999999</v>
          </cell>
        </row>
        <row r="460">
          <cell r="A460" t="str">
            <v>2739.TW</v>
          </cell>
          <cell r="B460">
            <v>5.44</v>
          </cell>
          <cell r="D460">
            <v>13.11637</v>
          </cell>
          <cell r="E460">
            <v>0.45893001999999999</v>
          </cell>
          <cell r="F460">
            <v>2.4899999999999999E-2</v>
          </cell>
          <cell r="G460">
            <v>0.39106997999999998</v>
          </cell>
          <cell r="H460">
            <v>0.16724000999999999</v>
          </cell>
          <cell r="I460">
            <v>12.224264</v>
          </cell>
          <cell r="J460">
            <v>4.7955579999999998</v>
          </cell>
          <cell r="K460">
            <v>54.462000000000003</v>
          </cell>
        </row>
        <row r="461">
          <cell r="A461" t="str">
            <v>2748.TW</v>
          </cell>
          <cell r="B461">
            <v>3.25</v>
          </cell>
          <cell r="C461">
            <v>0.38500000000000001</v>
          </cell>
          <cell r="D461">
            <v>14.84787</v>
          </cell>
          <cell r="E461">
            <v>0.116739996</v>
          </cell>
          <cell r="F461">
            <v>4.0939997999999998E-2</v>
          </cell>
          <cell r="G461">
            <v>0.33189999999999997</v>
          </cell>
          <cell r="H461">
            <v>0.18753</v>
          </cell>
          <cell r="I461">
            <v>22.523074999999999</v>
          </cell>
          <cell r="J461">
            <v>2.7329748</v>
          </cell>
          <cell r="K461">
            <v>23.041</v>
          </cell>
        </row>
        <row r="462">
          <cell r="A462" t="str">
            <v>2753.TW</v>
          </cell>
          <cell r="B462">
            <v>8.68</v>
          </cell>
          <cell r="C462">
            <v>-7.5999999999999998E-2</v>
          </cell>
          <cell r="D462">
            <v>14.182896</v>
          </cell>
          <cell r="E462">
            <v>0.15786</v>
          </cell>
          <cell r="F462">
            <v>6.9419999999999996E-2</v>
          </cell>
          <cell r="G462">
            <v>0.34777000000000002</v>
          </cell>
          <cell r="H462">
            <v>8.1199995999999997E-2</v>
          </cell>
          <cell r="I462">
            <v>19.297234</v>
          </cell>
          <cell r="J462">
            <v>3.2933542999999998</v>
          </cell>
          <cell r="K462">
            <v>110.584</v>
          </cell>
        </row>
        <row r="463">
          <cell r="A463" t="str">
            <v>2762.TW</v>
          </cell>
          <cell r="D463">
            <v>14.5747795</v>
          </cell>
          <cell r="E463">
            <v>0.10476000000000001</v>
          </cell>
          <cell r="F463">
            <v>1.7970000999999999E-2</v>
          </cell>
          <cell r="G463">
            <v>0.16408001</v>
          </cell>
          <cell r="H463">
            <v>6.0519999999999997E-2</v>
          </cell>
          <cell r="K463">
            <v>93.331000000000003</v>
          </cell>
        </row>
        <row r="464">
          <cell r="A464" t="str">
            <v>2801.TW</v>
          </cell>
          <cell r="B464">
            <v>1.22</v>
          </cell>
          <cell r="C464">
            <v>0.34699999999999998</v>
          </cell>
          <cell r="E464">
            <v>7.2399995999999994E-2</v>
          </cell>
          <cell r="F464">
            <v>4.6299999999999996E-3</v>
          </cell>
          <cell r="H464">
            <v>0.50205999999999995</v>
          </cell>
          <cell r="I464">
            <v>15.040983000000001</v>
          </cell>
          <cell r="J464">
            <v>1.0254835</v>
          </cell>
          <cell r="K464">
            <v>3.3170000000000002</v>
          </cell>
        </row>
        <row r="465">
          <cell r="A465" t="str">
            <v>2809.TW</v>
          </cell>
          <cell r="B465">
            <v>6.65</v>
          </cell>
          <cell r="C465">
            <v>0.623</v>
          </cell>
          <cell r="D465">
            <v>13.067226</v>
          </cell>
          <cell r="E465">
            <v>0.15293000000000001</v>
          </cell>
          <cell r="F465">
            <v>1.9170000999999999E-2</v>
          </cell>
          <cell r="H465">
            <v>0.76514000000000004</v>
          </cell>
          <cell r="I465">
            <v>9.3533829999999991</v>
          </cell>
          <cell r="J465">
            <v>1.3171269000000001</v>
          </cell>
          <cell r="K465">
            <v>10.013999999999999</v>
          </cell>
        </row>
        <row r="466">
          <cell r="A466" t="str">
            <v>2812.TW</v>
          </cell>
          <cell r="B466">
            <v>1.42</v>
          </cell>
          <cell r="E466">
            <v>9.9010000000000001E-2</v>
          </cell>
          <cell r="F466">
            <v>8.7500000000000008E-3</v>
          </cell>
          <cell r="H466">
            <v>0.56359999999999999</v>
          </cell>
          <cell r="I466">
            <v>12.922535999999999</v>
          </cell>
          <cell r="J466">
            <v>1.2147490999999999</v>
          </cell>
          <cell r="K466">
            <v>3.17</v>
          </cell>
        </row>
        <row r="467">
          <cell r="A467" t="str">
            <v>2816.TW</v>
          </cell>
          <cell r="B467">
            <v>6.29</v>
          </cell>
          <cell r="E467">
            <v>0.24174000000000001</v>
          </cell>
          <cell r="F467">
            <v>4.8619999999999997E-2</v>
          </cell>
          <cell r="G467">
            <v>0.34756002000000003</v>
          </cell>
          <cell r="H467">
            <v>0.16420999</v>
          </cell>
          <cell r="I467">
            <v>5.3020662999999999</v>
          </cell>
          <cell r="J467">
            <v>1.1421231999999999</v>
          </cell>
          <cell r="K467">
            <v>48.991</v>
          </cell>
        </row>
        <row r="468">
          <cell r="A468" t="str">
            <v>2820.TW</v>
          </cell>
          <cell r="B468">
            <v>0.96</v>
          </cell>
          <cell r="C468">
            <v>0.224</v>
          </cell>
          <cell r="E468">
            <v>5.493E-2</v>
          </cell>
          <cell r="F468">
            <v>5.9899999999999997E-3</v>
          </cell>
          <cell r="G468">
            <v>1</v>
          </cell>
          <cell r="H468">
            <v>0.68828999999999996</v>
          </cell>
          <cell r="I468">
            <v>16.041665999999999</v>
          </cell>
          <cell r="J468">
            <v>0.82947320000000002</v>
          </cell>
          <cell r="K468">
            <v>1.528</v>
          </cell>
        </row>
        <row r="469">
          <cell r="A469" t="str">
            <v>2832.TW</v>
          </cell>
          <cell r="B469">
            <v>3.12</v>
          </cell>
          <cell r="E469">
            <v>0.10191</v>
          </cell>
          <cell r="F469">
            <v>3.5279999999999999E-2</v>
          </cell>
          <cell r="G469">
            <v>0.41166999999999998</v>
          </cell>
          <cell r="H469">
            <v>0.23558001000000001</v>
          </cell>
          <cell r="I469">
            <v>9.0224360000000008</v>
          </cell>
          <cell r="J469">
            <v>0.86006720000000003</v>
          </cell>
          <cell r="K469">
            <v>19.13</v>
          </cell>
        </row>
        <row r="470">
          <cell r="A470" t="str">
            <v>2834.TW</v>
          </cell>
          <cell r="B470">
            <v>1.21</v>
          </cell>
          <cell r="C470">
            <v>0.43099999999999999</v>
          </cell>
          <cell r="D470">
            <v>20</v>
          </cell>
          <cell r="E470">
            <v>8.5419999999999996E-2</v>
          </cell>
          <cell r="F470">
            <v>4.6200002999999996E-3</v>
          </cell>
          <cell r="H470">
            <v>0.47273999999999999</v>
          </cell>
          <cell r="I470">
            <v>14.049586</v>
          </cell>
          <cell r="J470">
            <v>1.1324273</v>
          </cell>
          <cell r="K470">
            <v>3.3279999999999998</v>
          </cell>
        </row>
        <row r="471">
          <cell r="A471" t="str">
            <v>2836.TW</v>
          </cell>
          <cell r="B471">
            <v>0.63</v>
          </cell>
          <cell r="C471">
            <v>0.23799999999999999</v>
          </cell>
          <cell r="E471">
            <v>4.9979999999999997E-2</v>
          </cell>
          <cell r="F471">
            <v>2.9499998999999999E-3</v>
          </cell>
          <cell r="H471">
            <v>0.29043999999999998</v>
          </cell>
          <cell r="I471">
            <v>18.492063999999999</v>
          </cell>
          <cell r="J471">
            <v>0.79224753000000003</v>
          </cell>
          <cell r="K471">
            <v>3.17</v>
          </cell>
        </row>
        <row r="472">
          <cell r="A472" t="str">
            <v>2838.TW</v>
          </cell>
          <cell r="B472">
            <v>1.04</v>
          </cell>
          <cell r="C472">
            <v>0.315</v>
          </cell>
          <cell r="E472">
            <v>6.4600000000000005E-2</v>
          </cell>
          <cell r="F472">
            <v>4.8399999999999997E-3</v>
          </cell>
          <cell r="H472">
            <v>0.20323999000000001</v>
          </cell>
          <cell r="I472">
            <v>15.192308000000001</v>
          </cell>
          <cell r="J472">
            <v>0.89874860000000001</v>
          </cell>
          <cell r="K472">
            <v>4.5810000000000004</v>
          </cell>
        </row>
        <row r="473">
          <cell r="A473" t="str">
            <v>2845.TW</v>
          </cell>
          <cell r="B473">
            <v>1.1100000000000001</v>
          </cell>
          <cell r="C473">
            <v>0.39</v>
          </cell>
          <cell r="E473">
            <v>7.3330000000000006E-2</v>
          </cell>
          <cell r="F473">
            <v>5.45E-3</v>
          </cell>
          <cell r="H473">
            <v>0.28416999999999998</v>
          </cell>
          <cell r="I473">
            <v>14.234234000000001</v>
          </cell>
          <cell r="J473">
            <v>1.0921407999999999</v>
          </cell>
          <cell r="K473">
            <v>2.964</v>
          </cell>
        </row>
        <row r="474">
          <cell r="A474" t="str">
            <v>2849.TW</v>
          </cell>
          <cell r="B474">
            <v>1.02</v>
          </cell>
          <cell r="E474">
            <v>6.028E-2</v>
          </cell>
          <cell r="F474">
            <v>5.7999999999999996E-3</v>
          </cell>
          <cell r="H474">
            <v>0.29725000000000001</v>
          </cell>
          <cell r="I474">
            <v>14.0196085</v>
          </cell>
          <cell r="J474">
            <v>0.80768143999999997</v>
          </cell>
          <cell r="K474">
            <v>2.879</v>
          </cell>
        </row>
        <row r="475">
          <cell r="A475" t="str">
            <v>2850.TW</v>
          </cell>
          <cell r="B475">
            <v>10.57</v>
          </cell>
          <cell r="C475">
            <v>0.372</v>
          </cell>
          <cell r="E475">
            <v>0.17907000000000001</v>
          </cell>
          <cell r="F475">
            <v>4.7989997999999999E-2</v>
          </cell>
          <cell r="G475">
            <v>0.36432999999999999</v>
          </cell>
          <cell r="H475">
            <v>0.22827</v>
          </cell>
          <cell r="I475">
            <v>8.8174080000000004</v>
          </cell>
          <cell r="J475">
            <v>1.6809148</v>
          </cell>
          <cell r="K475">
            <v>62.929000000000002</v>
          </cell>
        </row>
        <row r="476">
          <cell r="A476" t="str">
            <v>2851.TW</v>
          </cell>
          <cell r="B476">
            <v>3.14</v>
          </cell>
          <cell r="C476">
            <v>0.47299999999999998</v>
          </cell>
          <cell r="E476">
            <v>0.11594</v>
          </cell>
          <cell r="F476">
            <v>2.9560001999999998E-2</v>
          </cell>
          <cell r="G476">
            <v>0.14441000000000001</v>
          </cell>
          <cell r="H476">
            <v>0.22983000000000001</v>
          </cell>
          <cell r="I476">
            <v>8.8375800000000009</v>
          </cell>
          <cell r="J476">
            <v>1.1656724999999999</v>
          </cell>
          <cell r="K476">
            <v>27.420999999999999</v>
          </cell>
        </row>
        <row r="477">
          <cell r="A477" t="str">
            <v>2852.TW</v>
          </cell>
          <cell r="B477">
            <v>2.7</v>
          </cell>
          <cell r="C477">
            <v>0.23499999999999999</v>
          </cell>
          <cell r="E477">
            <v>0.10019</v>
          </cell>
          <cell r="F477">
            <v>3.0859999999999999E-2</v>
          </cell>
          <cell r="G477">
            <v>0.3493</v>
          </cell>
          <cell r="H477">
            <v>0.15517001</v>
          </cell>
          <cell r="I477">
            <v>9.1296289999999996</v>
          </cell>
          <cell r="J477">
            <v>0.88310105000000005</v>
          </cell>
          <cell r="K477">
            <v>25.088999999999999</v>
          </cell>
        </row>
        <row r="478">
          <cell r="A478" t="str">
            <v>2855.TW</v>
          </cell>
          <cell r="B478">
            <v>2.84</v>
          </cell>
          <cell r="C478">
            <v>0.76500000000000001</v>
          </cell>
          <cell r="E478">
            <v>9.3299999999999994E-2</v>
          </cell>
          <cell r="F478">
            <v>2.4539999999999999E-2</v>
          </cell>
          <cell r="G478">
            <v>0.90790999999999999</v>
          </cell>
          <cell r="H478">
            <v>0.22528999999999999</v>
          </cell>
          <cell r="I478">
            <v>9.3661980000000007</v>
          </cell>
          <cell r="J478">
            <v>1.2082671</v>
          </cell>
          <cell r="K478">
            <v>5.8339999999999996</v>
          </cell>
        </row>
        <row r="479">
          <cell r="A479" t="str">
            <v>2867.TW</v>
          </cell>
          <cell r="B479">
            <v>-2.13</v>
          </cell>
          <cell r="C479">
            <v>0.628</v>
          </cell>
          <cell r="E479">
            <v>-0.27667000000000003</v>
          </cell>
          <cell r="F479">
            <v>-6.96E-3</v>
          </cell>
          <cell r="G479">
            <v>-0.1137</v>
          </cell>
          <cell r="H479">
            <v>0.34375998000000002</v>
          </cell>
          <cell r="J479">
            <v>0.92185899999999998</v>
          </cell>
          <cell r="K479">
            <v>22.957000000000001</v>
          </cell>
        </row>
        <row r="480">
          <cell r="A480" t="str">
            <v>2880.TW</v>
          </cell>
          <cell r="B480">
            <v>1.58</v>
          </cell>
          <cell r="C480">
            <v>0.42899999999999999</v>
          </cell>
          <cell r="D480">
            <v>15.740741</v>
          </cell>
          <cell r="E480">
            <v>0.11012</v>
          </cell>
          <cell r="F480">
            <v>5.77E-3</v>
          </cell>
          <cell r="H480">
            <v>0.44949</v>
          </cell>
          <cell r="I480">
            <v>16.139240000000001</v>
          </cell>
          <cell r="J480">
            <v>1.6741071000000001</v>
          </cell>
          <cell r="K480">
            <v>4.1950000000000003</v>
          </cell>
        </row>
        <row r="481">
          <cell r="A481" t="str">
            <v>2881.TW</v>
          </cell>
          <cell r="B481">
            <v>4.8</v>
          </cell>
          <cell r="C481">
            <v>0.73</v>
          </cell>
          <cell r="D481">
            <v>11.014926000000001</v>
          </cell>
          <cell r="E481">
            <v>9.357E-2</v>
          </cell>
          <cell r="F481">
            <v>1.0089999000000001E-2</v>
          </cell>
          <cell r="G481">
            <v>0.38132998000000001</v>
          </cell>
          <cell r="H481">
            <v>0.47011003000000001</v>
          </cell>
          <cell r="I481">
            <v>15.375</v>
          </cell>
          <cell r="J481">
            <v>1.2213286000000001</v>
          </cell>
          <cell r="K481">
            <v>53.945</v>
          </cell>
        </row>
        <row r="482">
          <cell r="A482" t="str">
            <v>2882.TW</v>
          </cell>
          <cell r="B482">
            <v>5.36</v>
          </cell>
          <cell r="C482">
            <v>0.64700000000000002</v>
          </cell>
          <cell r="D482">
            <v>11.428572000000001</v>
          </cell>
          <cell r="E482">
            <v>7.2909996000000005E-2</v>
          </cell>
          <cell r="F482">
            <v>4.3800000000000002E-3</v>
          </cell>
          <cell r="G482">
            <v>0.22503000000000001</v>
          </cell>
          <cell r="H482">
            <v>0.35810003000000001</v>
          </cell>
          <cell r="I482">
            <v>10.597014</v>
          </cell>
          <cell r="J482">
            <v>1.07829</v>
          </cell>
          <cell r="K482">
            <v>57.433999999999997</v>
          </cell>
        </row>
        <row r="483">
          <cell r="A483" t="str">
            <v>2883.TW</v>
          </cell>
          <cell r="B483">
            <v>1.41</v>
          </cell>
          <cell r="C483">
            <v>0.69</v>
          </cell>
          <cell r="D483">
            <v>10</v>
          </cell>
          <cell r="E483">
            <v>9.0329999999999994E-2</v>
          </cell>
          <cell r="F483">
            <v>6.4200000000000004E-3</v>
          </cell>
          <cell r="H483">
            <v>0.53505999999999998</v>
          </cell>
          <cell r="I483">
            <v>10.070921999999999</v>
          </cell>
          <cell r="J483">
            <v>0.86972499999999997</v>
          </cell>
          <cell r="K483">
            <v>3.6230000000000002</v>
          </cell>
        </row>
        <row r="484">
          <cell r="A484" t="str">
            <v>2884.TW</v>
          </cell>
          <cell r="B484">
            <v>1.4</v>
          </cell>
          <cell r="C484">
            <v>0.45500000000000002</v>
          </cell>
          <cell r="D484">
            <v>17.974684</v>
          </cell>
          <cell r="E484">
            <v>9.7470000000000001E-2</v>
          </cell>
          <cell r="F484">
            <v>6.1299995999999999E-3</v>
          </cell>
          <cell r="H484">
            <v>0.45206000000000002</v>
          </cell>
          <cell r="I484">
            <v>20.285715</v>
          </cell>
          <cell r="J484">
            <v>1.8124960999999999</v>
          </cell>
          <cell r="K484">
            <v>4.1849999999999996</v>
          </cell>
        </row>
        <row r="485">
          <cell r="A485" t="str">
            <v>2885.TW</v>
          </cell>
          <cell r="B485">
            <v>2.37</v>
          </cell>
          <cell r="C485">
            <v>0.73599999999999999</v>
          </cell>
          <cell r="D485">
            <v>12.683396999999999</v>
          </cell>
          <cell r="E485">
            <v>0.105170004</v>
          </cell>
          <cell r="F485">
            <v>5.0299999999999997E-3</v>
          </cell>
          <cell r="G485">
            <v>0.50312000000000001</v>
          </cell>
          <cell r="H485">
            <v>0.15529001000000001</v>
          </cell>
          <cell r="I485">
            <v>13.860760000000001</v>
          </cell>
          <cell r="J485">
            <v>1.3925981999999999</v>
          </cell>
          <cell r="K485">
            <v>12.337</v>
          </cell>
        </row>
        <row r="486">
          <cell r="A486" t="str">
            <v>2886.TW</v>
          </cell>
          <cell r="B486">
            <v>2.37</v>
          </cell>
          <cell r="C486">
            <v>0.47499999999999998</v>
          </cell>
          <cell r="D486">
            <v>17.008547</v>
          </cell>
          <cell r="E486">
            <v>0.10460999999999999</v>
          </cell>
          <cell r="F486">
            <v>7.8600000000000007E-3</v>
          </cell>
          <cell r="H486">
            <v>0.43374002</v>
          </cell>
          <cell r="I486">
            <v>16.79325</v>
          </cell>
          <cell r="J486">
            <v>1.6653416000000001</v>
          </cell>
          <cell r="K486">
            <v>4.8540000000000001</v>
          </cell>
        </row>
        <row r="487">
          <cell r="A487" t="str">
            <v>2887.TW</v>
          </cell>
          <cell r="B487">
            <v>1</v>
          </cell>
          <cell r="C487">
            <v>0.58599999999999997</v>
          </cell>
          <cell r="D487">
            <v>14.198473999999999</v>
          </cell>
          <cell r="E487">
            <v>6.7290000000000003E-2</v>
          </cell>
          <cell r="F487">
            <v>4.7699999999999999E-3</v>
          </cell>
          <cell r="H487">
            <v>0.41456001999999997</v>
          </cell>
          <cell r="I487">
            <v>18.600000000000001</v>
          </cell>
          <cell r="J487">
            <v>1.1022221999999999</v>
          </cell>
          <cell r="K487">
            <v>4.1310000000000002</v>
          </cell>
        </row>
        <row r="488">
          <cell r="A488" t="str">
            <v>2888.TW</v>
          </cell>
          <cell r="B488">
            <v>-0.48</v>
          </cell>
          <cell r="C488">
            <v>0.626</v>
          </cell>
          <cell r="D488">
            <v>12.328766999999999</v>
          </cell>
          <cell r="E488">
            <v>-3.1969999999999998E-2</v>
          </cell>
          <cell r="F488">
            <v>-2.3400000000000001E-3</v>
          </cell>
          <cell r="G488">
            <v>4.3979999999999998E-2</v>
          </cell>
          <cell r="H488">
            <v>0.40812999999999999</v>
          </cell>
          <cell r="J488">
            <v>0.57438254</v>
          </cell>
          <cell r="K488">
            <v>17.137</v>
          </cell>
        </row>
        <row r="489">
          <cell r="A489" t="str">
            <v>2889.TW</v>
          </cell>
          <cell r="B489">
            <v>0.57999999999999996</v>
          </cell>
          <cell r="D489">
            <v>18.333334000000001</v>
          </cell>
          <cell r="E489">
            <v>5.5059999999999998E-2</v>
          </cell>
          <cell r="F489">
            <v>6.8199999999999997E-3</v>
          </cell>
          <cell r="G489">
            <v>0.99251</v>
          </cell>
          <cell r="H489">
            <v>0.45733002</v>
          </cell>
          <cell r="I489">
            <v>26.551722999999999</v>
          </cell>
          <cell r="J489">
            <v>1.2633306</v>
          </cell>
          <cell r="K489">
            <v>2.0779999999999998</v>
          </cell>
        </row>
        <row r="490">
          <cell r="A490" t="str">
            <v>2890.TW</v>
          </cell>
          <cell r="B490">
            <v>1.78</v>
          </cell>
          <cell r="C490">
            <v>0.443</v>
          </cell>
          <cell r="D490">
            <v>13.267046000000001</v>
          </cell>
          <cell r="E490">
            <v>0.11823</v>
          </cell>
          <cell r="F490">
            <v>7.8799995000000001E-3</v>
          </cell>
          <cell r="H490">
            <v>0.50555000000000005</v>
          </cell>
          <cell r="I490">
            <v>13.117978000000001</v>
          </cell>
          <cell r="J490">
            <v>1.4656959000000001</v>
          </cell>
          <cell r="K490">
            <v>4.4710000000000001</v>
          </cell>
        </row>
        <row r="491">
          <cell r="A491" t="str">
            <v>2891.TW</v>
          </cell>
          <cell r="B491">
            <v>3.23</v>
          </cell>
          <cell r="C491">
            <v>0.64900000000000002</v>
          </cell>
          <cell r="D491">
            <v>11.520376000000001</v>
          </cell>
          <cell r="E491">
            <v>0.14724000000000001</v>
          </cell>
          <cell r="F491">
            <v>1.0410000000000001E-2</v>
          </cell>
          <cell r="G491">
            <v>0.60416000000000003</v>
          </cell>
          <cell r="H491">
            <v>0.29293000000000002</v>
          </cell>
          <cell r="I491">
            <v>11.377708</v>
          </cell>
          <cell r="J491">
            <v>1.5512874000000001</v>
          </cell>
          <cell r="K491">
            <v>21.707000000000001</v>
          </cell>
        </row>
        <row r="492">
          <cell r="A492" t="str">
            <v>2892.TW</v>
          </cell>
          <cell r="B492">
            <v>1.65</v>
          </cell>
          <cell r="C492">
            <v>0.41199999999999998</v>
          </cell>
          <cell r="D492">
            <v>17.103659</v>
          </cell>
          <cell r="E492">
            <v>9.5060000000000006E-2</v>
          </cell>
          <cell r="F492">
            <v>5.2300002000000003E-3</v>
          </cell>
          <cell r="H492">
            <v>0.33942001999999999</v>
          </cell>
          <cell r="I492">
            <v>17</v>
          </cell>
          <cell r="J492">
            <v>1.5377445999999999</v>
          </cell>
          <cell r="K492">
            <v>4.5110000000000001</v>
          </cell>
        </row>
        <row r="493">
          <cell r="A493" t="str">
            <v>2897.TW</v>
          </cell>
          <cell r="B493">
            <v>0.86</v>
          </cell>
          <cell r="C493">
            <v>0.39400000000000002</v>
          </cell>
          <cell r="E493">
            <v>6.0890003999999998E-2</v>
          </cell>
          <cell r="F493">
            <v>5.6899999999999997E-3</v>
          </cell>
          <cell r="H493">
            <v>0.27909001999999999</v>
          </cell>
          <cell r="I493">
            <v>12.267442000000001</v>
          </cell>
          <cell r="J493">
            <v>0.77221494999999996</v>
          </cell>
          <cell r="K493">
            <v>3.1709999999999998</v>
          </cell>
        </row>
        <row r="494">
          <cell r="A494" t="str">
            <v>2901.TW</v>
          </cell>
          <cell r="B494">
            <v>0.46</v>
          </cell>
          <cell r="C494">
            <v>8.4000000000000005E-2</v>
          </cell>
          <cell r="E494">
            <v>3.3910000000000003E-2</v>
          </cell>
          <cell r="F494">
            <v>1.6490001000000001E-2</v>
          </cell>
          <cell r="G494">
            <v>0.84250999999999998</v>
          </cell>
          <cell r="H494">
            <v>0.20864000999999999</v>
          </cell>
          <cell r="I494">
            <v>59.456519999999998</v>
          </cell>
          <cell r="J494">
            <v>2.269333</v>
          </cell>
          <cell r="K494">
            <v>1.825</v>
          </cell>
        </row>
        <row r="495">
          <cell r="A495" t="str">
            <v>2903.TW</v>
          </cell>
          <cell r="B495">
            <v>1.8</v>
          </cell>
          <cell r="C495">
            <v>0.28100000000000003</v>
          </cell>
          <cell r="D495">
            <v>29.181816000000001</v>
          </cell>
          <cell r="E495">
            <v>0.10158</v>
          </cell>
          <cell r="F495">
            <v>2.6370000000000001E-2</v>
          </cell>
          <cell r="G495">
            <v>0.55942999999999998</v>
          </cell>
          <cell r="H495">
            <v>0.12734000000000001</v>
          </cell>
          <cell r="I495">
            <v>17.833331999999999</v>
          </cell>
          <cell r="J495">
            <v>1.4437348000000001</v>
          </cell>
          <cell r="K495">
            <v>26.07</v>
          </cell>
        </row>
        <row r="496">
          <cell r="A496" t="str">
            <v>2904.TW</v>
          </cell>
          <cell r="B496">
            <v>0.83</v>
          </cell>
          <cell r="C496">
            <v>0.36699999999999999</v>
          </cell>
          <cell r="E496">
            <v>5.4350000000000002E-2</v>
          </cell>
          <cell r="F496">
            <v>1.8790000000000001E-2</v>
          </cell>
          <cell r="G496">
            <v>0.28753000000000001</v>
          </cell>
          <cell r="H496">
            <v>7.356E-2</v>
          </cell>
          <cell r="I496">
            <v>22.530123</v>
          </cell>
          <cell r="J496">
            <v>1.2013362999999999</v>
          </cell>
          <cell r="K496">
            <v>5.673</v>
          </cell>
        </row>
        <row r="497">
          <cell r="A497" t="str">
            <v>2905.TW</v>
          </cell>
          <cell r="B497">
            <v>-1.03</v>
          </cell>
          <cell r="C497">
            <v>0.51200000000000001</v>
          </cell>
          <cell r="E497">
            <v>-0.21298</v>
          </cell>
          <cell r="F497">
            <v>-2.0600000000000002E-3</v>
          </cell>
          <cell r="G497">
            <v>6.3409999999999994E-2</v>
          </cell>
          <cell r="H497">
            <v>0.40625998000000002</v>
          </cell>
          <cell r="J497">
            <v>1.0938779999999999</v>
          </cell>
          <cell r="K497">
            <v>148.31399999999999</v>
          </cell>
        </row>
        <row r="498">
          <cell r="A498" t="str">
            <v>2906.TW</v>
          </cell>
          <cell r="B498">
            <v>0.6</v>
          </cell>
          <cell r="E498">
            <v>5.6550004000000001E-2</v>
          </cell>
          <cell r="F498">
            <v>2.6040000000000001E-2</v>
          </cell>
          <cell r="G498">
            <v>0.30180000000000001</v>
          </cell>
          <cell r="H498">
            <v>5.1429999999999997E-2</v>
          </cell>
          <cell r="I498">
            <v>35.083331999999999</v>
          </cell>
          <cell r="J498">
            <v>1.2303466000000001</v>
          </cell>
          <cell r="K498">
            <v>40.363</v>
          </cell>
        </row>
        <row r="499">
          <cell r="A499" t="str">
            <v>2908.TW</v>
          </cell>
          <cell r="B499">
            <v>0.46</v>
          </cell>
          <cell r="C499">
            <v>0.253</v>
          </cell>
          <cell r="D499">
            <v>11.703911</v>
          </cell>
          <cell r="E499">
            <v>3.6639999999999999E-2</v>
          </cell>
          <cell r="F499">
            <v>7.0700003000000004E-3</v>
          </cell>
          <cell r="G499">
            <v>0.2492</v>
          </cell>
          <cell r="H499">
            <v>2.4260001E-2</v>
          </cell>
          <cell r="I499">
            <v>45.543480000000002</v>
          </cell>
          <cell r="J499">
            <v>1.5972857</v>
          </cell>
          <cell r="K499">
            <v>72.203000000000003</v>
          </cell>
        </row>
        <row r="500">
          <cell r="A500" t="str">
            <v>2910.TW</v>
          </cell>
          <cell r="B500">
            <v>1.1399999999999999</v>
          </cell>
          <cell r="C500">
            <v>0.621</v>
          </cell>
          <cell r="E500">
            <v>8.2329996000000003E-2</v>
          </cell>
          <cell r="F500">
            <v>2.3120001000000001E-2</v>
          </cell>
          <cell r="G500">
            <v>0.58431999999999995</v>
          </cell>
          <cell r="H500">
            <v>0.20582001</v>
          </cell>
          <cell r="I500">
            <v>24.298245999999999</v>
          </cell>
          <cell r="J500">
            <v>1.8759313</v>
          </cell>
          <cell r="K500">
            <v>3.9</v>
          </cell>
        </row>
        <row r="501">
          <cell r="A501" t="str">
            <v>2911.TW</v>
          </cell>
          <cell r="B501">
            <v>-5.04</v>
          </cell>
          <cell r="C501">
            <v>0.44800000000000001</v>
          </cell>
          <cell r="D501">
            <v>-10.31884</v>
          </cell>
          <cell r="E501">
            <v>-0.46096999999999999</v>
          </cell>
          <cell r="F501">
            <v>-8.4779999999999994E-2</v>
          </cell>
          <cell r="G501">
            <v>0.40311000000000002</v>
          </cell>
          <cell r="H501">
            <v>-0.21127000000000001</v>
          </cell>
          <cell r="J501">
            <v>1.1762762</v>
          </cell>
          <cell r="K501">
            <v>22.222000000000001</v>
          </cell>
        </row>
        <row r="502">
          <cell r="A502" t="str">
            <v>2912.TW</v>
          </cell>
          <cell r="B502">
            <v>10.31</v>
          </cell>
          <cell r="C502">
            <v>8.6999999999999994E-2</v>
          </cell>
          <cell r="D502">
            <v>21.986969999999999</v>
          </cell>
          <cell r="E502">
            <v>0.25333</v>
          </cell>
          <cell r="F502">
            <v>3.5540000000000002E-2</v>
          </cell>
          <cell r="G502">
            <v>0.34036</v>
          </cell>
          <cell r="H502">
            <v>4.5039999999999997E-2</v>
          </cell>
          <cell r="I502">
            <v>26.188165999999999</v>
          </cell>
          <cell r="J502">
            <v>6.6762275999999998</v>
          </cell>
          <cell r="K502">
            <v>310.34199999999998</v>
          </cell>
        </row>
        <row r="503">
          <cell r="A503" t="str">
            <v>2913.TW</v>
          </cell>
          <cell r="B503">
            <v>-0.34</v>
          </cell>
          <cell r="C503">
            <v>0.70899999999999996</v>
          </cell>
          <cell r="E503">
            <v>-2.2380000000000001E-2</v>
          </cell>
          <cell r="F503">
            <v>-3.5899998999999998E-3</v>
          </cell>
          <cell r="G503">
            <v>0.36375000000000002</v>
          </cell>
          <cell r="H503">
            <v>-0.28892002</v>
          </cell>
          <cell r="J503">
            <v>1.3212710000000001</v>
          </cell>
          <cell r="K503">
            <v>0.48</v>
          </cell>
        </row>
        <row r="504">
          <cell r="A504" t="str">
            <v>2915.TW</v>
          </cell>
          <cell r="B504">
            <v>11.32</v>
          </cell>
          <cell r="D504">
            <v>8.2593040000000002</v>
          </cell>
          <cell r="E504">
            <v>0.121759996</v>
          </cell>
          <cell r="F504">
            <v>2.4000000999999999E-4</v>
          </cell>
          <cell r="G504">
            <v>0.35214000000000001</v>
          </cell>
          <cell r="H504">
            <v>1.359E-2</v>
          </cell>
          <cell r="I504">
            <v>6.0777390000000002</v>
          </cell>
          <cell r="J504">
            <v>0.69633513999999996</v>
          </cell>
          <cell r="K504">
            <v>2.5070000000000001</v>
          </cell>
        </row>
        <row r="505">
          <cell r="A505" t="str">
            <v>2923.TW</v>
          </cell>
          <cell r="B505">
            <v>0.47</v>
          </cell>
          <cell r="C505">
            <v>0.81699999999999995</v>
          </cell>
          <cell r="D505">
            <v>50.666663999999997</v>
          </cell>
          <cell r="E505">
            <v>1.1270000000000001E-2</v>
          </cell>
          <cell r="F505">
            <v>3.1669999999999997E-2</v>
          </cell>
          <cell r="G505">
            <v>0.55518000000000001</v>
          </cell>
          <cell r="H505">
            <v>0.57264999999999999</v>
          </cell>
          <cell r="I505">
            <v>64.680850000000007</v>
          </cell>
          <cell r="J505">
            <v>1.0827367000000001</v>
          </cell>
          <cell r="K505">
            <v>6.742</v>
          </cell>
        </row>
        <row r="506">
          <cell r="A506" t="str">
            <v>2929.TW</v>
          </cell>
          <cell r="B506">
            <v>-0.64</v>
          </cell>
          <cell r="C506">
            <v>0.751</v>
          </cell>
          <cell r="D506">
            <v>0.74762653999999995</v>
          </cell>
          <cell r="E506">
            <v>-2.3829998000000002E-2</v>
          </cell>
          <cell r="F506">
            <v>-5.9000000000000003E-4</v>
          </cell>
          <cell r="G506">
            <v>0.16441</v>
          </cell>
          <cell r="H506">
            <v>4.9730000000000003E-2</v>
          </cell>
          <cell r="J506">
            <v>0.36766135999999999</v>
          </cell>
          <cell r="K506">
            <v>21.895</v>
          </cell>
        </row>
        <row r="507">
          <cell r="A507" t="str">
            <v>2939.TW</v>
          </cell>
          <cell r="B507">
            <v>-0.75</v>
          </cell>
          <cell r="C507">
            <v>-0.159</v>
          </cell>
          <cell r="E507">
            <v>-8.899E-2</v>
          </cell>
          <cell r="F507">
            <v>-8.8719993999999996E-2</v>
          </cell>
          <cell r="G507">
            <v>0.23346001</v>
          </cell>
          <cell r="H507">
            <v>-0.25846999999999998</v>
          </cell>
          <cell r="J507">
            <v>1.3539292999999999</v>
          </cell>
          <cell r="K507">
            <v>8.8629999999999995</v>
          </cell>
        </row>
        <row r="508">
          <cell r="A508" t="str">
            <v>2945.TW</v>
          </cell>
          <cell r="B508">
            <v>1.5</v>
          </cell>
          <cell r="C508">
            <v>0.52900000000000003</v>
          </cell>
          <cell r="E508">
            <v>5.4629996E-2</v>
          </cell>
          <cell r="F508">
            <v>1.6239999000000001E-2</v>
          </cell>
          <cell r="G508">
            <v>0.26255000000000001</v>
          </cell>
          <cell r="H508">
            <v>1.191E-2</v>
          </cell>
          <cell r="I508">
            <v>30.066666000000001</v>
          </cell>
          <cell r="J508">
            <v>1.6241132</v>
          </cell>
          <cell r="K508">
            <v>208.952</v>
          </cell>
        </row>
        <row r="509">
          <cell r="A509" t="str">
            <v>3002.TW</v>
          </cell>
          <cell r="B509">
            <v>0.25</v>
          </cell>
          <cell r="C509">
            <v>0.32900000000000001</v>
          </cell>
          <cell r="E509">
            <v>4.3499999999999997E-3</v>
          </cell>
          <cell r="F509">
            <v>-7.1799997000000001E-3</v>
          </cell>
          <cell r="G509">
            <v>0.21862000000000001</v>
          </cell>
          <cell r="H509">
            <v>-0.10579000400000001</v>
          </cell>
          <cell r="I509">
            <v>64.2</v>
          </cell>
          <cell r="J509">
            <v>1.2902966</v>
          </cell>
          <cell r="K509">
            <v>5.992</v>
          </cell>
        </row>
        <row r="510">
          <cell r="A510" t="str">
            <v>3003.TW</v>
          </cell>
          <cell r="B510">
            <v>3.57</v>
          </cell>
          <cell r="C510">
            <v>1.024</v>
          </cell>
          <cell r="D510">
            <v>20.473814000000001</v>
          </cell>
          <cell r="E510">
            <v>8.8580000000000006E-2</v>
          </cell>
          <cell r="F510">
            <v>5.3319998E-2</v>
          </cell>
          <cell r="G510">
            <v>0.30735000000000001</v>
          </cell>
          <cell r="H510">
            <v>0.15156001</v>
          </cell>
          <cell r="I510">
            <v>22.997198000000001</v>
          </cell>
          <cell r="J510">
            <v>2.0424920000000002</v>
          </cell>
          <cell r="K510">
            <v>26.788</v>
          </cell>
        </row>
        <row r="511">
          <cell r="A511" t="str">
            <v>3004.TW</v>
          </cell>
          <cell r="B511">
            <v>6.28</v>
          </cell>
          <cell r="E511">
            <v>0.15956001</v>
          </cell>
          <cell r="F511">
            <v>4.6210000000000001E-2</v>
          </cell>
          <cell r="G511">
            <v>0.26766002</v>
          </cell>
          <cell r="H511">
            <v>0.14560999999999999</v>
          </cell>
          <cell r="I511">
            <v>17.356687999999998</v>
          </cell>
          <cell r="J511">
            <v>2.5111737000000001</v>
          </cell>
          <cell r="K511">
            <v>59.805999999999997</v>
          </cell>
        </row>
        <row r="512">
          <cell r="A512" t="str">
            <v>3005.TW</v>
          </cell>
          <cell r="B512">
            <v>6.55</v>
          </cell>
          <cell r="D512">
            <v>13.691195</v>
          </cell>
          <cell r="E512">
            <v>0.20199</v>
          </cell>
          <cell r="F512">
            <v>6.8640000000000007E-2</v>
          </cell>
          <cell r="G512">
            <v>0.29207</v>
          </cell>
          <cell r="H512">
            <v>0.14230999999999999</v>
          </cell>
          <cell r="I512">
            <v>17.328243000000001</v>
          </cell>
          <cell r="J512">
            <v>3.3970850000000001</v>
          </cell>
          <cell r="K512">
            <v>58.052999999999997</v>
          </cell>
        </row>
        <row r="513">
          <cell r="A513" t="str">
            <v>3006.TW</v>
          </cell>
          <cell r="B513">
            <v>-3.25</v>
          </cell>
          <cell r="C513">
            <v>1.33</v>
          </cell>
          <cell r="D513">
            <v>92.307689999999994</v>
          </cell>
          <cell r="E513">
            <v>-8.6360000000000006E-2</v>
          </cell>
          <cell r="F513">
            <v>-5.1370001999999998E-2</v>
          </cell>
          <cell r="G513">
            <v>2.8490000000000001E-2</v>
          </cell>
          <cell r="H513">
            <v>-8.1259999999999999E-2</v>
          </cell>
          <cell r="J513">
            <v>2.671862</v>
          </cell>
          <cell r="K513">
            <v>44.552</v>
          </cell>
        </row>
        <row r="514">
          <cell r="A514" t="str">
            <v>3008.TW</v>
          </cell>
          <cell r="B514">
            <v>153.87</v>
          </cell>
          <cell r="C514">
            <v>0.91900000000000004</v>
          </cell>
          <cell r="D514">
            <v>13.054830000000001</v>
          </cell>
          <cell r="E514">
            <v>0.12922</v>
          </cell>
          <cell r="F514">
            <v>5.849E-2</v>
          </cell>
          <cell r="G514">
            <v>0.48633999999999999</v>
          </cell>
          <cell r="H514">
            <v>0.35009997999999998</v>
          </cell>
          <cell r="I514">
            <v>14.297784</v>
          </cell>
          <cell r="J514">
            <v>1.7482363999999999</v>
          </cell>
          <cell r="K514">
            <v>382.26</v>
          </cell>
        </row>
        <row r="515">
          <cell r="A515" t="str">
            <v>3010.TW</v>
          </cell>
          <cell r="B515">
            <v>8.67</v>
          </cell>
          <cell r="C515">
            <v>0.51100000000000001</v>
          </cell>
          <cell r="D515">
            <v>12.998976000000001</v>
          </cell>
          <cell r="E515">
            <v>0.11889</v>
          </cell>
          <cell r="F515">
            <v>3.3020000000000001E-2</v>
          </cell>
          <cell r="G515">
            <v>8.2749989999999995E-2</v>
          </cell>
          <cell r="H515">
            <v>4.3309998000000002E-2</v>
          </cell>
          <cell r="I515">
            <v>14.648211999999999</v>
          </cell>
          <cell r="J515">
            <v>1.6137025</v>
          </cell>
          <cell r="K515">
            <v>282.93200000000002</v>
          </cell>
        </row>
        <row r="516">
          <cell r="A516" t="str">
            <v>3011.TW</v>
          </cell>
          <cell r="B516">
            <v>-1.19</v>
          </cell>
          <cell r="C516">
            <v>0.64100000000000001</v>
          </cell>
          <cell r="E516">
            <v>-0.13844000000000001</v>
          </cell>
          <cell r="F516">
            <v>-5.849E-2</v>
          </cell>
          <cell r="G516">
            <v>0.124689996</v>
          </cell>
          <cell r="H516">
            <v>-0.24304001</v>
          </cell>
          <cell r="J516">
            <v>4.0105240000000002</v>
          </cell>
          <cell r="K516">
            <v>10.208</v>
          </cell>
        </row>
        <row r="517">
          <cell r="A517" t="str">
            <v>3013.TW</v>
          </cell>
          <cell r="B517">
            <v>1.53</v>
          </cell>
          <cell r="E517">
            <v>9.3780000000000002E-2</v>
          </cell>
          <cell r="F517">
            <v>2.392E-2</v>
          </cell>
          <cell r="G517">
            <v>0.12911001</v>
          </cell>
          <cell r="H517">
            <v>4.3659999999999997E-2</v>
          </cell>
          <cell r="I517">
            <v>59.869280000000003</v>
          </cell>
          <cell r="J517">
            <v>5.1918607000000003</v>
          </cell>
          <cell r="K517">
            <v>32.500999999999998</v>
          </cell>
        </row>
        <row r="518">
          <cell r="A518" t="str">
            <v>3014.TW</v>
          </cell>
          <cell r="B518">
            <v>10.1</v>
          </cell>
          <cell r="D518">
            <v>37.960953000000003</v>
          </cell>
          <cell r="E518">
            <v>0.25685000000000002</v>
          </cell>
          <cell r="F518">
            <v>0.14071</v>
          </cell>
          <cell r="G518">
            <v>0.54107000000000005</v>
          </cell>
          <cell r="H518">
            <v>0.27304</v>
          </cell>
          <cell r="I518">
            <v>17.326733000000001</v>
          </cell>
          <cell r="J518">
            <v>4.1516419999999998</v>
          </cell>
          <cell r="K518">
            <v>40.159999999999997</v>
          </cell>
        </row>
        <row r="519">
          <cell r="A519" t="str">
            <v>3015.TW</v>
          </cell>
          <cell r="B519">
            <v>3.34</v>
          </cell>
          <cell r="C519">
            <v>0.69599999999999995</v>
          </cell>
          <cell r="E519">
            <v>4.6379999999999998E-2</v>
          </cell>
          <cell r="F519">
            <v>1.039E-2</v>
          </cell>
          <cell r="G519">
            <v>0.18608999000000001</v>
          </cell>
          <cell r="H519">
            <v>-1.9499999999999999E-3</v>
          </cell>
          <cell r="I519">
            <v>19.131737000000001</v>
          </cell>
          <cell r="J519">
            <v>0.84416616</v>
          </cell>
          <cell r="K519">
            <v>66.491</v>
          </cell>
        </row>
        <row r="520">
          <cell r="A520" t="str">
            <v>3016.TW</v>
          </cell>
          <cell r="B520">
            <v>0.56999999999999995</v>
          </cell>
          <cell r="C520">
            <v>0.65</v>
          </cell>
          <cell r="D520">
            <v>55.614037000000003</v>
          </cell>
          <cell r="E520">
            <v>4.0960003000000002E-2</v>
          </cell>
          <cell r="F520">
            <v>1.9560000000000001E-2</v>
          </cell>
          <cell r="G520">
            <v>0.11979999400000001</v>
          </cell>
          <cell r="H520">
            <v>3.2669999999999998E-2</v>
          </cell>
          <cell r="I520">
            <v>111.22807</v>
          </cell>
          <cell r="J520">
            <v>3.7753828</v>
          </cell>
          <cell r="K520">
            <v>15.803000000000001</v>
          </cell>
        </row>
        <row r="521">
          <cell r="A521" t="str">
            <v>3017.TW</v>
          </cell>
          <cell r="B521">
            <v>14.83</v>
          </cell>
          <cell r="D521">
            <v>28.338761999999999</v>
          </cell>
          <cell r="E521">
            <v>0.30150998000000001</v>
          </cell>
          <cell r="F521">
            <v>7.399E-2</v>
          </cell>
          <cell r="G521">
            <v>0.21420998999999999</v>
          </cell>
          <cell r="H521">
            <v>0.12639</v>
          </cell>
          <cell r="I521">
            <v>52.798380000000002</v>
          </cell>
          <cell r="J521">
            <v>13.963442000000001</v>
          </cell>
          <cell r="K521">
            <v>163.37299999999999</v>
          </cell>
        </row>
        <row r="522">
          <cell r="A522" t="str">
            <v>3018.TW</v>
          </cell>
          <cell r="B522">
            <v>-3.44</v>
          </cell>
          <cell r="C522">
            <v>0.69199999999999995</v>
          </cell>
          <cell r="D522">
            <v>1.7075893</v>
          </cell>
          <cell r="E522">
            <v>-0.7893</v>
          </cell>
          <cell r="F522">
            <v>-6.9260000000000002E-2</v>
          </cell>
          <cell r="G522">
            <v>4.0300000000000002E-2</v>
          </cell>
          <cell r="H522">
            <v>-0.40359001999999999</v>
          </cell>
          <cell r="J522">
            <v>5.0049070000000002</v>
          </cell>
          <cell r="K522">
            <v>9.0440000000000005</v>
          </cell>
        </row>
        <row r="523">
          <cell r="A523" t="str">
            <v>3019.TW</v>
          </cell>
          <cell r="B523">
            <v>3.07</v>
          </cell>
          <cell r="C523">
            <v>1.1890000000000001</v>
          </cell>
          <cell r="D523">
            <v>24.558824999999999</v>
          </cell>
          <cell r="E523">
            <v>7.3669999999999999E-2</v>
          </cell>
          <cell r="F523">
            <v>2.7609998E-2</v>
          </cell>
          <cell r="G523">
            <v>0.17862</v>
          </cell>
          <cell r="H523">
            <v>4.82E-2</v>
          </cell>
          <cell r="I523">
            <v>21.758959000000001</v>
          </cell>
          <cell r="J523">
            <v>1.4855339999999999</v>
          </cell>
          <cell r="K523">
            <v>63.851999999999997</v>
          </cell>
        </row>
        <row r="524">
          <cell r="A524" t="str">
            <v>3021.TW</v>
          </cell>
          <cell r="B524">
            <v>1.35</v>
          </cell>
          <cell r="C524">
            <v>7.1999999999999995E-2</v>
          </cell>
          <cell r="D524">
            <v>14.532164</v>
          </cell>
          <cell r="E524">
            <v>8.5190000000000002E-2</v>
          </cell>
          <cell r="F524">
            <v>3.7850000000000002E-2</v>
          </cell>
          <cell r="G524">
            <v>0.19042000000000001</v>
          </cell>
          <cell r="H524">
            <v>7.4740000000000001E-2</v>
          </cell>
          <cell r="I524">
            <v>18.407408</v>
          </cell>
          <cell r="J524">
            <v>1.5527369</v>
          </cell>
          <cell r="K524">
            <v>31.251000000000001</v>
          </cell>
        </row>
        <row r="525">
          <cell r="A525" t="str">
            <v>3022.TW</v>
          </cell>
          <cell r="B525">
            <v>7.77</v>
          </cell>
          <cell r="C525">
            <v>1.2250000000000001</v>
          </cell>
          <cell r="D525">
            <v>10.775969999999999</v>
          </cell>
          <cell r="E525">
            <v>0.14299999999999999</v>
          </cell>
          <cell r="F525">
            <v>5.2170000000000001E-2</v>
          </cell>
          <cell r="G525">
            <v>0.37019999999999997</v>
          </cell>
          <cell r="H525">
            <v>0.13340001000000001</v>
          </cell>
          <cell r="I525">
            <v>11.08108</v>
          </cell>
          <cell r="J525">
            <v>1.5069572</v>
          </cell>
          <cell r="K525">
            <v>42.91</v>
          </cell>
        </row>
        <row r="526">
          <cell r="A526" t="str">
            <v>3023.TW</v>
          </cell>
          <cell r="B526">
            <v>13.64</v>
          </cell>
          <cell r="C526">
            <v>0.55200000000000005</v>
          </cell>
          <cell r="D526">
            <v>17.675255</v>
          </cell>
          <cell r="E526">
            <v>0.20705000000000001</v>
          </cell>
          <cell r="F526">
            <v>6.4070000000000002E-2</v>
          </cell>
          <cell r="G526">
            <v>0.25570999999999999</v>
          </cell>
          <cell r="H526">
            <v>0.111949995</v>
          </cell>
          <cell r="I526">
            <v>21.627565000000001</v>
          </cell>
          <cell r="J526">
            <v>4.7533880000000002</v>
          </cell>
          <cell r="K526">
            <v>134.78399999999999</v>
          </cell>
        </row>
        <row r="527">
          <cell r="A527" t="str">
            <v>3024.TW</v>
          </cell>
          <cell r="B527">
            <v>0.38</v>
          </cell>
          <cell r="C527">
            <v>0.72099999999999997</v>
          </cell>
          <cell r="E527">
            <v>3.8640000000000001E-2</v>
          </cell>
          <cell r="F527">
            <v>1.3569999500000001E-2</v>
          </cell>
          <cell r="G527">
            <v>0.27703</v>
          </cell>
          <cell r="H527">
            <v>6.4890000000000003E-2</v>
          </cell>
          <cell r="I527">
            <v>57.63158</v>
          </cell>
          <cell r="J527">
            <v>2.1586987999999998</v>
          </cell>
          <cell r="K527">
            <v>5.508</v>
          </cell>
        </row>
        <row r="528">
          <cell r="A528" t="str">
            <v>3025.TW</v>
          </cell>
          <cell r="B528">
            <v>2.99</v>
          </cell>
          <cell r="C528">
            <v>1.202</v>
          </cell>
          <cell r="E528">
            <v>0.23555000000000001</v>
          </cell>
          <cell r="F528">
            <v>0.10216</v>
          </cell>
          <cell r="G528">
            <v>0.68718999999999997</v>
          </cell>
          <cell r="H528">
            <v>0.49887002000000003</v>
          </cell>
          <cell r="I528">
            <v>23.244146000000001</v>
          </cell>
          <cell r="J528">
            <v>4.6766705999999996</v>
          </cell>
          <cell r="K528">
            <v>9.7620000000000005</v>
          </cell>
        </row>
        <row r="529">
          <cell r="A529" t="str">
            <v>3026.TW</v>
          </cell>
          <cell r="B529">
            <v>4.16</v>
          </cell>
          <cell r="C529">
            <v>0.67900000000000005</v>
          </cell>
          <cell r="D529">
            <v>11.894484</v>
          </cell>
          <cell r="E529">
            <v>6.5500000000000003E-2</v>
          </cell>
          <cell r="F529">
            <v>2.878E-2</v>
          </cell>
          <cell r="G529">
            <v>0.17308001000000001</v>
          </cell>
          <cell r="H529">
            <v>-7.1700000000000002E-3</v>
          </cell>
          <cell r="I529">
            <v>23.846153000000001</v>
          </cell>
          <cell r="J529">
            <v>1.6732731000000001</v>
          </cell>
          <cell r="K529">
            <v>79.813999999999993</v>
          </cell>
        </row>
        <row r="530">
          <cell r="A530" t="str">
            <v>3027.TW</v>
          </cell>
          <cell r="B530">
            <v>1.1200000000000001</v>
          </cell>
          <cell r="C530">
            <v>1.4550000000000001</v>
          </cell>
          <cell r="D530">
            <v>19.129463000000001</v>
          </cell>
          <cell r="E530">
            <v>5.4890000000000001E-2</v>
          </cell>
          <cell r="F530">
            <v>-4.2000000000000002E-4</v>
          </cell>
          <cell r="G530">
            <v>0.21851000000000001</v>
          </cell>
          <cell r="H530">
            <v>-3.3800002000000003E-2</v>
          </cell>
          <cell r="I530">
            <v>38.258926000000002</v>
          </cell>
          <cell r="J530">
            <v>2.2550256000000002</v>
          </cell>
          <cell r="K530">
            <v>16.495999999999999</v>
          </cell>
        </row>
        <row r="531">
          <cell r="A531" t="str">
            <v>3028.TW</v>
          </cell>
          <cell r="B531">
            <v>1.79</v>
          </cell>
          <cell r="E531">
            <v>7.9140000000000002E-2</v>
          </cell>
          <cell r="F531">
            <v>2.3570001E-2</v>
          </cell>
          <cell r="G531">
            <v>6.6919999999999993E-2</v>
          </cell>
          <cell r="H531">
            <v>1.289E-2</v>
          </cell>
          <cell r="I531">
            <v>20.279330000000002</v>
          </cell>
          <cell r="J531">
            <v>1.5313870999999999</v>
          </cell>
          <cell r="K531">
            <v>148.03800000000001</v>
          </cell>
        </row>
        <row r="532">
          <cell r="A532" t="str">
            <v>3029.TW</v>
          </cell>
          <cell r="B532">
            <v>4.5999999999999996</v>
          </cell>
          <cell r="E532">
            <v>0.17119999999999999</v>
          </cell>
          <cell r="F532">
            <v>6.0659999999999999E-2</v>
          </cell>
          <cell r="G532">
            <v>0.12325</v>
          </cell>
          <cell r="H532">
            <v>6.4299999999999996E-2</v>
          </cell>
          <cell r="I532">
            <v>16.217392</v>
          </cell>
          <cell r="J532">
            <v>3.0641582000000001</v>
          </cell>
          <cell r="K532">
            <v>92.179000000000002</v>
          </cell>
        </row>
        <row r="533">
          <cell r="A533" t="str">
            <v>3030.TW</v>
          </cell>
          <cell r="B533">
            <v>5.01</v>
          </cell>
          <cell r="C533">
            <v>0.27600000000000002</v>
          </cell>
          <cell r="E533">
            <v>0.13855999999999999</v>
          </cell>
          <cell r="F533">
            <v>8.3549999999999999E-2</v>
          </cell>
          <cell r="G533">
            <v>0.59314</v>
          </cell>
          <cell r="H533">
            <v>0.31337999999999999</v>
          </cell>
          <cell r="I533">
            <v>37.025948</v>
          </cell>
          <cell r="J533">
            <v>6.0979619999999999</v>
          </cell>
          <cell r="K533">
            <v>18.776</v>
          </cell>
        </row>
        <row r="534">
          <cell r="A534" t="str">
            <v>3031.TW</v>
          </cell>
          <cell r="B534">
            <v>1</v>
          </cell>
          <cell r="C534">
            <v>0.501</v>
          </cell>
          <cell r="D534">
            <v>38.644069999999999</v>
          </cell>
          <cell r="E534">
            <v>5.9089999999999997E-2</v>
          </cell>
          <cell r="F534">
            <v>1.2E-2</v>
          </cell>
          <cell r="G534">
            <v>0.27063999999999999</v>
          </cell>
          <cell r="H534">
            <v>6.4409999999999995E-2</v>
          </cell>
          <cell r="I534">
            <v>22.8</v>
          </cell>
          <cell r="J534">
            <v>1.3403091</v>
          </cell>
          <cell r="K534">
            <v>6.5389999999999997</v>
          </cell>
        </row>
        <row r="535">
          <cell r="A535" t="str">
            <v>3032.TW</v>
          </cell>
          <cell r="B535">
            <v>5.9</v>
          </cell>
          <cell r="C535">
            <v>0.58599999999999997</v>
          </cell>
          <cell r="E535">
            <v>0.18603</v>
          </cell>
          <cell r="F535">
            <v>6.5579999999999999E-2</v>
          </cell>
          <cell r="G535">
            <v>0.23021</v>
          </cell>
          <cell r="H535">
            <v>0.11177000400000001</v>
          </cell>
          <cell r="I535">
            <v>13.152542</v>
          </cell>
          <cell r="J535">
            <v>2.9155395</v>
          </cell>
          <cell r="K535">
            <v>72.688999999999993</v>
          </cell>
        </row>
        <row r="536">
          <cell r="A536" t="str">
            <v>3033.TW</v>
          </cell>
          <cell r="B536">
            <v>1.61</v>
          </cell>
          <cell r="E536">
            <v>8.4919999999999995E-2</v>
          </cell>
          <cell r="F536">
            <v>3.3959999999999997E-2</v>
          </cell>
          <cell r="G536">
            <v>6.1629999999999997E-2</v>
          </cell>
          <cell r="H536">
            <v>2.6300001999999999E-2</v>
          </cell>
          <cell r="I536">
            <v>24.068322999999999</v>
          </cell>
          <cell r="J536">
            <v>1.8272268</v>
          </cell>
          <cell r="K536">
            <v>170.221</v>
          </cell>
        </row>
        <row r="537">
          <cell r="A537" t="str">
            <v>3034.TW</v>
          </cell>
          <cell r="B537">
            <v>38.54</v>
          </cell>
          <cell r="C537">
            <v>1.071</v>
          </cell>
          <cell r="D537">
            <v>15.066506</v>
          </cell>
          <cell r="E537">
            <v>0.32799998000000002</v>
          </cell>
          <cell r="F537">
            <v>0.1512</v>
          </cell>
          <cell r="G537">
            <v>0.41665999999999997</v>
          </cell>
          <cell r="H537">
            <v>0.21059</v>
          </cell>
          <cell r="I537">
            <v>16.165023999999999</v>
          </cell>
          <cell r="J537">
            <v>5.2581379999999998</v>
          </cell>
          <cell r="K537">
            <v>182.101</v>
          </cell>
        </row>
        <row r="538">
          <cell r="A538" t="str">
            <v>3035.TW</v>
          </cell>
          <cell r="B538">
            <v>5.44</v>
          </cell>
          <cell r="D538">
            <v>28.018433000000002</v>
          </cell>
          <cell r="E538">
            <v>0.11419</v>
          </cell>
          <cell r="F538">
            <v>6.3240000000000005E-2</v>
          </cell>
          <cell r="G538">
            <v>0.44746999999999998</v>
          </cell>
          <cell r="H538">
            <v>0.12275</v>
          </cell>
          <cell r="I538">
            <v>55.882350000000002</v>
          </cell>
          <cell r="J538">
            <v>5.5411763000000001</v>
          </cell>
          <cell r="K538">
            <v>45.411000000000001</v>
          </cell>
        </row>
        <row r="539">
          <cell r="A539" t="str">
            <v>3036.TW</v>
          </cell>
          <cell r="B539">
            <v>4.91</v>
          </cell>
          <cell r="D539">
            <v>8.7159250000000004</v>
          </cell>
          <cell r="E539">
            <v>6.6309999999999994E-2</v>
          </cell>
          <cell r="F539">
            <v>2.2780001000000001E-2</v>
          </cell>
          <cell r="G539">
            <v>2.8680000000000001E-2</v>
          </cell>
          <cell r="H539">
            <v>1.355E-2</v>
          </cell>
          <cell r="I539">
            <v>24.745418999999998</v>
          </cell>
          <cell r="J539">
            <v>1.4611970999999999</v>
          </cell>
          <cell r="K539">
            <v>728.35799999999995</v>
          </cell>
        </row>
        <row r="540">
          <cell r="A540" t="str">
            <v>3037.TW</v>
          </cell>
          <cell r="B540">
            <v>6.68</v>
          </cell>
          <cell r="C540">
            <v>1.5720000000000001</v>
          </cell>
          <cell r="D540">
            <v>13.061225</v>
          </cell>
          <cell r="E540">
            <v>0.10614</v>
          </cell>
          <cell r="F540">
            <v>2.1300000999999999E-2</v>
          </cell>
          <cell r="G540">
            <v>0.18417998999999999</v>
          </cell>
          <cell r="H540">
            <v>5.978E-2</v>
          </cell>
          <cell r="I540">
            <v>28.742515999999998</v>
          </cell>
          <cell r="J540">
            <v>3.0933316</v>
          </cell>
          <cell r="K540">
            <v>68.341999999999999</v>
          </cell>
        </row>
        <row r="541">
          <cell r="A541" t="str">
            <v>3038.TW</v>
          </cell>
          <cell r="B541">
            <v>2.97</v>
          </cell>
          <cell r="C541">
            <v>0.29799999999999999</v>
          </cell>
          <cell r="D541">
            <v>11.648936000000001</v>
          </cell>
          <cell r="E541">
            <v>0.16893</v>
          </cell>
          <cell r="F541">
            <v>6.6640000000000005E-2</v>
          </cell>
          <cell r="G541">
            <v>0.23040000999999999</v>
          </cell>
          <cell r="H541">
            <v>0.13785</v>
          </cell>
          <cell r="I541">
            <v>11.060605000000001</v>
          </cell>
          <cell r="J541">
            <v>1.8861965000000001</v>
          </cell>
          <cell r="K541">
            <v>29.518000000000001</v>
          </cell>
        </row>
        <row r="542">
          <cell r="A542" t="str">
            <v>3040.TW</v>
          </cell>
          <cell r="B542">
            <v>1.06</v>
          </cell>
          <cell r="E542">
            <v>4.4760000000000001E-2</v>
          </cell>
          <cell r="F542">
            <v>2.5729999E-2</v>
          </cell>
          <cell r="G542">
            <v>0.68767</v>
          </cell>
          <cell r="H542">
            <v>0.31463000000000002</v>
          </cell>
          <cell r="I542">
            <v>32.264153</v>
          </cell>
          <cell r="J542">
            <v>1.461039</v>
          </cell>
          <cell r="K542">
            <v>2.411</v>
          </cell>
        </row>
        <row r="543">
          <cell r="A543" t="str">
            <v>3041.TW</v>
          </cell>
          <cell r="B543">
            <v>-8.81</v>
          </cell>
          <cell r="C543">
            <v>1.2829999999999999</v>
          </cell>
          <cell r="D543">
            <v>23.298970000000001</v>
          </cell>
          <cell r="E543">
            <v>-0.69454000000000005</v>
          </cell>
          <cell r="F543">
            <v>-0.12950999999999999</v>
          </cell>
          <cell r="G543">
            <v>0.21110001</v>
          </cell>
          <cell r="H543">
            <v>-0.26665001999999999</v>
          </cell>
          <cell r="J543">
            <v>2.72519</v>
          </cell>
          <cell r="K543">
            <v>7.4809999999999999</v>
          </cell>
        </row>
        <row r="544">
          <cell r="A544" t="str">
            <v>3042.TW</v>
          </cell>
          <cell r="B544">
            <v>6.1</v>
          </cell>
          <cell r="D544">
            <v>14.60177</v>
          </cell>
          <cell r="E544">
            <v>0.15371999</v>
          </cell>
          <cell r="F544">
            <v>6.3659999999999994E-2</v>
          </cell>
          <cell r="G544">
            <v>0.35965002000000001</v>
          </cell>
          <cell r="H544">
            <v>0.16911000000000001</v>
          </cell>
          <cell r="I544">
            <v>18.934426999999999</v>
          </cell>
          <cell r="J544">
            <v>2.8184480000000001</v>
          </cell>
          <cell r="K544">
            <v>36.436</v>
          </cell>
        </row>
        <row r="545">
          <cell r="A545" t="str">
            <v>3043.TW</v>
          </cell>
          <cell r="B545">
            <v>0.01</v>
          </cell>
          <cell r="C545">
            <v>0.55500000000000005</v>
          </cell>
          <cell r="E545">
            <v>-1.8099998999999999E-3</v>
          </cell>
          <cell r="F545">
            <v>2.3120001000000001E-2</v>
          </cell>
          <cell r="G545">
            <v>0.21075000999999999</v>
          </cell>
          <cell r="H545">
            <v>-0.19627</v>
          </cell>
          <cell r="I545">
            <v>3160</v>
          </cell>
          <cell r="J545">
            <v>2.9030776</v>
          </cell>
          <cell r="K545">
            <v>34.045000000000002</v>
          </cell>
        </row>
        <row r="546">
          <cell r="A546" t="str">
            <v>3044.TW</v>
          </cell>
          <cell r="B546">
            <v>12.82</v>
          </cell>
          <cell r="C546">
            <v>0.71399999999999997</v>
          </cell>
          <cell r="D546">
            <v>11.561643999999999</v>
          </cell>
          <cell r="E546">
            <v>0.15065999999999999</v>
          </cell>
          <cell r="F546">
            <v>6.0949995999999999E-2</v>
          </cell>
          <cell r="G546">
            <v>0.20974001</v>
          </cell>
          <cell r="H546">
            <v>0.13986999999999999</v>
          </cell>
          <cell r="I546">
            <v>16.458658</v>
          </cell>
          <cell r="J546">
            <v>2.3706800000000001</v>
          </cell>
          <cell r="K546">
            <v>113.952</v>
          </cell>
        </row>
        <row r="547">
          <cell r="A547" t="str">
            <v>3045.TW</v>
          </cell>
          <cell r="B547">
            <v>4.34</v>
          </cell>
          <cell r="C547">
            <v>9.6000000000000002E-2</v>
          </cell>
          <cell r="D547">
            <v>23.127753999999999</v>
          </cell>
          <cell r="E547">
            <v>0.16866999999999999</v>
          </cell>
          <cell r="F547">
            <v>5.2010002999999999E-2</v>
          </cell>
          <cell r="G547">
            <v>0.18913000999999999</v>
          </cell>
          <cell r="H547">
            <v>9.6429996000000004E-2</v>
          </cell>
          <cell r="I547">
            <v>24.193548</v>
          </cell>
          <cell r="J547">
            <v>3.6154535000000001</v>
          </cell>
          <cell r="K547">
            <v>65.289000000000001</v>
          </cell>
        </row>
        <row r="548">
          <cell r="A548" t="str">
            <v>3046.TW</v>
          </cell>
          <cell r="B548">
            <v>3.37</v>
          </cell>
          <cell r="D548">
            <v>67.263159999999999</v>
          </cell>
          <cell r="E548">
            <v>0.23818001</v>
          </cell>
          <cell r="F548">
            <v>4.2069997999999997E-2</v>
          </cell>
          <cell r="G548">
            <v>7.0419999999999996E-2</v>
          </cell>
          <cell r="H548">
            <v>3.959E-2</v>
          </cell>
          <cell r="I548">
            <v>18.961425999999999</v>
          </cell>
          <cell r="J548">
            <v>3.760151</v>
          </cell>
          <cell r="K548">
            <v>80.512</v>
          </cell>
        </row>
        <row r="549">
          <cell r="A549" t="str">
            <v>3047.TW</v>
          </cell>
          <cell r="B549">
            <v>-0.46</v>
          </cell>
          <cell r="E549">
            <v>-0.10902000000000001</v>
          </cell>
          <cell r="F549">
            <v>-3.4500000000000003E-2</v>
          </cell>
          <cell r="G549">
            <v>0.23096000999999999</v>
          </cell>
          <cell r="H549">
            <v>-0.21474001000000001</v>
          </cell>
          <cell r="J549">
            <v>2.0618558</v>
          </cell>
          <cell r="K549">
            <v>19.021000000000001</v>
          </cell>
        </row>
        <row r="550">
          <cell r="A550" t="str">
            <v>3048.TW</v>
          </cell>
          <cell r="B550">
            <v>0.31</v>
          </cell>
          <cell r="D550">
            <v>24.449541</v>
          </cell>
          <cell r="E550">
            <v>1.5829999000000001E-2</v>
          </cell>
          <cell r="F550">
            <v>3.209E-2</v>
          </cell>
          <cell r="G550">
            <v>3.0720001E-2</v>
          </cell>
          <cell r="H550">
            <v>1.3350001E-2</v>
          </cell>
          <cell r="I550">
            <v>85.967740000000006</v>
          </cell>
          <cell r="J550">
            <v>1.3585155</v>
          </cell>
          <cell r="K550">
            <v>431.661</v>
          </cell>
        </row>
        <row r="551">
          <cell r="A551" t="str">
            <v>3049.TW</v>
          </cell>
          <cell r="B551">
            <v>-1.2</v>
          </cell>
          <cell r="D551">
            <v>28.322579999999999</v>
          </cell>
          <cell r="E551">
            <v>-0.10324999999999999</v>
          </cell>
          <cell r="F551">
            <v>-5.0090000000000003E-2</v>
          </cell>
          <cell r="G551">
            <v>-0.73811996000000002</v>
          </cell>
          <cell r="H551">
            <v>-0.98706000000000005</v>
          </cell>
          <cell r="J551">
            <v>0.81131030000000004</v>
          </cell>
          <cell r="K551">
            <v>1.5169999999999999</v>
          </cell>
        </row>
        <row r="552">
          <cell r="A552" t="str">
            <v>3050.TW</v>
          </cell>
          <cell r="B552">
            <v>0.72</v>
          </cell>
          <cell r="C552">
            <v>0.627</v>
          </cell>
          <cell r="E552">
            <v>3.3140000000000003E-2</v>
          </cell>
          <cell r="F552">
            <v>1.3789999000000001E-2</v>
          </cell>
          <cell r="G552">
            <v>0.38922000000000001</v>
          </cell>
          <cell r="H552">
            <v>1.82E-3</v>
          </cell>
          <cell r="I552">
            <v>30.694445000000002</v>
          </cell>
          <cell r="J552">
            <v>1.3538349000000001</v>
          </cell>
          <cell r="K552">
            <v>7.7850000000000001</v>
          </cell>
        </row>
        <row r="553">
          <cell r="A553" t="str">
            <v>3051.TW</v>
          </cell>
          <cell r="B553">
            <v>1.69</v>
          </cell>
          <cell r="C553">
            <v>1.359</v>
          </cell>
          <cell r="E553">
            <v>7.0690000000000003E-2</v>
          </cell>
          <cell r="F553">
            <v>2.981E-2</v>
          </cell>
          <cell r="G553">
            <v>0.26596999999999998</v>
          </cell>
          <cell r="H553">
            <v>0.28021000000000001</v>
          </cell>
          <cell r="I553">
            <v>20.56213</v>
          </cell>
          <cell r="J553">
            <v>2.3870037000000002</v>
          </cell>
          <cell r="K553">
            <v>11.933</v>
          </cell>
        </row>
        <row r="554">
          <cell r="A554" t="str">
            <v>3052.TW</v>
          </cell>
          <cell r="B554">
            <v>1.06</v>
          </cell>
          <cell r="C554">
            <v>0.61599999999999999</v>
          </cell>
          <cell r="E554">
            <v>6.3070000000000001E-2</v>
          </cell>
          <cell r="F554">
            <v>1.6299999999999999E-2</v>
          </cell>
          <cell r="G554">
            <v>0.11133999999999999</v>
          </cell>
          <cell r="H554">
            <v>5.1299999999999998E-2</v>
          </cell>
          <cell r="I554">
            <v>12.311321</v>
          </cell>
          <cell r="J554">
            <v>0.80880076000000001</v>
          </cell>
          <cell r="K554">
            <v>17.654</v>
          </cell>
        </row>
        <row r="555">
          <cell r="A555" t="str">
            <v>3054.TW</v>
          </cell>
          <cell r="B555">
            <v>-0.25</v>
          </cell>
          <cell r="E555">
            <v>-2.5870000000000001E-2</v>
          </cell>
          <cell r="F555">
            <v>-2.794E-2</v>
          </cell>
          <cell r="G555">
            <v>0.29264997999999998</v>
          </cell>
          <cell r="H555">
            <v>-0.13078000000000001</v>
          </cell>
          <cell r="J555">
            <v>2.2223442000000002</v>
          </cell>
          <cell r="K555">
            <v>0.81399999999999995</v>
          </cell>
        </row>
        <row r="556">
          <cell r="A556" t="str">
            <v>3055.TW</v>
          </cell>
          <cell r="B556">
            <v>-2.2999999999999998</v>
          </cell>
          <cell r="C556">
            <v>0.28299999999999997</v>
          </cell>
          <cell r="D556">
            <v>-55.180720000000001</v>
          </cell>
          <cell r="E556">
            <v>-2.0330000000000001E-2</v>
          </cell>
          <cell r="F556">
            <v>-3.0929999999999999E-2</v>
          </cell>
          <cell r="G556">
            <v>0.17757000000000001</v>
          </cell>
          <cell r="H556">
            <v>-0.11552</v>
          </cell>
          <cell r="J556">
            <v>4.1496779999999998</v>
          </cell>
          <cell r="K556">
            <v>11.772</v>
          </cell>
        </row>
        <row r="557">
          <cell r="A557" t="str">
            <v>3056.TW</v>
          </cell>
          <cell r="B557">
            <v>0.72</v>
          </cell>
          <cell r="C557">
            <v>0.58199999999999996</v>
          </cell>
          <cell r="D557">
            <v>10.871710999999999</v>
          </cell>
          <cell r="E557">
            <v>4.2389999999999997E-2</v>
          </cell>
          <cell r="F557">
            <v>1.0140000999999999E-2</v>
          </cell>
          <cell r="G557">
            <v>0.42126997999999999</v>
          </cell>
          <cell r="H557">
            <v>-2.10114</v>
          </cell>
          <cell r="I557">
            <v>45.902774999999998</v>
          </cell>
          <cell r="J557">
            <v>1.6406056</v>
          </cell>
          <cell r="K557">
            <v>4.4470000000000001</v>
          </cell>
        </row>
        <row r="558">
          <cell r="A558" t="str">
            <v>3057.TW</v>
          </cell>
          <cell r="B558">
            <v>-1.43</v>
          </cell>
          <cell r="C558">
            <v>1.306</v>
          </cell>
          <cell r="D558">
            <v>35.875</v>
          </cell>
          <cell r="E558">
            <v>-0.17848</v>
          </cell>
          <cell r="F558">
            <v>-6.2190000000000002E-2</v>
          </cell>
          <cell r="G558">
            <v>0.34605997999999999</v>
          </cell>
          <cell r="H558">
            <v>-0.32090999999999997</v>
          </cell>
          <cell r="J558">
            <v>1.8127842999999999</v>
          </cell>
          <cell r="K558">
            <v>6.3070000000000004</v>
          </cell>
        </row>
        <row r="559">
          <cell r="A559" t="str">
            <v>3058.TW</v>
          </cell>
          <cell r="B559">
            <v>-0.44</v>
          </cell>
          <cell r="C559">
            <v>0.64700000000000002</v>
          </cell>
          <cell r="E559">
            <v>2.7859999999999999E-2</v>
          </cell>
          <cell r="F559">
            <v>-9.5200000000000007E-3</v>
          </cell>
          <cell r="G559">
            <v>0.14555999999999999</v>
          </cell>
          <cell r="H559">
            <v>-2.1819999999999999E-2</v>
          </cell>
          <cell r="J559">
            <v>2.1464381000000001</v>
          </cell>
          <cell r="K559">
            <v>23.506</v>
          </cell>
        </row>
        <row r="560">
          <cell r="A560" t="str">
            <v>3059.TW</v>
          </cell>
          <cell r="B560">
            <v>1.29</v>
          </cell>
          <cell r="C560">
            <v>0.81</v>
          </cell>
          <cell r="E560">
            <v>4.7909997000000003E-2</v>
          </cell>
          <cell r="F560">
            <v>1.4989999E-2</v>
          </cell>
          <cell r="G560">
            <v>0.28905999999999998</v>
          </cell>
          <cell r="H560">
            <v>5.0219998000000002E-2</v>
          </cell>
          <cell r="I560">
            <v>33.449615000000001</v>
          </cell>
          <cell r="J560">
            <v>1.3341786</v>
          </cell>
          <cell r="K560">
            <v>30.521000000000001</v>
          </cell>
        </row>
        <row r="561">
          <cell r="A561" t="str">
            <v>3060.TW</v>
          </cell>
          <cell r="B561">
            <v>-0.62</v>
          </cell>
          <cell r="C561">
            <v>1</v>
          </cell>
          <cell r="E561">
            <v>-8.6789994999999995E-2</v>
          </cell>
          <cell r="F561">
            <v>-3.1579999999999997E-2</v>
          </cell>
          <cell r="G561">
            <v>8.3929989999999996E-2</v>
          </cell>
          <cell r="H561">
            <v>-9.3500000000000007E-3</v>
          </cell>
          <cell r="J561">
            <v>1.9876419999999999</v>
          </cell>
          <cell r="K561">
            <v>19.303999999999998</v>
          </cell>
        </row>
        <row r="562">
          <cell r="A562" t="str">
            <v>3062.TW</v>
          </cell>
          <cell r="B562">
            <v>-0.6</v>
          </cell>
          <cell r="C562">
            <v>0.73099999999999998</v>
          </cell>
          <cell r="E562">
            <v>-6.4430000000000001E-2</v>
          </cell>
          <cell r="F562">
            <v>-3.9989999999999998E-2</v>
          </cell>
          <cell r="G562">
            <v>2.6099999999999999E-3</v>
          </cell>
          <cell r="H562">
            <v>-0.11942999999999999</v>
          </cell>
          <cell r="J562">
            <v>1.7027756999999999</v>
          </cell>
          <cell r="K562">
            <v>11.603</v>
          </cell>
        </row>
        <row r="563">
          <cell r="A563" t="str">
            <v>3090.TW</v>
          </cell>
          <cell r="B563">
            <v>3.84</v>
          </cell>
          <cell r="C563">
            <v>0.56899999999999995</v>
          </cell>
          <cell r="D563">
            <v>17.252473999999999</v>
          </cell>
          <cell r="E563">
            <v>0.11156000000000001</v>
          </cell>
          <cell r="F563">
            <v>5.8220000000000001E-2</v>
          </cell>
          <cell r="G563">
            <v>0.15412000000000001</v>
          </cell>
          <cell r="H563">
            <v>7.4340000000000003E-2</v>
          </cell>
          <cell r="I563">
            <v>18.151040999999999</v>
          </cell>
          <cell r="J563">
            <v>2.3776221</v>
          </cell>
          <cell r="K563">
            <v>51.067999999999998</v>
          </cell>
        </row>
        <row r="564">
          <cell r="A564" t="str">
            <v>3092.TW</v>
          </cell>
          <cell r="B564">
            <v>-1.28</v>
          </cell>
          <cell r="E564">
            <v>-4.3970000000000002E-2</v>
          </cell>
          <cell r="F564">
            <v>-1.609E-2</v>
          </cell>
          <cell r="G564">
            <v>0.14907000000000001</v>
          </cell>
          <cell r="H564">
            <v>-3.7260000000000001E-2</v>
          </cell>
          <cell r="J564">
            <v>1.5979977999999999</v>
          </cell>
          <cell r="K564">
            <v>19.728000000000002</v>
          </cell>
        </row>
        <row r="565">
          <cell r="A565" t="str">
            <v>3094.TW</v>
          </cell>
          <cell r="B565">
            <v>0.45</v>
          </cell>
          <cell r="E565">
            <v>3.6740000000000002E-2</v>
          </cell>
          <cell r="F565">
            <v>-1.8400000000000001E-3</v>
          </cell>
          <cell r="G565">
            <v>0.67227994999999996</v>
          </cell>
          <cell r="H565">
            <v>-0.24610001000000001</v>
          </cell>
          <cell r="I565">
            <v>74</v>
          </cell>
          <cell r="J565">
            <v>3.0179442999999999</v>
          </cell>
          <cell r="K565">
            <v>2.5030000000000001</v>
          </cell>
        </row>
        <row r="566">
          <cell r="A566" t="str">
            <v>3130.TW</v>
          </cell>
          <cell r="B566">
            <v>13.36</v>
          </cell>
          <cell r="C566">
            <v>0.20399999999999999</v>
          </cell>
          <cell r="D566">
            <v>23.316832000000002</v>
          </cell>
          <cell r="E566">
            <v>0.27277002</v>
          </cell>
          <cell r="F566">
            <v>9.4079999999999997E-2</v>
          </cell>
          <cell r="G566">
            <v>0.86873</v>
          </cell>
          <cell r="H566">
            <v>0.16906999</v>
          </cell>
          <cell r="I566">
            <v>17.627247000000001</v>
          </cell>
          <cell r="J566">
            <v>4.7142425000000001</v>
          </cell>
          <cell r="K566">
            <v>70.183999999999997</v>
          </cell>
        </row>
        <row r="567">
          <cell r="A567" t="str">
            <v>3138.TW</v>
          </cell>
          <cell r="B567">
            <v>3.62</v>
          </cell>
          <cell r="C567">
            <v>1.242</v>
          </cell>
          <cell r="E567">
            <v>0.12570000000000001</v>
          </cell>
          <cell r="F567">
            <v>4.5890002999999999E-2</v>
          </cell>
          <cell r="G567">
            <v>0.43719999999999998</v>
          </cell>
          <cell r="H567">
            <v>0.10231</v>
          </cell>
          <cell r="I567">
            <v>37.56906</v>
          </cell>
          <cell r="J567">
            <v>3.8288288000000001</v>
          </cell>
          <cell r="K567">
            <v>38.121000000000002</v>
          </cell>
        </row>
        <row r="568">
          <cell r="A568" t="str">
            <v>3149.TW</v>
          </cell>
          <cell r="B568">
            <v>-0.72</v>
          </cell>
          <cell r="C568">
            <v>1.2829999999999999</v>
          </cell>
          <cell r="D568">
            <v>-17.657343000000001</v>
          </cell>
          <cell r="E568">
            <v>-8.2849999999999993E-2</v>
          </cell>
          <cell r="F568">
            <v>-2.9420000000000002E-2</v>
          </cell>
          <cell r="G568">
            <v>3.3660000000000002E-2</v>
          </cell>
          <cell r="H568">
            <v>-9.6169989999999997E-2</v>
          </cell>
          <cell r="J568">
            <v>2.6674414</v>
          </cell>
          <cell r="K568">
            <v>12.885</v>
          </cell>
        </row>
        <row r="569">
          <cell r="A569" t="str">
            <v>3164.TW</v>
          </cell>
          <cell r="B569">
            <v>0.68</v>
          </cell>
          <cell r="C569">
            <v>0.35599999999999998</v>
          </cell>
          <cell r="E569">
            <v>1.523E-2</v>
          </cell>
          <cell r="F569">
            <v>2.6099999999999999E-3</v>
          </cell>
          <cell r="G569">
            <v>0.66408999999999996</v>
          </cell>
          <cell r="H569">
            <v>4.1009999999999998E-2</v>
          </cell>
          <cell r="I569">
            <v>35.808822999999997</v>
          </cell>
          <cell r="J569">
            <v>1.6003944000000001</v>
          </cell>
          <cell r="K569">
            <v>3.68</v>
          </cell>
        </row>
        <row r="570">
          <cell r="A570" t="str">
            <v>3167.TW</v>
          </cell>
          <cell r="B570">
            <v>0.26</v>
          </cell>
          <cell r="C570">
            <v>0.59299999999999997</v>
          </cell>
          <cell r="D570">
            <v>12.621145</v>
          </cell>
          <cell r="E570">
            <v>5.3100003999999998E-3</v>
          </cell>
          <cell r="F570">
            <v>-6.5399999999999998E-3</v>
          </cell>
          <cell r="G570">
            <v>0.25319000000000003</v>
          </cell>
          <cell r="H570">
            <v>5.5329999999999997E-2</v>
          </cell>
          <cell r="I570">
            <v>220.38461000000001</v>
          </cell>
          <cell r="J570">
            <v>2.2360102999999998</v>
          </cell>
          <cell r="K570">
            <v>15.657999999999999</v>
          </cell>
        </row>
        <row r="571">
          <cell r="A571" t="str">
            <v>3168.TW</v>
          </cell>
          <cell r="C571">
            <v>0.51800000000000002</v>
          </cell>
          <cell r="E571">
            <v>0.13372999999999999</v>
          </cell>
          <cell r="F571">
            <v>6.9110000000000005E-2</v>
          </cell>
          <cell r="G571">
            <v>0.23743998999999999</v>
          </cell>
          <cell r="H571">
            <v>7.8869999999999996E-2</v>
          </cell>
          <cell r="K571">
            <v>56.43</v>
          </cell>
        </row>
        <row r="572">
          <cell r="A572" t="str">
            <v>3189.TW</v>
          </cell>
          <cell r="B572">
            <v>0.13</v>
          </cell>
          <cell r="D572">
            <v>13.092643000000001</v>
          </cell>
          <cell r="E572">
            <v>3.6170002E-2</v>
          </cell>
          <cell r="F572">
            <v>9.0600000000000003E-3</v>
          </cell>
          <cell r="G572">
            <v>0.26107000000000002</v>
          </cell>
          <cell r="H572">
            <v>4.5929999999999999E-2</v>
          </cell>
          <cell r="I572">
            <v>739.23080000000004</v>
          </cell>
          <cell r="J572">
            <v>1.5003667999999999</v>
          </cell>
          <cell r="K572">
            <v>56.88</v>
          </cell>
        </row>
        <row r="573">
          <cell r="A573" t="str">
            <v>3209.TW</v>
          </cell>
          <cell r="B573">
            <v>2.5</v>
          </cell>
          <cell r="C573">
            <v>0.56999999999999995</v>
          </cell>
          <cell r="D573">
            <v>14.715446999999999</v>
          </cell>
          <cell r="E573">
            <v>0.12339</v>
          </cell>
          <cell r="F573">
            <v>3.8469999999999997E-2</v>
          </cell>
          <cell r="G573">
            <v>4.1160002000000001E-2</v>
          </cell>
          <cell r="H573">
            <v>1.9460000000000002E-2</v>
          </cell>
          <cell r="I573">
            <v>14.480000499999999</v>
          </cell>
          <cell r="J573">
            <v>1.7556623</v>
          </cell>
          <cell r="K573">
            <v>245.126</v>
          </cell>
        </row>
        <row r="574">
          <cell r="A574" t="str">
            <v>3229.TW</v>
          </cell>
          <cell r="B574">
            <v>-0.54</v>
          </cell>
          <cell r="C574">
            <v>0.33700000000000002</v>
          </cell>
          <cell r="E574">
            <v>-4.0320000000000002E-2</v>
          </cell>
          <cell r="F574">
            <v>-2.0709999999999999E-2</v>
          </cell>
          <cell r="G574">
            <v>5.3999999999999999E-2</v>
          </cell>
          <cell r="H574">
            <v>-1.6049999999999998E-2</v>
          </cell>
          <cell r="J574">
            <v>1.6110591000000001</v>
          </cell>
          <cell r="K574">
            <v>14.443</v>
          </cell>
        </row>
        <row r="575">
          <cell r="A575" t="str">
            <v>3231.TW</v>
          </cell>
          <cell r="B575">
            <v>5.14</v>
          </cell>
          <cell r="C575">
            <v>0.879</v>
          </cell>
          <cell r="D575">
            <v>13.693902</v>
          </cell>
          <cell r="E575">
            <v>0.17141001</v>
          </cell>
          <cell r="F575">
            <v>4.1840002000000001E-2</v>
          </cell>
          <cell r="G575">
            <v>7.979E-2</v>
          </cell>
          <cell r="H575">
            <v>2.9499999999999998E-2</v>
          </cell>
          <cell r="I575">
            <v>23.151751999999998</v>
          </cell>
          <cell r="J575">
            <v>3.0233737999999999</v>
          </cell>
          <cell r="K575">
            <v>317.12299999999999</v>
          </cell>
        </row>
        <row r="576">
          <cell r="A576" t="str">
            <v>3257.TW</v>
          </cell>
          <cell r="B576">
            <v>3.51</v>
          </cell>
          <cell r="C576">
            <v>0.80700000000000005</v>
          </cell>
          <cell r="D576">
            <v>40</v>
          </cell>
          <cell r="E576">
            <v>0.15946001000000001</v>
          </cell>
          <cell r="F576">
            <v>0.1016</v>
          </cell>
          <cell r="G576">
            <v>0.47833002000000002</v>
          </cell>
          <cell r="H576">
            <v>0.26486999999999999</v>
          </cell>
          <cell r="I576">
            <v>18.233618</v>
          </cell>
          <cell r="J576">
            <v>3.082703</v>
          </cell>
          <cell r="K576">
            <v>13.452999999999999</v>
          </cell>
        </row>
        <row r="577">
          <cell r="A577" t="str">
            <v>3266.TW</v>
          </cell>
          <cell r="B577">
            <v>2.33</v>
          </cell>
          <cell r="E577">
            <v>0.13092000000000001</v>
          </cell>
          <cell r="F577">
            <v>4.0660000000000002E-2</v>
          </cell>
          <cell r="G577">
            <v>0.29566999999999999</v>
          </cell>
          <cell r="H577">
            <v>0.14974000000000001</v>
          </cell>
          <cell r="I577">
            <v>10.343348499999999</v>
          </cell>
          <cell r="J577">
            <v>1.3829115999999999</v>
          </cell>
          <cell r="K577">
            <v>13.858000000000001</v>
          </cell>
        </row>
        <row r="578">
          <cell r="A578" t="str">
            <v>3296.TW</v>
          </cell>
          <cell r="B578">
            <v>-0.91</v>
          </cell>
          <cell r="C578">
            <v>0.38700000000000001</v>
          </cell>
          <cell r="E578">
            <v>-7.3260000000000006E-2</v>
          </cell>
          <cell r="F578">
            <v>-3.0050001999999999E-2</v>
          </cell>
          <cell r="G578">
            <v>0.19533001</v>
          </cell>
          <cell r="H578">
            <v>-0.13375999999999999</v>
          </cell>
          <cell r="J578">
            <v>2.0375380000000001</v>
          </cell>
          <cell r="K578">
            <v>15.406000000000001</v>
          </cell>
        </row>
        <row r="579">
          <cell r="A579" t="str">
            <v>3305.TW</v>
          </cell>
          <cell r="B579">
            <v>2.2000000000000002</v>
          </cell>
          <cell r="C579">
            <v>0.98</v>
          </cell>
          <cell r="D579">
            <v>22.879256999999999</v>
          </cell>
          <cell r="E579">
            <v>4.8710000000000003E-2</v>
          </cell>
          <cell r="F579">
            <v>2.9870000000000001E-2</v>
          </cell>
          <cell r="G579">
            <v>0.1449</v>
          </cell>
          <cell r="H579">
            <v>4.4760000000000001E-2</v>
          </cell>
          <cell r="I579">
            <v>33.590907999999999</v>
          </cell>
          <cell r="J579">
            <v>2.0628628999999998</v>
          </cell>
          <cell r="K579">
            <v>46.390999999999998</v>
          </cell>
        </row>
        <row r="580">
          <cell r="A580" t="str">
            <v>3308.TW</v>
          </cell>
          <cell r="B580">
            <v>1.78</v>
          </cell>
          <cell r="C580">
            <v>0.47</v>
          </cell>
          <cell r="E580">
            <v>0.49187999999999998</v>
          </cell>
          <cell r="F580">
            <v>1.26E-2</v>
          </cell>
          <cell r="G580">
            <v>0.32327</v>
          </cell>
          <cell r="H580">
            <v>-0.80335999999999996</v>
          </cell>
          <cell r="I580">
            <v>14.101124</v>
          </cell>
          <cell r="J580">
            <v>1.3640563000000001</v>
          </cell>
          <cell r="K580">
            <v>8.9770000000000003</v>
          </cell>
        </row>
        <row r="581">
          <cell r="A581" t="str">
            <v>3311.TW</v>
          </cell>
          <cell r="B581">
            <v>1.81</v>
          </cell>
          <cell r="C581">
            <v>0.57199999999999995</v>
          </cell>
          <cell r="D581">
            <v>-57.183098000000001</v>
          </cell>
          <cell r="E581">
            <v>4.6680002999999998E-2</v>
          </cell>
          <cell r="F581">
            <v>1.4030000000000001E-2</v>
          </cell>
          <cell r="G581">
            <v>0.15067</v>
          </cell>
          <cell r="H581">
            <v>2.1129999999999999E-2</v>
          </cell>
          <cell r="I581">
            <v>22.430938999999999</v>
          </cell>
          <cell r="J581">
            <v>1.0266005</v>
          </cell>
          <cell r="K581">
            <v>31.629000000000001</v>
          </cell>
        </row>
        <row r="582">
          <cell r="A582" t="str">
            <v>3312.TW</v>
          </cell>
          <cell r="B582">
            <v>2.1800000000000002</v>
          </cell>
          <cell r="C582">
            <v>0.60199999999999998</v>
          </cell>
          <cell r="E582">
            <v>0.116510004</v>
          </cell>
          <cell r="F582">
            <v>3.3970001999999999E-2</v>
          </cell>
          <cell r="G582">
            <v>5.6660000000000002E-2</v>
          </cell>
          <cell r="H582">
            <v>4.0939997999999998E-2</v>
          </cell>
          <cell r="I582">
            <v>27.155961999999999</v>
          </cell>
          <cell r="J582">
            <v>3.6345774999999998</v>
          </cell>
          <cell r="K582">
            <v>93.938999999999993</v>
          </cell>
        </row>
        <row r="583">
          <cell r="A583" t="str">
            <v>3321.TW</v>
          </cell>
          <cell r="B583">
            <v>-2.97</v>
          </cell>
          <cell r="C583">
            <v>1.147</v>
          </cell>
          <cell r="E583">
            <v>-0.38638001999999999</v>
          </cell>
          <cell r="F583">
            <v>-8.1190004999999996E-2</v>
          </cell>
          <cell r="G583">
            <v>2.001E-2</v>
          </cell>
          <cell r="H583">
            <v>-0.12637999999999999</v>
          </cell>
          <cell r="J583">
            <v>3.037601</v>
          </cell>
          <cell r="K583">
            <v>22.007000000000001</v>
          </cell>
        </row>
        <row r="584">
          <cell r="A584" t="str">
            <v>3338.TW</v>
          </cell>
          <cell r="B584">
            <v>3.25</v>
          </cell>
          <cell r="D584">
            <v>25.694050000000001</v>
          </cell>
          <cell r="E584">
            <v>0.14685999999999999</v>
          </cell>
          <cell r="F584">
            <v>4.6669996999999998E-2</v>
          </cell>
          <cell r="G584">
            <v>0.20691000000000001</v>
          </cell>
          <cell r="H584">
            <v>5.4089999999999999E-2</v>
          </cell>
          <cell r="I584">
            <v>27.907692000000001</v>
          </cell>
          <cell r="J584">
            <v>4.0076000000000001</v>
          </cell>
          <cell r="K584">
            <v>43.951000000000001</v>
          </cell>
        </row>
        <row r="585">
          <cell r="A585" t="str">
            <v>3346.TW</v>
          </cell>
          <cell r="B585">
            <v>2.65</v>
          </cell>
          <cell r="C585">
            <v>1.056</v>
          </cell>
          <cell r="D585">
            <v>10.178572000000001</v>
          </cell>
          <cell r="E585">
            <v>0.10326</v>
          </cell>
          <cell r="F585">
            <v>2.4559999999999998E-2</v>
          </cell>
          <cell r="G585">
            <v>0.14432</v>
          </cell>
          <cell r="H585">
            <v>6.4250000000000002E-2</v>
          </cell>
          <cell r="I585">
            <v>16.132073999999999</v>
          </cell>
          <cell r="J585">
            <v>1.4781647</v>
          </cell>
          <cell r="K585">
            <v>77.222999999999999</v>
          </cell>
        </row>
        <row r="586">
          <cell r="A586" t="str">
            <v>3356.TW</v>
          </cell>
          <cell r="B586">
            <v>4.76</v>
          </cell>
          <cell r="C586">
            <v>0.91400000000000003</v>
          </cell>
          <cell r="D586">
            <v>241.07142999999999</v>
          </cell>
          <cell r="E586">
            <v>0.14915999999999999</v>
          </cell>
          <cell r="F586">
            <v>3.5909999999999997E-2</v>
          </cell>
          <cell r="G586">
            <v>0.47761002000000002</v>
          </cell>
          <cell r="H586">
            <v>0.15135000000000001</v>
          </cell>
          <cell r="I586">
            <v>14.180671999999999</v>
          </cell>
          <cell r="J586">
            <v>2.9984009999999999</v>
          </cell>
          <cell r="K586">
            <v>14.073</v>
          </cell>
        </row>
        <row r="587">
          <cell r="A587" t="str">
            <v>3376.TW</v>
          </cell>
          <cell r="B587">
            <v>5.31</v>
          </cell>
          <cell r="D587">
            <v>24.319306999999998</v>
          </cell>
          <cell r="E587">
            <v>6.2309999999999997E-2</v>
          </cell>
          <cell r="F587">
            <v>3.0159999999999999E-2</v>
          </cell>
          <cell r="G587">
            <v>0.1825</v>
          </cell>
          <cell r="H587">
            <v>9.0020000000000003E-2</v>
          </cell>
          <cell r="I587">
            <v>37.005650000000003</v>
          </cell>
          <cell r="J587">
            <v>2.3057156000000001</v>
          </cell>
          <cell r="K587">
            <v>58.996000000000002</v>
          </cell>
        </row>
        <row r="588">
          <cell r="A588" t="str">
            <v>3380.TW</v>
          </cell>
          <cell r="B588">
            <v>0.81</v>
          </cell>
          <cell r="C588">
            <v>0.82899999999999996</v>
          </cell>
          <cell r="D588">
            <v>16.399082</v>
          </cell>
          <cell r="E588">
            <v>4.165E-2</v>
          </cell>
          <cell r="F588">
            <v>1.487E-2</v>
          </cell>
          <cell r="G588">
            <v>0.18837999</v>
          </cell>
          <cell r="H588">
            <v>1.874E-2</v>
          </cell>
          <cell r="I588">
            <v>44.135803000000003</v>
          </cell>
          <cell r="J588">
            <v>2.0372690000000002</v>
          </cell>
          <cell r="K588">
            <v>46.991</v>
          </cell>
        </row>
        <row r="589">
          <cell r="A589" t="str">
            <v>3406.TW</v>
          </cell>
          <cell r="B589">
            <v>34.770000000000003</v>
          </cell>
          <cell r="C589">
            <v>1.4330000000000001</v>
          </cell>
          <cell r="D589">
            <v>15.386922999999999</v>
          </cell>
          <cell r="E589">
            <v>0.15132000000000001</v>
          </cell>
          <cell r="F589">
            <v>6.1170000000000002E-2</v>
          </cell>
          <cell r="G589">
            <v>0.34675</v>
          </cell>
          <cell r="H589">
            <v>0.23629</v>
          </cell>
          <cell r="I589">
            <v>14.754098000000001</v>
          </cell>
          <cell r="J589">
            <v>2.7375913000000001</v>
          </cell>
          <cell r="K589">
            <v>192.249</v>
          </cell>
        </row>
        <row r="590">
          <cell r="A590" t="str">
            <v>3413.TW</v>
          </cell>
          <cell r="B590">
            <v>19.62</v>
          </cell>
          <cell r="D590">
            <v>11.841592</v>
          </cell>
          <cell r="E590">
            <v>0.19458</v>
          </cell>
          <cell r="F590">
            <v>6.2549999999999994E-2</v>
          </cell>
          <cell r="G590">
            <v>0.25890000000000002</v>
          </cell>
          <cell r="H590">
            <v>0.14513000000000001</v>
          </cell>
          <cell r="I590">
            <v>15.468908000000001</v>
          </cell>
          <cell r="J590">
            <v>2.5063173999999999</v>
          </cell>
          <cell r="K590">
            <v>132.85400000000001</v>
          </cell>
        </row>
        <row r="591">
          <cell r="A591" t="str">
            <v>3416.TW</v>
          </cell>
          <cell r="B591">
            <v>6.62</v>
          </cell>
          <cell r="C591">
            <v>0.23</v>
          </cell>
          <cell r="D591">
            <v>15.077821999999999</v>
          </cell>
          <cell r="E591">
            <v>0.18053</v>
          </cell>
          <cell r="F591">
            <v>9.4490009999999999E-2</v>
          </cell>
          <cell r="G591">
            <v>0.39983999999999997</v>
          </cell>
          <cell r="H591">
            <v>0.22688</v>
          </cell>
          <cell r="I591">
            <v>23.413898</v>
          </cell>
          <cell r="J591">
            <v>3.9535773000000001</v>
          </cell>
          <cell r="K591">
            <v>33.988999999999997</v>
          </cell>
        </row>
        <row r="592">
          <cell r="A592" t="str">
            <v>3419.TW</v>
          </cell>
          <cell r="B592">
            <v>-1.02</v>
          </cell>
          <cell r="D592">
            <v>31.886793000000001</v>
          </cell>
          <cell r="E592">
            <v>-9.1869999999999993E-2</v>
          </cell>
          <cell r="F592">
            <v>-6.2039999999999998E-2</v>
          </cell>
          <cell r="G592">
            <v>0.15540999999999999</v>
          </cell>
          <cell r="H592">
            <v>-0.15611</v>
          </cell>
          <cell r="J592">
            <v>1.5987134000000001</v>
          </cell>
          <cell r="K592">
            <v>11.202</v>
          </cell>
        </row>
        <row r="593">
          <cell r="A593" t="str">
            <v>3432.TW</v>
          </cell>
          <cell r="B593">
            <v>-9.91</v>
          </cell>
          <cell r="E593">
            <v>-6.9129999999999997E-2</v>
          </cell>
          <cell r="F593">
            <v>-4.231E-2</v>
          </cell>
          <cell r="G593">
            <v>0.17867</v>
          </cell>
          <cell r="H593">
            <v>-1.0543499999999999</v>
          </cell>
          <cell r="J593">
            <v>2.7750246999999999</v>
          </cell>
          <cell r="K593">
            <v>0.48799999999999999</v>
          </cell>
        </row>
        <row r="594">
          <cell r="A594" t="str">
            <v>3437.TW</v>
          </cell>
          <cell r="B594">
            <v>-0.7</v>
          </cell>
          <cell r="C594">
            <v>1.6020000000000001</v>
          </cell>
          <cell r="E594">
            <v>-5.7600002999999997E-2</v>
          </cell>
          <cell r="F594">
            <v>-3.1510000000000003E-2</v>
          </cell>
          <cell r="G594">
            <v>0.19395999999999999</v>
          </cell>
          <cell r="H594">
            <v>-0.15026999999999999</v>
          </cell>
          <cell r="J594">
            <v>1.5973881000000001</v>
          </cell>
          <cell r="K594">
            <v>13.647</v>
          </cell>
        </row>
        <row r="595">
          <cell r="A595" t="str">
            <v>3443.TW</v>
          </cell>
          <cell r="B595">
            <v>24.07</v>
          </cell>
          <cell r="C595">
            <v>1.1160000000000001</v>
          </cell>
          <cell r="D595">
            <v>40.572792</v>
          </cell>
          <cell r="E595">
            <v>0.33438000000000001</v>
          </cell>
          <cell r="F595">
            <v>0.10416</v>
          </cell>
          <cell r="G595">
            <v>0.29842999999999997</v>
          </cell>
          <cell r="H595">
            <v>0.12397</v>
          </cell>
          <cell r="I595">
            <v>63.564605999999998</v>
          </cell>
          <cell r="J595">
            <v>19.787894999999999</v>
          </cell>
          <cell r="K595">
            <v>189.553</v>
          </cell>
        </row>
        <row r="596">
          <cell r="A596" t="str">
            <v>3447.TW</v>
          </cell>
          <cell r="B596">
            <v>-1.93</v>
          </cell>
          <cell r="E596">
            <v>-0.13045000000000001</v>
          </cell>
          <cell r="F596">
            <v>-4.0599997999999998E-2</v>
          </cell>
          <cell r="G596">
            <v>5.0169999999999999E-2</v>
          </cell>
          <cell r="H596">
            <v>-9.2130005000000001E-2</v>
          </cell>
          <cell r="J596">
            <v>2.4176543000000001</v>
          </cell>
          <cell r="K596">
            <v>27.681000000000001</v>
          </cell>
        </row>
        <row r="597">
          <cell r="A597" t="str">
            <v>3450.TW</v>
          </cell>
          <cell r="B597">
            <v>0.06</v>
          </cell>
          <cell r="C597">
            <v>0.82299999999999995</v>
          </cell>
          <cell r="D597">
            <v>18.367730999999999</v>
          </cell>
          <cell r="E597">
            <v>2.162E-2</v>
          </cell>
          <cell r="F597">
            <v>1.235E-2</v>
          </cell>
          <cell r="G597">
            <v>0.14915</v>
          </cell>
          <cell r="H597">
            <v>5.0709999999999998E-2</v>
          </cell>
          <cell r="I597">
            <v>1631.6667</v>
          </cell>
          <cell r="J597">
            <v>3.7485162999999999</v>
          </cell>
          <cell r="K597">
            <v>37.061999999999998</v>
          </cell>
        </row>
        <row r="598">
          <cell r="A598" t="str">
            <v>3454.TW</v>
          </cell>
          <cell r="B598">
            <v>4.1100000000000003</v>
          </cell>
          <cell r="C598">
            <v>0.877</v>
          </cell>
          <cell r="D598">
            <v>23.045603</v>
          </cell>
          <cell r="E598">
            <v>0.10256999999999999</v>
          </cell>
          <cell r="F598">
            <v>3.422E-2</v>
          </cell>
          <cell r="G598">
            <v>0.2762</v>
          </cell>
          <cell r="H598">
            <v>-1.1610000000000001E-2</v>
          </cell>
          <cell r="I598">
            <v>34.428223000000003</v>
          </cell>
          <cell r="J598">
            <v>3.438472</v>
          </cell>
          <cell r="K598">
            <v>96.108999999999995</v>
          </cell>
        </row>
        <row r="599">
          <cell r="A599" t="str">
            <v>3481.TW</v>
          </cell>
          <cell r="B599">
            <v>-1.64</v>
          </cell>
          <cell r="C599">
            <v>1.3320000000000001</v>
          </cell>
          <cell r="D599">
            <v>26.296295000000001</v>
          </cell>
          <cell r="E599">
            <v>-6.2789999999999999E-2</v>
          </cell>
          <cell r="F599">
            <v>-2.1839999999999998E-2</v>
          </cell>
          <cell r="G599">
            <v>3.9039999999999998E-2</v>
          </cell>
          <cell r="H599">
            <v>-6.2800005000000006E-2</v>
          </cell>
          <cell r="J599">
            <v>0.59151876000000003</v>
          </cell>
          <cell r="K599">
            <v>23.292000000000002</v>
          </cell>
        </row>
        <row r="600">
          <cell r="A600" t="str">
            <v>3494.TW</v>
          </cell>
          <cell r="B600">
            <v>-1.53</v>
          </cell>
          <cell r="C600">
            <v>0.73799999999999999</v>
          </cell>
          <cell r="E600">
            <v>-0.38198003000000003</v>
          </cell>
          <cell r="F600">
            <v>-6.6129999999999994E-2</v>
          </cell>
          <cell r="G600">
            <v>5.74E-2</v>
          </cell>
          <cell r="H600">
            <v>-0.48548999999999998</v>
          </cell>
          <cell r="J600">
            <v>1.8560000999999999</v>
          </cell>
          <cell r="K600">
            <v>5.0410000000000004</v>
          </cell>
        </row>
        <row r="601">
          <cell r="A601" t="str">
            <v>3501.TW</v>
          </cell>
          <cell r="B601">
            <v>5.07</v>
          </cell>
          <cell r="C601">
            <v>0.38500000000000001</v>
          </cell>
          <cell r="D601">
            <v>10.949367000000001</v>
          </cell>
          <cell r="E601">
            <v>7.7289999999999998E-2</v>
          </cell>
          <cell r="F601">
            <v>4.5130000000000003E-2</v>
          </cell>
          <cell r="G601">
            <v>0.23878999000000001</v>
          </cell>
          <cell r="H601">
            <v>0.13783999999999999</v>
          </cell>
          <cell r="I601">
            <v>13.648914</v>
          </cell>
          <cell r="J601">
            <v>1.2511752</v>
          </cell>
          <cell r="K601">
            <v>45.061</v>
          </cell>
        </row>
        <row r="602">
          <cell r="A602" t="str">
            <v>3504.TW</v>
          </cell>
          <cell r="B602">
            <v>-3.78</v>
          </cell>
          <cell r="C602">
            <v>1.302</v>
          </cell>
          <cell r="D602">
            <v>232.8</v>
          </cell>
          <cell r="E602">
            <v>-0.14327999999999999</v>
          </cell>
          <cell r="F602">
            <v>-4.6519999999999999E-2</v>
          </cell>
          <cell r="G602">
            <v>9.8669999999999994E-2</v>
          </cell>
          <cell r="H602">
            <v>-0.20236999</v>
          </cell>
          <cell r="J602">
            <v>2.3758981000000001</v>
          </cell>
          <cell r="K602">
            <v>24.907</v>
          </cell>
        </row>
        <row r="603">
          <cell r="A603" t="str">
            <v>3515.TW</v>
          </cell>
          <cell r="B603">
            <v>9.0399999999999991</v>
          </cell>
          <cell r="D603">
            <v>18.527508000000001</v>
          </cell>
          <cell r="E603">
            <v>0.14671000000000001</v>
          </cell>
          <cell r="F603">
            <v>5.5899999999999998E-2</v>
          </cell>
          <cell r="G603">
            <v>0.21030001000000001</v>
          </cell>
          <cell r="H603">
            <v>6.0609999999999997E-2</v>
          </cell>
          <cell r="I603">
            <v>25.331858</v>
          </cell>
          <cell r="J603">
            <v>3.5876546</v>
          </cell>
          <cell r="K603">
            <v>160.286</v>
          </cell>
        </row>
        <row r="604">
          <cell r="A604" t="str">
            <v>3518.TW</v>
          </cell>
          <cell r="B604">
            <v>-1.25</v>
          </cell>
          <cell r="E604">
            <v>-7.6950000000000005E-2</v>
          </cell>
          <cell r="F604">
            <v>-2.8580000000000001E-2</v>
          </cell>
          <cell r="G604">
            <v>0.25252999999999998</v>
          </cell>
          <cell r="H604">
            <v>-0.41070997999999997</v>
          </cell>
          <cell r="J604">
            <v>2.2511684999999999</v>
          </cell>
          <cell r="K604">
            <v>4.5780000000000003</v>
          </cell>
        </row>
        <row r="605">
          <cell r="A605" t="str">
            <v>3528.TW</v>
          </cell>
          <cell r="B605">
            <v>2.72</v>
          </cell>
          <cell r="D605">
            <v>13.971830000000001</v>
          </cell>
          <cell r="E605">
            <v>6.5079999999999999E-2</v>
          </cell>
          <cell r="F605">
            <v>3.2309997999999999E-2</v>
          </cell>
          <cell r="G605">
            <v>0.11806</v>
          </cell>
          <cell r="H605">
            <v>6.7760000000000001E-2</v>
          </cell>
          <cell r="I605">
            <v>18.235292000000001</v>
          </cell>
          <cell r="J605">
            <v>1.8900998</v>
          </cell>
          <cell r="K605">
            <v>85.605999999999995</v>
          </cell>
        </row>
        <row r="606">
          <cell r="A606" t="str">
            <v>3530.TW</v>
          </cell>
          <cell r="B606">
            <v>-1.79</v>
          </cell>
          <cell r="D606">
            <v>28.983515000000001</v>
          </cell>
          <cell r="E606">
            <v>-5.7180000000000002E-2</v>
          </cell>
          <cell r="F606">
            <v>-4.5370000000000001E-2</v>
          </cell>
          <cell r="G606">
            <v>6.6659999999999997E-2</v>
          </cell>
          <cell r="H606">
            <v>-0.1719</v>
          </cell>
          <cell r="J606">
            <v>0.29193564999999999</v>
          </cell>
          <cell r="K606">
            <v>241.631</v>
          </cell>
        </row>
        <row r="607">
          <cell r="A607" t="str">
            <v>3532.TW</v>
          </cell>
          <cell r="B607">
            <v>8.92</v>
          </cell>
          <cell r="C607">
            <v>0.86199999999999999</v>
          </cell>
          <cell r="D607">
            <v>17.610064000000001</v>
          </cell>
          <cell r="E607">
            <v>0.15709000000000001</v>
          </cell>
          <cell r="F607">
            <v>7.4120000000000005E-2</v>
          </cell>
          <cell r="G607">
            <v>0.35324</v>
          </cell>
          <cell r="H607">
            <v>0.27738002</v>
          </cell>
          <cell r="I607">
            <v>18.83408</v>
          </cell>
          <cell r="J607">
            <v>2.6275453999999998</v>
          </cell>
          <cell r="K607">
            <v>39.783999999999999</v>
          </cell>
        </row>
        <row r="608">
          <cell r="A608" t="str">
            <v>3533.TW</v>
          </cell>
          <cell r="B608">
            <v>52.15</v>
          </cell>
          <cell r="C608">
            <v>0.38500000000000001</v>
          </cell>
          <cell r="D608">
            <v>18.930323000000001</v>
          </cell>
          <cell r="E608">
            <v>0.21253</v>
          </cell>
          <cell r="F608">
            <v>0.12171999999999999</v>
          </cell>
          <cell r="G608">
            <v>0.46893000000000001</v>
          </cell>
          <cell r="H608">
            <v>0.30306</v>
          </cell>
          <cell r="I608">
            <v>31.831254999999999</v>
          </cell>
          <cell r="J608">
            <v>6.6541867000000003</v>
          </cell>
          <cell r="K608">
            <v>221.738</v>
          </cell>
        </row>
        <row r="609">
          <cell r="A609" t="str">
            <v>3535.TW</v>
          </cell>
          <cell r="B609">
            <v>-0.54</v>
          </cell>
          <cell r="D609">
            <v>145.90908999999999</v>
          </cell>
          <cell r="E609">
            <v>-3.6470000000000002E-2</v>
          </cell>
          <cell r="F609">
            <v>-1.7380000999999999E-2</v>
          </cell>
          <cell r="G609">
            <v>0.51812000000000002</v>
          </cell>
          <cell r="H609">
            <v>-0.45082</v>
          </cell>
          <cell r="J609">
            <v>2.2607224000000001</v>
          </cell>
          <cell r="K609">
            <v>4.4189999999999996</v>
          </cell>
        </row>
        <row r="610">
          <cell r="A610" t="str">
            <v>3543.TW</v>
          </cell>
          <cell r="B610">
            <v>0.78</v>
          </cell>
          <cell r="C610">
            <v>0.318</v>
          </cell>
          <cell r="E610">
            <v>1.7610000000000001E-2</v>
          </cell>
          <cell r="F610">
            <v>1.0570001000000001E-2</v>
          </cell>
          <cell r="G610">
            <v>0.17601</v>
          </cell>
          <cell r="H610">
            <v>2.48E-3</v>
          </cell>
          <cell r="I610">
            <v>30.641026</v>
          </cell>
          <cell r="J610">
            <v>0.77436495000000005</v>
          </cell>
          <cell r="K610">
            <v>36.435000000000002</v>
          </cell>
        </row>
        <row r="611">
          <cell r="A611" t="str">
            <v>3545.TW</v>
          </cell>
          <cell r="B611">
            <v>1.98</v>
          </cell>
          <cell r="C611">
            <v>0.879</v>
          </cell>
          <cell r="D611">
            <v>39.913795</v>
          </cell>
          <cell r="E611">
            <v>3.8879999999999998E-2</v>
          </cell>
          <cell r="F611">
            <v>3.9100000000000003E-3</v>
          </cell>
          <cell r="G611">
            <v>0.19962999000000001</v>
          </cell>
          <cell r="H611">
            <v>1.001E-2</v>
          </cell>
          <cell r="I611">
            <v>46.767676999999999</v>
          </cell>
          <cell r="J611">
            <v>2.1548414</v>
          </cell>
          <cell r="K611">
            <v>65.313999999999993</v>
          </cell>
        </row>
        <row r="612">
          <cell r="A612" t="str">
            <v>3550.TW</v>
          </cell>
          <cell r="B612">
            <v>-1.67</v>
          </cell>
          <cell r="C612">
            <v>0.41299999999999998</v>
          </cell>
          <cell r="E612">
            <v>-0.21138999999999999</v>
          </cell>
          <cell r="F612">
            <v>-5.1929999999999997E-2</v>
          </cell>
          <cell r="G612">
            <v>9.9809999999999996E-2</v>
          </cell>
          <cell r="H612">
            <v>-0.24709999999999999</v>
          </cell>
          <cell r="J612">
            <v>0.91011169999999997</v>
          </cell>
          <cell r="K612">
            <v>41.606000000000002</v>
          </cell>
        </row>
        <row r="613">
          <cell r="A613" t="str">
            <v>3557.TW</v>
          </cell>
          <cell r="B613">
            <v>6.4</v>
          </cell>
          <cell r="D613">
            <v>12.680412</v>
          </cell>
          <cell r="E613">
            <v>0.22322</v>
          </cell>
          <cell r="F613">
            <v>8.6239990000000002E-2</v>
          </cell>
          <cell r="G613">
            <v>0.38363999999999998</v>
          </cell>
          <cell r="H613">
            <v>0.18484999999999999</v>
          </cell>
          <cell r="I613">
            <v>11.53125</v>
          </cell>
          <cell r="J613">
            <v>2.4008588999999998</v>
          </cell>
          <cell r="K613">
            <v>66.293000000000006</v>
          </cell>
        </row>
        <row r="614">
          <cell r="A614" t="str">
            <v>3563.TW</v>
          </cell>
          <cell r="B614">
            <v>5.19</v>
          </cell>
          <cell r="D614">
            <v>19.270575999999998</v>
          </cell>
          <cell r="E614">
            <v>7.5850000000000001E-2</v>
          </cell>
          <cell r="F614">
            <v>3.134E-2</v>
          </cell>
          <cell r="G614">
            <v>0.57099999999999995</v>
          </cell>
          <cell r="H614">
            <v>-7.5420000000000001E-2</v>
          </cell>
          <cell r="I614">
            <v>75.337190000000007</v>
          </cell>
          <cell r="J614">
            <v>4.7288474999999996</v>
          </cell>
          <cell r="K614">
            <v>27.170999999999999</v>
          </cell>
        </row>
        <row r="615">
          <cell r="A615" t="str">
            <v>3576.TW</v>
          </cell>
          <cell r="B615">
            <v>-2.59</v>
          </cell>
          <cell r="D615">
            <v>9.4230780000000003</v>
          </cell>
          <cell r="E615">
            <v>-0.28121000000000002</v>
          </cell>
          <cell r="F615">
            <v>-6.6379999999999995E-2</v>
          </cell>
          <cell r="G615">
            <v>-0.23468</v>
          </cell>
          <cell r="H615">
            <v>-0.20921999999999999</v>
          </cell>
          <cell r="J615">
            <v>1.5705127999999999</v>
          </cell>
          <cell r="K615">
            <v>5.57</v>
          </cell>
        </row>
        <row r="616">
          <cell r="A616" t="str">
            <v>3583.TW</v>
          </cell>
          <cell r="B616">
            <v>8.86</v>
          </cell>
          <cell r="C616">
            <v>1.665</v>
          </cell>
          <cell r="D616">
            <v>47.966340000000002</v>
          </cell>
          <cell r="E616">
            <v>0.17177000000000001</v>
          </cell>
          <cell r="F616">
            <v>2.6749999999999999E-2</v>
          </cell>
          <cell r="G616">
            <v>0.31917000000000001</v>
          </cell>
          <cell r="H616">
            <v>0.15086000999999999</v>
          </cell>
          <cell r="I616">
            <v>38.600451999999997</v>
          </cell>
          <cell r="J616">
            <v>6.8865533000000001</v>
          </cell>
          <cell r="K616">
            <v>86.046999999999997</v>
          </cell>
        </row>
        <row r="617">
          <cell r="A617" t="str">
            <v>3588.TW</v>
          </cell>
          <cell r="B617">
            <v>0.96</v>
          </cell>
          <cell r="C617">
            <v>1.052</v>
          </cell>
          <cell r="E617">
            <v>1.7520000000000001E-2</v>
          </cell>
          <cell r="F617">
            <v>-1.89E-3</v>
          </cell>
          <cell r="G617">
            <v>0.37624999999999997</v>
          </cell>
          <cell r="H617">
            <v>9.0530009999999994E-2</v>
          </cell>
          <cell r="I617">
            <v>90.937510000000003</v>
          </cell>
          <cell r="J617">
            <v>3.1306033000000002</v>
          </cell>
          <cell r="K617">
            <v>19.777999999999999</v>
          </cell>
        </row>
        <row r="618">
          <cell r="A618" t="str">
            <v>3591.TW</v>
          </cell>
          <cell r="B618">
            <v>0.11</v>
          </cell>
          <cell r="D618">
            <v>44.473686000000001</v>
          </cell>
          <cell r="E618">
            <v>2.0150000000000001E-2</v>
          </cell>
          <cell r="F618">
            <v>8.3400000000000002E-3</v>
          </cell>
          <cell r="G618">
            <v>0.25206000000000001</v>
          </cell>
          <cell r="H618">
            <v>4.163E-2</v>
          </cell>
          <cell r="I618">
            <v>230.45454000000001</v>
          </cell>
          <cell r="J618">
            <v>1.2579397000000001</v>
          </cell>
          <cell r="K618">
            <v>14.827</v>
          </cell>
        </row>
        <row r="619">
          <cell r="A619" t="str">
            <v>3592.TW</v>
          </cell>
          <cell r="B619">
            <v>23.82</v>
          </cell>
          <cell r="C619">
            <v>1.1479999999999999</v>
          </cell>
          <cell r="D619">
            <v>12.332039</v>
          </cell>
          <cell r="E619">
            <v>0.11946</v>
          </cell>
          <cell r="F619">
            <v>4.1950002E-2</v>
          </cell>
          <cell r="G619">
            <v>0.28947001999999999</v>
          </cell>
          <cell r="H619">
            <v>0.10641</v>
          </cell>
          <cell r="I619">
            <v>17.338370999999999</v>
          </cell>
          <cell r="J619">
            <v>2.7926350000000002</v>
          </cell>
          <cell r="K619">
            <v>241.864</v>
          </cell>
        </row>
        <row r="620">
          <cell r="A620" t="str">
            <v>3593.TW</v>
          </cell>
          <cell r="B620">
            <v>-0.62</v>
          </cell>
          <cell r="C620">
            <v>0.41899999999999998</v>
          </cell>
          <cell r="E620">
            <v>-0.13951999000000001</v>
          </cell>
          <cell r="F620">
            <v>-1.8700000000000001E-2</v>
          </cell>
          <cell r="G620">
            <v>8.4739999999999996E-2</v>
          </cell>
          <cell r="H620">
            <v>4.0599996999999997E-3</v>
          </cell>
          <cell r="J620">
            <v>2.2890844000000001</v>
          </cell>
          <cell r="K620">
            <v>9.4550000000000001</v>
          </cell>
        </row>
        <row r="621">
          <cell r="A621" t="str">
            <v>3596.TW</v>
          </cell>
          <cell r="B621">
            <v>11.41</v>
          </cell>
          <cell r="C621">
            <v>0.55300000000000005</v>
          </cell>
          <cell r="D621">
            <v>13.609959</v>
          </cell>
          <cell r="E621">
            <v>0.18556</v>
          </cell>
          <cell r="F621">
            <v>4.9779999999999998E-2</v>
          </cell>
          <cell r="G621">
            <v>0.14576</v>
          </cell>
          <cell r="H621">
            <v>6.0399998000000003E-2</v>
          </cell>
          <cell r="I621">
            <v>14.373357</v>
          </cell>
          <cell r="J621">
            <v>2.5827992000000002</v>
          </cell>
          <cell r="K621">
            <v>239.08699999999999</v>
          </cell>
        </row>
        <row r="622">
          <cell r="A622" t="str">
            <v>3605.TW</v>
          </cell>
          <cell r="B622">
            <v>-0.75</v>
          </cell>
          <cell r="C622">
            <v>0.98599999999999999</v>
          </cell>
          <cell r="D622">
            <v>17.871621999999999</v>
          </cell>
          <cell r="E622">
            <v>-4.9160000000000002E-2</v>
          </cell>
          <cell r="F622">
            <v>-1.6480000000000002E-2</v>
          </cell>
          <cell r="G622">
            <v>0.20643</v>
          </cell>
          <cell r="H622">
            <v>-2.2130001E-2</v>
          </cell>
          <cell r="J622">
            <v>1.3531835000000001</v>
          </cell>
          <cell r="K622">
            <v>63.133000000000003</v>
          </cell>
        </row>
        <row r="623">
          <cell r="A623" t="str">
            <v>3607.TW</v>
          </cell>
          <cell r="B623">
            <v>-0.86</v>
          </cell>
          <cell r="C623">
            <v>1.1779999999999999</v>
          </cell>
          <cell r="E623">
            <v>-2.0760000000000001E-2</v>
          </cell>
          <cell r="F623">
            <v>-2.6619998999999998E-2</v>
          </cell>
          <cell r="G623">
            <v>8.6599999999999996E-2</v>
          </cell>
          <cell r="H623">
            <v>-3.4709999999999998E-2</v>
          </cell>
          <cell r="J623">
            <v>1.2006918</v>
          </cell>
          <cell r="K623">
            <v>21.677</v>
          </cell>
        </row>
        <row r="624">
          <cell r="A624" t="str">
            <v>3617.TW</v>
          </cell>
          <cell r="B624">
            <v>18.96</v>
          </cell>
          <cell r="C624">
            <v>0.86</v>
          </cell>
          <cell r="D624">
            <v>33.748516000000002</v>
          </cell>
          <cell r="E624">
            <v>0.23125999999999999</v>
          </cell>
          <cell r="F624">
            <v>9.1319999999999998E-2</v>
          </cell>
          <cell r="G624">
            <v>0.47675000000000001</v>
          </cell>
          <cell r="H624">
            <v>0.18833</v>
          </cell>
          <cell r="I624">
            <v>15.005274999999999</v>
          </cell>
          <cell r="J624">
            <v>3.5474700000000001</v>
          </cell>
          <cell r="K624">
            <v>132.43100000000001</v>
          </cell>
        </row>
        <row r="625">
          <cell r="A625" t="str">
            <v>3622.TW</v>
          </cell>
          <cell r="B625">
            <v>4.41</v>
          </cell>
          <cell r="D625">
            <v>15.972972</v>
          </cell>
          <cell r="E625">
            <v>0.11185</v>
          </cell>
          <cell r="F625">
            <v>3.7870000000000001E-2</v>
          </cell>
          <cell r="G625">
            <v>0.41300999999999999</v>
          </cell>
          <cell r="H625">
            <v>0.34744000000000003</v>
          </cell>
          <cell r="I625">
            <v>13.401360499999999</v>
          </cell>
          <cell r="J625">
            <v>1.3006161000000001</v>
          </cell>
          <cell r="K625">
            <v>11.118</v>
          </cell>
        </row>
        <row r="626">
          <cell r="A626" t="str">
            <v>3645.TW</v>
          </cell>
          <cell r="B626">
            <v>-0.06</v>
          </cell>
          <cell r="C626">
            <v>1.177</v>
          </cell>
          <cell r="D626">
            <v>14.238410999999999</v>
          </cell>
          <cell r="E626">
            <v>-5.2449997999999998E-2</v>
          </cell>
          <cell r="F626">
            <v>-1.5689999999999999E-2</v>
          </cell>
          <cell r="G626">
            <v>0.15151000000000001</v>
          </cell>
          <cell r="H626">
            <v>-0.20121998999999999</v>
          </cell>
          <cell r="J626">
            <v>2.0261037000000002</v>
          </cell>
          <cell r="K626">
            <v>12.071999999999999</v>
          </cell>
        </row>
        <row r="627">
          <cell r="A627" t="str">
            <v>3652.TW</v>
          </cell>
          <cell r="B627">
            <v>0.64</v>
          </cell>
          <cell r="C627">
            <v>0.77600000000000002</v>
          </cell>
          <cell r="E627">
            <v>2.249E-2</v>
          </cell>
          <cell r="F627">
            <v>7.3699999999999998E-3</v>
          </cell>
          <cell r="G627">
            <v>0.32439997999999998</v>
          </cell>
          <cell r="H627">
            <v>2.6929999999999999E-2</v>
          </cell>
          <cell r="I627">
            <v>52.03125</v>
          </cell>
          <cell r="J627">
            <v>1.3817427</v>
          </cell>
          <cell r="K627">
            <v>29.86</v>
          </cell>
        </row>
        <row r="628">
          <cell r="A628" t="str">
            <v>3653.TW</v>
          </cell>
          <cell r="B628">
            <v>17.79</v>
          </cell>
          <cell r="C628">
            <v>0.46700000000000003</v>
          </cell>
          <cell r="D628">
            <v>44.217686</v>
          </cell>
          <cell r="E628">
            <v>0.22721</v>
          </cell>
          <cell r="F628">
            <v>0.10428</v>
          </cell>
          <cell r="G628">
            <v>0.34040999999999999</v>
          </cell>
          <cell r="H628">
            <v>0.22966998999999999</v>
          </cell>
          <cell r="I628">
            <v>58.459805000000003</v>
          </cell>
          <cell r="J628">
            <v>13.387399</v>
          </cell>
          <cell r="K628">
            <v>86.69</v>
          </cell>
        </row>
        <row r="629">
          <cell r="A629" t="str">
            <v>3661.TW</v>
          </cell>
          <cell r="B629">
            <v>50.55</v>
          </cell>
          <cell r="C629">
            <v>1.3</v>
          </cell>
          <cell r="D629">
            <v>28.35201</v>
          </cell>
          <cell r="E629">
            <v>0.16882</v>
          </cell>
          <cell r="F629">
            <v>7.7100000000000002E-2</v>
          </cell>
          <cell r="G629">
            <v>0.21462999999999999</v>
          </cell>
          <cell r="H629">
            <v>0.11553001</v>
          </cell>
          <cell r="I629">
            <v>58.061324999999997</v>
          </cell>
          <cell r="J629">
            <v>6.9660525</v>
          </cell>
          <cell r="K629">
            <v>472.9</v>
          </cell>
        </row>
        <row r="630">
          <cell r="A630" t="str">
            <v>3665.TW</v>
          </cell>
          <cell r="B630">
            <v>13.9</v>
          </cell>
          <cell r="C630">
            <v>0.77100000000000002</v>
          </cell>
          <cell r="D630">
            <v>10.808614</v>
          </cell>
          <cell r="E630">
            <v>9.8120003999999997E-2</v>
          </cell>
          <cell r="F630">
            <v>4.8869999999999997E-2</v>
          </cell>
          <cell r="G630">
            <v>0.24655000999999999</v>
          </cell>
          <cell r="H630">
            <v>7.0889999999999995E-2</v>
          </cell>
          <cell r="I630">
            <v>19.136692</v>
          </cell>
          <cell r="J630">
            <v>1.766937</v>
          </cell>
          <cell r="K630">
            <v>316.47899999999998</v>
          </cell>
        </row>
        <row r="631">
          <cell r="A631" t="str">
            <v>3669.TW</v>
          </cell>
          <cell r="B631">
            <v>3.1</v>
          </cell>
          <cell r="C631">
            <v>0.91900000000000004</v>
          </cell>
          <cell r="E631">
            <v>8.2729995000000001E-2</v>
          </cell>
          <cell r="F631">
            <v>1.5810000000000001E-2</v>
          </cell>
          <cell r="G631">
            <v>0.56913000000000002</v>
          </cell>
          <cell r="H631">
            <v>8.4130003999999994E-2</v>
          </cell>
          <cell r="I631">
            <v>17.451612000000001</v>
          </cell>
          <cell r="J631">
            <v>1.5588082000000001</v>
          </cell>
          <cell r="K631">
            <v>26.741</v>
          </cell>
        </row>
        <row r="632">
          <cell r="A632" t="str">
            <v>3673.TW</v>
          </cell>
          <cell r="B632">
            <v>0.55000000000000004</v>
          </cell>
          <cell r="C632">
            <v>0.82799999999999996</v>
          </cell>
          <cell r="D632">
            <v>18.013698999999999</v>
          </cell>
          <cell r="E632">
            <v>5.5900000000000004E-3</v>
          </cell>
          <cell r="F632">
            <v>-2.5000000000000001E-4</v>
          </cell>
          <cell r="G632">
            <v>4.6989999999999997E-2</v>
          </cell>
          <cell r="H632">
            <v>-9.3900000000000008E-3</v>
          </cell>
          <cell r="I632">
            <v>71.727270000000004</v>
          </cell>
          <cell r="J632">
            <v>0.41066372000000001</v>
          </cell>
          <cell r="K632">
            <v>166.85300000000001</v>
          </cell>
        </row>
        <row r="633">
          <cell r="A633" t="str">
            <v>3679.TW</v>
          </cell>
          <cell r="B633">
            <v>13.4</v>
          </cell>
          <cell r="C633">
            <v>0.78700000000000003</v>
          </cell>
          <cell r="D633">
            <v>20.128021</v>
          </cell>
          <cell r="E633">
            <v>0.10709</v>
          </cell>
          <cell r="F633">
            <v>3.3770002E-2</v>
          </cell>
          <cell r="G633">
            <v>0.26101999999999997</v>
          </cell>
          <cell r="H633">
            <v>0.15670000000000001</v>
          </cell>
          <cell r="I633">
            <v>10.559702</v>
          </cell>
          <cell r="J633">
            <v>2.0043912000000002</v>
          </cell>
          <cell r="K633">
            <v>55.982999999999997</v>
          </cell>
        </row>
        <row r="634">
          <cell r="A634" t="str">
            <v>3686.TW</v>
          </cell>
          <cell r="B634">
            <v>-0.26</v>
          </cell>
          <cell r="C634">
            <v>1.448</v>
          </cell>
          <cell r="E634">
            <v>-4.0799997999999997E-2</v>
          </cell>
          <cell r="F634">
            <v>-3.4860000000000002E-2</v>
          </cell>
          <cell r="G634">
            <v>-1.8960001000000001E-2</v>
          </cell>
          <cell r="H634">
            <v>-0.36370999999999998</v>
          </cell>
          <cell r="J634">
            <v>2.2685335000000002</v>
          </cell>
          <cell r="K634">
            <v>0.53600000000000003</v>
          </cell>
        </row>
        <row r="635">
          <cell r="A635" t="str">
            <v>3694.TW</v>
          </cell>
          <cell r="B635">
            <v>2.35</v>
          </cell>
          <cell r="C635">
            <v>1.109</v>
          </cell>
          <cell r="E635">
            <v>0.119720004</v>
          </cell>
          <cell r="F635">
            <v>3.5200000000000002E-2</v>
          </cell>
          <cell r="G635">
            <v>0.13277</v>
          </cell>
          <cell r="H635">
            <v>2.6819998000000001E-2</v>
          </cell>
          <cell r="I635">
            <v>23.489363000000001</v>
          </cell>
          <cell r="J635">
            <v>2.8547785000000001</v>
          </cell>
          <cell r="K635">
            <v>62.423000000000002</v>
          </cell>
        </row>
        <row r="636">
          <cell r="A636" t="str">
            <v>3701.TW</v>
          </cell>
          <cell r="B636">
            <v>1.51</v>
          </cell>
          <cell r="C636">
            <v>0.248</v>
          </cell>
          <cell r="E636">
            <v>0.13703000000000001</v>
          </cell>
          <cell r="F636">
            <v>4.249E-2</v>
          </cell>
          <cell r="G636">
            <v>0.16164999999999999</v>
          </cell>
          <cell r="H636">
            <v>8.5569999999999993E-2</v>
          </cell>
          <cell r="I636">
            <v>37.814568000000001</v>
          </cell>
          <cell r="J636">
            <v>3.1552190000000002</v>
          </cell>
          <cell r="K636">
            <v>62.698999999999998</v>
          </cell>
        </row>
        <row r="637">
          <cell r="A637" t="str">
            <v>3702.TW</v>
          </cell>
          <cell r="B637">
            <v>5.34</v>
          </cell>
          <cell r="C637">
            <v>0.27400000000000002</v>
          </cell>
          <cell r="D637">
            <v>15.310345</v>
          </cell>
          <cell r="E637">
            <v>0.108780004</v>
          </cell>
          <cell r="F637">
            <v>2.3519999999999999E-2</v>
          </cell>
          <cell r="G637">
            <v>3.7449999999999997E-2</v>
          </cell>
          <cell r="H637">
            <v>1.788E-2</v>
          </cell>
          <cell r="I637">
            <v>16.629213</v>
          </cell>
          <cell r="J637">
            <v>1.6852334</v>
          </cell>
          <cell r="K637">
            <v>422.28399999999999</v>
          </cell>
        </row>
        <row r="638">
          <cell r="A638" t="str">
            <v>3703.TW</v>
          </cell>
          <cell r="B638">
            <v>1.94</v>
          </cell>
          <cell r="C638">
            <v>0.497</v>
          </cell>
          <cell r="D638">
            <v>11.913793</v>
          </cell>
          <cell r="E638">
            <v>4.4229999999999998E-2</v>
          </cell>
          <cell r="F638">
            <v>1.77E-2</v>
          </cell>
          <cell r="G638">
            <v>0.13969999999999999</v>
          </cell>
          <cell r="H638">
            <v>6.8110000000000004E-2</v>
          </cell>
          <cell r="I638">
            <v>17.809277000000002</v>
          </cell>
          <cell r="J638">
            <v>1.0398482</v>
          </cell>
          <cell r="K638">
            <v>37.18</v>
          </cell>
        </row>
        <row r="639">
          <cell r="A639" t="str">
            <v>3704.TW</v>
          </cell>
          <cell r="B639">
            <v>2.29</v>
          </cell>
          <cell r="C639">
            <v>1.1559999999999999</v>
          </cell>
          <cell r="D639">
            <v>8.613963</v>
          </cell>
          <cell r="E639">
            <v>0.12831001</v>
          </cell>
          <cell r="F639">
            <v>3.295E-2</v>
          </cell>
          <cell r="G639">
            <v>0.21984999999999999</v>
          </cell>
          <cell r="H639">
            <v>3.7199999999999997E-2</v>
          </cell>
          <cell r="I639">
            <v>18.318777000000001</v>
          </cell>
          <cell r="J639">
            <v>1.5459168999999999</v>
          </cell>
          <cell r="K639">
            <v>76.460999999999999</v>
          </cell>
        </row>
        <row r="640">
          <cell r="A640" t="str">
            <v>3705.TW</v>
          </cell>
          <cell r="B640">
            <v>3.46</v>
          </cell>
          <cell r="C640">
            <v>4.5999999999999999E-2</v>
          </cell>
          <cell r="E640">
            <v>0.11156000000000001</v>
          </cell>
          <cell r="F640">
            <v>4.9730000000000003E-2</v>
          </cell>
          <cell r="G640">
            <v>0.42363998000000003</v>
          </cell>
          <cell r="H640">
            <v>0.14532999999999999</v>
          </cell>
          <cell r="I640">
            <v>15.433526000000001</v>
          </cell>
          <cell r="J640">
            <v>1.9371691</v>
          </cell>
          <cell r="K640">
            <v>26.385000000000002</v>
          </cell>
        </row>
        <row r="641">
          <cell r="A641" t="str">
            <v>3706.TW</v>
          </cell>
          <cell r="B641">
            <v>1.91</v>
          </cell>
          <cell r="D641">
            <v>25.718084000000001</v>
          </cell>
          <cell r="E641">
            <v>3.9359999999999999E-2</v>
          </cell>
          <cell r="F641">
            <v>1.8000001E-3</v>
          </cell>
          <cell r="G641">
            <v>0.12955</v>
          </cell>
          <cell r="H641">
            <v>5.7000000000000002E-3</v>
          </cell>
          <cell r="I641">
            <v>25.314136999999999</v>
          </cell>
          <cell r="J641">
            <v>0.98528694999999999</v>
          </cell>
          <cell r="K641">
            <v>30.126000000000001</v>
          </cell>
        </row>
        <row r="642">
          <cell r="A642" t="str">
            <v>3708.TW</v>
          </cell>
          <cell r="B642">
            <v>11.53</v>
          </cell>
          <cell r="C642">
            <v>0.75800000000000001</v>
          </cell>
          <cell r="D642">
            <v>26.725838</v>
          </cell>
          <cell r="E642">
            <v>0.15434</v>
          </cell>
          <cell r="F642">
            <v>1.035E-2</v>
          </cell>
          <cell r="G642">
            <v>0.18293999999999999</v>
          </cell>
          <cell r="H642">
            <v>3.338E-2</v>
          </cell>
          <cell r="I642">
            <v>11.751951999999999</v>
          </cell>
          <cell r="J642">
            <v>1.801215</v>
          </cell>
          <cell r="K642">
            <v>74.75</v>
          </cell>
        </row>
        <row r="643">
          <cell r="A643" t="str">
            <v>3711.TW</v>
          </cell>
          <cell r="B643">
            <v>8.0299999999999994</v>
          </cell>
          <cell r="C643">
            <v>1.093</v>
          </cell>
          <cell r="D643">
            <v>11.217510000000001</v>
          </cell>
          <cell r="E643">
            <v>0.111049995</v>
          </cell>
          <cell r="F643">
            <v>3.6989998000000003E-2</v>
          </cell>
          <cell r="G643">
            <v>0.15978000000000001</v>
          </cell>
          <cell r="H643">
            <v>5.6660000000000002E-2</v>
          </cell>
          <cell r="I643">
            <v>20.423411999999999</v>
          </cell>
          <cell r="J643">
            <v>2.4346793</v>
          </cell>
          <cell r="K643">
            <v>135.71600000000001</v>
          </cell>
        </row>
        <row r="644">
          <cell r="A644" t="str">
            <v>3712.TW</v>
          </cell>
          <cell r="B644">
            <v>3.07</v>
          </cell>
          <cell r="C644">
            <v>1.2649999999999999</v>
          </cell>
          <cell r="E644">
            <v>3.8870000000000002E-2</v>
          </cell>
          <cell r="F644">
            <v>1.171E-2</v>
          </cell>
          <cell r="G644">
            <v>0.12881999999999999</v>
          </cell>
          <cell r="H644">
            <v>6.3109999999999999E-2</v>
          </cell>
          <cell r="I644">
            <v>16.319217999999999</v>
          </cell>
          <cell r="J644">
            <v>1.5750259</v>
          </cell>
          <cell r="K644">
            <v>57.332000000000001</v>
          </cell>
        </row>
        <row r="645">
          <cell r="A645" t="str">
            <v>3714.TW</v>
          </cell>
          <cell r="B645">
            <v>-7.99</v>
          </cell>
          <cell r="C645">
            <v>1.0669999999999999</v>
          </cell>
          <cell r="D645">
            <v>-605.00005999999996</v>
          </cell>
          <cell r="E645">
            <v>-0.12567</v>
          </cell>
          <cell r="F645">
            <v>-2.9509998999999999E-2</v>
          </cell>
          <cell r="G645">
            <v>8.4230005999999996E-2</v>
          </cell>
          <cell r="H645">
            <v>-9.3450000000000005E-2</v>
          </cell>
          <cell r="J645">
            <v>0.7801922</v>
          </cell>
          <cell r="K645">
            <v>30.812999999999999</v>
          </cell>
        </row>
        <row r="646">
          <cell r="A646" t="str">
            <v>3715.TW</v>
          </cell>
          <cell r="B646">
            <v>4.29</v>
          </cell>
          <cell r="D646">
            <v>12.7530365</v>
          </cell>
          <cell r="E646">
            <v>0.12894</v>
          </cell>
          <cell r="F646">
            <v>4.0849999999999997E-2</v>
          </cell>
          <cell r="G646">
            <v>0.23451</v>
          </cell>
          <cell r="H646">
            <v>6.1279997000000003E-2</v>
          </cell>
          <cell r="I646">
            <v>14.685314999999999</v>
          </cell>
          <cell r="J646">
            <v>2.6009411999999998</v>
          </cell>
          <cell r="K646">
            <v>54.670999999999999</v>
          </cell>
        </row>
        <row r="647">
          <cell r="A647" t="str">
            <v>4104.TW</v>
          </cell>
          <cell r="B647">
            <v>4.68</v>
          </cell>
          <cell r="C647">
            <v>0.10299999999999999</v>
          </cell>
          <cell r="E647">
            <v>8.7019995000000003E-2</v>
          </cell>
          <cell r="F647">
            <v>2.5420000000000002E-2</v>
          </cell>
          <cell r="G647">
            <v>0.20280000000000001</v>
          </cell>
          <cell r="H647">
            <v>8.8999993999999999E-2</v>
          </cell>
          <cell r="I647">
            <v>19.273503999999999</v>
          </cell>
          <cell r="J647">
            <v>1.6296885000000001</v>
          </cell>
          <cell r="K647">
            <v>52.908000000000001</v>
          </cell>
        </row>
        <row r="648">
          <cell r="A648" t="str">
            <v>4106.TW</v>
          </cell>
          <cell r="B648">
            <v>1.39</v>
          </cell>
          <cell r="D648">
            <v>17.6875</v>
          </cell>
          <cell r="E648">
            <v>6.1290003000000003E-2</v>
          </cell>
          <cell r="F648">
            <v>3.6150000000000002E-2</v>
          </cell>
          <cell r="G648">
            <v>0.43230000000000002</v>
          </cell>
          <cell r="H648">
            <v>7.5329999999999994E-2</v>
          </cell>
          <cell r="I648">
            <v>20.359712999999999</v>
          </cell>
          <cell r="J648">
            <v>1.2145923000000001</v>
          </cell>
          <cell r="K648">
            <v>25.797000000000001</v>
          </cell>
        </row>
        <row r="649">
          <cell r="A649" t="str">
            <v>4108.TW</v>
          </cell>
          <cell r="B649">
            <v>-0.34</v>
          </cell>
          <cell r="C649">
            <v>1.0069999999999999</v>
          </cell>
          <cell r="E649">
            <v>-3.261E-2</v>
          </cell>
          <cell r="F649">
            <v>-3.2259999999999997E-2</v>
          </cell>
          <cell r="G649">
            <v>0.41629000999999999</v>
          </cell>
          <cell r="H649">
            <v>-0.90654999999999997</v>
          </cell>
          <cell r="J649">
            <v>2.0303</v>
          </cell>
          <cell r="K649">
            <v>0.81799999999999995</v>
          </cell>
        </row>
        <row r="650">
          <cell r="A650" t="str">
            <v>4119.TW</v>
          </cell>
          <cell r="B650">
            <v>2.4700000000000002</v>
          </cell>
          <cell r="C650">
            <v>-0.156</v>
          </cell>
          <cell r="D650">
            <v>16.429839999999999</v>
          </cell>
          <cell r="E650">
            <v>6.7530000000000007E-2</v>
          </cell>
          <cell r="F650">
            <v>1.72E-2</v>
          </cell>
          <cell r="G650">
            <v>0.29093000000000002</v>
          </cell>
          <cell r="H650">
            <v>3.0580000999999999E-2</v>
          </cell>
          <cell r="I650">
            <v>37.449390000000001</v>
          </cell>
          <cell r="J650">
            <v>2.1675960000000001</v>
          </cell>
          <cell r="K650">
            <v>11.016</v>
          </cell>
        </row>
        <row r="651">
          <cell r="A651" t="str">
            <v>4133.TW</v>
          </cell>
          <cell r="B651">
            <v>0.98</v>
          </cell>
          <cell r="C651">
            <v>0.41299999999999998</v>
          </cell>
          <cell r="D651">
            <v>26.229507000000002</v>
          </cell>
          <cell r="E651">
            <v>3.388E-2</v>
          </cell>
          <cell r="F651">
            <v>2.1600000000000001E-2</v>
          </cell>
          <cell r="G651">
            <v>0.45521</v>
          </cell>
          <cell r="H651">
            <v>0.14706</v>
          </cell>
          <cell r="I651">
            <v>32.653060000000004</v>
          </cell>
          <cell r="J651">
            <v>1.5063785000000001</v>
          </cell>
          <cell r="K651">
            <v>6.3090000000000002</v>
          </cell>
        </row>
        <row r="652">
          <cell r="A652" t="str">
            <v>4137.TW</v>
          </cell>
          <cell r="B652">
            <v>8.85</v>
          </cell>
          <cell r="D652">
            <v>11.09652</v>
          </cell>
          <cell r="E652">
            <v>0.13599</v>
          </cell>
          <cell r="F652">
            <v>7.8340000000000007E-2</v>
          </cell>
          <cell r="G652">
            <v>0.83565</v>
          </cell>
          <cell r="H652">
            <v>0.21125999000000001</v>
          </cell>
          <cell r="I652">
            <v>19.096045</v>
          </cell>
          <cell r="J652">
            <v>2.498891</v>
          </cell>
          <cell r="K652">
            <v>57.735999999999997</v>
          </cell>
        </row>
        <row r="653">
          <cell r="A653" t="str">
            <v>4142.TW</v>
          </cell>
          <cell r="B653">
            <v>-1.37</v>
          </cell>
          <cell r="D653">
            <v>8.2100589999999993</v>
          </cell>
          <cell r="E653">
            <v>-0.11803000399999999</v>
          </cell>
          <cell r="F653">
            <v>-4.4560000000000002E-2</v>
          </cell>
          <cell r="G653">
            <v>0.24138999999999999</v>
          </cell>
          <cell r="H653">
            <v>-4.4527299999999999</v>
          </cell>
          <cell r="J653">
            <v>2.1872783</v>
          </cell>
          <cell r="K653">
            <v>3.9460000000000002</v>
          </cell>
        </row>
        <row r="654">
          <cell r="A654" t="str">
            <v>4148.TW</v>
          </cell>
          <cell r="B654">
            <v>1.84</v>
          </cell>
          <cell r="C654">
            <v>0.90100000000000002</v>
          </cell>
          <cell r="D654">
            <v>9.8619330000000005</v>
          </cell>
          <cell r="E654">
            <v>6.6689999999999999E-2</v>
          </cell>
          <cell r="F654">
            <v>3.049E-2</v>
          </cell>
          <cell r="G654">
            <v>0.20802000000000001</v>
          </cell>
          <cell r="H654">
            <v>6.8210000000000007E-2</v>
          </cell>
          <cell r="I654">
            <v>27.173912000000001</v>
          </cell>
          <cell r="J654">
            <v>1.4202527</v>
          </cell>
          <cell r="K654">
            <v>44.142000000000003</v>
          </cell>
        </row>
        <row r="655">
          <cell r="A655" t="str">
            <v>4155.TW</v>
          </cell>
          <cell r="B655">
            <v>0.11</v>
          </cell>
          <cell r="C655">
            <v>0.32900000000000001</v>
          </cell>
          <cell r="E655">
            <v>-7.5000000000000002E-4</v>
          </cell>
          <cell r="F655">
            <v>-2.4599999999999999E-3</v>
          </cell>
          <cell r="G655">
            <v>0.16517000000000001</v>
          </cell>
          <cell r="H655">
            <v>-4.7649999999999998E-2</v>
          </cell>
          <cell r="I655">
            <v>234.54545999999999</v>
          </cell>
          <cell r="J655">
            <v>1.5683889</v>
          </cell>
          <cell r="K655">
            <v>9.2949999999999999</v>
          </cell>
        </row>
        <row r="656">
          <cell r="A656" t="str">
            <v>4164.TW</v>
          </cell>
          <cell r="B656">
            <v>1.85</v>
          </cell>
          <cell r="D656">
            <v>14.741142999999999</v>
          </cell>
          <cell r="E656">
            <v>5.3350000000000002E-2</v>
          </cell>
          <cell r="F656">
            <v>2.3820000000000001E-2</v>
          </cell>
          <cell r="G656">
            <v>0.26369999999999999</v>
          </cell>
          <cell r="H656">
            <v>3.0949999999999998E-2</v>
          </cell>
          <cell r="I656">
            <v>29.243241999999999</v>
          </cell>
          <cell r="J656">
            <v>1.9884588000000001</v>
          </cell>
          <cell r="K656">
            <v>20.678000000000001</v>
          </cell>
        </row>
        <row r="657">
          <cell r="A657" t="str">
            <v>4190.TW</v>
          </cell>
          <cell r="B657">
            <v>-1.62</v>
          </cell>
          <cell r="C657">
            <v>0.5</v>
          </cell>
          <cell r="D657">
            <v>35.444443</v>
          </cell>
          <cell r="E657">
            <v>-4.7629999999999999E-2</v>
          </cell>
          <cell r="F657">
            <v>-4.7600000000000003E-3</v>
          </cell>
          <cell r="G657">
            <v>0.66308</v>
          </cell>
          <cell r="H657">
            <v>-0.12279</v>
          </cell>
          <cell r="J657">
            <v>1.5001409999999999</v>
          </cell>
          <cell r="K657">
            <v>45.884</v>
          </cell>
        </row>
        <row r="658">
          <cell r="A658" t="str">
            <v>4306.TW</v>
          </cell>
          <cell r="B658">
            <v>1.37</v>
          </cell>
          <cell r="C658">
            <v>0.66200000000000003</v>
          </cell>
          <cell r="E658">
            <v>6.9759995000000005E-2</v>
          </cell>
          <cell r="F658">
            <v>1.3860000000000001E-2</v>
          </cell>
          <cell r="G658">
            <v>0.16472999999999999</v>
          </cell>
          <cell r="H658">
            <v>4.9250003000000001E-2</v>
          </cell>
          <cell r="I658">
            <v>14.708029</v>
          </cell>
          <cell r="J658">
            <v>1.0594110000000001</v>
          </cell>
          <cell r="K658">
            <v>21.376000000000001</v>
          </cell>
        </row>
        <row r="659">
          <cell r="A659" t="str">
            <v>4414.TW</v>
          </cell>
          <cell r="B659">
            <v>-0.18</v>
          </cell>
          <cell r="C659">
            <v>0.70299999999999996</v>
          </cell>
          <cell r="D659">
            <v>1.7074468</v>
          </cell>
          <cell r="E659">
            <v>-0.12701999999999999</v>
          </cell>
          <cell r="F659">
            <v>-9.4999999999999998E-3</v>
          </cell>
          <cell r="G659">
            <v>0.16410999000000001</v>
          </cell>
          <cell r="H659">
            <v>7.1209999999999996E-2</v>
          </cell>
          <cell r="J659">
            <v>0.73539524999999994</v>
          </cell>
          <cell r="K659">
            <v>16.172999999999998</v>
          </cell>
        </row>
        <row r="660">
          <cell r="A660" t="str">
            <v>4426.TW</v>
          </cell>
          <cell r="B660">
            <v>-0.3</v>
          </cell>
          <cell r="E660">
            <v>-1.9279999999999999E-2</v>
          </cell>
          <cell r="F660">
            <v>-1.0959999999999999E-2</v>
          </cell>
          <cell r="G660">
            <v>0.13982000999999999</v>
          </cell>
          <cell r="H660">
            <v>-0.12142</v>
          </cell>
          <cell r="J660">
            <v>1.1042546</v>
          </cell>
          <cell r="K660">
            <v>7.4829999999999997</v>
          </cell>
        </row>
        <row r="661">
          <cell r="A661" t="str">
            <v>4438.TW</v>
          </cell>
          <cell r="B661">
            <v>5.92</v>
          </cell>
          <cell r="C661">
            <v>0.34499999999999997</v>
          </cell>
          <cell r="D661">
            <v>9.5708160000000007</v>
          </cell>
          <cell r="E661">
            <v>9.1770000000000004E-2</v>
          </cell>
          <cell r="F661">
            <v>3.5799999999999998E-2</v>
          </cell>
          <cell r="G661">
            <v>0.15018999999999999</v>
          </cell>
          <cell r="H661">
            <v>-5.0279997E-2</v>
          </cell>
          <cell r="I661">
            <v>18.83446</v>
          </cell>
          <cell r="J661">
            <v>1.4634849999999999</v>
          </cell>
          <cell r="K661">
            <v>160.047</v>
          </cell>
        </row>
        <row r="662">
          <cell r="A662" t="str">
            <v>4439.TW</v>
          </cell>
          <cell r="B662">
            <v>8.1999999999999993</v>
          </cell>
          <cell r="C662">
            <v>0.59499999999999997</v>
          </cell>
          <cell r="D662">
            <v>10.278579000000001</v>
          </cell>
          <cell r="E662">
            <v>9.6290000000000001E-2</v>
          </cell>
          <cell r="F662">
            <v>4.9500000000000002E-2</v>
          </cell>
          <cell r="G662">
            <v>0.21879000000000001</v>
          </cell>
          <cell r="H662">
            <v>7.5420000000000001E-2</v>
          </cell>
          <cell r="I662">
            <v>13.048780000000001</v>
          </cell>
          <cell r="J662">
            <v>1.2243264</v>
          </cell>
          <cell r="K662">
            <v>135.48699999999999</v>
          </cell>
        </row>
        <row r="663">
          <cell r="A663" t="str">
            <v>4440.TW</v>
          </cell>
          <cell r="B663">
            <v>1.02</v>
          </cell>
          <cell r="E663">
            <v>5.0130000000000001E-2</v>
          </cell>
          <cell r="F663">
            <v>6.6899999999999998E-3</v>
          </cell>
          <cell r="G663">
            <v>8.3960000000000007E-2</v>
          </cell>
          <cell r="H663">
            <v>3.031E-2</v>
          </cell>
          <cell r="I663">
            <v>25.294117</v>
          </cell>
          <cell r="J663">
            <v>1.3735824000000001</v>
          </cell>
          <cell r="K663">
            <v>14.435</v>
          </cell>
        </row>
        <row r="664">
          <cell r="A664" t="str">
            <v>4526.TW</v>
          </cell>
          <cell r="B664">
            <v>-0.19</v>
          </cell>
          <cell r="C664">
            <v>0.84199999999999997</v>
          </cell>
          <cell r="D664">
            <v>17.444443</v>
          </cell>
          <cell r="E664">
            <v>2.2550002E-2</v>
          </cell>
          <cell r="F664">
            <v>-7.0899999999999999E-3</v>
          </cell>
          <cell r="G664">
            <v>0.20397000000000001</v>
          </cell>
          <cell r="H664">
            <v>-7.2680004000000006E-2</v>
          </cell>
          <cell r="J664">
            <v>1.1779122</v>
          </cell>
          <cell r="K664">
            <v>29.905000000000001</v>
          </cell>
        </row>
        <row r="665">
          <cell r="A665" t="str">
            <v>4532.TW</v>
          </cell>
          <cell r="B665">
            <v>1.78</v>
          </cell>
          <cell r="D665">
            <v>14.5</v>
          </cell>
          <cell r="E665">
            <v>8.7319999999999995E-2</v>
          </cell>
          <cell r="F665">
            <v>2.6440000000000002E-2</v>
          </cell>
          <cell r="G665">
            <v>0.14734</v>
          </cell>
          <cell r="H665">
            <v>6.1890002E-2</v>
          </cell>
          <cell r="I665">
            <v>16.292134999999998</v>
          </cell>
          <cell r="J665">
            <v>1.4797429</v>
          </cell>
          <cell r="K665">
            <v>35.648000000000003</v>
          </cell>
        </row>
        <row r="666">
          <cell r="A666" t="str">
            <v>4536.TW</v>
          </cell>
          <cell r="B666">
            <v>16.190000000000001</v>
          </cell>
          <cell r="C666">
            <v>0.58799999999999997</v>
          </cell>
          <cell r="D666">
            <v>13.100576</v>
          </cell>
          <cell r="E666">
            <v>0.17908001000000001</v>
          </cell>
          <cell r="F666">
            <v>7.1100003999999994E-2</v>
          </cell>
          <cell r="G666">
            <v>0.32707000000000003</v>
          </cell>
          <cell r="H666">
            <v>0.18778</v>
          </cell>
          <cell r="I666">
            <v>12.631252999999999</v>
          </cell>
          <cell r="J666">
            <v>2.3119100000000001</v>
          </cell>
          <cell r="K666">
            <v>102.032</v>
          </cell>
        </row>
        <row r="667">
          <cell r="A667" t="str">
            <v>4540.TW</v>
          </cell>
          <cell r="B667">
            <v>-3.23</v>
          </cell>
          <cell r="C667">
            <v>0.81799999999999995</v>
          </cell>
          <cell r="D667">
            <v>11.1442</v>
          </cell>
          <cell r="E667">
            <v>-3.0779999999999998E-2</v>
          </cell>
          <cell r="F667">
            <v>-5.5999999999999999E-3</v>
          </cell>
          <cell r="G667">
            <v>0.16261</v>
          </cell>
          <cell r="H667">
            <v>-0.28569</v>
          </cell>
          <cell r="J667">
            <v>1.0378653</v>
          </cell>
          <cell r="K667">
            <v>27.081</v>
          </cell>
        </row>
        <row r="668">
          <cell r="A668" t="str">
            <v>4545.TW</v>
          </cell>
          <cell r="B668">
            <v>1.7</v>
          </cell>
          <cell r="C668">
            <v>0.34100000000000003</v>
          </cell>
          <cell r="D668">
            <v>10.862069</v>
          </cell>
          <cell r="E668">
            <v>4.4170000000000001E-2</v>
          </cell>
          <cell r="F668">
            <v>1.7239998999999999E-2</v>
          </cell>
          <cell r="G668">
            <v>0.18437000000000001</v>
          </cell>
          <cell r="H668">
            <v>-2.1229999999999999E-2</v>
          </cell>
          <cell r="I668">
            <v>25.941175000000001</v>
          </cell>
          <cell r="J668">
            <v>1.8225399</v>
          </cell>
          <cell r="K668">
            <v>26.95</v>
          </cell>
        </row>
        <row r="669">
          <cell r="A669" t="str">
            <v>4551.TW</v>
          </cell>
          <cell r="B669">
            <v>4.58</v>
          </cell>
          <cell r="C669">
            <v>0.871</v>
          </cell>
          <cell r="D669">
            <v>13.495837999999999</v>
          </cell>
          <cell r="E669">
            <v>6.3969999999999999E-2</v>
          </cell>
          <cell r="F669">
            <v>3.4389999999999997E-2</v>
          </cell>
          <cell r="G669">
            <v>0.21734999999999999</v>
          </cell>
          <cell r="H669">
            <v>0.11001000599999999</v>
          </cell>
          <cell r="I669">
            <v>24.781659999999999</v>
          </cell>
          <cell r="J669">
            <v>1.6490381000000001</v>
          </cell>
          <cell r="K669">
            <v>61.81</v>
          </cell>
        </row>
        <row r="670">
          <cell r="A670" t="str">
            <v>4552.TW</v>
          </cell>
          <cell r="B670">
            <v>3.16</v>
          </cell>
          <cell r="C670">
            <v>0.39</v>
          </cell>
          <cell r="D670">
            <v>2.9767910999999998</v>
          </cell>
          <cell r="E670">
            <v>6.1219999999999997E-2</v>
          </cell>
          <cell r="F670">
            <v>4.6880003000000003E-2</v>
          </cell>
          <cell r="G670">
            <v>0.22094</v>
          </cell>
          <cell r="H670">
            <v>7.0059999999999997E-2</v>
          </cell>
          <cell r="I670">
            <v>9.3354429999999997</v>
          </cell>
          <cell r="J670">
            <v>0.56099650000000001</v>
          </cell>
          <cell r="K670">
            <v>42.695999999999998</v>
          </cell>
        </row>
        <row r="671">
          <cell r="A671" t="str">
            <v>4555.TW</v>
          </cell>
          <cell r="B671">
            <v>-0.64</v>
          </cell>
          <cell r="C671">
            <v>0.19600000000000001</v>
          </cell>
          <cell r="D671">
            <v>18.947368999999998</v>
          </cell>
          <cell r="E671">
            <v>-1.14400005E-2</v>
          </cell>
          <cell r="F671">
            <v>-2.9199998999999998E-3</v>
          </cell>
          <cell r="G671">
            <v>0.27073999999999998</v>
          </cell>
          <cell r="H671">
            <v>-4.4880000000000003E-2</v>
          </cell>
          <cell r="J671">
            <v>1.3395513999999999</v>
          </cell>
          <cell r="K671">
            <v>20</v>
          </cell>
        </row>
        <row r="672">
          <cell r="A672" t="str">
            <v>4557.TW</v>
          </cell>
          <cell r="B672">
            <v>9.32</v>
          </cell>
          <cell r="D672">
            <v>18.827159999999999</v>
          </cell>
          <cell r="E672">
            <v>0.17649001</v>
          </cell>
          <cell r="F672">
            <v>7.2909996000000005E-2</v>
          </cell>
          <cell r="G672">
            <v>0.30748999999999999</v>
          </cell>
          <cell r="H672">
            <v>0.11181000000000001</v>
          </cell>
          <cell r="I672">
            <v>13.090128999999999</v>
          </cell>
          <cell r="J672">
            <v>2.3393160000000002</v>
          </cell>
          <cell r="K672">
            <v>78.700999999999993</v>
          </cell>
        </row>
        <row r="673">
          <cell r="A673" t="str">
            <v>4560.TW</v>
          </cell>
          <cell r="B673">
            <v>1.29</v>
          </cell>
          <cell r="C673">
            <v>0.24199999999999999</v>
          </cell>
          <cell r="E673">
            <v>5.7540002999999999E-2</v>
          </cell>
          <cell r="F673">
            <v>2.5309999E-2</v>
          </cell>
          <cell r="G673">
            <v>0.30736999999999998</v>
          </cell>
          <cell r="H673">
            <v>4.9320000000000003E-2</v>
          </cell>
          <cell r="I673">
            <v>28.914728</v>
          </cell>
          <cell r="J673">
            <v>1.4526053999999999</v>
          </cell>
          <cell r="K673">
            <v>18.472000000000001</v>
          </cell>
        </row>
        <row r="674">
          <cell r="A674" t="str">
            <v>4562.TW</v>
          </cell>
          <cell r="B674">
            <v>-1.03</v>
          </cell>
          <cell r="E674">
            <v>-8.9829995999999995E-2</v>
          </cell>
          <cell r="F674">
            <v>-2.35E-2</v>
          </cell>
          <cell r="G674">
            <v>0.31557000000000002</v>
          </cell>
          <cell r="H674">
            <v>-0.15976000000000001</v>
          </cell>
          <cell r="J674">
            <v>3.1413825000000002</v>
          </cell>
          <cell r="K674">
            <v>8.2690000000000001</v>
          </cell>
        </row>
        <row r="675">
          <cell r="A675" t="str">
            <v>4564.TW</v>
          </cell>
          <cell r="B675">
            <v>-1.94</v>
          </cell>
          <cell r="C675">
            <v>0.68600000000000005</v>
          </cell>
          <cell r="E675">
            <v>-8.6239990000000002E-2</v>
          </cell>
          <cell r="F675">
            <v>-2.726E-2</v>
          </cell>
          <cell r="G675">
            <v>-7.7859999999999999E-2</v>
          </cell>
          <cell r="H675">
            <v>-0.26091999999999999</v>
          </cell>
          <cell r="J675">
            <v>1.1685319000000001</v>
          </cell>
          <cell r="K675">
            <v>6.5910000000000002</v>
          </cell>
        </row>
        <row r="676">
          <cell r="A676" t="str">
            <v>4566.TW</v>
          </cell>
          <cell r="B676">
            <v>3.34</v>
          </cell>
          <cell r="C676">
            <v>0.82799999999999996</v>
          </cell>
          <cell r="D676">
            <v>12.787610000000001</v>
          </cell>
          <cell r="E676">
            <v>7.2069994999999998E-2</v>
          </cell>
          <cell r="F676">
            <v>1.686E-2</v>
          </cell>
          <cell r="G676">
            <v>0.22113000999999999</v>
          </cell>
          <cell r="H676">
            <v>3.2890000000000003E-2</v>
          </cell>
          <cell r="I676">
            <v>17.305389999999999</v>
          </cell>
          <cell r="J676">
            <v>1.3388306999999999</v>
          </cell>
          <cell r="K676">
            <v>48.764000000000003</v>
          </cell>
        </row>
        <row r="677">
          <cell r="A677" t="str">
            <v>4569.TW</v>
          </cell>
          <cell r="B677">
            <v>5.2</v>
          </cell>
          <cell r="G677">
            <v>0.19969000000000001</v>
          </cell>
          <cell r="H677">
            <v>8.4860000000000005E-2</v>
          </cell>
          <cell r="I677">
            <v>19.711538000000001</v>
          </cell>
          <cell r="J677">
            <v>1.2534239</v>
          </cell>
          <cell r="K677">
            <v>42.319000000000003</v>
          </cell>
        </row>
        <row r="678">
          <cell r="A678" t="str">
            <v>4571.TW</v>
          </cell>
          <cell r="B678">
            <v>6.11</v>
          </cell>
          <cell r="E678">
            <v>0.121079996</v>
          </cell>
          <cell r="F678">
            <v>5.4679999999999999E-2</v>
          </cell>
          <cell r="G678">
            <v>0.28599000000000002</v>
          </cell>
          <cell r="H678">
            <v>0.15935999000000001</v>
          </cell>
          <cell r="I678">
            <v>18.98527</v>
          </cell>
          <cell r="J678">
            <v>2.2459728999999999</v>
          </cell>
          <cell r="K678">
            <v>48.052</v>
          </cell>
        </row>
        <row r="679">
          <cell r="A679" t="str">
            <v>4572.TW</v>
          </cell>
          <cell r="B679">
            <v>6.83</v>
          </cell>
          <cell r="D679">
            <v>17.633410999999999</v>
          </cell>
          <cell r="E679">
            <v>0.14199999999999999</v>
          </cell>
          <cell r="F679">
            <v>8.0579996000000001E-2</v>
          </cell>
          <cell r="G679">
            <v>0.49001</v>
          </cell>
          <cell r="H679">
            <v>0.36191002</v>
          </cell>
          <cell r="I679">
            <v>22.254759</v>
          </cell>
          <cell r="J679">
            <v>3.0097222000000001</v>
          </cell>
          <cell r="K679">
            <v>22.378</v>
          </cell>
        </row>
        <row r="680">
          <cell r="A680" t="str">
            <v>4576.TW</v>
          </cell>
          <cell r="B680">
            <v>-0.2</v>
          </cell>
          <cell r="C680">
            <v>1.1240000000000001</v>
          </cell>
          <cell r="E680">
            <v>9.6600000000000002E-3</v>
          </cell>
          <cell r="F680">
            <v>2.7100000000000002E-3</v>
          </cell>
          <cell r="G680">
            <v>0.308</v>
          </cell>
          <cell r="H680">
            <v>4.5949999999999998E-2</v>
          </cell>
          <cell r="J680">
            <v>2.5950188999999999</v>
          </cell>
          <cell r="K680">
            <v>18.114999999999998</v>
          </cell>
        </row>
        <row r="681">
          <cell r="A681" t="str">
            <v>4581.TW</v>
          </cell>
          <cell r="B681">
            <v>5.8</v>
          </cell>
          <cell r="E681">
            <v>0.18507000000000001</v>
          </cell>
          <cell r="F681">
            <v>7.5389999999999999E-2</v>
          </cell>
          <cell r="G681">
            <v>0.31996000000000002</v>
          </cell>
          <cell r="H681">
            <v>0.16805999999999999</v>
          </cell>
          <cell r="I681">
            <v>11.017241500000001</v>
          </cell>
          <cell r="J681">
            <v>1.937538</v>
          </cell>
          <cell r="K681">
            <v>34.683999999999997</v>
          </cell>
        </row>
        <row r="682">
          <cell r="A682" t="str">
            <v>4583.TW</v>
          </cell>
          <cell r="B682">
            <v>13.04</v>
          </cell>
          <cell r="E682">
            <v>0.112440005</v>
          </cell>
          <cell r="F682">
            <v>5.2600003999999999E-2</v>
          </cell>
          <cell r="G682">
            <v>0.55317000000000005</v>
          </cell>
          <cell r="H682">
            <v>0.33865002</v>
          </cell>
          <cell r="I682">
            <v>21.855827000000001</v>
          </cell>
          <cell r="J682">
            <v>2.4248094999999998</v>
          </cell>
          <cell r="K682">
            <v>34.298999999999999</v>
          </cell>
        </row>
        <row r="683">
          <cell r="A683" t="str">
            <v>4588.TW</v>
          </cell>
          <cell r="E683">
            <v>0.22159999999999999</v>
          </cell>
          <cell r="F683">
            <v>7.6350000000000001E-2</v>
          </cell>
          <cell r="G683">
            <v>0.32919997000000001</v>
          </cell>
          <cell r="H683">
            <v>0.15511</v>
          </cell>
          <cell r="K683">
            <v>25.846</v>
          </cell>
        </row>
        <row r="684">
          <cell r="A684" t="str">
            <v>4720.TW</v>
          </cell>
          <cell r="B684">
            <v>0.34</v>
          </cell>
          <cell r="C684">
            <v>0.66100000000000003</v>
          </cell>
          <cell r="E684">
            <v>4.197E-2</v>
          </cell>
          <cell r="F684">
            <v>5.9699999999999996E-3</v>
          </cell>
          <cell r="G684">
            <v>0.19840999000000001</v>
          </cell>
          <cell r="H684">
            <v>-6.77E-3</v>
          </cell>
          <cell r="I684">
            <v>56.470590000000001</v>
          </cell>
          <cell r="J684">
            <v>1.4629687</v>
          </cell>
          <cell r="K684">
            <v>31.908999999999999</v>
          </cell>
        </row>
        <row r="685">
          <cell r="A685" t="str">
            <v>4722.TW</v>
          </cell>
          <cell r="B685">
            <v>2.2400000000000002</v>
          </cell>
          <cell r="C685">
            <v>0.34300000000000003</v>
          </cell>
          <cell r="D685">
            <v>11.80791</v>
          </cell>
          <cell r="E685">
            <v>5.765E-2</v>
          </cell>
          <cell r="F685">
            <v>2.2540000000000001E-2</v>
          </cell>
          <cell r="G685">
            <v>0.15275</v>
          </cell>
          <cell r="H685">
            <v>4.7789999999999999E-2</v>
          </cell>
          <cell r="I685">
            <v>18.660713000000001</v>
          </cell>
          <cell r="J685">
            <v>1.4470177</v>
          </cell>
          <cell r="K685">
            <v>34.545000000000002</v>
          </cell>
        </row>
        <row r="686">
          <cell r="A686" t="str">
            <v>4736.TW</v>
          </cell>
          <cell r="C686">
            <v>0.161</v>
          </cell>
          <cell r="D686">
            <v>14.612677</v>
          </cell>
          <cell r="E686">
            <v>0.10936999999999999</v>
          </cell>
          <cell r="F686">
            <v>4.8770000000000001E-2</v>
          </cell>
          <cell r="G686">
            <v>0.43118997999999997</v>
          </cell>
          <cell r="H686">
            <v>0.1719</v>
          </cell>
          <cell r="K686">
            <v>50.420999999999999</v>
          </cell>
        </row>
        <row r="687">
          <cell r="A687" t="str">
            <v>4737.TW</v>
          </cell>
          <cell r="B687">
            <v>0.11</v>
          </cell>
          <cell r="C687">
            <v>0.59</v>
          </cell>
          <cell r="D687">
            <v>21.73077</v>
          </cell>
          <cell r="E687">
            <v>3.2100000000000002E-3</v>
          </cell>
          <cell r="F687">
            <v>-1.6199999999999999E-3</v>
          </cell>
          <cell r="G687">
            <v>0.40765000000000001</v>
          </cell>
          <cell r="H687">
            <v>-4.2519998000000003E-2</v>
          </cell>
          <cell r="I687">
            <v>616.36365000000001</v>
          </cell>
          <cell r="J687">
            <v>2.0763153999999999</v>
          </cell>
          <cell r="K687">
            <v>28.895</v>
          </cell>
        </row>
        <row r="688">
          <cell r="A688" t="str">
            <v>4739.TW</v>
          </cell>
          <cell r="B688">
            <v>0.03</v>
          </cell>
          <cell r="C688">
            <v>1.631</v>
          </cell>
          <cell r="D688">
            <v>17.590675000000001</v>
          </cell>
          <cell r="E688">
            <v>-1.2120000000000001E-2</v>
          </cell>
          <cell r="F688">
            <v>-5.5100000000000001E-3</v>
          </cell>
          <cell r="G688">
            <v>3.3660000000000002E-2</v>
          </cell>
          <cell r="H688">
            <v>-2.0639998999999999E-2</v>
          </cell>
          <cell r="I688">
            <v>2263.3335000000002</v>
          </cell>
          <cell r="J688">
            <v>1.4752531</v>
          </cell>
          <cell r="K688">
            <v>48.371000000000002</v>
          </cell>
        </row>
        <row r="689">
          <cell r="A689" t="str">
            <v>4746.TW</v>
          </cell>
          <cell r="B689">
            <v>0.46</v>
          </cell>
          <cell r="D689">
            <v>10.877993</v>
          </cell>
          <cell r="E689">
            <v>-1.0410000000000001E-2</v>
          </cell>
          <cell r="F689">
            <v>3.7409999999999999E-2</v>
          </cell>
          <cell r="G689">
            <v>0.45009997000000002</v>
          </cell>
          <cell r="H689">
            <v>0.18293000000000001</v>
          </cell>
          <cell r="I689">
            <v>207.3913</v>
          </cell>
          <cell r="J689">
            <v>1.5328995000000001</v>
          </cell>
          <cell r="K689">
            <v>37.923999999999999</v>
          </cell>
        </row>
        <row r="690">
          <cell r="A690" t="str">
            <v>4755.TW</v>
          </cell>
          <cell r="B690">
            <v>4.5599999999999996</v>
          </cell>
          <cell r="D690">
            <v>15.891474000000001</v>
          </cell>
          <cell r="E690">
            <v>0.105100006</v>
          </cell>
          <cell r="F690">
            <v>4.6899999999999997E-2</v>
          </cell>
          <cell r="G690">
            <v>0.21382999999999999</v>
          </cell>
          <cell r="H690">
            <v>0.1153</v>
          </cell>
          <cell r="I690">
            <v>31.4693</v>
          </cell>
          <cell r="J690">
            <v>3.3296207999999998</v>
          </cell>
          <cell r="K690">
            <v>48.886000000000003</v>
          </cell>
        </row>
        <row r="691">
          <cell r="A691" t="str">
            <v>4763.TW</v>
          </cell>
          <cell r="B691">
            <v>80.150000000000006</v>
          </cell>
          <cell r="C691">
            <v>1.1519999999999999</v>
          </cell>
          <cell r="D691">
            <v>6.8654019999999996</v>
          </cell>
          <cell r="E691">
            <v>0.74744003999999997</v>
          </cell>
          <cell r="F691">
            <v>0.43423998000000003</v>
          </cell>
          <cell r="G691">
            <v>0.62478999999999996</v>
          </cell>
          <cell r="H691">
            <v>0.60777999999999999</v>
          </cell>
          <cell r="I691">
            <v>10.430443</v>
          </cell>
          <cell r="J691">
            <v>7.0413639999999997</v>
          </cell>
          <cell r="K691">
            <v>133.18899999999999</v>
          </cell>
        </row>
        <row r="692">
          <cell r="A692" t="str">
            <v>4764.TW</v>
          </cell>
          <cell r="B692">
            <v>-1.08</v>
          </cell>
          <cell r="E692">
            <v>-4.1490002999999998E-2</v>
          </cell>
          <cell r="F692">
            <v>-1.5140001E-2</v>
          </cell>
          <cell r="G692">
            <v>0.11236</v>
          </cell>
          <cell r="H692">
            <v>-5.9830000000000001E-2</v>
          </cell>
          <cell r="J692">
            <v>1.4009913000000001</v>
          </cell>
          <cell r="K692">
            <v>26.254000000000001</v>
          </cell>
        </row>
        <row r="693">
          <cell r="A693" t="str">
            <v>4766.TW</v>
          </cell>
          <cell r="B693">
            <v>20.059999999999999</v>
          </cell>
          <cell r="C693">
            <v>0.55800000000000005</v>
          </cell>
          <cell r="D693">
            <v>15.225066</v>
          </cell>
          <cell r="E693">
            <v>0.17002001</v>
          </cell>
          <cell r="F693">
            <v>7.6539999999999997E-2</v>
          </cell>
          <cell r="G693">
            <v>0.31535997999999998</v>
          </cell>
          <cell r="H693">
            <v>0.16816</v>
          </cell>
          <cell r="I693">
            <v>17.198404</v>
          </cell>
          <cell r="J693">
            <v>3.1567101000000002</v>
          </cell>
          <cell r="K693">
            <v>170.69800000000001</v>
          </cell>
        </row>
        <row r="694">
          <cell r="A694" t="str">
            <v>4770.TW</v>
          </cell>
          <cell r="B694">
            <v>20.46</v>
          </cell>
          <cell r="C694">
            <v>1.081</v>
          </cell>
          <cell r="D694">
            <v>14.891223</v>
          </cell>
          <cell r="E694">
            <v>0.23753001000000001</v>
          </cell>
          <cell r="F694">
            <v>0.12839999999999999</v>
          </cell>
          <cell r="G694">
            <v>0.46448</v>
          </cell>
          <cell r="H694">
            <v>0.38162000000000001</v>
          </cell>
          <cell r="I694">
            <v>19.403714999999998</v>
          </cell>
          <cell r="J694">
            <v>4.2546353000000003</v>
          </cell>
          <cell r="K694">
            <v>71.756</v>
          </cell>
        </row>
        <row r="695">
          <cell r="A695" t="str">
            <v>4771.TW</v>
          </cell>
          <cell r="E695">
            <v>0.26984000000000002</v>
          </cell>
          <cell r="F695">
            <v>0.13075000000000001</v>
          </cell>
          <cell r="G695">
            <v>0.40943000000000002</v>
          </cell>
          <cell r="H695">
            <v>0.31133</v>
          </cell>
          <cell r="K695">
            <v>53.847000000000001</v>
          </cell>
        </row>
        <row r="696">
          <cell r="A696" t="str">
            <v>4807.TW</v>
          </cell>
          <cell r="B696">
            <v>-4.5</v>
          </cell>
          <cell r="C696">
            <v>0.93300000000000005</v>
          </cell>
          <cell r="D696">
            <v>4.0632320000000002</v>
          </cell>
          <cell r="E696">
            <v>-0.17242001000000001</v>
          </cell>
          <cell r="F696">
            <v>-0.10038</v>
          </cell>
          <cell r="G696">
            <v>3.7510000000000002E-2</v>
          </cell>
          <cell r="H696">
            <v>-5.6469999999999999E-2</v>
          </cell>
          <cell r="J696">
            <v>0.86793399999999998</v>
          </cell>
          <cell r="K696">
            <v>29.917999999999999</v>
          </cell>
        </row>
        <row r="697">
          <cell r="A697" t="str">
            <v>4904.TW</v>
          </cell>
          <cell r="B697">
            <v>3.38</v>
          </cell>
          <cell r="C697">
            <v>-2E-3</v>
          </cell>
          <cell r="D697">
            <v>22.602740000000001</v>
          </cell>
          <cell r="E697">
            <v>0.14232998999999999</v>
          </cell>
          <cell r="F697">
            <v>4.9110000000000001E-2</v>
          </cell>
          <cell r="G697">
            <v>0.30286000000000002</v>
          </cell>
          <cell r="H697">
            <v>0.13666001</v>
          </cell>
          <cell r="I697">
            <v>24.408283000000001</v>
          </cell>
          <cell r="J697">
            <v>3.2031372</v>
          </cell>
          <cell r="K697">
            <v>28.895</v>
          </cell>
        </row>
        <row r="698">
          <cell r="A698" t="str">
            <v>4906.TW</v>
          </cell>
          <cell r="B698">
            <v>1.39</v>
          </cell>
          <cell r="C698">
            <v>0.56999999999999995</v>
          </cell>
          <cell r="D698">
            <v>12.820945999999999</v>
          </cell>
          <cell r="E698">
            <v>4.1059999999999999E-2</v>
          </cell>
          <cell r="F698">
            <v>1.238E-2</v>
          </cell>
          <cell r="G698">
            <v>0.106029995</v>
          </cell>
          <cell r="H698">
            <v>9.1900009999999997E-3</v>
          </cell>
          <cell r="I698">
            <v>27.302157999999999</v>
          </cell>
          <cell r="J698">
            <v>1.1826483000000001</v>
          </cell>
          <cell r="K698">
            <v>66.311000000000007</v>
          </cell>
        </row>
        <row r="699">
          <cell r="A699" t="str">
            <v>4912.TW</v>
          </cell>
          <cell r="B699">
            <v>5.01</v>
          </cell>
          <cell r="C699">
            <v>1.022</v>
          </cell>
          <cell r="D699">
            <v>10.55336</v>
          </cell>
          <cell r="E699">
            <v>7.961E-2</v>
          </cell>
          <cell r="F699">
            <v>2.717E-2</v>
          </cell>
          <cell r="G699">
            <v>0.2606</v>
          </cell>
          <cell r="H699">
            <v>0.10724</v>
          </cell>
          <cell r="I699">
            <v>26.646705999999998</v>
          </cell>
          <cell r="J699">
            <v>2.4312510000000001</v>
          </cell>
          <cell r="K699">
            <v>74.995999999999995</v>
          </cell>
        </row>
        <row r="700">
          <cell r="A700" t="str">
            <v>4915.TW</v>
          </cell>
          <cell r="B700">
            <v>5.46</v>
          </cell>
          <cell r="D700">
            <v>13.454040000000001</v>
          </cell>
          <cell r="E700">
            <v>0.13543999000000001</v>
          </cell>
          <cell r="F700">
            <v>3.6429997999999998E-2</v>
          </cell>
          <cell r="G700">
            <v>0.16087000000000001</v>
          </cell>
          <cell r="H700">
            <v>4.3040000000000002E-2</v>
          </cell>
          <cell r="I700">
            <v>17.692307</v>
          </cell>
          <cell r="J700">
            <v>2.4094582</v>
          </cell>
          <cell r="K700">
            <v>131.249</v>
          </cell>
        </row>
        <row r="701">
          <cell r="A701" t="str">
            <v>4916.TW</v>
          </cell>
          <cell r="B701">
            <v>0.73</v>
          </cell>
          <cell r="C701">
            <v>0.78700000000000003</v>
          </cell>
          <cell r="D701">
            <v>8.8000000000000007</v>
          </cell>
          <cell r="E701">
            <v>4.6199999999999998E-2</v>
          </cell>
          <cell r="F701">
            <v>2.7409999000000001E-2</v>
          </cell>
          <cell r="G701">
            <v>0.14024</v>
          </cell>
          <cell r="H701">
            <v>-4.6100000000000004E-3</v>
          </cell>
          <cell r="I701">
            <v>42.191780000000001</v>
          </cell>
          <cell r="J701">
            <v>1.5126957999999999</v>
          </cell>
          <cell r="K701">
            <v>37.194000000000003</v>
          </cell>
        </row>
        <row r="702">
          <cell r="A702" t="str">
            <v>4919.TW</v>
          </cell>
          <cell r="B702">
            <v>5.13</v>
          </cell>
          <cell r="D702">
            <v>17.14472</v>
          </cell>
          <cell r="E702">
            <v>0.13857000999999999</v>
          </cell>
          <cell r="F702">
            <v>3.2329999999999998E-2</v>
          </cell>
          <cell r="G702">
            <v>0.40921999999999997</v>
          </cell>
          <cell r="H702">
            <v>5.382E-2</v>
          </cell>
          <cell r="I702">
            <v>25.633527999999998</v>
          </cell>
          <cell r="J702">
            <v>3.4971542000000002</v>
          </cell>
          <cell r="K702">
            <v>82.950999999999993</v>
          </cell>
        </row>
        <row r="703">
          <cell r="A703" t="str">
            <v>4927.TW</v>
          </cell>
          <cell r="B703">
            <v>-5.2</v>
          </cell>
          <cell r="C703">
            <v>0.81899999999999995</v>
          </cell>
          <cell r="D703">
            <v>5.0936326999999997</v>
          </cell>
          <cell r="E703">
            <v>-0.14074</v>
          </cell>
          <cell r="F703">
            <v>-2.6159999999999999E-2</v>
          </cell>
          <cell r="G703">
            <v>6.8070000000000006E-2</v>
          </cell>
          <cell r="H703">
            <v>-8.2229994000000001E-2</v>
          </cell>
          <cell r="J703">
            <v>1.1998587999999999</v>
          </cell>
          <cell r="K703">
            <v>63.965000000000003</v>
          </cell>
        </row>
        <row r="704">
          <cell r="A704" t="str">
            <v>4930.TW</v>
          </cell>
          <cell r="B704">
            <v>3.79</v>
          </cell>
          <cell r="C704">
            <v>0.64300000000000002</v>
          </cell>
          <cell r="E704">
            <v>0.10003000500000001</v>
          </cell>
          <cell r="F704">
            <v>2.3039997999999999E-2</v>
          </cell>
          <cell r="G704">
            <v>0.186</v>
          </cell>
          <cell r="H704">
            <v>4.7379999999999999E-2</v>
          </cell>
          <cell r="I704">
            <v>9.0501319999999996</v>
          </cell>
          <cell r="J704">
            <v>0.8508211</v>
          </cell>
          <cell r="K704">
            <v>86.31</v>
          </cell>
        </row>
        <row r="705">
          <cell r="A705" t="str">
            <v>4934.TW</v>
          </cell>
          <cell r="B705">
            <v>-0.63</v>
          </cell>
          <cell r="C705">
            <v>0.80300000000000005</v>
          </cell>
          <cell r="E705">
            <v>-7.9350000000000004E-2</v>
          </cell>
          <cell r="F705">
            <v>-2.6789998999999998E-2</v>
          </cell>
          <cell r="G705">
            <v>0.11696999499999999</v>
          </cell>
          <cell r="H705">
            <v>-1.03884</v>
          </cell>
          <cell r="J705">
            <v>2.4392843000000002</v>
          </cell>
          <cell r="K705">
            <v>9.5340000000000007</v>
          </cell>
        </row>
        <row r="706">
          <cell r="A706" t="str">
            <v>4935.TW</v>
          </cell>
          <cell r="B706">
            <v>4.33</v>
          </cell>
          <cell r="C706">
            <v>0.58299999999999996</v>
          </cell>
          <cell r="D706">
            <v>4.4344206000000002</v>
          </cell>
          <cell r="E706">
            <v>4.0730000000000002E-2</v>
          </cell>
          <cell r="F706">
            <v>1.051E-2</v>
          </cell>
          <cell r="G706">
            <v>0.14835999999999999</v>
          </cell>
          <cell r="H706">
            <v>5.4250001999999999E-2</v>
          </cell>
          <cell r="I706">
            <v>14.757505999999999</v>
          </cell>
          <cell r="J706">
            <v>1.026605</v>
          </cell>
          <cell r="K706">
            <v>46.094000000000001</v>
          </cell>
        </row>
        <row r="707">
          <cell r="A707" t="str">
            <v>4938.TW</v>
          </cell>
          <cell r="B707">
            <v>5.94</v>
          </cell>
          <cell r="C707">
            <v>0.54</v>
          </cell>
          <cell r="D707">
            <v>14.266304</v>
          </cell>
          <cell r="E707">
            <v>8.4199999999999997E-2</v>
          </cell>
          <cell r="F707">
            <v>1.6400000000000001E-2</v>
          </cell>
          <cell r="G707">
            <v>3.8960000000000002E-2</v>
          </cell>
          <cell r="H707">
            <v>1.2070000000000001E-2</v>
          </cell>
          <cell r="I707">
            <v>17.676767000000002</v>
          </cell>
          <cell r="J707">
            <v>1.4819833</v>
          </cell>
          <cell r="K707">
            <v>446.24200000000002</v>
          </cell>
        </row>
        <row r="708">
          <cell r="A708" t="str">
            <v>4942.TW</v>
          </cell>
          <cell r="B708">
            <v>4.5599999999999996</v>
          </cell>
          <cell r="D708">
            <v>10.021504</v>
          </cell>
          <cell r="E708">
            <v>7.7470004999999995E-2</v>
          </cell>
          <cell r="F708">
            <v>4.1459999999999997E-2</v>
          </cell>
          <cell r="G708">
            <v>0.24499000000000001</v>
          </cell>
          <cell r="H708">
            <v>9.3350000000000002E-2</v>
          </cell>
          <cell r="I708">
            <v>10.219298</v>
          </cell>
          <cell r="J708">
            <v>0.76943399999999995</v>
          </cell>
          <cell r="K708">
            <v>41.911999999999999</v>
          </cell>
        </row>
        <row r="709">
          <cell r="A709" t="str">
            <v>4943.TW</v>
          </cell>
          <cell r="B709">
            <v>-2.76</v>
          </cell>
          <cell r="C709">
            <v>0.80400000000000005</v>
          </cell>
          <cell r="D709">
            <v>1.672158</v>
          </cell>
          <cell r="E709">
            <v>-1.8806799999999999</v>
          </cell>
          <cell r="F709">
            <v>-8.4970000000000004E-2</v>
          </cell>
          <cell r="G709">
            <v>-1.6910000000000001E-2</v>
          </cell>
          <cell r="H709">
            <v>-0.18457999999999999</v>
          </cell>
          <cell r="J709">
            <v>12.5</v>
          </cell>
          <cell r="K709">
            <v>19.259</v>
          </cell>
        </row>
        <row r="710">
          <cell r="A710" t="str">
            <v>4949.TW</v>
          </cell>
          <cell r="E710">
            <v>4.0039999999999999E-2</v>
          </cell>
          <cell r="F710">
            <v>2.2210000000000001E-2</v>
          </cell>
          <cell r="G710">
            <v>0.21681998999999999</v>
          </cell>
          <cell r="H710">
            <v>-9.5610000000000001E-2</v>
          </cell>
          <cell r="K710">
            <v>60.832999999999998</v>
          </cell>
        </row>
        <row r="711">
          <cell r="A711" t="str">
            <v>4952.TW</v>
          </cell>
          <cell r="B711">
            <v>1.8</v>
          </cell>
          <cell r="C711">
            <v>0.45400000000000001</v>
          </cell>
          <cell r="D711">
            <v>21.449276000000001</v>
          </cell>
          <cell r="E711">
            <v>7.281E-2</v>
          </cell>
          <cell r="F711">
            <v>3.4380000000000001E-2</v>
          </cell>
          <cell r="G711">
            <v>0.37944</v>
          </cell>
          <cell r="H711">
            <v>5.4109997999999999E-2</v>
          </cell>
          <cell r="I711">
            <v>41.111109999999996</v>
          </cell>
          <cell r="J711">
            <v>3.8165969999999998</v>
          </cell>
          <cell r="K711">
            <v>19.914999999999999</v>
          </cell>
        </row>
        <row r="712">
          <cell r="A712" t="str">
            <v>4956.TW</v>
          </cell>
          <cell r="B712">
            <v>-1.26</v>
          </cell>
          <cell r="D712">
            <v>13.216374</v>
          </cell>
          <cell r="E712">
            <v>-7.1319999999999995E-2</v>
          </cell>
          <cell r="F712">
            <v>-3.8199999999999998E-2</v>
          </cell>
          <cell r="G712">
            <v>1.2630000000000001E-2</v>
          </cell>
          <cell r="H712">
            <v>-0.13144</v>
          </cell>
          <cell r="J712">
            <v>1.3276937</v>
          </cell>
          <cell r="K712">
            <v>11.013</v>
          </cell>
        </row>
        <row r="713">
          <cell r="A713" t="str">
            <v>4958.TW</v>
          </cell>
          <cell r="B713">
            <v>6.84</v>
          </cell>
          <cell r="C713">
            <v>0.78200000000000003</v>
          </cell>
          <cell r="D713">
            <v>10.441941</v>
          </cell>
          <cell r="E713">
            <v>7.4529999999999999E-2</v>
          </cell>
          <cell r="F713">
            <v>2.2869998999999998E-2</v>
          </cell>
          <cell r="G713">
            <v>0.18193999999999999</v>
          </cell>
          <cell r="H713">
            <v>2.2839999E-2</v>
          </cell>
          <cell r="I713">
            <v>17.616959000000001</v>
          </cell>
          <cell r="J713">
            <v>1.1600258000000001</v>
          </cell>
          <cell r="K713">
            <v>161.238</v>
          </cell>
        </row>
        <row r="714">
          <cell r="A714" t="str">
            <v>4960.TW</v>
          </cell>
          <cell r="B714">
            <v>-0.68</v>
          </cell>
          <cell r="C714">
            <v>0.99399999999999999</v>
          </cell>
          <cell r="D714">
            <v>-30.612244</v>
          </cell>
          <cell r="E714">
            <v>-5.7660000000000003E-2</v>
          </cell>
          <cell r="F714">
            <v>-2.2739999E-2</v>
          </cell>
          <cell r="G714">
            <v>3.9510000000000003E-2</v>
          </cell>
          <cell r="H714">
            <v>-6.6850000000000007E-2</v>
          </cell>
          <cell r="J714">
            <v>0.93527870000000002</v>
          </cell>
          <cell r="K714">
            <v>15.750999999999999</v>
          </cell>
        </row>
        <row r="715">
          <cell r="A715" t="str">
            <v>4961.TW</v>
          </cell>
          <cell r="B715">
            <v>14.15</v>
          </cell>
          <cell r="D715">
            <v>12.482435000000001</v>
          </cell>
          <cell r="E715">
            <v>0.11013000000000001</v>
          </cell>
          <cell r="F715">
            <v>5.4679999999999999E-2</v>
          </cell>
          <cell r="G715">
            <v>0.32333001</v>
          </cell>
          <cell r="H715">
            <v>0.10285</v>
          </cell>
          <cell r="I715">
            <v>18.833922999999999</v>
          </cell>
          <cell r="J715">
            <v>1.8244426</v>
          </cell>
          <cell r="K715">
            <v>110.443</v>
          </cell>
        </row>
        <row r="716">
          <cell r="A716" t="str">
            <v>4967.TW</v>
          </cell>
          <cell r="B716">
            <v>7.47</v>
          </cell>
          <cell r="C716">
            <v>0.83</v>
          </cell>
          <cell r="E716">
            <v>0.24678</v>
          </cell>
          <cell r="F716">
            <v>5.0349999999999999E-2</v>
          </cell>
          <cell r="G716">
            <v>0.105450004</v>
          </cell>
          <cell r="H716">
            <v>0.11545999</v>
          </cell>
          <cell r="I716">
            <v>15.127174999999999</v>
          </cell>
          <cell r="J716">
            <v>3.0338829</v>
          </cell>
          <cell r="K716">
            <v>256.46800000000002</v>
          </cell>
        </row>
        <row r="717">
          <cell r="A717" t="str">
            <v>4968.TW</v>
          </cell>
          <cell r="B717">
            <v>-1.17</v>
          </cell>
          <cell r="C717">
            <v>2.1709999999999998</v>
          </cell>
          <cell r="D717">
            <v>31.134969999999999</v>
          </cell>
          <cell r="E717">
            <v>-4.6719997999999999E-2</v>
          </cell>
          <cell r="F717">
            <v>-3.5209999999999998E-2</v>
          </cell>
          <cell r="G717">
            <v>0.28804000000000002</v>
          </cell>
          <cell r="H717">
            <v>4.0000000000000002E-4</v>
          </cell>
          <cell r="J717">
            <v>8.2246170000000003</v>
          </cell>
          <cell r="K717">
            <v>35.523000000000003</v>
          </cell>
        </row>
        <row r="718">
          <cell r="A718" t="str">
            <v>4976.TW</v>
          </cell>
          <cell r="B718">
            <v>-1.5</v>
          </cell>
          <cell r="C718">
            <v>1.5329999999999999</v>
          </cell>
          <cell r="D718">
            <v>31.655628</v>
          </cell>
          <cell r="E718">
            <v>-9.9630005999999993E-2</v>
          </cell>
          <cell r="F718">
            <v>-5.6110001999999999E-2</v>
          </cell>
          <cell r="G718">
            <v>-0.13918</v>
          </cell>
          <cell r="H718">
            <v>-0.49807000000000001</v>
          </cell>
          <cell r="J718">
            <v>2.6543758</v>
          </cell>
          <cell r="K718">
            <v>6.7389999999999999</v>
          </cell>
        </row>
        <row r="719">
          <cell r="A719" t="str">
            <v>4977.TW</v>
          </cell>
          <cell r="B719">
            <v>1.89</v>
          </cell>
          <cell r="D719">
            <v>19.336735000000001</v>
          </cell>
          <cell r="E719">
            <v>3.458E-2</v>
          </cell>
          <cell r="F719">
            <v>-9.5E-4</v>
          </cell>
          <cell r="G719">
            <v>0.15423000000000001</v>
          </cell>
          <cell r="H719">
            <v>-0.18471001000000001</v>
          </cell>
          <cell r="I719">
            <v>40.105823999999998</v>
          </cell>
          <cell r="J719">
            <v>1.5844151</v>
          </cell>
          <cell r="K719">
            <v>13.765000000000001</v>
          </cell>
        </row>
        <row r="720">
          <cell r="A720" t="str">
            <v>4989.TW</v>
          </cell>
          <cell r="B720">
            <v>-1.1399999999999999</v>
          </cell>
          <cell r="E720">
            <v>-6.9460005000000005E-2</v>
          </cell>
          <cell r="F720">
            <v>-5.6660000000000002E-2</v>
          </cell>
          <cell r="G720">
            <v>-3.1850000000000003E-2</v>
          </cell>
          <cell r="H720">
            <v>-9.6659999999999996E-2</v>
          </cell>
          <cell r="J720">
            <v>1.6569567000000001</v>
          </cell>
          <cell r="K720">
            <v>23.613</v>
          </cell>
        </row>
        <row r="721">
          <cell r="A721" t="str">
            <v>4994.TW</v>
          </cell>
          <cell r="B721">
            <v>3.33</v>
          </cell>
          <cell r="D721">
            <v>37.652439999999999</v>
          </cell>
          <cell r="E721">
            <v>0.17334999000000001</v>
          </cell>
          <cell r="F721">
            <v>7.9060000000000005E-2</v>
          </cell>
          <cell r="G721">
            <v>0.61050000000000004</v>
          </cell>
          <cell r="H721">
            <v>0.30212998000000002</v>
          </cell>
          <cell r="I721">
            <v>37.087090000000003</v>
          </cell>
          <cell r="J721">
            <v>6.2741312999999996</v>
          </cell>
          <cell r="K721">
            <v>25.286000000000001</v>
          </cell>
        </row>
        <row r="722">
          <cell r="A722" t="str">
            <v>4999.TW</v>
          </cell>
          <cell r="B722">
            <v>1.0900000000000001</v>
          </cell>
          <cell r="C722">
            <v>0.56599999999999995</v>
          </cell>
          <cell r="D722">
            <v>26.268656</v>
          </cell>
          <cell r="E722">
            <v>1.1000000000000001E-3</v>
          </cell>
          <cell r="F722">
            <v>-3.4499999999999999E-3</v>
          </cell>
          <cell r="G722">
            <v>0.16405001</v>
          </cell>
          <cell r="H722">
            <v>1.1670000999999999E-2</v>
          </cell>
          <cell r="I722">
            <v>32.293579999999999</v>
          </cell>
          <cell r="J722">
            <v>0.76468544999999999</v>
          </cell>
          <cell r="K722">
            <v>25.925000000000001</v>
          </cell>
        </row>
        <row r="723">
          <cell r="A723" t="str">
            <v>5007.TW</v>
          </cell>
          <cell r="B723">
            <v>3.57</v>
          </cell>
          <cell r="C723">
            <v>0.29799999999999999</v>
          </cell>
          <cell r="D723">
            <v>13.3802805</v>
          </cell>
          <cell r="E723">
            <v>0.14087</v>
          </cell>
          <cell r="F723">
            <v>8.5419999999999996E-2</v>
          </cell>
          <cell r="G723">
            <v>0.24643000000000001</v>
          </cell>
          <cell r="H723">
            <v>0.18211000999999999</v>
          </cell>
          <cell r="I723">
            <v>15.966386999999999</v>
          </cell>
          <cell r="J723">
            <v>2.4129027999999999</v>
          </cell>
          <cell r="K723">
            <v>22.53</v>
          </cell>
        </row>
        <row r="724">
          <cell r="A724" t="str">
            <v>5203.TW</v>
          </cell>
          <cell r="B724">
            <v>3.33</v>
          </cell>
          <cell r="D724">
            <v>20.389343</v>
          </cell>
          <cell r="E724">
            <v>5.7169999999999999E-2</v>
          </cell>
          <cell r="F724">
            <v>1.6060000000000001E-2</v>
          </cell>
          <cell r="G724">
            <v>0.85768999999999995</v>
          </cell>
          <cell r="H724">
            <v>6.9959999999999994E-2</v>
          </cell>
          <cell r="I724">
            <v>29.87988</v>
          </cell>
          <cell r="J724">
            <v>1.6925798999999999</v>
          </cell>
          <cell r="K724">
            <v>24.425000000000001</v>
          </cell>
        </row>
        <row r="725">
          <cell r="A725" t="str">
            <v>5215.TW</v>
          </cell>
          <cell r="B725">
            <v>3.11</v>
          </cell>
          <cell r="C725">
            <v>0.41799999999999998</v>
          </cell>
          <cell r="E725">
            <v>5.3249999999999999E-2</v>
          </cell>
          <cell r="F725">
            <v>3.644E-2</v>
          </cell>
          <cell r="G725">
            <v>0.26959</v>
          </cell>
          <cell r="H725">
            <v>0.14180999999999999</v>
          </cell>
          <cell r="I725">
            <v>17.106110000000001</v>
          </cell>
          <cell r="J725">
            <v>1.0295513000000001</v>
          </cell>
          <cell r="K725">
            <v>39.213000000000001</v>
          </cell>
        </row>
        <row r="726">
          <cell r="A726" t="str">
            <v>5222.TW</v>
          </cell>
          <cell r="B726">
            <v>6.18</v>
          </cell>
          <cell r="C726">
            <v>0.54300000000000004</v>
          </cell>
          <cell r="D726">
            <v>22.771587</v>
          </cell>
          <cell r="E726">
            <v>0.23455000000000001</v>
          </cell>
          <cell r="F726">
            <v>0.11575000000000001</v>
          </cell>
          <cell r="G726">
            <v>0.54831004000000005</v>
          </cell>
          <cell r="H726">
            <v>0.28717999999999999</v>
          </cell>
          <cell r="I726">
            <v>26.456312</v>
          </cell>
          <cell r="J726">
            <v>5.4087132999999996</v>
          </cell>
          <cell r="K726">
            <v>17.611000000000001</v>
          </cell>
        </row>
        <row r="727">
          <cell r="A727" t="str">
            <v>5225.TW</v>
          </cell>
          <cell r="B727">
            <v>8.34</v>
          </cell>
          <cell r="C727">
            <v>0.57299999999999995</v>
          </cell>
          <cell r="D727">
            <v>16.530054</v>
          </cell>
          <cell r="E727">
            <v>0.20943001</v>
          </cell>
          <cell r="F727">
            <v>6.0850002E-2</v>
          </cell>
          <cell r="G727">
            <v>0.15537000000000001</v>
          </cell>
          <cell r="H727">
            <v>5.2270003000000002E-2</v>
          </cell>
          <cell r="I727">
            <v>14.508393</v>
          </cell>
          <cell r="J727">
            <v>3.0287860000000002</v>
          </cell>
          <cell r="K727">
            <v>160.04900000000001</v>
          </cell>
        </row>
        <row r="728">
          <cell r="A728" t="str">
            <v>5234.TW</v>
          </cell>
          <cell r="B728">
            <v>5.23</v>
          </cell>
          <cell r="D728">
            <v>19.931664000000001</v>
          </cell>
          <cell r="E728">
            <v>0.19467999999999999</v>
          </cell>
          <cell r="F728">
            <v>8.294E-2</v>
          </cell>
          <cell r="G728">
            <v>0.35347998000000003</v>
          </cell>
          <cell r="H728">
            <v>0.12676999999999999</v>
          </cell>
          <cell r="I728">
            <v>33.460804000000003</v>
          </cell>
          <cell r="J728">
            <v>6.356471</v>
          </cell>
          <cell r="K728">
            <v>41.374000000000002</v>
          </cell>
        </row>
        <row r="729">
          <cell r="A729" t="str">
            <v>5243.TW</v>
          </cell>
          <cell r="B729">
            <v>3.17</v>
          </cell>
          <cell r="D729">
            <v>21.149826000000001</v>
          </cell>
          <cell r="E729">
            <v>7.1329996000000007E-2</v>
          </cell>
          <cell r="F729">
            <v>3.968E-2</v>
          </cell>
          <cell r="G729">
            <v>0.19239001</v>
          </cell>
          <cell r="H729">
            <v>6.3490000000000005E-2</v>
          </cell>
          <cell r="I729">
            <v>19.148264000000001</v>
          </cell>
          <cell r="J729">
            <v>1.3022397999999999</v>
          </cell>
          <cell r="K729">
            <v>67.978999999999999</v>
          </cell>
        </row>
        <row r="730">
          <cell r="A730" t="str">
            <v>5244.TW</v>
          </cell>
          <cell r="B730">
            <v>2.4900000000000002</v>
          </cell>
          <cell r="E730">
            <v>0.100959994</v>
          </cell>
          <cell r="F730">
            <v>5.1620002999999998E-2</v>
          </cell>
          <cell r="G730">
            <v>0.46580001999999998</v>
          </cell>
          <cell r="H730">
            <v>0.15273</v>
          </cell>
          <cell r="I730">
            <v>17.289155999999998</v>
          </cell>
          <cell r="J730">
            <v>1.7086724</v>
          </cell>
          <cell r="K730">
            <v>12.798</v>
          </cell>
        </row>
        <row r="731">
          <cell r="A731" t="str">
            <v>5258.TW</v>
          </cell>
          <cell r="B731">
            <v>8.58</v>
          </cell>
          <cell r="C731">
            <v>0.95799999999999996</v>
          </cell>
          <cell r="D731">
            <v>10.687343</v>
          </cell>
          <cell r="E731">
            <v>0.27474999999999999</v>
          </cell>
          <cell r="F731">
            <v>0.10803001</v>
          </cell>
          <cell r="G731">
            <v>0.33335999999999999</v>
          </cell>
          <cell r="H731">
            <v>0.18542998999999999</v>
          </cell>
          <cell r="I731">
            <v>14.860139999999999</v>
          </cell>
          <cell r="J731">
            <v>3.5960062000000002</v>
          </cell>
          <cell r="K731">
            <v>77.366</v>
          </cell>
        </row>
        <row r="732">
          <cell r="A732" t="str">
            <v>5269.TW</v>
          </cell>
          <cell r="B732">
            <v>39.200000000000003</v>
          </cell>
          <cell r="C732">
            <v>0.97199999999999998</v>
          </cell>
          <cell r="D732">
            <v>23.441808999999999</v>
          </cell>
          <cell r="E732">
            <v>0.12770000000000001</v>
          </cell>
          <cell r="F732">
            <v>5.8130003999999999E-2</v>
          </cell>
          <cell r="G732">
            <v>0.55046004000000004</v>
          </cell>
          <cell r="H732">
            <v>0.38008999999999998</v>
          </cell>
          <cell r="I732">
            <v>54.209183000000003</v>
          </cell>
          <cell r="J732">
            <v>7.5257462999999998</v>
          </cell>
          <cell r="K732">
            <v>92.489000000000004</v>
          </cell>
        </row>
        <row r="733">
          <cell r="A733" t="str">
            <v>5283.TW</v>
          </cell>
          <cell r="B733">
            <v>6.35</v>
          </cell>
          <cell r="E733">
            <v>0.11882</v>
          </cell>
          <cell r="F733">
            <v>4.3979999999999998E-2</v>
          </cell>
          <cell r="G733">
            <v>0.32375999999999999</v>
          </cell>
          <cell r="H733">
            <v>-5.4130003000000003E-2</v>
          </cell>
          <cell r="I733">
            <v>17.559055000000001</v>
          </cell>
          <cell r="J733">
            <v>2.0910300999999998</v>
          </cell>
          <cell r="K733">
            <v>83.465999999999994</v>
          </cell>
        </row>
        <row r="734">
          <cell r="A734" t="str">
            <v>5284.TW</v>
          </cell>
          <cell r="B734">
            <v>4.55</v>
          </cell>
          <cell r="C734">
            <v>0.63300000000000001</v>
          </cell>
          <cell r="D734">
            <v>10.071942</v>
          </cell>
          <cell r="E734">
            <v>0.17924999</v>
          </cell>
          <cell r="F734">
            <v>7.5079999999999994E-2</v>
          </cell>
          <cell r="G734">
            <v>0.39025003000000003</v>
          </cell>
          <cell r="H734">
            <v>0.14316999999999999</v>
          </cell>
          <cell r="I734">
            <v>27.692307</v>
          </cell>
          <cell r="J734">
            <v>2.5707464</v>
          </cell>
          <cell r="K734">
            <v>46.932000000000002</v>
          </cell>
        </row>
        <row r="735">
          <cell r="A735" t="str">
            <v>5285.TW</v>
          </cell>
          <cell r="B735">
            <v>2.16</v>
          </cell>
          <cell r="C735">
            <v>1.204</v>
          </cell>
          <cell r="D735">
            <v>12.517858</v>
          </cell>
          <cell r="E735">
            <v>7.9930000000000001E-2</v>
          </cell>
          <cell r="F735">
            <v>2.776E-2</v>
          </cell>
          <cell r="G735">
            <v>0.14318</v>
          </cell>
          <cell r="H735">
            <v>3.49E-2</v>
          </cell>
          <cell r="I735">
            <v>32.453699999999998</v>
          </cell>
          <cell r="J735">
            <v>2.6051730000000002</v>
          </cell>
          <cell r="K735">
            <v>49.331000000000003</v>
          </cell>
        </row>
        <row r="736">
          <cell r="A736" t="str">
            <v>5288.TW</v>
          </cell>
          <cell r="B736">
            <v>15.29</v>
          </cell>
          <cell r="C736">
            <v>0.61</v>
          </cell>
          <cell r="D736">
            <v>13.186481000000001</v>
          </cell>
          <cell r="E736">
            <v>0.21767998999999999</v>
          </cell>
          <cell r="F736">
            <v>9.3329999999999996E-2</v>
          </cell>
          <cell r="G736">
            <v>0.20951</v>
          </cell>
          <cell r="H736">
            <v>0.14496999999999999</v>
          </cell>
          <cell r="I736">
            <v>14.290386</v>
          </cell>
          <cell r="J736">
            <v>2.8956506000000002</v>
          </cell>
          <cell r="K736">
            <v>109.768</v>
          </cell>
        </row>
        <row r="737">
          <cell r="A737" t="str">
            <v>5292.TW</v>
          </cell>
          <cell r="E737">
            <v>0.28560000000000002</v>
          </cell>
          <cell r="F737">
            <v>8.8709999999999997E-2</v>
          </cell>
          <cell r="G737">
            <v>0.26867999999999997</v>
          </cell>
          <cell r="H737">
            <v>0.18341999</v>
          </cell>
          <cell r="K737">
            <v>62.122999999999998</v>
          </cell>
        </row>
        <row r="738">
          <cell r="A738" t="str">
            <v>5306.TW</v>
          </cell>
          <cell r="B738">
            <v>5.67</v>
          </cell>
          <cell r="C738">
            <v>0.92300000000000004</v>
          </cell>
          <cell r="D738">
            <v>15.426105</v>
          </cell>
          <cell r="E738">
            <v>9.7839999999999996E-2</v>
          </cell>
          <cell r="F738">
            <v>4.7480002E-2</v>
          </cell>
          <cell r="G738">
            <v>0.38919997000000001</v>
          </cell>
          <cell r="H738">
            <v>0.13816999999999999</v>
          </cell>
          <cell r="I738">
            <v>25.220459000000002</v>
          </cell>
          <cell r="J738">
            <v>2.3584904999999998</v>
          </cell>
          <cell r="K738">
            <v>37.542999999999999</v>
          </cell>
        </row>
        <row r="739">
          <cell r="A739" t="str">
            <v>5388.TW</v>
          </cell>
          <cell r="B739">
            <v>9.16</v>
          </cell>
          <cell r="D739">
            <v>10.041153</v>
          </cell>
          <cell r="E739">
            <v>0.21740999999999999</v>
          </cell>
          <cell r="F739">
            <v>4.5769999999999998E-2</v>
          </cell>
          <cell r="G739">
            <v>0.17308999999999999</v>
          </cell>
          <cell r="H739">
            <v>5.2900000000000003E-2</v>
          </cell>
          <cell r="I739">
            <v>13.318777000000001</v>
          </cell>
          <cell r="J739">
            <v>2.4646466</v>
          </cell>
          <cell r="K739">
            <v>235.613</v>
          </cell>
        </row>
        <row r="740">
          <cell r="A740" t="str">
            <v>5434.TW</v>
          </cell>
          <cell r="B740">
            <v>15</v>
          </cell>
          <cell r="C740">
            <v>0.51900000000000002</v>
          </cell>
          <cell r="D740">
            <v>13.825364</v>
          </cell>
          <cell r="E740">
            <v>0.21668999999999999</v>
          </cell>
          <cell r="F740">
            <v>6.6830000000000001E-2</v>
          </cell>
          <cell r="G740">
            <v>0.13557</v>
          </cell>
          <cell r="H740">
            <v>7.3300000000000004E-2</v>
          </cell>
          <cell r="I740">
            <v>17.733333999999999</v>
          </cell>
          <cell r="J740">
            <v>3.5164255999999998</v>
          </cell>
          <cell r="K740">
            <v>261.38200000000001</v>
          </cell>
        </row>
        <row r="741">
          <cell r="A741" t="str">
            <v>5469.TW</v>
          </cell>
          <cell r="B741">
            <v>4.9000000000000004</v>
          </cell>
          <cell r="C741">
            <v>0.66200000000000003</v>
          </cell>
          <cell r="D741">
            <v>9.7851239999999997</v>
          </cell>
          <cell r="E741">
            <v>0.10743</v>
          </cell>
          <cell r="F741">
            <v>5.6070000000000002E-2</v>
          </cell>
          <cell r="G741">
            <v>0.24972</v>
          </cell>
          <cell r="H741">
            <v>0.16017000000000001</v>
          </cell>
          <cell r="I741">
            <v>12.081633</v>
          </cell>
          <cell r="J741">
            <v>1.0217996</v>
          </cell>
          <cell r="K741">
            <v>81.325999999999993</v>
          </cell>
        </row>
        <row r="742">
          <cell r="A742" t="str">
            <v>5471.TW</v>
          </cell>
          <cell r="B742">
            <v>1.33</v>
          </cell>
          <cell r="D742">
            <v>6.1970219999999996</v>
          </cell>
          <cell r="E742">
            <v>6.1290003000000003E-2</v>
          </cell>
          <cell r="F742">
            <v>2.681E-2</v>
          </cell>
          <cell r="G742">
            <v>0.42321998</v>
          </cell>
          <cell r="H742">
            <v>4.0480000000000002E-2</v>
          </cell>
          <cell r="I742">
            <v>40.676690000000001</v>
          </cell>
          <cell r="J742">
            <v>2.5170984000000001</v>
          </cell>
          <cell r="K742">
            <v>16.222999999999999</v>
          </cell>
        </row>
        <row r="743">
          <cell r="A743" t="str">
            <v>5484.TW</v>
          </cell>
          <cell r="B743">
            <v>-1.1200000000000001</v>
          </cell>
          <cell r="D743">
            <v>37.101447999999998</v>
          </cell>
          <cell r="E743">
            <v>-0.12255999400000001</v>
          </cell>
          <cell r="F743">
            <v>-7.0900000000000005E-2</v>
          </cell>
          <cell r="G743">
            <v>0.22264998999999999</v>
          </cell>
          <cell r="H743">
            <v>-0.48668</v>
          </cell>
          <cell r="J743">
            <v>3.0092865999999998</v>
          </cell>
          <cell r="K743">
            <v>5.2969999999999997</v>
          </cell>
        </row>
        <row r="744">
          <cell r="A744" t="str">
            <v>5515.TW</v>
          </cell>
          <cell r="B744">
            <v>1.89</v>
          </cell>
          <cell r="C744">
            <v>0.47499999999999998</v>
          </cell>
          <cell r="E744">
            <v>7.059E-2</v>
          </cell>
          <cell r="F744">
            <v>4.5300000000000002E-3</v>
          </cell>
          <cell r="G744">
            <v>9.2980005000000004E-2</v>
          </cell>
          <cell r="H744">
            <v>1.33E-3</v>
          </cell>
          <cell r="I744">
            <v>12.433863000000001</v>
          </cell>
          <cell r="J744">
            <v>1.2210962999999999</v>
          </cell>
          <cell r="K744">
            <v>16.613</v>
          </cell>
        </row>
        <row r="745">
          <cell r="A745" t="str">
            <v>5519.TW</v>
          </cell>
          <cell r="B745">
            <v>4.5999999999999996</v>
          </cell>
          <cell r="E745">
            <v>0.20605000000000001</v>
          </cell>
          <cell r="F745">
            <v>6.1100002E-2</v>
          </cell>
          <cell r="G745">
            <v>0.26834000000000002</v>
          </cell>
          <cell r="H745">
            <v>0.15146999999999999</v>
          </cell>
          <cell r="I745">
            <v>8.9239130000000007</v>
          </cell>
          <cell r="J745">
            <v>1.7255148</v>
          </cell>
          <cell r="K745">
            <v>28.943999999999999</v>
          </cell>
        </row>
        <row r="746">
          <cell r="A746" t="str">
            <v>5521.TW</v>
          </cell>
          <cell r="B746">
            <v>0.11</v>
          </cell>
          <cell r="E746">
            <v>9.5899999999999996E-3</v>
          </cell>
          <cell r="F746">
            <v>2.0899999999999998E-3</v>
          </cell>
          <cell r="G746">
            <v>5.91E-2</v>
          </cell>
          <cell r="H746">
            <v>-6.583E-2</v>
          </cell>
          <cell r="I746">
            <v>115.90909000000001</v>
          </cell>
          <cell r="J746">
            <v>1.1921459999999999</v>
          </cell>
          <cell r="K746">
            <v>11.776</v>
          </cell>
        </row>
        <row r="747">
          <cell r="A747" t="str">
            <v>5522.TW</v>
          </cell>
          <cell r="B747">
            <v>3.9</v>
          </cell>
          <cell r="C747">
            <v>0.315</v>
          </cell>
          <cell r="D747">
            <v>12.0558</v>
          </cell>
          <cell r="E747">
            <v>8.2360000000000003E-2</v>
          </cell>
          <cell r="F747">
            <v>3.04E-2</v>
          </cell>
          <cell r="G747">
            <v>0.30098000000000003</v>
          </cell>
          <cell r="H747">
            <v>0.25469000000000003</v>
          </cell>
          <cell r="I747">
            <v>21.051280999999999</v>
          </cell>
          <cell r="J747">
            <v>1.4113804000000001</v>
          </cell>
          <cell r="K747">
            <v>27.946999999999999</v>
          </cell>
        </row>
        <row r="748">
          <cell r="A748" t="str">
            <v>5525.TW</v>
          </cell>
          <cell r="B748">
            <v>2.4</v>
          </cell>
          <cell r="E748">
            <v>0.13095999999999999</v>
          </cell>
          <cell r="F748">
            <v>3.0460000000000001E-2</v>
          </cell>
          <cell r="G748">
            <v>0.27438997999999998</v>
          </cell>
          <cell r="H748">
            <v>-0.19333</v>
          </cell>
          <cell r="I748">
            <v>14.75</v>
          </cell>
          <cell r="J748">
            <v>1.9458032999999999</v>
          </cell>
          <cell r="K748">
            <v>17.059000000000001</v>
          </cell>
        </row>
        <row r="749">
          <cell r="A749" t="str">
            <v>5531.TW</v>
          </cell>
          <cell r="B749">
            <v>-0.85</v>
          </cell>
          <cell r="C749">
            <v>0.61899999999999999</v>
          </cell>
          <cell r="E749">
            <v>-3.5940002999999998E-2</v>
          </cell>
          <cell r="F749">
            <v>-4.3099998000000004E-3</v>
          </cell>
          <cell r="G749">
            <v>0.26349001999999999</v>
          </cell>
          <cell r="H749">
            <v>-0.68267</v>
          </cell>
          <cell r="J749">
            <v>1.0712216999999999</v>
          </cell>
          <cell r="K749">
            <v>3.8650000000000002</v>
          </cell>
        </row>
        <row r="750">
          <cell r="A750" t="str">
            <v>5533.TW</v>
          </cell>
          <cell r="B750">
            <v>1.97</v>
          </cell>
          <cell r="C750">
            <v>0.22600000000000001</v>
          </cell>
          <cell r="E750">
            <v>9.5280000000000004E-2</v>
          </cell>
          <cell r="F750">
            <v>5.1090002000000002E-2</v>
          </cell>
          <cell r="G750">
            <v>0.32713999999999999</v>
          </cell>
          <cell r="H750">
            <v>0.20674998999999999</v>
          </cell>
          <cell r="I750">
            <v>12.233502</v>
          </cell>
          <cell r="J750">
            <v>0.71511230000000003</v>
          </cell>
          <cell r="K750">
            <v>13.195</v>
          </cell>
        </row>
        <row r="751">
          <cell r="A751" t="str">
            <v>5534.TW</v>
          </cell>
          <cell r="B751">
            <v>6.12</v>
          </cell>
          <cell r="C751">
            <v>0.27200000000000002</v>
          </cell>
          <cell r="D751">
            <v>9.8812549999999995</v>
          </cell>
          <cell r="E751">
            <v>9.1749999999999998E-2</v>
          </cell>
          <cell r="F751">
            <v>3.1059999000000001E-2</v>
          </cell>
          <cell r="G751">
            <v>0.30055999999999999</v>
          </cell>
          <cell r="H751">
            <v>0.24328</v>
          </cell>
          <cell r="I751">
            <v>19.035948000000001</v>
          </cell>
          <cell r="J751">
            <v>1.6943235000000001</v>
          </cell>
          <cell r="K751">
            <v>33.749000000000002</v>
          </cell>
        </row>
        <row r="752">
          <cell r="A752" t="str">
            <v>5538.TW</v>
          </cell>
          <cell r="B752">
            <v>1.1499999999999999</v>
          </cell>
          <cell r="C752">
            <v>0.47799999999999998</v>
          </cell>
          <cell r="D752">
            <v>5.3588905000000002</v>
          </cell>
          <cell r="E752">
            <v>2.0219999999999998E-2</v>
          </cell>
          <cell r="F752">
            <v>7.9000010000000002E-3</v>
          </cell>
          <cell r="G752">
            <v>7.4660000000000004E-2</v>
          </cell>
          <cell r="H752">
            <v>-4.3999999999999997E-2</v>
          </cell>
          <cell r="I752">
            <v>28.565215999999999</v>
          </cell>
          <cell r="J752">
            <v>1.0142958</v>
          </cell>
          <cell r="K752">
            <v>64.442999999999998</v>
          </cell>
        </row>
        <row r="753">
          <cell r="A753" t="str">
            <v>5546.TW</v>
          </cell>
          <cell r="B753">
            <v>-1.01</v>
          </cell>
          <cell r="C753">
            <v>0.25900000000000001</v>
          </cell>
          <cell r="E753">
            <v>-9.5690004999999995E-2</v>
          </cell>
          <cell r="F753">
            <v>-8.0699994999999993E-3</v>
          </cell>
          <cell r="G753">
            <v>8.5629999999999998E-2</v>
          </cell>
          <cell r="H753">
            <v>4.9689997E-2</v>
          </cell>
          <cell r="J753">
            <v>1.0979247999999999</v>
          </cell>
          <cell r="K753">
            <v>45.960999999999999</v>
          </cell>
        </row>
        <row r="754">
          <cell r="A754" t="str">
            <v>5607.TW</v>
          </cell>
          <cell r="B754">
            <v>2.61</v>
          </cell>
          <cell r="D754">
            <v>18.448844999999999</v>
          </cell>
          <cell r="E754">
            <v>8.9249999999999996E-2</v>
          </cell>
          <cell r="F754">
            <v>2.4030002000000002E-2</v>
          </cell>
          <cell r="G754">
            <v>0.46925998000000002</v>
          </cell>
          <cell r="H754">
            <v>0.34043997999999998</v>
          </cell>
          <cell r="I754">
            <v>21.417625000000001</v>
          </cell>
          <cell r="J754">
            <v>1.8724460000000001</v>
          </cell>
          <cell r="K754">
            <v>9.5790000000000006</v>
          </cell>
        </row>
        <row r="755">
          <cell r="A755" t="str">
            <v>5608.TW</v>
          </cell>
          <cell r="B755">
            <v>-1.31</v>
          </cell>
          <cell r="C755">
            <v>1.3640000000000001</v>
          </cell>
          <cell r="D755">
            <v>2.1402714</v>
          </cell>
          <cell r="E755">
            <v>-5.747E-2</v>
          </cell>
          <cell r="F755">
            <v>-4.5199999999999997E-3</v>
          </cell>
          <cell r="G755">
            <v>3.9320000000000001E-2</v>
          </cell>
          <cell r="H755">
            <v>-1.585E-2</v>
          </cell>
          <cell r="J755">
            <v>0.97073423999999997</v>
          </cell>
          <cell r="K755">
            <v>9.1739999999999995</v>
          </cell>
        </row>
        <row r="756">
          <cell r="A756" t="str">
            <v>5706.TW</v>
          </cell>
          <cell r="B756">
            <v>3.6</v>
          </cell>
          <cell r="C756">
            <v>0.47799999999999998</v>
          </cell>
          <cell r="D756">
            <v>40.35</v>
          </cell>
          <cell r="E756">
            <v>0.18568999999999999</v>
          </cell>
          <cell r="F756">
            <v>4.1459999999999997E-2</v>
          </cell>
          <cell r="G756">
            <v>0.16159001000000001</v>
          </cell>
          <cell r="H756">
            <v>9.0550005000000003E-2</v>
          </cell>
          <cell r="I756">
            <v>22.416665999999999</v>
          </cell>
          <cell r="J756">
            <v>3.8757079999999999</v>
          </cell>
          <cell r="K756">
            <v>33.500999999999998</v>
          </cell>
        </row>
        <row r="757">
          <cell r="A757" t="str">
            <v>5871.TW</v>
          </cell>
          <cell r="B757">
            <v>14.31</v>
          </cell>
          <cell r="C757">
            <v>1.1659999999999999</v>
          </cell>
          <cell r="D757">
            <v>8.5967830000000003</v>
          </cell>
          <cell r="E757">
            <v>0.15104999999999999</v>
          </cell>
          <cell r="F757">
            <v>2.6859999999999998E-2</v>
          </cell>
          <cell r="G757">
            <v>0.71453005000000003</v>
          </cell>
          <cell r="H757">
            <v>0.51114000000000004</v>
          </cell>
          <cell r="I757">
            <v>10.831586</v>
          </cell>
          <cell r="J757">
            <v>1.5625473000000001</v>
          </cell>
          <cell r="K757">
            <v>39.076000000000001</v>
          </cell>
        </row>
        <row r="758">
          <cell r="A758" t="str">
            <v>5876.TW</v>
          </cell>
          <cell r="B758">
            <v>3.03</v>
          </cell>
          <cell r="C758">
            <v>0.44900000000000001</v>
          </cell>
          <cell r="D758">
            <v>12.236841999999999</v>
          </cell>
          <cell r="E758">
            <v>7.1120000000000003E-2</v>
          </cell>
          <cell r="F758">
            <v>7.3000000000000001E-3</v>
          </cell>
          <cell r="H758">
            <v>0.57616000000000001</v>
          </cell>
          <cell r="I758">
            <v>15.346534999999999</v>
          </cell>
          <cell r="J758">
            <v>1.1701646000000001</v>
          </cell>
          <cell r="K758">
            <v>8.3010000000000002</v>
          </cell>
        </row>
        <row r="759">
          <cell r="A759" t="str">
            <v>5880.TW</v>
          </cell>
          <cell r="B759">
            <v>1.17</v>
          </cell>
          <cell r="C759">
            <v>0.38600000000000001</v>
          </cell>
          <cell r="D759">
            <v>14.086021000000001</v>
          </cell>
          <cell r="E759">
            <v>7.664E-2</v>
          </cell>
          <cell r="F759">
            <v>3.8500000000000001E-3</v>
          </cell>
          <cell r="H759">
            <v>0.31289</v>
          </cell>
          <cell r="I759">
            <v>22.393163999999999</v>
          </cell>
          <cell r="J759">
            <v>1.6064750000000001</v>
          </cell>
          <cell r="K759">
            <v>3.6629999999999998</v>
          </cell>
        </row>
        <row r="760">
          <cell r="A760" t="str">
            <v>5906.TW</v>
          </cell>
          <cell r="B760">
            <v>2.39</v>
          </cell>
          <cell r="C760">
            <v>0.56100000000000005</v>
          </cell>
          <cell r="E760">
            <v>0.10949001</v>
          </cell>
          <cell r="F760">
            <v>3.7080000000000002E-2</v>
          </cell>
          <cell r="G760">
            <v>0.53715000000000002</v>
          </cell>
          <cell r="H760">
            <v>7.5600000000000001E-2</v>
          </cell>
          <cell r="I760">
            <v>26.694559999999999</v>
          </cell>
          <cell r="J760">
            <v>3.0954343999999998</v>
          </cell>
          <cell r="K760">
            <v>61.545000000000002</v>
          </cell>
        </row>
        <row r="761">
          <cell r="A761" t="str">
            <v>5907.TW</v>
          </cell>
          <cell r="B761">
            <v>-11.37</v>
          </cell>
          <cell r="C761">
            <v>0.623</v>
          </cell>
          <cell r="E761">
            <v>-0.33808997000000002</v>
          </cell>
          <cell r="F761">
            <v>-6.0499999999999998E-3</v>
          </cell>
          <cell r="G761">
            <v>0.83211999999999997</v>
          </cell>
          <cell r="H761">
            <v>-0.12880999000000001</v>
          </cell>
          <cell r="J761">
            <v>0.35730805999999998</v>
          </cell>
          <cell r="K761">
            <v>19.536999999999999</v>
          </cell>
        </row>
        <row r="762">
          <cell r="A762" t="str">
            <v>6005.TW</v>
          </cell>
          <cell r="B762">
            <v>2.0099999999999998</v>
          </cell>
          <cell r="C762">
            <v>0.82799999999999996</v>
          </cell>
          <cell r="E762">
            <v>0.11141</v>
          </cell>
          <cell r="F762">
            <v>2.085E-2</v>
          </cell>
          <cell r="G762">
            <v>0.88980999999999999</v>
          </cell>
          <cell r="H762">
            <v>0.31391999999999998</v>
          </cell>
          <cell r="I762">
            <v>12.388059999999999</v>
          </cell>
          <cell r="J762">
            <v>1.3431145</v>
          </cell>
          <cell r="K762">
            <v>4.923</v>
          </cell>
        </row>
        <row r="763">
          <cell r="A763" t="str">
            <v>6024.TW</v>
          </cell>
          <cell r="B763">
            <v>4.91</v>
          </cell>
          <cell r="C763">
            <v>0.41299999999999998</v>
          </cell>
          <cell r="E763">
            <v>0.14485000000000001</v>
          </cell>
          <cell r="F763">
            <v>2.0350001999999999E-2</v>
          </cell>
          <cell r="G763">
            <v>0.57077</v>
          </cell>
          <cell r="H763">
            <v>-1.8939999999999999E-2</v>
          </cell>
          <cell r="I763">
            <v>12.158860000000001</v>
          </cell>
          <cell r="J763">
            <v>1.7513494000000001</v>
          </cell>
          <cell r="K763">
            <v>10.250999999999999</v>
          </cell>
        </row>
        <row r="764">
          <cell r="A764" t="str">
            <v>6108.TW</v>
          </cell>
          <cell r="B764">
            <v>0.74</v>
          </cell>
          <cell r="D764">
            <v>7.4074073</v>
          </cell>
          <cell r="E764">
            <v>3.2820000000000002E-2</v>
          </cell>
          <cell r="F764">
            <v>-2.8600001000000002E-3</v>
          </cell>
          <cell r="G764">
            <v>0.100880004</v>
          </cell>
          <cell r="H764">
            <v>-2.9760001000000001E-2</v>
          </cell>
          <cell r="I764">
            <v>29.729728999999999</v>
          </cell>
          <cell r="J764">
            <v>1.0379316999999999</v>
          </cell>
          <cell r="K764">
            <v>36.19</v>
          </cell>
        </row>
        <row r="765">
          <cell r="A765" t="str">
            <v>6112.TW</v>
          </cell>
          <cell r="B765">
            <v>2.98</v>
          </cell>
          <cell r="C765">
            <v>0.23699999999999999</v>
          </cell>
          <cell r="E765">
            <v>0.10759000000000001</v>
          </cell>
          <cell r="F765">
            <v>1.985E-2</v>
          </cell>
          <cell r="G765">
            <v>0.1376</v>
          </cell>
          <cell r="H765">
            <v>7.5100000000000002E-3</v>
          </cell>
          <cell r="I765">
            <v>20.201342</v>
          </cell>
          <cell r="J765">
            <v>2.7074432000000002</v>
          </cell>
          <cell r="K765">
            <v>105.598</v>
          </cell>
        </row>
        <row r="766">
          <cell r="A766" t="str">
            <v>6115.TW</v>
          </cell>
          <cell r="B766">
            <v>3.18</v>
          </cell>
          <cell r="C766">
            <v>0.2</v>
          </cell>
          <cell r="D766">
            <v>14.300255</v>
          </cell>
          <cell r="E766">
            <v>9.9759996000000004E-2</v>
          </cell>
          <cell r="F766">
            <v>4.3530001999999998E-2</v>
          </cell>
          <cell r="G766">
            <v>0.17229</v>
          </cell>
          <cell r="H766">
            <v>9.0530009999999994E-2</v>
          </cell>
          <cell r="I766">
            <v>17.672955999999999</v>
          </cell>
          <cell r="J766">
            <v>2.0820211999999998</v>
          </cell>
          <cell r="K766">
            <v>33.725999999999999</v>
          </cell>
        </row>
        <row r="767">
          <cell r="A767" t="str">
            <v>6116.TW</v>
          </cell>
          <cell r="B767">
            <v>-1.74</v>
          </cell>
          <cell r="C767">
            <v>1.099</v>
          </cell>
          <cell r="D767">
            <v>38.148147999999999</v>
          </cell>
          <cell r="E767">
            <v>-0.11402000499999999</v>
          </cell>
          <cell r="F767">
            <v>-5.7160000000000002E-2</v>
          </cell>
          <cell r="G767">
            <v>-0.22281000000000001</v>
          </cell>
          <cell r="H767">
            <v>-0.43385000000000001</v>
          </cell>
          <cell r="J767">
            <v>0.73189795000000002</v>
          </cell>
          <cell r="K767">
            <v>4.2729999999999997</v>
          </cell>
        </row>
        <row r="768">
          <cell r="A768" t="str">
            <v>6117.TW</v>
          </cell>
          <cell r="B768">
            <v>2.66</v>
          </cell>
          <cell r="C768">
            <v>0.97099999999999997</v>
          </cell>
          <cell r="E768">
            <v>7.4969999999999995E-2</v>
          </cell>
          <cell r="F768">
            <v>2.0119999999999999E-2</v>
          </cell>
          <cell r="G768">
            <v>0.23352999999999999</v>
          </cell>
          <cell r="H768">
            <v>0.14277999999999999</v>
          </cell>
          <cell r="I768">
            <v>48.49624</v>
          </cell>
          <cell r="J768">
            <v>9.4133099999999992</v>
          </cell>
          <cell r="K768">
            <v>26.721</v>
          </cell>
        </row>
        <row r="769">
          <cell r="A769" t="str">
            <v>6120.TW</v>
          </cell>
          <cell r="B769">
            <v>0.5</v>
          </cell>
          <cell r="D769">
            <v>-830.00005999999996</v>
          </cell>
          <cell r="E769">
            <v>3.6909999999999998E-2</v>
          </cell>
          <cell r="F769">
            <v>-1.8699999999999999E-3</v>
          </cell>
          <cell r="G769">
            <v>5.5530000000000003E-2</v>
          </cell>
          <cell r="H769">
            <v>-2.8830000000000001E-2</v>
          </cell>
          <cell r="I769">
            <v>33.200000000000003</v>
          </cell>
          <cell r="J769">
            <v>1.1640136999999999</v>
          </cell>
          <cell r="K769">
            <v>29.533000000000001</v>
          </cell>
        </row>
        <row r="770">
          <cell r="A770" t="str">
            <v>6128.TW</v>
          </cell>
          <cell r="B770">
            <v>3.27</v>
          </cell>
          <cell r="C770">
            <v>9.1999999999999998E-2</v>
          </cell>
          <cell r="E770">
            <v>0.106639996</v>
          </cell>
          <cell r="F770">
            <v>4.0999997000000003E-2</v>
          </cell>
          <cell r="G770">
            <v>0.41597000000000001</v>
          </cell>
          <cell r="H770">
            <v>0.10576000000000001</v>
          </cell>
          <cell r="I770">
            <v>12.04893</v>
          </cell>
          <cell r="J770">
            <v>1.2108920000000001</v>
          </cell>
          <cell r="K770">
            <v>41.652999999999999</v>
          </cell>
        </row>
        <row r="771">
          <cell r="A771" t="str">
            <v>6133.TW</v>
          </cell>
          <cell r="B771">
            <v>0.23</v>
          </cell>
          <cell r="E771">
            <v>2.3550000000000001E-2</v>
          </cell>
          <cell r="F771">
            <v>1.3699999999999999E-3</v>
          </cell>
          <cell r="G771">
            <v>0.19756001000000001</v>
          </cell>
          <cell r="H771">
            <v>-5.4510000000000003E-2</v>
          </cell>
          <cell r="I771">
            <v>67.608695999999995</v>
          </cell>
          <cell r="J771">
            <v>1.6337466</v>
          </cell>
          <cell r="K771">
            <v>8.3179999999999996</v>
          </cell>
        </row>
        <row r="772">
          <cell r="A772" t="str">
            <v>6136.TW</v>
          </cell>
          <cell r="B772">
            <v>0.91</v>
          </cell>
          <cell r="C772">
            <v>0.25</v>
          </cell>
          <cell r="E772">
            <v>3.082E-2</v>
          </cell>
          <cell r="F772">
            <v>-6.2899999999999996E-3</v>
          </cell>
          <cell r="G772">
            <v>0.19114</v>
          </cell>
          <cell r="H772">
            <v>-0.10677</v>
          </cell>
          <cell r="I772">
            <v>25.824175</v>
          </cell>
          <cell r="J772">
            <v>0.70727739999999995</v>
          </cell>
          <cell r="K772">
            <v>4.3819999999999997</v>
          </cell>
        </row>
        <row r="773">
          <cell r="A773" t="str">
            <v>6139.TW</v>
          </cell>
          <cell r="B773">
            <v>9.1199999999999992</v>
          </cell>
          <cell r="C773">
            <v>1.02</v>
          </cell>
          <cell r="E773">
            <v>0.24973999999999999</v>
          </cell>
          <cell r="F773">
            <v>4.8529999999999997E-2</v>
          </cell>
          <cell r="G773">
            <v>9.0609999999999996E-2</v>
          </cell>
          <cell r="H773">
            <v>6.5879999999999994E-2</v>
          </cell>
          <cell r="I773">
            <v>23.574562</v>
          </cell>
          <cell r="J773">
            <v>4.4367403999999997</v>
          </cell>
          <cell r="K773">
            <v>252.303</v>
          </cell>
        </row>
        <row r="774">
          <cell r="A774" t="str">
            <v>6141.TW</v>
          </cell>
          <cell r="B774">
            <v>-5.23</v>
          </cell>
          <cell r="C774">
            <v>0.54100000000000004</v>
          </cell>
          <cell r="D774">
            <v>6.8235292000000003</v>
          </cell>
          <cell r="E774">
            <v>-0.21243000000000001</v>
          </cell>
          <cell r="F774">
            <v>-4.8439999999999997E-2</v>
          </cell>
          <cell r="G774">
            <v>-5.2780000000000001E-2</v>
          </cell>
          <cell r="H774">
            <v>-0.35776000000000002</v>
          </cell>
          <cell r="J774">
            <v>1.0968921</v>
          </cell>
          <cell r="K774">
            <v>22.673999999999999</v>
          </cell>
        </row>
        <row r="775">
          <cell r="A775" t="str">
            <v>6142.TW</v>
          </cell>
          <cell r="B775">
            <v>-0.35</v>
          </cell>
          <cell r="C775">
            <v>0.70499999999999996</v>
          </cell>
          <cell r="E775">
            <v>-1.1639999999999999E-2</v>
          </cell>
          <cell r="F775">
            <v>-2.401E-2</v>
          </cell>
          <cell r="G775">
            <v>6.8089999999999998E-2</v>
          </cell>
          <cell r="H775">
            <v>-0.43591000000000002</v>
          </cell>
          <cell r="J775">
            <v>1.0603676</v>
          </cell>
          <cell r="K775">
            <v>7.6769999999999996</v>
          </cell>
        </row>
        <row r="776">
          <cell r="A776" t="str">
            <v>6152.TW</v>
          </cell>
          <cell r="B776">
            <v>-0.1</v>
          </cell>
          <cell r="C776">
            <v>1.0249999999999999</v>
          </cell>
          <cell r="E776">
            <v>-1.4489999999999999E-2</v>
          </cell>
          <cell r="F776">
            <v>-2.2460000000000001E-2</v>
          </cell>
          <cell r="G776">
            <v>0.18652001000000001</v>
          </cell>
          <cell r="H776">
            <v>-2.8910000000000002E-2</v>
          </cell>
          <cell r="J776">
            <v>1.2429695999999999</v>
          </cell>
          <cell r="K776">
            <v>13.052</v>
          </cell>
        </row>
        <row r="777">
          <cell r="A777" t="str">
            <v>6153.TW</v>
          </cell>
          <cell r="B777">
            <v>-5.45</v>
          </cell>
          <cell r="C777">
            <v>0.93500000000000005</v>
          </cell>
          <cell r="D777">
            <v>5.8625335999999999</v>
          </cell>
          <cell r="E777">
            <v>-0.24551999999999999</v>
          </cell>
          <cell r="F777">
            <v>-6.3130000000000006E-2</v>
          </cell>
          <cell r="G777">
            <v>-9.5939999999999998E-2</v>
          </cell>
          <cell r="H777">
            <v>-0.16547000000000001</v>
          </cell>
          <cell r="J777">
            <v>0.98594742999999996</v>
          </cell>
          <cell r="K777">
            <v>17.745999999999999</v>
          </cell>
        </row>
        <row r="778">
          <cell r="A778" t="str">
            <v>6155.TW</v>
          </cell>
          <cell r="B778">
            <v>0.93</v>
          </cell>
          <cell r="D778">
            <v>22.195122000000001</v>
          </cell>
          <cell r="E778">
            <v>5.2740000000000002E-2</v>
          </cell>
          <cell r="F778">
            <v>-3.0999999999999999E-3</v>
          </cell>
          <cell r="G778">
            <v>0.19895001000000001</v>
          </cell>
          <cell r="H778">
            <v>-6.7849999999999994E-2</v>
          </cell>
          <cell r="I778">
            <v>29.354837</v>
          </cell>
          <cell r="J778">
            <v>1.5681543</v>
          </cell>
          <cell r="K778">
            <v>5.9279999999999999</v>
          </cell>
        </row>
        <row r="779">
          <cell r="A779" t="str">
            <v>6164.TW</v>
          </cell>
          <cell r="B779">
            <v>-0.01</v>
          </cell>
          <cell r="D779">
            <v>26.101696</v>
          </cell>
          <cell r="E779">
            <v>-2.2100000000000002E-3</v>
          </cell>
          <cell r="F779">
            <v>-1.4239999999999999E-2</v>
          </cell>
          <cell r="G779">
            <v>0.27849000000000002</v>
          </cell>
          <cell r="H779">
            <v>1.9539999999999998E-2</v>
          </cell>
          <cell r="J779">
            <v>1.3882627000000001</v>
          </cell>
          <cell r="K779">
            <v>7.5270000000000001</v>
          </cell>
        </row>
        <row r="780">
          <cell r="A780" t="str">
            <v>6165.TW</v>
          </cell>
          <cell r="B780">
            <v>1.1599999999999999</v>
          </cell>
          <cell r="C780">
            <v>0.30399999999999999</v>
          </cell>
          <cell r="E780">
            <v>1.8849999999999999E-2</v>
          </cell>
          <cell r="F780">
            <v>4.9100000000000003E-3</v>
          </cell>
          <cell r="G780">
            <v>0.24909000000000001</v>
          </cell>
          <cell r="H780">
            <v>6.2179998E-2</v>
          </cell>
          <cell r="I780">
            <v>34.956898000000002</v>
          </cell>
          <cell r="J780">
            <v>2.7502710000000001</v>
          </cell>
          <cell r="K780">
            <v>46.392000000000003</v>
          </cell>
        </row>
        <row r="781">
          <cell r="A781" t="str">
            <v>6166.TW</v>
          </cell>
          <cell r="B781">
            <v>0.78</v>
          </cell>
          <cell r="C781">
            <v>-7.2999999999999995E-2</v>
          </cell>
          <cell r="D781">
            <v>35.714286999999999</v>
          </cell>
          <cell r="E781">
            <v>5.2810002000000002E-2</v>
          </cell>
          <cell r="F781">
            <v>1.5149999000000001E-2</v>
          </cell>
          <cell r="G781">
            <v>0.36613997999999998</v>
          </cell>
          <cell r="H781">
            <v>1.2239999999999999E-2</v>
          </cell>
          <cell r="I781">
            <v>112.17949</v>
          </cell>
          <cell r="J781">
            <v>3.5280836</v>
          </cell>
          <cell r="K781">
            <v>52.481000000000002</v>
          </cell>
        </row>
        <row r="782">
          <cell r="A782" t="str">
            <v>6168.TW</v>
          </cell>
          <cell r="B782">
            <v>0.5</v>
          </cell>
          <cell r="C782">
            <v>0.84299999999999997</v>
          </cell>
          <cell r="D782">
            <v>10.936171</v>
          </cell>
          <cell r="E782">
            <v>2.7629999999999998E-2</v>
          </cell>
          <cell r="F782">
            <v>6.6500003000000002E-3</v>
          </cell>
          <cell r="G782">
            <v>0.26624999999999999</v>
          </cell>
          <cell r="H782">
            <v>6.6700003999999993E-2</v>
          </cell>
          <cell r="I782">
            <v>51.4</v>
          </cell>
          <cell r="J782">
            <v>1.6950270999999999</v>
          </cell>
          <cell r="K782">
            <v>9.8810000000000002</v>
          </cell>
        </row>
        <row r="783">
          <cell r="A783" t="str">
            <v>6176.TW</v>
          </cell>
          <cell r="B783">
            <v>13.8</v>
          </cell>
          <cell r="C783">
            <v>0.71499999999999997</v>
          </cell>
          <cell r="D783">
            <v>16.394113999999998</v>
          </cell>
          <cell r="E783">
            <v>0.18104999999999999</v>
          </cell>
          <cell r="F783">
            <v>6.1170000000000002E-2</v>
          </cell>
          <cell r="G783">
            <v>0.20480000000000001</v>
          </cell>
          <cell r="H783">
            <v>0.117089994</v>
          </cell>
          <cell r="I783">
            <v>14.528985</v>
          </cell>
          <cell r="J783">
            <v>2.5286919999999999</v>
          </cell>
          <cell r="K783">
            <v>98.2</v>
          </cell>
        </row>
        <row r="784">
          <cell r="A784" t="str">
            <v>6177.TW</v>
          </cell>
          <cell r="B784">
            <v>4.34</v>
          </cell>
          <cell r="C784">
            <v>0.38200000000000001</v>
          </cell>
          <cell r="D784">
            <v>16.083334000000001</v>
          </cell>
          <cell r="E784">
            <v>0.24826999</v>
          </cell>
          <cell r="F784">
            <v>4.4040000000000003E-2</v>
          </cell>
          <cell r="G784">
            <v>0.25345000000000001</v>
          </cell>
          <cell r="H784">
            <v>0.19194000999999999</v>
          </cell>
          <cell r="I784">
            <v>13.341013999999999</v>
          </cell>
          <cell r="J784">
            <v>2.6299055</v>
          </cell>
          <cell r="K784">
            <v>37.859000000000002</v>
          </cell>
        </row>
        <row r="785">
          <cell r="A785" t="str">
            <v>6183.TW</v>
          </cell>
          <cell r="B785">
            <v>3.18</v>
          </cell>
          <cell r="E785">
            <v>0.18136999000000001</v>
          </cell>
          <cell r="F785">
            <v>9.2740000000000003E-2</v>
          </cell>
          <cell r="G785">
            <v>0.43477001999999998</v>
          </cell>
          <cell r="H785">
            <v>0.22610000999999999</v>
          </cell>
          <cell r="I785">
            <v>23.207547999999999</v>
          </cell>
          <cell r="J785">
            <v>4.0556134999999998</v>
          </cell>
          <cell r="K785">
            <v>15.597</v>
          </cell>
        </row>
        <row r="786">
          <cell r="A786" t="str">
            <v>6184.TW</v>
          </cell>
          <cell r="B786">
            <v>3.47</v>
          </cell>
          <cell r="E786">
            <v>0.12527000999999999</v>
          </cell>
          <cell r="F786">
            <v>4.8219999999999999E-2</v>
          </cell>
          <cell r="G786">
            <v>0.50071995999999996</v>
          </cell>
          <cell r="H786">
            <v>0.28915000000000002</v>
          </cell>
          <cell r="I786">
            <v>15.965418</v>
          </cell>
          <cell r="J786">
            <v>1.9507042999999999</v>
          </cell>
          <cell r="K786">
            <v>13.984</v>
          </cell>
        </row>
        <row r="787">
          <cell r="A787" t="str">
            <v>6189.TW</v>
          </cell>
          <cell r="B787">
            <v>5.38</v>
          </cell>
          <cell r="C787">
            <v>0.39100000000000001</v>
          </cell>
          <cell r="E787">
            <v>0.16584998000000001</v>
          </cell>
          <cell r="F787">
            <v>5.0380003E-2</v>
          </cell>
          <cell r="G787">
            <v>8.4400000000000003E-2</v>
          </cell>
          <cell r="H787">
            <v>4.9360000000000001E-2</v>
          </cell>
          <cell r="I787">
            <v>19.423791999999999</v>
          </cell>
          <cell r="J787">
            <v>4.1164420000000002</v>
          </cell>
          <cell r="K787">
            <v>139.255</v>
          </cell>
        </row>
        <row r="788">
          <cell r="A788" t="str">
            <v>6191.TW</v>
          </cell>
          <cell r="B788">
            <v>6.68</v>
          </cell>
          <cell r="C788">
            <v>0.76300000000000001</v>
          </cell>
          <cell r="E788">
            <v>0.16347</v>
          </cell>
          <cell r="F788">
            <v>6.2019999999999999E-2</v>
          </cell>
          <cell r="G788">
            <v>0.23508999999999999</v>
          </cell>
          <cell r="H788">
            <v>0.18031</v>
          </cell>
          <cell r="I788">
            <v>10.718563</v>
          </cell>
          <cell r="J788">
            <v>1.6498075999999999</v>
          </cell>
          <cell r="K788">
            <v>48.725000000000001</v>
          </cell>
        </row>
        <row r="789">
          <cell r="A789" t="str">
            <v>6192.TW</v>
          </cell>
          <cell r="B789">
            <v>9</v>
          </cell>
          <cell r="C789">
            <v>0.61399999999999999</v>
          </cell>
          <cell r="D789">
            <v>11.248711</v>
          </cell>
          <cell r="E789">
            <v>0.12529000000000001</v>
          </cell>
          <cell r="F789">
            <v>6.3590005000000005E-2</v>
          </cell>
          <cell r="G789">
            <v>0.3196</v>
          </cell>
          <cell r="H789">
            <v>0.12958</v>
          </cell>
          <cell r="I789">
            <v>12.111110999999999</v>
          </cell>
          <cell r="J789">
            <v>1.6214689</v>
          </cell>
          <cell r="K789">
            <v>69.971000000000004</v>
          </cell>
        </row>
        <row r="790">
          <cell r="A790" t="str">
            <v>6196.TW</v>
          </cell>
          <cell r="B790">
            <v>11.64</v>
          </cell>
          <cell r="C790">
            <v>1.359</v>
          </cell>
          <cell r="D790">
            <v>13.039866999999999</v>
          </cell>
          <cell r="E790">
            <v>0.20280000000000001</v>
          </cell>
          <cell r="F790">
            <v>3.7039999999999997E-2</v>
          </cell>
          <cell r="G790">
            <v>9.3240000000000003E-2</v>
          </cell>
          <cell r="H790">
            <v>3.6600000000000001E-2</v>
          </cell>
          <cell r="I790">
            <v>13.487971999999999</v>
          </cell>
          <cell r="J790">
            <v>2.8363923999999998</v>
          </cell>
          <cell r="K790">
            <v>285.37</v>
          </cell>
        </row>
        <row r="791">
          <cell r="A791" t="str">
            <v>6197.TW</v>
          </cell>
          <cell r="B791">
            <v>6.25</v>
          </cell>
          <cell r="C791">
            <v>0.54900000000000004</v>
          </cell>
          <cell r="E791">
            <v>0.19878999999999999</v>
          </cell>
          <cell r="F791">
            <v>8.0490000000000006E-2</v>
          </cell>
          <cell r="G791">
            <v>0.28949999999999998</v>
          </cell>
          <cell r="H791">
            <v>0.16721000999999999</v>
          </cell>
          <cell r="I791">
            <v>25.84</v>
          </cell>
          <cell r="J791">
            <v>5.8829960000000003</v>
          </cell>
          <cell r="K791">
            <v>40.645000000000003</v>
          </cell>
        </row>
        <row r="792">
          <cell r="A792" t="str">
            <v>6201.TW</v>
          </cell>
          <cell r="B792">
            <v>4.5599999999999996</v>
          </cell>
          <cell r="C792">
            <v>0.28799999999999998</v>
          </cell>
          <cell r="E792">
            <v>0.16665000999999999</v>
          </cell>
          <cell r="F792">
            <v>7.9280000000000003E-2</v>
          </cell>
          <cell r="G792">
            <v>0.25242999999999999</v>
          </cell>
          <cell r="H792">
            <v>8.7679999999999994E-2</v>
          </cell>
          <cell r="I792">
            <v>14.166667</v>
          </cell>
          <cell r="J792">
            <v>2.3179045</v>
          </cell>
          <cell r="K792">
            <v>37.354999999999997</v>
          </cell>
        </row>
        <row r="793">
          <cell r="A793" t="str">
            <v>6202.TW</v>
          </cell>
          <cell r="B793">
            <v>0.13</v>
          </cell>
          <cell r="D793">
            <v>38.757762999999997</v>
          </cell>
          <cell r="E793">
            <v>6.8599999999999998E-3</v>
          </cell>
          <cell r="F793">
            <v>-5.1000000000000004E-4</v>
          </cell>
          <cell r="G793">
            <v>0.39330999999999999</v>
          </cell>
          <cell r="H793">
            <v>-0.13677</v>
          </cell>
          <cell r="I793">
            <v>480.00002999999998</v>
          </cell>
          <cell r="J793">
            <v>3.7271532999999999</v>
          </cell>
          <cell r="K793">
            <v>10.111000000000001</v>
          </cell>
        </row>
        <row r="794">
          <cell r="A794" t="str">
            <v>6205.TW</v>
          </cell>
          <cell r="B794">
            <v>1.5</v>
          </cell>
          <cell r="C794">
            <v>0.505</v>
          </cell>
          <cell r="D794">
            <v>17.366071999999999</v>
          </cell>
          <cell r="E794">
            <v>6.8519999999999998E-2</v>
          </cell>
          <cell r="F794">
            <v>3.1889997000000003E-2</v>
          </cell>
          <cell r="G794">
            <v>0.37635000000000002</v>
          </cell>
          <cell r="H794">
            <v>0.11109999600000001</v>
          </cell>
          <cell r="I794">
            <v>51.866669999999999</v>
          </cell>
          <cell r="J794">
            <v>2.5519075</v>
          </cell>
          <cell r="K794">
            <v>17.003</v>
          </cell>
        </row>
        <row r="795">
          <cell r="A795" t="str">
            <v>6206.TW</v>
          </cell>
          <cell r="B795">
            <v>4.68</v>
          </cell>
          <cell r="D795">
            <v>13.739131</v>
          </cell>
          <cell r="E795">
            <v>0.12862000000000001</v>
          </cell>
          <cell r="F795">
            <v>7.4700000000000003E-2</v>
          </cell>
          <cell r="G795">
            <v>0.41055000000000003</v>
          </cell>
          <cell r="H795">
            <v>0.21759000000000001</v>
          </cell>
          <cell r="I795">
            <v>20.256412999999998</v>
          </cell>
          <cell r="J795">
            <v>2.7697432000000002</v>
          </cell>
          <cell r="K795">
            <v>25.995000000000001</v>
          </cell>
        </row>
        <row r="796">
          <cell r="A796" t="str">
            <v>6209.TW</v>
          </cell>
          <cell r="B796">
            <v>-0.13</v>
          </cell>
          <cell r="C796">
            <v>1.206</v>
          </cell>
          <cell r="D796">
            <v>-197.1875</v>
          </cell>
          <cell r="E796">
            <v>-1.5879999999999998E-2</v>
          </cell>
          <cell r="F796">
            <v>-2.0410000000000001E-2</v>
          </cell>
          <cell r="G796">
            <v>7.2129995000000002E-2</v>
          </cell>
          <cell r="H796">
            <v>-0.123909995</v>
          </cell>
          <cell r="J796">
            <v>1.8078156999999999</v>
          </cell>
          <cell r="K796">
            <v>15.477</v>
          </cell>
        </row>
        <row r="797">
          <cell r="A797" t="str">
            <v>6213.TW</v>
          </cell>
          <cell r="B797">
            <v>2.08</v>
          </cell>
          <cell r="C797">
            <v>1.0309999999999999</v>
          </cell>
          <cell r="D797">
            <v>16.83381</v>
          </cell>
          <cell r="E797">
            <v>3.8710000000000001E-2</v>
          </cell>
          <cell r="F797">
            <v>2.0550000999999998E-2</v>
          </cell>
          <cell r="G797">
            <v>0.12892999999999999</v>
          </cell>
          <cell r="H797">
            <v>4.0039999999999999E-2</v>
          </cell>
          <cell r="I797">
            <v>56.490386999999998</v>
          </cell>
          <cell r="J797">
            <v>2.1455310000000001</v>
          </cell>
          <cell r="K797">
            <v>68.807000000000002</v>
          </cell>
        </row>
        <row r="798">
          <cell r="A798" t="str">
            <v>6214.TW</v>
          </cell>
          <cell r="B798">
            <v>6.01</v>
          </cell>
          <cell r="C798">
            <v>0.374</v>
          </cell>
          <cell r="D798">
            <v>19.273302000000001</v>
          </cell>
          <cell r="E798">
            <v>0.107480004</v>
          </cell>
          <cell r="F798">
            <v>3.0369999000000002E-2</v>
          </cell>
          <cell r="G798">
            <v>0.22475999999999999</v>
          </cell>
          <cell r="H798">
            <v>3.2289999999999999E-2</v>
          </cell>
          <cell r="I798">
            <v>20.299499999999998</v>
          </cell>
          <cell r="J798">
            <v>2.1446025</v>
          </cell>
          <cell r="K798">
            <v>141.697</v>
          </cell>
        </row>
        <row r="799">
          <cell r="A799" t="str">
            <v>6215.TW</v>
          </cell>
          <cell r="B799">
            <v>0.97</v>
          </cell>
          <cell r="C799">
            <v>0.78600000000000003</v>
          </cell>
          <cell r="E799">
            <v>5.2920000000000002E-2</v>
          </cell>
          <cell r="F799">
            <v>7.4699995999999999E-3</v>
          </cell>
          <cell r="G799">
            <v>0.31452999999999998</v>
          </cell>
          <cell r="H799">
            <v>6.0909999999999999E-2</v>
          </cell>
          <cell r="I799">
            <v>57.113402999999998</v>
          </cell>
          <cell r="J799">
            <v>3.0149659999999998</v>
          </cell>
          <cell r="K799">
            <v>11.88</v>
          </cell>
        </row>
        <row r="800">
          <cell r="A800" t="str">
            <v>6216.TW</v>
          </cell>
          <cell r="B800">
            <v>1.94</v>
          </cell>
          <cell r="C800">
            <v>0.27300000000000002</v>
          </cell>
          <cell r="E800">
            <v>7.2680004000000006E-2</v>
          </cell>
          <cell r="F800">
            <v>2.7479999000000001E-2</v>
          </cell>
          <cell r="G800">
            <v>0.47025</v>
          </cell>
          <cell r="H800">
            <v>7.2909996000000005E-2</v>
          </cell>
          <cell r="I800">
            <v>21.391752</v>
          </cell>
          <cell r="J800">
            <v>2.2667685</v>
          </cell>
          <cell r="K800">
            <v>8.4209999999999994</v>
          </cell>
        </row>
        <row r="801">
          <cell r="A801" t="str">
            <v>6224.TW</v>
          </cell>
          <cell r="B801">
            <v>1.47</v>
          </cell>
          <cell r="D801">
            <v>777.14290000000005</v>
          </cell>
          <cell r="E801">
            <v>-3.3500001000000001E-3</v>
          </cell>
          <cell r="F801">
            <v>-5.0199996E-3</v>
          </cell>
          <cell r="G801">
            <v>0.26860001999999999</v>
          </cell>
          <cell r="H801">
            <v>-1.363E-2</v>
          </cell>
          <cell r="I801">
            <v>37.006799999999998</v>
          </cell>
          <cell r="J801">
            <v>1.8104366000000001</v>
          </cell>
          <cell r="K801">
            <v>32.406999999999996</v>
          </cell>
        </row>
        <row r="802">
          <cell r="A802" t="str">
            <v>6225.TW</v>
          </cell>
          <cell r="B802">
            <v>0.39</v>
          </cell>
          <cell r="C802">
            <v>0.44700000000000001</v>
          </cell>
          <cell r="E802">
            <v>9.5909999999999995E-2</v>
          </cell>
          <cell r="F802">
            <v>2.3800000000000002E-3</v>
          </cell>
          <cell r="G802">
            <v>0.18423999999999999</v>
          </cell>
          <cell r="H802">
            <v>5.0799999999999998E-2</v>
          </cell>
          <cell r="I802">
            <v>43.589745000000001</v>
          </cell>
          <cell r="J802">
            <v>4.9591599999999998</v>
          </cell>
          <cell r="K802">
            <v>1.9259999999999999</v>
          </cell>
        </row>
        <row r="803">
          <cell r="A803" t="str">
            <v>6226.TW</v>
          </cell>
          <cell r="B803">
            <v>-0.49</v>
          </cell>
          <cell r="C803">
            <v>0.193</v>
          </cell>
          <cell r="E803">
            <v>-5.7119999999999997E-2</v>
          </cell>
          <cell r="F803">
            <v>-1.5299999999999999E-2</v>
          </cell>
          <cell r="G803">
            <v>0.24114999000000001</v>
          </cell>
          <cell r="H803">
            <v>-0.10700999999999999</v>
          </cell>
          <cell r="J803">
            <v>1.0728049</v>
          </cell>
          <cell r="K803">
            <v>6.5730000000000004</v>
          </cell>
        </row>
        <row r="804">
          <cell r="A804" t="str">
            <v>6230.TW</v>
          </cell>
          <cell r="B804">
            <v>6.39</v>
          </cell>
          <cell r="C804">
            <v>0.84699999999999998</v>
          </cell>
          <cell r="D804">
            <v>56.25</v>
          </cell>
          <cell r="E804">
            <v>0.10920999000000001</v>
          </cell>
          <cell r="F804">
            <v>3.9800000000000002E-2</v>
          </cell>
          <cell r="G804">
            <v>0.19577</v>
          </cell>
          <cell r="H804">
            <v>3.5589999999999997E-2</v>
          </cell>
          <cell r="I804">
            <v>56.338028000000001</v>
          </cell>
          <cell r="J804">
            <v>5.4195641999999999</v>
          </cell>
          <cell r="K804">
            <v>124.60899999999999</v>
          </cell>
        </row>
        <row r="805">
          <cell r="A805" t="str">
            <v>6235.TW</v>
          </cell>
          <cell r="B805">
            <v>4.05</v>
          </cell>
          <cell r="C805">
            <v>1.0269999999999999</v>
          </cell>
          <cell r="D805">
            <v>7.2155924000000002</v>
          </cell>
          <cell r="E805">
            <v>0.22076999999999999</v>
          </cell>
          <cell r="F805">
            <v>7.911E-2</v>
          </cell>
          <cell r="G805">
            <v>0.31134000000000001</v>
          </cell>
          <cell r="H805">
            <v>0.16079001000000001</v>
          </cell>
          <cell r="I805">
            <v>22.395060000000001</v>
          </cell>
          <cell r="J805">
            <v>4.4222326000000001</v>
          </cell>
          <cell r="K805">
            <v>29.975000000000001</v>
          </cell>
        </row>
        <row r="806">
          <cell r="A806" t="str">
            <v>6239.TW</v>
          </cell>
          <cell r="B806">
            <v>11.45</v>
          </cell>
          <cell r="C806">
            <v>0.77900000000000003</v>
          </cell>
          <cell r="D806">
            <v>12.811128</v>
          </cell>
          <cell r="E806">
            <v>0.14666999999999999</v>
          </cell>
          <cell r="F806">
            <v>4.7350000000000003E-2</v>
          </cell>
          <cell r="G806">
            <v>0.18187</v>
          </cell>
          <cell r="H806">
            <v>0.111549996</v>
          </cell>
          <cell r="I806">
            <v>15.283842999999999</v>
          </cell>
          <cell r="J806">
            <v>2.3018744</v>
          </cell>
          <cell r="K806">
            <v>97.718000000000004</v>
          </cell>
        </row>
        <row r="807">
          <cell r="A807" t="str">
            <v>6243.TW</v>
          </cell>
          <cell r="B807">
            <v>1.64</v>
          </cell>
          <cell r="D807">
            <v>-39.9375</v>
          </cell>
          <cell r="E807">
            <v>8.9990000000000001E-2</v>
          </cell>
          <cell r="F807">
            <v>1.6379999999999999E-2</v>
          </cell>
          <cell r="G807">
            <v>0.34560000000000002</v>
          </cell>
          <cell r="H807">
            <v>-2.5829998999999999E-2</v>
          </cell>
          <cell r="I807">
            <v>38.963417</v>
          </cell>
          <cell r="J807">
            <v>3.3711424000000001</v>
          </cell>
          <cell r="K807">
            <v>19.207999999999998</v>
          </cell>
        </row>
        <row r="808">
          <cell r="A808" t="str">
            <v>6257.TW</v>
          </cell>
          <cell r="B808">
            <v>4.6500000000000004</v>
          </cell>
          <cell r="C808">
            <v>0.60099999999999998</v>
          </cell>
          <cell r="D808">
            <v>13.786077499999999</v>
          </cell>
          <cell r="E808">
            <v>0.14291000000000001</v>
          </cell>
          <cell r="F808">
            <v>3.7580000000000002E-2</v>
          </cell>
          <cell r="G808">
            <v>0.23923999000000001</v>
          </cell>
          <cell r="H808">
            <v>0.14193</v>
          </cell>
          <cell r="I808">
            <v>17.462364000000001</v>
          </cell>
          <cell r="J808">
            <v>2.1617590999999998</v>
          </cell>
          <cell r="K808">
            <v>35.113</v>
          </cell>
        </row>
        <row r="809">
          <cell r="A809" t="str">
            <v>6269.TW</v>
          </cell>
          <cell r="B809">
            <v>6.12</v>
          </cell>
          <cell r="C809">
            <v>0.83599999999999997</v>
          </cell>
          <cell r="D809">
            <v>15.645932999999999</v>
          </cell>
          <cell r="E809">
            <v>7.9060000000000005E-2</v>
          </cell>
          <cell r="F809">
            <v>2.3689999999999999E-2</v>
          </cell>
          <cell r="G809">
            <v>0.14829998999999999</v>
          </cell>
          <cell r="H809">
            <v>6.5809994999999996E-2</v>
          </cell>
          <cell r="I809">
            <v>16.029411</v>
          </cell>
          <cell r="J809">
            <v>1.2459515000000001</v>
          </cell>
          <cell r="K809">
            <v>102.134</v>
          </cell>
        </row>
        <row r="810">
          <cell r="A810" t="str">
            <v>6271.TW</v>
          </cell>
          <cell r="B810">
            <v>5.44</v>
          </cell>
          <cell r="C810">
            <v>1.109</v>
          </cell>
          <cell r="D810">
            <v>16.392600999999999</v>
          </cell>
          <cell r="E810">
            <v>4.6390000000000001E-2</v>
          </cell>
          <cell r="F810">
            <v>2.4809999999999999E-2</v>
          </cell>
          <cell r="G810">
            <v>0.23963000000000001</v>
          </cell>
          <cell r="H810">
            <v>0.14427000000000001</v>
          </cell>
          <cell r="I810">
            <v>29.319852999999998</v>
          </cell>
          <cell r="J810">
            <v>1.3681943000000001</v>
          </cell>
          <cell r="K810">
            <v>55.752000000000002</v>
          </cell>
        </row>
        <row r="811">
          <cell r="A811" t="str">
            <v>6277.TW</v>
          </cell>
          <cell r="B811">
            <v>4.01</v>
          </cell>
          <cell r="C811">
            <v>0.25800000000000001</v>
          </cell>
          <cell r="D811">
            <v>11.783166</v>
          </cell>
          <cell r="E811">
            <v>0.11814999599999999</v>
          </cell>
          <cell r="F811">
            <v>6.8199999999999997E-2</v>
          </cell>
          <cell r="G811">
            <v>0.59943999999999997</v>
          </cell>
          <cell r="H811">
            <v>0.14624000000000001</v>
          </cell>
          <cell r="I811">
            <v>20.598503000000001</v>
          </cell>
          <cell r="J811">
            <v>2.0819155999999999</v>
          </cell>
          <cell r="K811">
            <v>43.158999999999999</v>
          </cell>
        </row>
        <row r="812">
          <cell r="A812" t="str">
            <v>6278.TW</v>
          </cell>
          <cell r="B812">
            <v>9.85</v>
          </cell>
          <cell r="C812">
            <v>1.2509999999999999</v>
          </cell>
          <cell r="D812">
            <v>10.568383000000001</v>
          </cell>
          <cell r="E812">
            <v>0.15407999999999999</v>
          </cell>
          <cell r="F812">
            <v>3.6659999999999998E-2</v>
          </cell>
          <cell r="G812">
            <v>0.11840000000000001</v>
          </cell>
          <cell r="H812">
            <v>5.5609997000000001E-2</v>
          </cell>
          <cell r="I812">
            <v>12.081218</v>
          </cell>
          <cell r="J812">
            <v>1.7368965999999999</v>
          </cell>
          <cell r="K812">
            <v>164.202</v>
          </cell>
        </row>
        <row r="813">
          <cell r="A813" t="str">
            <v>6281.TW</v>
          </cell>
          <cell r="B813">
            <v>4.8899999999999997</v>
          </cell>
          <cell r="C813">
            <v>0.154</v>
          </cell>
          <cell r="E813">
            <v>0.17888999999999999</v>
          </cell>
          <cell r="F813">
            <v>4.3709997E-2</v>
          </cell>
          <cell r="G813">
            <v>0.19777</v>
          </cell>
          <cell r="H813">
            <v>2.1569999999999999E-2</v>
          </cell>
          <cell r="I813">
            <v>17.361962999999999</v>
          </cell>
          <cell r="J813">
            <v>2.9490430000000001</v>
          </cell>
          <cell r="K813">
            <v>205.93899999999999</v>
          </cell>
        </row>
        <row r="814">
          <cell r="A814" t="str">
            <v>6282.TW</v>
          </cell>
          <cell r="B814">
            <v>-0.1</v>
          </cell>
          <cell r="D814">
            <v>22.951806999999999</v>
          </cell>
          <cell r="E814">
            <v>-2.99E-3</v>
          </cell>
          <cell r="F814">
            <v>6.8100000000000001E-3</v>
          </cell>
          <cell r="G814">
            <v>0.22624000999999999</v>
          </cell>
          <cell r="H814">
            <v>-8.0800000000000004E-3</v>
          </cell>
          <cell r="J814">
            <v>1.3571275</v>
          </cell>
          <cell r="K814">
            <v>40.441000000000003</v>
          </cell>
        </row>
        <row r="815">
          <cell r="A815" t="str">
            <v>6283.TW</v>
          </cell>
          <cell r="B815">
            <v>-1.19</v>
          </cell>
          <cell r="C815">
            <v>1.1240000000000001</v>
          </cell>
          <cell r="D815">
            <v>92.63888</v>
          </cell>
          <cell r="E815">
            <v>-0.105450004</v>
          </cell>
          <cell r="F815">
            <v>-4.3730001999999997E-2</v>
          </cell>
          <cell r="G815">
            <v>6.9010000000000002E-2</v>
          </cell>
          <cell r="H815">
            <v>-0.24417</v>
          </cell>
          <cell r="J815">
            <v>3.1494946000000001</v>
          </cell>
          <cell r="K815">
            <v>8.798</v>
          </cell>
        </row>
        <row r="816">
          <cell r="A816" t="str">
            <v>6285.TW</v>
          </cell>
          <cell r="B816">
            <v>8.81</v>
          </cell>
          <cell r="C816">
            <v>0.628</v>
          </cell>
          <cell r="D816">
            <v>13.982301</v>
          </cell>
          <cell r="E816">
            <v>0.14957999999999999</v>
          </cell>
          <cell r="F816">
            <v>4.3220000000000001E-2</v>
          </cell>
          <cell r="G816">
            <v>0.12271</v>
          </cell>
          <cell r="H816">
            <v>4.3950000000000003E-2</v>
          </cell>
          <cell r="I816">
            <v>17.934163999999999</v>
          </cell>
          <cell r="J816">
            <v>2.4999207999999999</v>
          </cell>
          <cell r="K816">
            <v>261.738</v>
          </cell>
        </row>
        <row r="817">
          <cell r="A817" t="str">
            <v>6288.TW</v>
          </cell>
          <cell r="B817">
            <v>0.27</v>
          </cell>
          <cell r="D817">
            <v>22.934781999999998</v>
          </cell>
          <cell r="E817">
            <v>1.898E-2</v>
          </cell>
          <cell r="F817">
            <v>-4.7400002000000004E-3</v>
          </cell>
          <cell r="G817">
            <v>0.13979</v>
          </cell>
          <cell r="H817">
            <v>4.8500000000000001E-3</v>
          </cell>
          <cell r="I817">
            <v>117.22221</v>
          </cell>
          <cell r="J817">
            <v>2.0563965</v>
          </cell>
          <cell r="K817">
            <v>24.664000000000001</v>
          </cell>
        </row>
        <row r="818">
          <cell r="A818" t="str">
            <v>6405.TW</v>
          </cell>
          <cell r="B818">
            <v>-1.1200000000000001</v>
          </cell>
          <cell r="E818">
            <v>-2.9460001999999999E-2</v>
          </cell>
          <cell r="F818">
            <v>-3.0040000000000001E-2</v>
          </cell>
          <cell r="G818">
            <v>-5.5590000000000001E-2</v>
          </cell>
          <cell r="H818">
            <v>-0.75876999999999994</v>
          </cell>
          <cell r="J818">
            <v>0.64869856999999997</v>
          </cell>
          <cell r="K818">
            <v>2.8029999999999999</v>
          </cell>
        </row>
        <row r="819">
          <cell r="A819" t="str">
            <v>6409.TW</v>
          </cell>
          <cell r="B819">
            <v>40.92</v>
          </cell>
          <cell r="C819">
            <v>1.0049999999999999</v>
          </cell>
          <cell r="D819">
            <v>33.217120000000001</v>
          </cell>
          <cell r="E819">
            <v>0.38408002000000002</v>
          </cell>
          <cell r="F819">
            <v>0.15642998999999999</v>
          </cell>
          <cell r="G819">
            <v>0.31224000000000002</v>
          </cell>
          <cell r="H819">
            <v>0.21546000000000001</v>
          </cell>
          <cell r="I819">
            <v>41.911050000000003</v>
          </cell>
          <cell r="J819">
            <v>15.894052</v>
          </cell>
          <cell r="K819">
            <v>216.017</v>
          </cell>
        </row>
        <row r="820">
          <cell r="A820" t="str">
            <v>6412.TW</v>
          </cell>
          <cell r="B820">
            <v>8.43</v>
          </cell>
          <cell r="C820">
            <v>0.55600000000000005</v>
          </cell>
          <cell r="D820">
            <v>12.581699</v>
          </cell>
          <cell r="E820">
            <v>0.24865000000000001</v>
          </cell>
          <cell r="F820">
            <v>8.6249999999999993E-2</v>
          </cell>
          <cell r="G820">
            <v>0.21205999</v>
          </cell>
          <cell r="H820">
            <v>0.12537000000000001</v>
          </cell>
          <cell r="I820">
            <v>18.268090000000001</v>
          </cell>
          <cell r="J820">
            <v>4.4513816999999998</v>
          </cell>
          <cell r="K820">
            <v>91.13</v>
          </cell>
        </row>
        <row r="821">
          <cell r="A821" t="str">
            <v>6414.TW</v>
          </cell>
          <cell r="B821">
            <v>15.15</v>
          </cell>
          <cell r="C821">
            <v>1.113</v>
          </cell>
          <cell r="D821">
            <v>14.490239000000001</v>
          </cell>
          <cell r="E821">
            <v>0.11517999</v>
          </cell>
          <cell r="F821">
            <v>2.6440000000000002E-2</v>
          </cell>
          <cell r="G821">
            <v>0.19399999000000001</v>
          </cell>
          <cell r="H821">
            <v>3.1289999999999998E-2</v>
          </cell>
          <cell r="I821">
            <v>22.046206000000002</v>
          </cell>
          <cell r="J821">
            <v>2.0130792</v>
          </cell>
          <cell r="K821">
            <v>1022.6660000000001</v>
          </cell>
        </row>
        <row r="822">
          <cell r="A822" t="str">
            <v>6415.TW</v>
          </cell>
          <cell r="B822">
            <v>1.53</v>
          </cell>
          <cell r="C822">
            <v>1.6379999999999999</v>
          </cell>
          <cell r="D822">
            <v>38.816296000000001</v>
          </cell>
          <cell r="E822">
            <v>1.7090000000000001E-2</v>
          </cell>
          <cell r="F822">
            <v>-3.9300000000000003E-3</v>
          </cell>
          <cell r="G822">
            <v>0.44467000000000001</v>
          </cell>
          <cell r="H822">
            <v>1.9040000000000001E-2</v>
          </cell>
          <cell r="I822">
            <v>330.06536999999997</v>
          </cell>
          <cell r="J822">
            <v>6.1267814999999999</v>
          </cell>
          <cell r="K822">
            <v>41.423000000000002</v>
          </cell>
        </row>
        <row r="823">
          <cell r="A823" t="str">
            <v>6416.TW</v>
          </cell>
          <cell r="B823">
            <v>4</v>
          </cell>
          <cell r="C823">
            <v>0.44800000000000001</v>
          </cell>
          <cell r="D823">
            <v>19.007092</v>
          </cell>
          <cell r="E823">
            <v>9.0100004999999997E-2</v>
          </cell>
          <cell r="F823">
            <v>4.4810000000000003E-2</v>
          </cell>
          <cell r="G823">
            <v>0.24335999999999999</v>
          </cell>
          <cell r="H823">
            <v>8.0210000000000004E-2</v>
          </cell>
          <cell r="I823">
            <v>33.5</v>
          </cell>
          <cell r="J823">
            <v>2.8895502</v>
          </cell>
          <cell r="K823">
            <v>55.670999999999999</v>
          </cell>
        </row>
        <row r="824">
          <cell r="A824" t="str">
            <v>6426.TW</v>
          </cell>
          <cell r="B824">
            <v>-2.69</v>
          </cell>
          <cell r="E824">
            <v>-8.8590000000000002E-2</v>
          </cell>
          <cell r="F824">
            <v>-8.0419994999999994E-2</v>
          </cell>
          <cell r="G824">
            <v>8.0049999999999996E-2</v>
          </cell>
          <cell r="H824">
            <v>-0.70814999999999995</v>
          </cell>
          <cell r="J824">
            <v>2.3747362999999999</v>
          </cell>
          <cell r="K824">
            <v>9.6189999999999998</v>
          </cell>
        </row>
        <row r="825">
          <cell r="A825" t="str">
            <v>6431.TW</v>
          </cell>
          <cell r="B825">
            <v>-1.98</v>
          </cell>
          <cell r="C825">
            <v>0.70499999999999996</v>
          </cell>
          <cell r="E825">
            <v>-0.18417</v>
          </cell>
          <cell r="F825">
            <v>-7.0149995000000007E-2</v>
          </cell>
          <cell r="G825">
            <v>0.20483999</v>
          </cell>
          <cell r="H825">
            <v>-0.63514000000000004</v>
          </cell>
          <cell r="J825">
            <v>1.6463022</v>
          </cell>
          <cell r="K825">
            <v>5.23</v>
          </cell>
        </row>
        <row r="826">
          <cell r="A826" t="str">
            <v>6438.TW</v>
          </cell>
          <cell r="B826">
            <v>7.83</v>
          </cell>
          <cell r="D826">
            <v>15.479274999999999</v>
          </cell>
          <cell r="E826">
            <v>0.15681</v>
          </cell>
          <cell r="F826">
            <v>5.3350000000000002E-2</v>
          </cell>
          <cell r="G826">
            <v>0.29381000000000002</v>
          </cell>
          <cell r="H826">
            <v>0.114580005</v>
          </cell>
          <cell r="I826">
            <v>15.261813999999999</v>
          </cell>
          <cell r="J826">
            <v>2.2374505999999998</v>
          </cell>
          <cell r="K826">
            <v>74.69</v>
          </cell>
        </row>
        <row r="827">
          <cell r="A827" t="str">
            <v>6442.TW</v>
          </cell>
          <cell r="B827">
            <v>4.1500000000000004</v>
          </cell>
          <cell r="C827">
            <v>1.056</v>
          </cell>
          <cell r="D827">
            <v>94.680854999999994</v>
          </cell>
          <cell r="E827">
            <v>8.3129994999999998E-2</v>
          </cell>
          <cell r="F827">
            <v>4.1789997000000002E-2</v>
          </cell>
          <cell r="G827">
            <v>0.35546001999999999</v>
          </cell>
          <cell r="H827">
            <v>0.14383000000000001</v>
          </cell>
          <cell r="I827">
            <v>42.891562999999998</v>
          </cell>
          <cell r="J827">
            <v>5.7547445000000002</v>
          </cell>
          <cell r="K827">
            <v>39.478000000000002</v>
          </cell>
        </row>
        <row r="828">
          <cell r="A828" t="str">
            <v>6443.TW</v>
          </cell>
          <cell r="B828">
            <v>0.71</v>
          </cell>
          <cell r="C828">
            <v>1.2450000000000001</v>
          </cell>
          <cell r="D828">
            <v>12.811059</v>
          </cell>
          <cell r="E828">
            <v>7.6420000000000002E-2</v>
          </cell>
          <cell r="F828">
            <v>4.2329997000000001E-2</v>
          </cell>
          <cell r="G828">
            <v>0.15425</v>
          </cell>
          <cell r="H828">
            <v>0.24232000000000001</v>
          </cell>
          <cell r="I828">
            <v>39.15493</v>
          </cell>
          <cell r="J828">
            <v>1.8645204</v>
          </cell>
          <cell r="K828">
            <v>16.808</v>
          </cell>
        </row>
        <row r="829">
          <cell r="A829" t="str">
            <v>6446.TW</v>
          </cell>
          <cell r="C829">
            <v>0.56699999999999995</v>
          </cell>
          <cell r="D829">
            <v>38.979965</v>
          </cell>
          <cell r="E829">
            <v>2.418E-2</v>
          </cell>
          <cell r="F829">
            <v>-3.3320000000000002E-2</v>
          </cell>
          <cell r="G829">
            <v>0.88579005</v>
          </cell>
          <cell r="H829">
            <v>1.064E-2</v>
          </cell>
          <cell r="K829">
            <v>17.809000000000001</v>
          </cell>
        </row>
        <row r="830">
          <cell r="A830" t="str">
            <v>6449.TW</v>
          </cell>
          <cell r="B830">
            <v>4.97</v>
          </cell>
          <cell r="C830">
            <v>1.0409999999999999</v>
          </cell>
          <cell r="D830">
            <v>36.809814000000003</v>
          </cell>
          <cell r="E830">
            <v>0.11655</v>
          </cell>
          <cell r="F830">
            <v>4.7919999999999997E-2</v>
          </cell>
          <cell r="G830">
            <v>0.27150999999999997</v>
          </cell>
          <cell r="H830">
            <v>0.1588</v>
          </cell>
          <cell r="I830">
            <v>24.144870000000001</v>
          </cell>
          <cell r="J830">
            <v>3.6215484</v>
          </cell>
          <cell r="K830">
            <v>33.369</v>
          </cell>
        </row>
        <row r="831">
          <cell r="A831" t="str">
            <v>6451.TW</v>
          </cell>
          <cell r="B831">
            <v>2.74</v>
          </cell>
          <cell r="C831">
            <v>1.08</v>
          </cell>
          <cell r="E831">
            <v>6.7159999999999997E-2</v>
          </cell>
          <cell r="F831">
            <v>1.1429999999999999E-2</v>
          </cell>
          <cell r="G831">
            <v>0.23429</v>
          </cell>
          <cell r="H831">
            <v>4.7140002E-2</v>
          </cell>
          <cell r="I831">
            <v>71.715329999999994</v>
          </cell>
          <cell r="J831">
            <v>3.293885</v>
          </cell>
          <cell r="K831">
            <v>49.24</v>
          </cell>
        </row>
        <row r="832">
          <cell r="A832" t="str">
            <v>6456.TW</v>
          </cell>
          <cell r="B832">
            <v>-4.53</v>
          </cell>
          <cell r="C832">
            <v>0.871</v>
          </cell>
          <cell r="D832">
            <v>20.267063</v>
          </cell>
          <cell r="E832">
            <v>-8.931E-2</v>
          </cell>
          <cell r="F832">
            <v>-3.8629997999999999E-2</v>
          </cell>
          <cell r="G832">
            <v>2.8740000000000002E-2</v>
          </cell>
          <cell r="H832">
            <v>-6.2820000000000001E-2</v>
          </cell>
          <cell r="J832">
            <v>0.79972840000000001</v>
          </cell>
          <cell r="K832">
            <v>211.11699999999999</v>
          </cell>
        </row>
        <row r="833">
          <cell r="A833" t="str">
            <v>6464.TW</v>
          </cell>
          <cell r="B833">
            <v>5.62</v>
          </cell>
          <cell r="E833">
            <v>8.831E-2</v>
          </cell>
          <cell r="F833">
            <v>4.4130000000000003E-2</v>
          </cell>
          <cell r="G833">
            <v>0.50751995999999999</v>
          </cell>
          <cell r="H833">
            <v>0.30957000000000001</v>
          </cell>
          <cell r="I833">
            <v>15.142348999999999</v>
          </cell>
          <cell r="J833">
            <v>1.3436912000000001</v>
          </cell>
          <cell r="K833">
            <v>33.021999999999998</v>
          </cell>
        </row>
        <row r="834">
          <cell r="A834" t="str">
            <v>6472.TW</v>
          </cell>
          <cell r="C834">
            <v>0.61699999999999999</v>
          </cell>
          <cell r="D834">
            <v>17.229416000000001</v>
          </cell>
          <cell r="E834">
            <v>0.36341000000000001</v>
          </cell>
          <cell r="F834">
            <v>0.13722999999999999</v>
          </cell>
          <cell r="G834">
            <v>0.49234</v>
          </cell>
          <cell r="H834">
            <v>0.35432996999999999</v>
          </cell>
          <cell r="K834">
            <v>141.518</v>
          </cell>
        </row>
        <row r="835">
          <cell r="A835" t="str">
            <v>6477.TW</v>
          </cell>
          <cell r="B835">
            <v>0.44</v>
          </cell>
          <cell r="C835">
            <v>1.169</v>
          </cell>
          <cell r="D835">
            <v>15.995763999999999</v>
          </cell>
          <cell r="E835">
            <v>3.9389998000000002E-2</v>
          </cell>
          <cell r="F835">
            <v>2.4530000999999999E-2</v>
          </cell>
          <cell r="G835">
            <v>0.28811002000000002</v>
          </cell>
          <cell r="H835">
            <v>0.15303998999999999</v>
          </cell>
          <cell r="I835">
            <v>85.795456000000001</v>
          </cell>
          <cell r="J835">
            <v>1.3752778999999999</v>
          </cell>
          <cell r="K835">
            <v>12.138999999999999</v>
          </cell>
        </row>
        <row r="836">
          <cell r="A836" t="str">
            <v>6491.TW</v>
          </cell>
          <cell r="B836">
            <v>24.32</v>
          </cell>
          <cell r="C836">
            <v>1.385</v>
          </cell>
          <cell r="D836">
            <v>15.040129</v>
          </cell>
          <cell r="E836">
            <v>0.23305999999999999</v>
          </cell>
          <cell r="F836">
            <v>0.11292000000000001</v>
          </cell>
          <cell r="G836">
            <v>0.55247000000000002</v>
          </cell>
          <cell r="H836">
            <v>0.34300997999999999</v>
          </cell>
          <cell r="I836">
            <v>19.26398</v>
          </cell>
          <cell r="J836">
            <v>3.7870216000000001</v>
          </cell>
          <cell r="K836">
            <v>94.649000000000001</v>
          </cell>
        </row>
        <row r="837">
          <cell r="A837" t="str">
            <v>6504.TW</v>
          </cell>
          <cell r="B837">
            <v>2.4900000000000002</v>
          </cell>
          <cell r="C837">
            <v>0.65300000000000002</v>
          </cell>
          <cell r="D837">
            <v>26.000001999999999</v>
          </cell>
          <cell r="E837">
            <v>3.4229999999999997E-2</v>
          </cell>
          <cell r="F837">
            <v>1.107E-2</v>
          </cell>
          <cell r="G837">
            <v>0.11942000999999999</v>
          </cell>
          <cell r="H837">
            <v>3.9960000000000002E-2</v>
          </cell>
          <cell r="I837">
            <v>29.236948000000002</v>
          </cell>
          <cell r="J837">
            <v>1.5092776000000001</v>
          </cell>
          <cell r="K837">
            <v>85.111000000000004</v>
          </cell>
        </row>
        <row r="838">
          <cell r="A838" t="str">
            <v>6505.TW</v>
          </cell>
          <cell r="B838">
            <v>2.36</v>
          </cell>
          <cell r="C838">
            <v>0.36099999999999999</v>
          </cell>
          <cell r="D838">
            <v>19.7151</v>
          </cell>
          <cell r="E838">
            <v>6.9599999999999995E-2</v>
          </cell>
          <cell r="F838">
            <v>2.1440001E-2</v>
          </cell>
          <cell r="G838">
            <v>3.7199999999999997E-2</v>
          </cell>
          <cell r="H838">
            <v>1.874E-2</v>
          </cell>
          <cell r="I838">
            <v>29.322035</v>
          </cell>
          <cell r="J838">
            <v>2.0556695</v>
          </cell>
          <cell r="K838">
            <v>73.391999999999996</v>
          </cell>
        </row>
        <row r="839">
          <cell r="A839" t="str">
            <v>6515.TW</v>
          </cell>
          <cell r="B839">
            <v>13.34</v>
          </cell>
          <cell r="C839">
            <v>1.1990000000000001</v>
          </cell>
          <cell r="D839">
            <v>17.968592000000001</v>
          </cell>
          <cell r="E839">
            <v>0.12917000000000001</v>
          </cell>
          <cell r="F839">
            <v>6.5809994999999996E-2</v>
          </cell>
          <cell r="G839">
            <v>0.37063000000000001</v>
          </cell>
          <cell r="H839">
            <v>0.110869996</v>
          </cell>
          <cell r="I839">
            <v>66.041979999999995</v>
          </cell>
          <cell r="J839">
            <v>8.7793600000000005</v>
          </cell>
          <cell r="K839">
            <v>107.31100000000001</v>
          </cell>
        </row>
        <row r="840">
          <cell r="A840" t="str">
            <v>6525.TW</v>
          </cell>
          <cell r="B840">
            <v>4.3099999999999996</v>
          </cell>
          <cell r="D840">
            <v>12.785714</v>
          </cell>
          <cell r="E840">
            <v>0.1452</v>
          </cell>
          <cell r="F840">
            <v>5.2389998E-2</v>
          </cell>
          <cell r="G840">
            <v>0.20335</v>
          </cell>
          <cell r="H840">
            <v>0.12214</v>
          </cell>
          <cell r="I840">
            <v>16.61253</v>
          </cell>
          <cell r="J840">
            <v>2.3385699</v>
          </cell>
          <cell r="K840">
            <v>34.177</v>
          </cell>
        </row>
        <row r="841">
          <cell r="A841" t="str">
            <v>6526.TW</v>
          </cell>
          <cell r="B841">
            <v>8.09</v>
          </cell>
          <cell r="C841">
            <v>-1.3740000000000001</v>
          </cell>
          <cell r="E841">
            <v>7.7160000000000006E-2</v>
          </cell>
          <cell r="F841">
            <v>3.4029999999999998E-2</v>
          </cell>
          <cell r="G841">
            <v>0.46572000000000002</v>
          </cell>
          <cell r="H841">
            <v>4.7649999999999998E-2</v>
          </cell>
          <cell r="I841">
            <v>93.94314</v>
          </cell>
          <cell r="J841">
            <v>7.6671642999999996</v>
          </cell>
          <cell r="K841">
            <v>90.638000000000005</v>
          </cell>
        </row>
        <row r="842">
          <cell r="A842" t="str">
            <v>6531.TW</v>
          </cell>
          <cell r="B842">
            <v>10.71</v>
          </cell>
          <cell r="D842">
            <v>29.227053000000002</v>
          </cell>
          <cell r="E842">
            <v>0.17063</v>
          </cell>
          <cell r="F842">
            <v>4.335E-2</v>
          </cell>
          <cell r="G842">
            <v>0.42558000000000001</v>
          </cell>
          <cell r="H842">
            <v>0.14124999999999999</v>
          </cell>
          <cell r="I842">
            <v>33.893560000000001</v>
          </cell>
          <cell r="J842">
            <v>5.5450324999999996</v>
          </cell>
          <cell r="K842">
            <v>26.155999999999999</v>
          </cell>
        </row>
        <row r="843">
          <cell r="A843" t="str">
            <v>6533.TW</v>
          </cell>
          <cell r="B843">
            <v>-1.92</v>
          </cell>
          <cell r="C843">
            <v>1.8169999999999999</v>
          </cell>
          <cell r="D843">
            <v>56.588070000000002</v>
          </cell>
          <cell r="E843">
            <v>-2.0760000000000001E-2</v>
          </cell>
          <cell r="F843">
            <v>-3.1189999999999999E-2</v>
          </cell>
          <cell r="G843">
            <v>0.99921994999999997</v>
          </cell>
          <cell r="H843">
            <v>-2.2929999999999999E-2</v>
          </cell>
          <cell r="J843">
            <v>4.2955509999999997</v>
          </cell>
          <cell r="K843">
            <v>20.884</v>
          </cell>
        </row>
        <row r="844">
          <cell r="A844" t="str">
            <v>6541.TW</v>
          </cell>
          <cell r="B844">
            <v>-14.37</v>
          </cell>
          <cell r="C844">
            <v>0.30299999999999999</v>
          </cell>
          <cell r="D844">
            <v>-10.427808000000001</v>
          </cell>
          <cell r="E844">
            <v>-2.7723</v>
          </cell>
          <cell r="F844">
            <v>-0.42087000000000002</v>
          </cell>
          <cell r="G844">
            <v>0.57267999999999997</v>
          </cell>
          <cell r="H844">
            <v>-125.71254</v>
          </cell>
          <cell r="J844">
            <v>12.875536</v>
          </cell>
          <cell r="K844">
            <v>0.26</v>
          </cell>
        </row>
        <row r="845">
          <cell r="A845" t="str">
            <v>6550.TW</v>
          </cell>
          <cell r="B845">
            <v>-2.2799999999999998</v>
          </cell>
          <cell r="C845">
            <v>0.83299999999999996</v>
          </cell>
          <cell r="E845">
            <v>-0.15276999999999999</v>
          </cell>
          <cell r="F845">
            <v>-0.10272000000000001</v>
          </cell>
          <cell r="G845">
            <v>0.1739</v>
          </cell>
          <cell r="H845">
            <v>-605.71654999999998</v>
          </cell>
          <cell r="J845">
            <v>6.2716503000000001</v>
          </cell>
          <cell r="K845">
            <v>5.0000000000000001E-3</v>
          </cell>
        </row>
        <row r="846">
          <cell r="A846" t="str">
            <v>6552.TW</v>
          </cell>
          <cell r="B846">
            <v>0.56999999999999995</v>
          </cell>
          <cell r="C846">
            <v>0.66600000000000004</v>
          </cell>
          <cell r="D846">
            <v>8.9083819999999996</v>
          </cell>
          <cell r="E846">
            <v>3.0100000000000001E-3</v>
          </cell>
          <cell r="F846">
            <v>-1.417E-2</v>
          </cell>
          <cell r="G846">
            <v>2.2110000000000001E-2</v>
          </cell>
          <cell r="H846">
            <v>-6.4149999999999999E-2</v>
          </cell>
          <cell r="I846">
            <v>80.175439999999995</v>
          </cell>
          <cell r="J846">
            <v>1.4991962999999999</v>
          </cell>
          <cell r="K846">
            <v>21.27</v>
          </cell>
        </row>
        <row r="847">
          <cell r="A847" t="str">
            <v>6558.TW</v>
          </cell>
          <cell r="C847">
            <v>1.2929999999999999</v>
          </cell>
          <cell r="D847">
            <v>26.458334000000001</v>
          </cell>
          <cell r="E847">
            <v>-2.9860001000000001E-2</v>
          </cell>
          <cell r="F847">
            <v>-1.8319999999999999E-2</v>
          </cell>
          <cell r="G847">
            <v>0.13984999000000001</v>
          </cell>
          <cell r="H847">
            <v>-5.4289999999999998E-2</v>
          </cell>
          <cell r="I847" t="str">
            <v>Infinity</v>
          </cell>
          <cell r="J847">
            <v>1.6215526</v>
          </cell>
          <cell r="K847">
            <v>12.765000000000001</v>
          </cell>
        </row>
        <row r="848">
          <cell r="A848" t="str">
            <v>6573.TW</v>
          </cell>
          <cell r="B848">
            <v>-2.93</v>
          </cell>
          <cell r="C848">
            <v>0.79700000000000004</v>
          </cell>
          <cell r="E848">
            <v>-0.28961999999999999</v>
          </cell>
          <cell r="F848">
            <v>-5.8659999999999997E-2</v>
          </cell>
          <cell r="G848">
            <v>3.6290000000000003E-2</v>
          </cell>
          <cell r="H848">
            <v>-0.23608999</v>
          </cell>
          <cell r="J848">
            <v>1.7207068999999999</v>
          </cell>
          <cell r="K848">
            <v>14.627000000000001</v>
          </cell>
        </row>
        <row r="849">
          <cell r="A849" t="str">
            <v>6579.TW</v>
          </cell>
          <cell r="B849">
            <v>10.56</v>
          </cell>
          <cell r="C849">
            <v>0.82399999999999995</v>
          </cell>
          <cell r="D849">
            <v>25.5</v>
          </cell>
          <cell r="E849">
            <v>0.108660005</v>
          </cell>
          <cell r="F849">
            <v>4.8800003000000002E-2</v>
          </cell>
          <cell r="G849">
            <v>0.35108002999999999</v>
          </cell>
          <cell r="H849">
            <v>0.12282999999999999</v>
          </cell>
          <cell r="I849">
            <v>16.903407999999999</v>
          </cell>
          <cell r="J849">
            <v>2.8602102</v>
          </cell>
          <cell r="K849">
            <v>70.165000000000006</v>
          </cell>
        </row>
        <row r="850">
          <cell r="A850" t="str">
            <v>6581.TW</v>
          </cell>
          <cell r="B850">
            <v>4.92</v>
          </cell>
          <cell r="C850">
            <v>0.58399999999999996</v>
          </cell>
          <cell r="D850">
            <v>21.6</v>
          </cell>
          <cell r="E850">
            <v>0.11955</v>
          </cell>
          <cell r="F850">
            <v>8.4630004999999994E-2</v>
          </cell>
          <cell r="G850">
            <v>0.42797002000000001</v>
          </cell>
          <cell r="H850">
            <v>0.37980000000000003</v>
          </cell>
          <cell r="I850">
            <v>21.951219999999999</v>
          </cell>
          <cell r="J850">
            <v>2.9223940000000002</v>
          </cell>
          <cell r="K850">
            <v>18.347000000000001</v>
          </cell>
        </row>
        <row r="851">
          <cell r="A851" t="str">
            <v>6582.TW</v>
          </cell>
          <cell r="B851">
            <v>-1.04</v>
          </cell>
          <cell r="E851">
            <v>-1.8700000000000001E-2</v>
          </cell>
          <cell r="F851">
            <v>-2.2650001999999999E-2</v>
          </cell>
          <cell r="G851">
            <v>5.13E-3</v>
          </cell>
          <cell r="H851">
            <v>-0.22867000000000001</v>
          </cell>
          <cell r="J851">
            <v>0.91264670000000003</v>
          </cell>
          <cell r="K851">
            <v>8.4600000000000009</v>
          </cell>
        </row>
        <row r="852">
          <cell r="A852" t="str">
            <v>6585.TW</v>
          </cell>
          <cell r="B852">
            <v>7.73</v>
          </cell>
          <cell r="C852">
            <v>0.32400000000000001</v>
          </cell>
          <cell r="D852">
            <v>21.45946</v>
          </cell>
          <cell r="E852">
            <v>0.13386999999999999</v>
          </cell>
          <cell r="F852">
            <v>6.5949999999999995E-2</v>
          </cell>
          <cell r="G852">
            <v>0.33844999999999997</v>
          </cell>
          <cell r="H852">
            <v>0.24432999999999999</v>
          </cell>
          <cell r="I852">
            <v>25.679172999999999</v>
          </cell>
          <cell r="J852">
            <v>4.2208895999999996</v>
          </cell>
          <cell r="K852">
            <v>40.326999999999998</v>
          </cell>
        </row>
        <row r="853">
          <cell r="A853" t="str">
            <v>6591.TW</v>
          </cell>
          <cell r="B853">
            <v>3.3</v>
          </cell>
          <cell r="C853">
            <v>1.274</v>
          </cell>
          <cell r="E853">
            <v>6.7710000000000006E-2</v>
          </cell>
          <cell r="F853">
            <v>2.7470000000000001E-2</v>
          </cell>
          <cell r="G853">
            <v>0.28285998000000001</v>
          </cell>
          <cell r="H853">
            <v>0.11169</v>
          </cell>
          <cell r="I853">
            <v>19.272728000000001</v>
          </cell>
          <cell r="J853">
            <v>1.2956586999999999</v>
          </cell>
          <cell r="K853">
            <v>39.618000000000002</v>
          </cell>
        </row>
        <row r="854">
          <cell r="A854" t="str">
            <v>6592.TW</v>
          </cell>
          <cell r="B854">
            <v>5.9</v>
          </cell>
          <cell r="D854">
            <v>16.367712000000001</v>
          </cell>
          <cell r="E854">
            <v>0.11217000000000001</v>
          </cell>
          <cell r="F854">
            <v>1.3509999999999999E-2</v>
          </cell>
          <cell r="G854">
            <v>0.51578999999999997</v>
          </cell>
          <cell r="H854">
            <v>0.18511999000000001</v>
          </cell>
          <cell r="I854">
            <v>18.559322000000002</v>
          </cell>
          <cell r="J854">
            <v>2.761247</v>
          </cell>
          <cell r="K854">
            <v>41.366</v>
          </cell>
        </row>
        <row r="855">
          <cell r="A855" t="str">
            <v>6598.TW</v>
          </cell>
          <cell r="B855">
            <v>-2.16</v>
          </cell>
          <cell r="C855">
            <v>0.51500000000000001</v>
          </cell>
          <cell r="D855">
            <v>-12.90625</v>
          </cell>
          <cell r="E855">
            <v>-0.22233</v>
          </cell>
          <cell r="F855">
            <v>-0.10581</v>
          </cell>
          <cell r="G855">
            <v>0.68005996999999996</v>
          </cell>
          <cell r="H855">
            <v>-0.11768000000000001</v>
          </cell>
          <cell r="J855">
            <v>2.5544286</v>
          </cell>
          <cell r="K855">
            <v>4.8330000000000002</v>
          </cell>
        </row>
        <row r="856">
          <cell r="A856" t="str">
            <v>6605.TW</v>
          </cell>
          <cell r="B856">
            <v>14.15</v>
          </cell>
          <cell r="C856">
            <v>0.64800000000000002</v>
          </cell>
          <cell r="E856">
            <v>0.14033000000000001</v>
          </cell>
          <cell r="F856">
            <v>5.4949999999999999E-2</v>
          </cell>
          <cell r="G856">
            <v>0.31733</v>
          </cell>
          <cell r="H856">
            <v>0.16162000000000001</v>
          </cell>
          <cell r="I856">
            <v>14.982332</v>
          </cell>
          <cell r="J856">
            <v>2.0671431999999998</v>
          </cell>
          <cell r="K856">
            <v>111.89</v>
          </cell>
        </row>
        <row r="857">
          <cell r="A857" t="str">
            <v>6606.TW</v>
          </cell>
          <cell r="B857">
            <v>0.99</v>
          </cell>
          <cell r="C857">
            <v>7.8E-2</v>
          </cell>
          <cell r="E857">
            <v>6.4610000000000001E-2</v>
          </cell>
          <cell r="F857">
            <v>4.6460000000000001E-2</v>
          </cell>
          <cell r="G857">
            <v>0.39969002999999997</v>
          </cell>
          <cell r="H857">
            <v>0.26973000000000003</v>
          </cell>
          <cell r="I857">
            <v>27.020202999999999</v>
          </cell>
          <cell r="J857">
            <v>1.7692969000000001</v>
          </cell>
          <cell r="K857">
            <v>7.0289999999999999</v>
          </cell>
        </row>
        <row r="858">
          <cell r="A858" t="str">
            <v>6625.TW</v>
          </cell>
          <cell r="B858">
            <v>7.3</v>
          </cell>
          <cell r="E858">
            <v>0.43087003000000001</v>
          </cell>
          <cell r="F858">
            <v>0.13569000000000001</v>
          </cell>
          <cell r="G858">
            <v>0.19914000000000001</v>
          </cell>
          <cell r="H858">
            <v>3.3250000000000002E-2</v>
          </cell>
          <cell r="I858">
            <v>13.095890000000001</v>
          </cell>
          <cell r="J858">
            <v>4.5928415999999999</v>
          </cell>
          <cell r="K858">
            <v>62.557000000000002</v>
          </cell>
        </row>
        <row r="859">
          <cell r="A859" t="str">
            <v>6641.TW</v>
          </cell>
          <cell r="B859">
            <v>1.81</v>
          </cell>
          <cell r="C859">
            <v>8.1000000000000003E-2</v>
          </cell>
          <cell r="D859">
            <v>8.9507490000000001</v>
          </cell>
          <cell r="E859">
            <v>4.1250000000000002E-2</v>
          </cell>
          <cell r="F859">
            <v>-4.0000000000000002E-4</v>
          </cell>
          <cell r="G859">
            <v>0.31492999999999999</v>
          </cell>
          <cell r="H859">
            <v>1.022E-2</v>
          </cell>
          <cell r="I859">
            <v>23.093924000000001</v>
          </cell>
          <cell r="J859">
            <v>1.042446</v>
          </cell>
          <cell r="K859">
            <v>50.088999999999999</v>
          </cell>
        </row>
        <row r="860">
          <cell r="A860" t="str">
            <v>6655.TW</v>
          </cell>
          <cell r="B860">
            <v>3.65</v>
          </cell>
          <cell r="C860">
            <v>2.1999999999999999E-2</v>
          </cell>
          <cell r="E860">
            <v>0.12284</v>
          </cell>
          <cell r="F860">
            <v>3.6519999999999997E-2</v>
          </cell>
          <cell r="G860">
            <v>0.48165000000000002</v>
          </cell>
          <cell r="H860">
            <v>0.19322</v>
          </cell>
          <cell r="I860">
            <v>35.068492999999997</v>
          </cell>
          <cell r="J860">
            <v>4.8285483999999999</v>
          </cell>
          <cell r="K860">
            <v>33.600999999999999</v>
          </cell>
        </row>
        <row r="861">
          <cell r="A861" t="str">
            <v>6657.TW</v>
          </cell>
          <cell r="B861">
            <v>-3.49</v>
          </cell>
          <cell r="C861">
            <v>0.53900000000000003</v>
          </cell>
          <cell r="E861">
            <v>-0.37023996999999997</v>
          </cell>
          <cell r="F861">
            <v>-0.22425999999999999</v>
          </cell>
          <cell r="G861">
            <v>0.73023002999999997</v>
          </cell>
          <cell r="H861">
            <v>-25.387018000000001</v>
          </cell>
          <cell r="J861">
            <v>4.9550830000000001</v>
          </cell>
          <cell r="K861">
            <v>9.9000000000000005E-2</v>
          </cell>
        </row>
        <row r="862">
          <cell r="A862" t="str">
            <v>6658.TW</v>
          </cell>
          <cell r="C862">
            <v>-5.6000000000000001E-2</v>
          </cell>
          <cell r="E862">
            <v>2.9860001000000001E-2</v>
          </cell>
          <cell r="F862">
            <v>8.6199994999999995E-3</v>
          </cell>
          <cell r="G862">
            <v>0.23908001000000001</v>
          </cell>
          <cell r="H862">
            <v>1.2319999999999999E-2</v>
          </cell>
          <cell r="K862">
            <v>42.076000000000001</v>
          </cell>
        </row>
        <row r="863">
          <cell r="A863" t="str">
            <v>6666.TW</v>
          </cell>
          <cell r="B863">
            <v>1.38</v>
          </cell>
          <cell r="C863">
            <v>0.317</v>
          </cell>
          <cell r="E863">
            <v>5.2760000000000001E-2</v>
          </cell>
          <cell r="F863">
            <v>2.1080000000000002E-2</v>
          </cell>
          <cell r="G863">
            <v>0.61893003999999996</v>
          </cell>
          <cell r="H863">
            <v>-3.1649999999999998E-2</v>
          </cell>
          <cell r="I863">
            <v>46.014491999999997</v>
          </cell>
          <cell r="J863">
            <v>1.8748708999999999</v>
          </cell>
          <cell r="K863">
            <v>20.491</v>
          </cell>
        </row>
        <row r="864">
          <cell r="A864" t="str">
            <v>6668.TW</v>
          </cell>
          <cell r="B864">
            <v>-2.78</v>
          </cell>
          <cell r="C864">
            <v>1.321</v>
          </cell>
          <cell r="D864">
            <v>34.158417</v>
          </cell>
          <cell r="E864">
            <v>-0.14741000000000001</v>
          </cell>
          <cell r="F864">
            <v>-4.4580000000000002E-2</v>
          </cell>
          <cell r="G864">
            <v>3.5479999999999998E-2</v>
          </cell>
          <cell r="H864">
            <v>-0.19082001000000001</v>
          </cell>
          <cell r="J864">
            <v>3.3908298000000001</v>
          </cell>
          <cell r="K864">
            <v>11.778</v>
          </cell>
        </row>
        <row r="865">
          <cell r="A865" t="str">
            <v>6669.TW</v>
          </cell>
          <cell r="B865">
            <v>76.69</v>
          </cell>
          <cell r="C865">
            <v>0.56399999999999995</v>
          </cell>
          <cell r="D865">
            <v>18.536417</v>
          </cell>
          <cell r="E865">
            <v>0.29715999999999998</v>
          </cell>
          <cell r="F865">
            <v>0.10217</v>
          </cell>
          <cell r="G865">
            <v>0.10188999999999999</v>
          </cell>
          <cell r="H865">
            <v>8.4110000000000004E-2</v>
          </cell>
          <cell r="I865">
            <v>35.01108</v>
          </cell>
          <cell r="J865">
            <v>9.6732010000000006</v>
          </cell>
          <cell r="K865">
            <v>1357.2529999999999</v>
          </cell>
        </row>
        <row r="866">
          <cell r="A866" t="str">
            <v>6670.TW</v>
          </cell>
          <cell r="B866">
            <v>18.87</v>
          </cell>
          <cell r="D866">
            <v>10.939268</v>
          </cell>
          <cell r="E866">
            <v>0.20346001</v>
          </cell>
          <cell r="F866">
            <v>9.3260005000000007E-2</v>
          </cell>
          <cell r="G866">
            <v>0.24085999999999999</v>
          </cell>
          <cell r="H866">
            <v>0.16378000000000001</v>
          </cell>
          <cell r="I866">
            <v>15.368309</v>
          </cell>
          <cell r="J866">
            <v>3.1227790999999998</v>
          </cell>
          <cell r="K866">
            <v>178.423</v>
          </cell>
        </row>
        <row r="867">
          <cell r="A867" t="str">
            <v>6671.TW</v>
          </cell>
          <cell r="B867">
            <v>3.02</v>
          </cell>
          <cell r="C867">
            <v>0.13500000000000001</v>
          </cell>
          <cell r="E867">
            <v>0.10496999999999999</v>
          </cell>
          <cell r="F867">
            <v>6.2319998000000001E-2</v>
          </cell>
          <cell r="G867">
            <v>0.38671001999999999</v>
          </cell>
          <cell r="H867">
            <v>0.12005</v>
          </cell>
          <cell r="I867">
            <v>15.082781000000001</v>
          </cell>
          <cell r="J867">
            <v>1.6257986</v>
          </cell>
          <cell r="K867">
            <v>31.372</v>
          </cell>
        </row>
        <row r="868">
          <cell r="A868" t="str">
            <v>6672.TW</v>
          </cell>
          <cell r="B868">
            <v>6.18</v>
          </cell>
          <cell r="D868">
            <v>12.365747000000001</v>
          </cell>
          <cell r="E868">
            <v>0.14579001</v>
          </cell>
          <cell r="F868">
            <v>6.0489996999999997E-2</v>
          </cell>
          <cell r="G868">
            <v>0.33117999999999997</v>
          </cell>
          <cell r="H868">
            <v>9.0289999999999995E-2</v>
          </cell>
          <cell r="I868">
            <v>13.786407000000001</v>
          </cell>
          <cell r="J868">
            <v>1.9158552</v>
          </cell>
          <cell r="K868">
            <v>65.388000000000005</v>
          </cell>
        </row>
        <row r="869">
          <cell r="A869" t="str">
            <v>6674.TW</v>
          </cell>
          <cell r="B869">
            <v>-4.5199999999999996</v>
          </cell>
          <cell r="E869">
            <v>-0.2409</v>
          </cell>
          <cell r="F869">
            <v>-9.6999995000000006E-2</v>
          </cell>
          <cell r="G869">
            <v>8.1699999999999995E-2</v>
          </cell>
          <cell r="H869">
            <v>-0.20087999000000001</v>
          </cell>
          <cell r="J869">
            <v>1.4045451</v>
          </cell>
          <cell r="K869">
            <v>16.349</v>
          </cell>
        </row>
        <row r="870">
          <cell r="A870" t="str">
            <v>6689.TW</v>
          </cell>
          <cell r="B870">
            <v>2.79</v>
          </cell>
          <cell r="C870">
            <v>0.85399999999999998</v>
          </cell>
          <cell r="D870">
            <v>16.407080000000001</v>
          </cell>
          <cell r="E870">
            <v>5.9070002000000003E-2</v>
          </cell>
          <cell r="F870">
            <v>1.4489999999999999E-2</v>
          </cell>
          <cell r="G870">
            <v>0.12919</v>
          </cell>
          <cell r="H870">
            <v>1.24699995E-2</v>
          </cell>
          <cell r="I870">
            <v>33.225807000000003</v>
          </cell>
          <cell r="J870">
            <v>2.1871977</v>
          </cell>
          <cell r="K870">
            <v>144.39099999999999</v>
          </cell>
        </row>
        <row r="871">
          <cell r="A871" t="str">
            <v>6691.TW</v>
          </cell>
          <cell r="B871">
            <v>19.89</v>
          </cell>
          <cell r="C871">
            <v>0.434</v>
          </cell>
          <cell r="E871">
            <v>0.32904997000000002</v>
          </cell>
          <cell r="F871">
            <v>0.11495</v>
          </cell>
          <cell r="G871">
            <v>0.17363999999999999</v>
          </cell>
          <cell r="H871">
            <v>0.14022999999999999</v>
          </cell>
          <cell r="I871">
            <v>18.702866</v>
          </cell>
          <cell r="J871">
            <v>5.8085069999999996</v>
          </cell>
          <cell r="K871">
            <v>177.523</v>
          </cell>
        </row>
        <row r="872">
          <cell r="A872" t="str">
            <v>6695.TW</v>
          </cell>
          <cell r="B872">
            <v>-0.54</v>
          </cell>
          <cell r="C872">
            <v>0.57199999999999995</v>
          </cell>
          <cell r="E872">
            <v>-3.7420000000000002E-2</v>
          </cell>
          <cell r="F872">
            <v>-3.2599999999999997E-2</v>
          </cell>
          <cell r="G872">
            <v>0.41373003000000003</v>
          </cell>
          <cell r="H872">
            <v>-0.17544001000000001</v>
          </cell>
          <cell r="J872">
            <v>3.3434308000000001</v>
          </cell>
          <cell r="K872">
            <v>11.558999999999999</v>
          </cell>
        </row>
        <row r="873">
          <cell r="A873" t="str">
            <v>6698.TW</v>
          </cell>
          <cell r="B873">
            <v>-0.89</v>
          </cell>
          <cell r="C873">
            <v>1.054</v>
          </cell>
          <cell r="E873">
            <v>-1.4989999E-2</v>
          </cell>
          <cell r="F873">
            <v>-1.7860001E-2</v>
          </cell>
          <cell r="G873">
            <v>0.18478</v>
          </cell>
          <cell r="H873">
            <v>6.4099999999999999E-3</v>
          </cell>
          <cell r="J873">
            <v>1.9816990000000001</v>
          </cell>
          <cell r="K873">
            <v>17.042999999999999</v>
          </cell>
        </row>
        <row r="874">
          <cell r="A874" t="str">
            <v>6706.TW</v>
          </cell>
          <cell r="B874">
            <v>-5.33</v>
          </cell>
          <cell r="C874">
            <v>1.407</v>
          </cell>
          <cell r="D874">
            <v>16.260684999999999</v>
          </cell>
          <cell r="E874">
            <v>-9.6229999999999996E-2</v>
          </cell>
          <cell r="F874">
            <v>-4.7909997000000003E-2</v>
          </cell>
          <cell r="G874">
            <v>7.596E-2</v>
          </cell>
          <cell r="H874">
            <v>-0.60641999999999996</v>
          </cell>
          <cell r="J874">
            <v>1.5457112</v>
          </cell>
          <cell r="K874">
            <v>18.138000000000002</v>
          </cell>
        </row>
        <row r="875">
          <cell r="A875" t="str">
            <v>6715.TW</v>
          </cell>
          <cell r="B875">
            <v>6.29</v>
          </cell>
          <cell r="D875">
            <v>17.368421999999999</v>
          </cell>
          <cell r="E875">
            <v>0.11316</v>
          </cell>
          <cell r="F875">
            <v>6.3159999999999994E-2</v>
          </cell>
          <cell r="G875">
            <v>0.37763000000000002</v>
          </cell>
          <cell r="H875">
            <v>0.18997</v>
          </cell>
          <cell r="I875">
            <v>26.232115</v>
          </cell>
          <cell r="J875">
            <v>2.9691212</v>
          </cell>
          <cell r="K875">
            <v>37.503</v>
          </cell>
        </row>
        <row r="876">
          <cell r="A876" t="str">
            <v>6719.TW</v>
          </cell>
          <cell r="B876">
            <v>2.2599999999999998</v>
          </cell>
          <cell r="D876">
            <v>34</v>
          </cell>
          <cell r="E876">
            <v>2.1989999999999999E-2</v>
          </cell>
          <cell r="F876">
            <v>4.6200002999999996E-3</v>
          </cell>
          <cell r="G876">
            <v>0.30043999999999998</v>
          </cell>
          <cell r="H876">
            <v>5.5180001999999999E-2</v>
          </cell>
          <cell r="I876">
            <v>139.15929</v>
          </cell>
          <cell r="J876">
            <v>3.1144780000000001</v>
          </cell>
          <cell r="K876">
            <v>38.850999999999999</v>
          </cell>
        </row>
        <row r="877">
          <cell r="A877" t="str">
            <v>6742.TW</v>
          </cell>
          <cell r="C877">
            <v>-0.13300000000000001</v>
          </cell>
          <cell r="E877">
            <v>2.1770000000000001E-2</v>
          </cell>
          <cell r="F877">
            <v>-1.0499999999999999E-3</v>
          </cell>
          <cell r="G877">
            <v>0.17691000000000001</v>
          </cell>
          <cell r="H877">
            <v>2.9099999999999998E-3</v>
          </cell>
          <cell r="K877">
            <v>7.6669999999999998</v>
          </cell>
        </row>
        <row r="878">
          <cell r="A878" t="str">
            <v>6743.TW</v>
          </cell>
          <cell r="B878">
            <v>-0.16</v>
          </cell>
          <cell r="C878">
            <v>1.462</v>
          </cell>
          <cell r="D878">
            <v>8.8640000000000008</v>
          </cell>
          <cell r="E878">
            <v>-3.0000000000000001E-3</v>
          </cell>
          <cell r="F878">
            <v>1.355E-2</v>
          </cell>
          <cell r="G878">
            <v>0.18895000000000001</v>
          </cell>
          <cell r="H878">
            <v>5.0259999999999999E-2</v>
          </cell>
          <cell r="J878">
            <v>3.0690819999999999</v>
          </cell>
          <cell r="K878">
            <v>26.178000000000001</v>
          </cell>
        </row>
        <row r="879">
          <cell r="A879" t="str">
            <v>6753.TW</v>
          </cell>
          <cell r="B879">
            <v>6.83</v>
          </cell>
          <cell r="C879">
            <v>-8.3000000000000004E-2</v>
          </cell>
          <cell r="E879">
            <v>0.23194000000000001</v>
          </cell>
          <cell r="F879">
            <v>6.3060000000000005E-2</v>
          </cell>
          <cell r="G879">
            <v>0.19129999</v>
          </cell>
          <cell r="H879">
            <v>0.27950999999999998</v>
          </cell>
          <cell r="I879">
            <v>17.057099999999998</v>
          </cell>
          <cell r="J879">
            <v>4.1389847</v>
          </cell>
          <cell r="K879">
            <v>47.057000000000002</v>
          </cell>
        </row>
        <row r="880">
          <cell r="A880" t="str">
            <v>6754.TW</v>
          </cell>
          <cell r="B880">
            <v>4.5599999999999996</v>
          </cell>
          <cell r="E880">
            <v>0.15281</v>
          </cell>
          <cell r="F880">
            <v>5.7350001999999997E-2</v>
          </cell>
          <cell r="G880">
            <v>0.21476998999999999</v>
          </cell>
          <cell r="H880">
            <v>5.994E-2</v>
          </cell>
          <cell r="I880">
            <v>13.728070000000001</v>
          </cell>
          <cell r="J880">
            <v>2.0758033</v>
          </cell>
          <cell r="K880">
            <v>75.704999999999998</v>
          </cell>
        </row>
        <row r="881">
          <cell r="A881" t="str">
            <v>6756.TW</v>
          </cell>
          <cell r="B881">
            <v>3.08</v>
          </cell>
          <cell r="C881">
            <v>1.492</v>
          </cell>
          <cell r="E881">
            <v>5.9830000000000001E-2</v>
          </cell>
          <cell r="F881">
            <v>2.6259999999999999E-2</v>
          </cell>
          <cell r="G881">
            <v>0.45761000000000002</v>
          </cell>
          <cell r="H881">
            <v>5.1760002999999999E-2</v>
          </cell>
          <cell r="I881">
            <v>66.558440000000004</v>
          </cell>
          <cell r="J881">
            <v>4.9599570000000002</v>
          </cell>
          <cell r="K881">
            <v>29.483000000000001</v>
          </cell>
        </row>
        <row r="882">
          <cell r="A882" t="str">
            <v>6768.TW</v>
          </cell>
          <cell r="B882">
            <v>4.2699999999999996</v>
          </cell>
          <cell r="C882">
            <v>0.36899999999999999</v>
          </cell>
          <cell r="D882">
            <v>17.908256999999999</v>
          </cell>
          <cell r="E882">
            <v>5.8720003999999999E-2</v>
          </cell>
          <cell r="F882">
            <v>2.3089999999999999E-2</v>
          </cell>
          <cell r="G882">
            <v>0.18221001000000001</v>
          </cell>
          <cell r="H882">
            <v>7.5539999999999996E-2</v>
          </cell>
          <cell r="I882">
            <v>22.857143000000001</v>
          </cell>
          <cell r="J882">
            <v>1.3362540999999999</v>
          </cell>
          <cell r="K882">
            <v>75.763999999999996</v>
          </cell>
        </row>
        <row r="883">
          <cell r="A883" t="str">
            <v>6770.TW</v>
          </cell>
          <cell r="B883">
            <v>-0.56000000000000005</v>
          </cell>
          <cell r="C883">
            <v>0.84399999999999997</v>
          </cell>
          <cell r="D883">
            <v>20.585937999999999</v>
          </cell>
          <cell r="E883">
            <v>-2.4E-2</v>
          </cell>
          <cell r="F883">
            <v>-1.6160000000000001E-2</v>
          </cell>
          <cell r="G883">
            <v>0.11096</v>
          </cell>
          <cell r="H883">
            <v>-0.1008</v>
          </cell>
          <cell r="J883">
            <v>1.1601286</v>
          </cell>
          <cell r="K883">
            <v>10.625</v>
          </cell>
        </row>
        <row r="884">
          <cell r="A884" t="str">
            <v>6776.TW</v>
          </cell>
          <cell r="B884">
            <v>5.01</v>
          </cell>
          <cell r="C884">
            <v>0.13200000000000001</v>
          </cell>
          <cell r="D884">
            <v>11.456141000000001</v>
          </cell>
          <cell r="E884">
            <v>0.17623</v>
          </cell>
          <cell r="F884">
            <v>4.5319999999999999E-2</v>
          </cell>
          <cell r="G884">
            <v>6.7839999999999998E-2</v>
          </cell>
          <cell r="H884">
            <v>2.0599999000000001E-2</v>
          </cell>
          <cell r="I884">
            <v>13.033932</v>
          </cell>
          <cell r="J884">
            <v>2.4879036000000001</v>
          </cell>
          <cell r="K884">
            <v>279.34199999999998</v>
          </cell>
        </row>
        <row r="885">
          <cell r="A885" t="str">
            <v>6781.TW</v>
          </cell>
          <cell r="B885">
            <v>21.25</v>
          </cell>
          <cell r="C885">
            <v>2.2000000000000002</v>
          </cell>
          <cell r="D885">
            <v>17.672415000000001</v>
          </cell>
          <cell r="E885">
            <v>0.15356</v>
          </cell>
          <cell r="F885">
            <v>7.2109999999999994E-2</v>
          </cell>
          <cell r="G885">
            <v>0.37546003</v>
          </cell>
          <cell r="H885">
            <v>0.21454999999999999</v>
          </cell>
          <cell r="I885">
            <v>30.870588000000001</v>
          </cell>
          <cell r="J885">
            <v>4.3350115000000002</v>
          </cell>
          <cell r="K885">
            <v>117.44</v>
          </cell>
        </row>
        <row r="886">
          <cell r="A886" t="str">
            <v>6782.TW</v>
          </cell>
          <cell r="B886">
            <v>6.85</v>
          </cell>
          <cell r="C886">
            <v>0.54900000000000004</v>
          </cell>
          <cell r="D886">
            <v>17.265917000000002</v>
          </cell>
          <cell r="E886">
            <v>9.672E-2</v>
          </cell>
          <cell r="F886">
            <v>4.1439999999999998E-2</v>
          </cell>
          <cell r="G886">
            <v>0.35748999999999997</v>
          </cell>
          <cell r="H886">
            <v>0.13997999999999999</v>
          </cell>
          <cell r="I886">
            <v>33.649635000000004</v>
          </cell>
          <cell r="J886">
            <v>4.8976902999999998</v>
          </cell>
          <cell r="K886">
            <v>38.058</v>
          </cell>
        </row>
        <row r="887">
          <cell r="A887" t="str">
            <v>6789.TW</v>
          </cell>
          <cell r="B887">
            <v>1.45</v>
          </cell>
          <cell r="C887">
            <v>1.778</v>
          </cell>
          <cell r="D887">
            <v>29.685863000000001</v>
          </cell>
          <cell r="E887">
            <v>2.7279999999999999E-2</v>
          </cell>
          <cell r="F887">
            <v>9.6600000000000002E-3</v>
          </cell>
          <cell r="G887">
            <v>0.16219</v>
          </cell>
          <cell r="H887">
            <v>9.6569989999999994E-2</v>
          </cell>
          <cell r="I887">
            <v>195.51723999999999</v>
          </cell>
          <cell r="J887">
            <v>5.3787922999999997</v>
          </cell>
          <cell r="K887">
            <v>24.585000000000001</v>
          </cell>
        </row>
        <row r="888">
          <cell r="A888" t="str">
            <v>6790.TW</v>
          </cell>
          <cell r="B888">
            <v>2.87</v>
          </cell>
          <cell r="C888">
            <v>0.40200000000000002</v>
          </cell>
          <cell r="D888">
            <v>9.9619769999999992</v>
          </cell>
          <cell r="E888">
            <v>0.17587</v>
          </cell>
          <cell r="F888">
            <v>8.226E-2</v>
          </cell>
          <cell r="G888">
            <v>0.25557000000000002</v>
          </cell>
          <cell r="H888">
            <v>0.14019999999999999</v>
          </cell>
          <cell r="I888">
            <v>18.257840999999999</v>
          </cell>
          <cell r="J888">
            <v>2.4852970000000001</v>
          </cell>
          <cell r="K888">
            <v>38.426000000000002</v>
          </cell>
        </row>
        <row r="889">
          <cell r="A889" t="str">
            <v>6792.TW</v>
          </cell>
          <cell r="B889">
            <v>3.8</v>
          </cell>
          <cell r="E889">
            <v>0.11592</v>
          </cell>
          <cell r="F889">
            <v>5.3790003000000003E-2</v>
          </cell>
          <cell r="G889">
            <v>0.34620000000000001</v>
          </cell>
          <cell r="H889">
            <v>8.2710000000000006E-2</v>
          </cell>
          <cell r="I889">
            <v>21.447368999999998</v>
          </cell>
          <cell r="J889">
            <v>2.3841565</v>
          </cell>
          <cell r="K889">
            <v>29.390999999999998</v>
          </cell>
        </row>
        <row r="890">
          <cell r="A890" t="str">
            <v>6796.TW</v>
          </cell>
          <cell r="B890">
            <v>1.49</v>
          </cell>
          <cell r="C890">
            <v>0.39200000000000002</v>
          </cell>
          <cell r="E890">
            <v>0.10281</v>
          </cell>
          <cell r="F890">
            <v>5.2659999999999998E-2</v>
          </cell>
          <cell r="G890">
            <v>0.57294999999999996</v>
          </cell>
          <cell r="H890">
            <v>0.19477</v>
          </cell>
          <cell r="I890">
            <v>54.093960000000003</v>
          </cell>
          <cell r="J890">
            <v>3.5173466000000002</v>
          </cell>
          <cell r="K890">
            <v>15.959</v>
          </cell>
        </row>
        <row r="891">
          <cell r="A891" t="str">
            <v>6799.TW</v>
          </cell>
          <cell r="B891">
            <v>5.21</v>
          </cell>
          <cell r="C891">
            <v>1.2370000000000001</v>
          </cell>
          <cell r="D891">
            <v>24.555734999999999</v>
          </cell>
          <cell r="E891">
            <v>0.17541999999999999</v>
          </cell>
          <cell r="F891">
            <v>9.7229995E-2</v>
          </cell>
          <cell r="G891">
            <v>0.45582</v>
          </cell>
          <cell r="H891">
            <v>0.1449</v>
          </cell>
          <cell r="I891">
            <v>29.174664</v>
          </cell>
          <cell r="J891">
            <v>4.7946499999999999</v>
          </cell>
          <cell r="K891">
            <v>25.349</v>
          </cell>
        </row>
        <row r="892">
          <cell r="A892" t="str">
            <v>6805.TW</v>
          </cell>
          <cell r="C892">
            <v>0.4</v>
          </cell>
          <cell r="D892">
            <v>18.382352999999998</v>
          </cell>
          <cell r="E892">
            <v>0.17988999999999999</v>
          </cell>
          <cell r="F892">
            <v>7.5229994999999994E-2</v>
          </cell>
          <cell r="G892">
            <v>0.23349</v>
          </cell>
          <cell r="H892">
            <v>0.17499999999999999</v>
          </cell>
          <cell r="K892">
            <v>91.537999999999997</v>
          </cell>
        </row>
        <row r="893">
          <cell r="A893" t="str">
            <v>6806.TW</v>
          </cell>
          <cell r="B893">
            <v>3.1</v>
          </cell>
          <cell r="D893">
            <v>16.415094</v>
          </cell>
          <cell r="E893">
            <v>5.5100000000000003E-2</v>
          </cell>
          <cell r="F893">
            <v>1.8769999999999998E-2</v>
          </cell>
          <cell r="G893">
            <v>0.10033</v>
          </cell>
          <cell r="H893">
            <v>2.5590000000000002E-2</v>
          </cell>
          <cell r="I893">
            <v>42.096775000000001</v>
          </cell>
          <cell r="J893">
            <v>2.3738925000000002</v>
          </cell>
          <cell r="K893">
            <v>56.19</v>
          </cell>
        </row>
        <row r="894">
          <cell r="A894" t="str">
            <v>6807.TW</v>
          </cell>
          <cell r="B894">
            <v>5.87</v>
          </cell>
          <cell r="C894">
            <v>0.41399999999999998</v>
          </cell>
          <cell r="E894">
            <v>0.11654</v>
          </cell>
          <cell r="F894">
            <v>4.521E-2</v>
          </cell>
          <cell r="G894">
            <v>0.18339</v>
          </cell>
          <cell r="H894">
            <v>7.979E-2</v>
          </cell>
          <cell r="I894">
            <v>9.4889270000000003</v>
          </cell>
          <cell r="J894">
            <v>1.4287179999999999</v>
          </cell>
          <cell r="K894">
            <v>69.364999999999995</v>
          </cell>
        </row>
        <row r="895">
          <cell r="A895" t="str">
            <v>6830.TW</v>
          </cell>
          <cell r="B895">
            <v>4.59</v>
          </cell>
          <cell r="D895">
            <v>16.370557999999999</v>
          </cell>
          <cell r="E895">
            <v>8.3330004999999999E-2</v>
          </cell>
          <cell r="F895">
            <v>4.5659999999999999E-2</v>
          </cell>
          <cell r="G895">
            <v>0.35403000000000001</v>
          </cell>
          <cell r="H895">
            <v>4.1220001999999999E-2</v>
          </cell>
          <cell r="I895">
            <v>28.104574</v>
          </cell>
          <cell r="J895">
            <v>2.4019214999999998</v>
          </cell>
          <cell r="K895">
            <v>40.509</v>
          </cell>
        </row>
        <row r="896">
          <cell r="A896" t="str">
            <v>6834.TW</v>
          </cell>
          <cell r="B896">
            <v>-0.64</v>
          </cell>
          <cell r="E896">
            <v>-3.7420000000000002E-2</v>
          </cell>
          <cell r="F896">
            <v>-4.0340000000000001E-2</v>
          </cell>
          <cell r="G896">
            <v>5.3429999999999998E-2</v>
          </cell>
          <cell r="H896">
            <v>-6.1179999999999998E-2</v>
          </cell>
          <cell r="J896">
            <v>2.0312001999999998</v>
          </cell>
          <cell r="K896">
            <v>11.023</v>
          </cell>
        </row>
        <row r="897">
          <cell r="A897" t="str">
            <v>6835.TW</v>
          </cell>
          <cell r="B897">
            <v>3.95</v>
          </cell>
          <cell r="C897">
            <v>-0.246</v>
          </cell>
          <cell r="E897">
            <v>0.14915999999999999</v>
          </cell>
          <cell r="F897">
            <v>5.7010001999999997E-2</v>
          </cell>
          <cell r="G897">
            <v>0.27071000000000001</v>
          </cell>
          <cell r="H897">
            <v>0.12767000000000001</v>
          </cell>
          <cell r="I897">
            <v>13.772152</v>
          </cell>
          <cell r="J897">
            <v>2.2112923000000002</v>
          </cell>
          <cell r="K897">
            <v>33.220999999999997</v>
          </cell>
        </row>
        <row r="898">
          <cell r="A898" t="str">
            <v>6861.TW</v>
          </cell>
          <cell r="B898">
            <v>2.56</v>
          </cell>
          <cell r="C898">
            <v>0.71499999999999997</v>
          </cell>
          <cell r="E898">
            <v>0.11103</v>
          </cell>
          <cell r="F898">
            <v>9.1299999999999992E-3</v>
          </cell>
          <cell r="G898">
            <v>0.27361999999999997</v>
          </cell>
          <cell r="H898">
            <v>-3.4999999E-3</v>
          </cell>
          <cell r="I898">
            <v>28.476564</v>
          </cell>
          <cell r="J898">
            <v>2.2826903000000001</v>
          </cell>
          <cell r="K898">
            <v>47.170999999999999</v>
          </cell>
        </row>
        <row r="899">
          <cell r="A899" t="str">
            <v>6863.TW</v>
          </cell>
          <cell r="B899">
            <v>7.16</v>
          </cell>
          <cell r="D899">
            <v>17.292645</v>
          </cell>
          <cell r="E899">
            <v>9.9820000000000006E-2</v>
          </cell>
          <cell r="F899">
            <v>4.7470002999999997E-2</v>
          </cell>
          <cell r="G899">
            <v>0.30909999999999999</v>
          </cell>
          <cell r="H899">
            <v>0.21666000999999999</v>
          </cell>
          <cell r="I899">
            <v>30.865922999999999</v>
          </cell>
          <cell r="J899">
            <v>2.9324346000000001</v>
          </cell>
          <cell r="K899">
            <v>40.351999999999997</v>
          </cell>
        </row>
        <row r="900">
          <cell r="A900" t="str">
            <v>6901.TW</v>
          </cell>
          <cell r="B900">
            <v>-5.07</v>
          </cell>
          <cell r="E900">
            <v>-0.21607000000000001</v>
          </cell>
          <cell r="F900">
            <v>-0.13397000000000001</v>
          </cell>
          <cell r="H900">
            <v>0.84046995999999996</v>
          </cell>
          <cell r="J900">
            <v>2.6232326000000001</v>
          </cell>
          <cell r="K900">
            <v>-3.1320000000000001</v>
          </cell>
        </row>
        <row r="901">
          <cell r="A901" t="str">
            <v>6906.TW</v>
          </cell>
          <cell r="E901">
            <v>0.21214000999999999</v>
          </cell>
          <cell r="F901">
            <v>0.11276</v>
          </cell>
          <cell r="G901">
            <v>0.82184000000000001</v>
          </cell>
          <cell r="H901">
            <v>0.48618</v>
          </cell>
          <cell r="K901">
            <v>12.153</v>
          </cell>
        </row>
        <row r="902">
          <cell r="A902" t="str">
            <v>6914.TW</v>
          </cell>
          <cell r="E902">
            <v>0.26277</v>
          </cell>
          <cell r="F902">
            <v>7.0910000000000001E-2</v>
          </cell>
          <cell r="G902">
            <v>0.24099001</v>
          </cell>
          <cell r="H902">
            <v>0.17183999999999999</v>
          </cell>
          <cell r="K902">
            <v>70.944000000000003</v>
          </cell>
        </row>
        <row r="903">
          <cell r="A903" t="str">
            <v>6916.TW</v>
          </cell>
          <cell r="E903">
            <v>7.6409995999999994E-2</v>
          </cell>
          <cell r="F903">
            <v>3.3989999999999999E-2</v>
          </cell>
          <cell r="G903">
            <v>0.25864999999999999</v>
          </cell>
          <cell r="H903">
            <v>1.235E-2</v>
          </cell>
          <cell r="K903">
            <v>36.776000000000003</v>
          </cell>
        </row>
        <row r="904">
          <cell r="A904" t="str">
            <v>6928.TW</v>
          </cell>
          <cell r="G904">
            <v>0.19683999999999999</v>
          </cell>
          <cell r="H904">
            <v>1.9480000000000001E-2</v>
          </cell>
          <cell r="K904">
            <v>51.779000000000003</v>
          </cell>
        </row>
        <row r="905">
          <cell r="A905" t="str">
            <v>6933.TW</v>
          </cell>
          <cell r="G905">
            <v>0.16795999</v>
          </cell>
          <cell r="H905">
            <v>3.2719999999999999E-2</v>
          </cell>
          <cell r="K905">
            <v>170.55500000000001</v>
          </cell>
        </row>
        <row r="906">
          <cell r="A906" t="str">
            <v>6937.TW</v>
          </cell>
          <cell r="E906">
            <v>0.14274999999999999</v>
          </cell>
          <cell r="G906">
            <v>0.45250000000000001</v>
          </cell>
          <cell r="H906">
            <v>0.16558999999999999</v>
          </cell>
          <cell r="K906">
            <v>33.316000000000003</v>
          </cell>
        </row>
        <row r="907">
          <cell r="A907" t="str">
            <v>8011.TW</v>
          </cell>
          <cell r="B907">
            <v>0.1</v>
          </cell>
          <cell r="C907">
            <v>1.1299999999999999</v>
          </cell>
          <cell r="D907">
            <v>14.49367</v>
          </cell>
          <cell r="E907">
            <v>1.035E-2</v>
          </cell>
          <cell r="F907">
            <v>4.7000000000000002E-3</v>
          </cell>
          <cell r="G907">
            <v>0.15562001</v>
          </cell>
          <cell r="H907">
            <v>-1.729E-2</v>
          </cell>
          <cell r="I907">
            <v>229</v>
          </cell>
          <cell r="J907">
            <v>1.3153360000000001</v>
          </cell>
          <cell r="K907">
            <v>13.217000000000001</v>
          </cell>
        </row>
        <row r="908">
          <cell r="A908" t="str">
            <v>8016.TW</v>
          </cell>
          <cell r="B908">
            <v>14.88</v>
          </cell>
          <cell r="C908">
            <v>0.71799999999999997</v>
          </cell>
          <cell r="D908">
            <v>6.1669390000000002</v>
          </cell>
          <cell r="E908">
            <v>0.16461000000000001</v>
          </cell>
          <cell r="F908">
            <v>7.9149999999999998E-2</v>
          </cell>
          <cell r="G908">
            <v>0.34166999999999997</v>
          </cell>
          <cell r="H908">
            <v>0.15115000000000001</v>
          </cell>
          <cell r="I908">
            <v>17.775537</v>
          </cell>
          <cell r="J908">
            <v>2.8754374999999999</v>
          </cell>
          <cell r="K908">
            <v>139.523</v>
          </cell>
        </row>
        <row r="909">
          <cell r="A909" t="str">
            <v>8021.TW</v>
          </cell>
          <cell r="B909">
            <v>-0.21</v>
          </cell>
          <cell r="D909">
            <v>18.579882000000001</v>
          </cell>
          <cell r="E909">
            <v>-7.8399999999999997E-3</v>
          </cell>
          <cell r="F909">
            <v>7.6899999999999998E-3</v>
          </cell>
          <cell r="G909">
            <v>0.22754999000000001</v>
          </cell>
          <cell r="H909">
            <v>1.959E-2</v>
          </cell>
          <cell r="J909">
            <v>1.0177951999999999</v>
          </cell>
          <cell r="K909">
            <v>20.359000000000002</v>
          </cell>
        </row>
        <row r="910">
          <cell r="A910" t="str">
            <v>8028.TW</v>
          </cell>
          <cell r="B910">
            <v>2</v>
          </cell>
          <cell r="D910">
            <v>32.657004999999998</v>
          </cell>
          <cell r="E910">
            <v>8.8889999999999997E-2</v>
          </cell>
          <cell r="F910">
            <v>1.4019999999999999E-2</v>
          </cell>
          <cell r="G910">
            <v>0.21582999999999999</v>
          </cell>
          <cell r="H910">
            <v>5.2470002000000002E-2</v>
          </cell>
          <cell r="I910">
            <v>33.799999999999997</v>
          </cell>
          <cell r="J910">
            <v>2.9586834999999998</v>
          </cell>
          <cell r="K910">
            <v>20.065000000000001</v>
          </cell>
        </row>
        <row r="911">
          <cell r="A911" t="str">
            <v>8033.TW</v>
          </cell>
          <cell r="B911">
            <v>0.09</v>
          </cell>
          <cell r="C911">
            <v>1.1220000000000001</v>
          </cell>
          <cell r="E911">
            <v>-2.0029999999999999E-2</v>
          </cell>
          <cell r="F911">
            <v>-1.8360000000000001E-2</v>
          </cell>
          <cell r="G911">
            <v>0.39690999999999999</v>
          </cell>
          <cell r="H911">
            <v>-3.968E-2</v>
          </cell>
          <cell r="I911">
            <v>829.99994000000004</v>
          </cell>
          <cell r="J911">
            <v>8.9034560000000003</v>
          </cell>
          <cell r="K911">
            <v>7.0279999999999996</v>
          </cell>
        </row>
        <row r="912">
          <cell r="A912" t="str">
            <v>8039.TW</v>
          </cell>
          <cell r="B912">
            <v>2.4900000000000002</v>
          </cell>
          <cell r="C912">
            <v>0.441</v>
          </cell>
          <cell r="D912">
            <v>18.842106000000001</v>
          </cell>
          <cell r="E912">
            <v>6.9379999999999997E-2</v>
          </cell>
          <cell r="F912">
            <v>3.0450001000000001E-2</v>
          </cell>
          <cell r="G912">
            <v>0.23200999999999999</v>
          </cell>
          <cell r="H912">
            <v>4.7829999999999998E-2</v>
          </cell>
          <cell r="I912">
            <v>21.566265000000001</v>
          </cell>
          <cell r="J912">
            <v>1.405281</v>
          </cell>
          <cell r="K912">
            <v>41.704000000000001</v>
          </cell>
        </row>
        <row r="913">
          <cell r="A913" t="str">
            <v>8046.TW</v>
          </cell>
          <cell r="B913">
            <v>5.16</v>
          </cell>
          <cell r="C913">
            <v>1.52</v>
          </cell>
          <cell r="D913">
            <v>17.611158</v>
          </cell>
          <cell r="E913">
            <v>7.4679999999999996E-2</v>
          </cell>
          <cell r="F913">
            <v>1.915E-2</v>
          </cell>
          <cell r="G913">
            <v>0.11093</v>
          </cell>
          <cell r="H913">
            <v>-0.111820005</v>
          </cell>
          <cell r="I913">
            <v>39.147289999999998</v>
          </cell>
          <cell r="J913">
            <v>2.9065585</v>
          </cell>
          <cell r="K913">
            <v>56.908999999999999</v>
          </cell>
        </row>
        <row r="914">
          <cell r="A914" t="str">
            <v>8070.TW</v>
          </cell>
          <cell r="B914">
            <v>2.27</v>
          </cell>
          <cell r="D914">
            <v>3.7105071999999999</v>
          </cell>
          <cell r="E914">
            <v>0.12787999999999999</v>
          </cell>
          <cell r="F914">
            <v>2.7709998E-2</v>
          </cell>
          <cell r="G914">
            <v>0.18451998999999999</v>
          </cell>
          <cell r="H914">
            <v>9.6390000000000003E-2</v>
          </cell>
          <cell r="I914">
            <v>22.246696</v>
          </cell>
          <cell r="J914">
            <v>2.0787024000000001</v>
          </cell>
          <cell r="K914">
            <v>24.442</v>
          </cell>
        </row>
        <row r="915">
          <cell r="A915" t="str">
            <v>8072.TW</v>
          </cell>
          <cell r="B915">
            <v>0.97</v>
          </cell>
          <cell r="E915">
            <v>3.8550000000000001E-2</v>
          </cell>
          <cell r="F915">
            <v>2.5799998999999998E-3</v>
          </cell>
          <cell r="G915">
            <v>0.17817</v>
          </cell>
          <cell r="H915">
            <v>2.2200000999999998E-3</v>
          </cell>
          <cell r="I915">
            <v>29.896906000000001</v>
          </cell>
          <cell r="J915">
            <v>1.0479149999999999</v>
          </cell>
          <cell r="K915">
            <v>14.153</v>
          </cell>
        </row>
        <row r="916">
          <cell r="A916" t="str">
            <v>8081.TW</v>
          </cell>
          <cell r="B916">
            <v>18.75</v>
          </cell>
          <cell r="C916">
            <v>0.63200000000000001</v>
          </cell>
          <cell r="D916">
            <v>16.59751</v>
          </cell>
          <cell r="E916">
            <v>0.18995000000000001</v>
          </cell>
          <cell r="F916">
            <v>0.10094</v>
          </cell>
          <cell r="G916">
            <v>0.40422999999999998</v>
          </cell>
          <cell r="H916">
            <v>0.21027999999999999</v>
          </cell>
          <cell r="I916">
            <v>17.066668</v>
          </cell>
          <cell r="J916">
            <v>3.7649271</v>
          </cell>
          <cell r="K916">
            <v>92.278000000000006</v>
          </cell>
        </row>
        <row r="917">
          <cell r="A917" t="str">
            <v>8101.TW</v>
          </cell>
          <cell r="B917">
            <v>-2.61</v>
          </cell>
          <cell r="C917">
            <v>0.90500000000000003</v>
          </cell>
          <cell r="D917">
            <v>3.5106381999999998</v>
          </cell>
          <cell r="E917">
            <v>-1.0420100000000001</v>
          </cell>
          <cell r="F917">
            <v>-0.16788</v>
          </cell>
          <cell r="G917">
            <v>6.5700000000000003E-3</v>
          </cell>
          <cell r="H917">
            <v>-0.59784999999999999</v>
          </cell>
          <cell r="J917">
            <v>2.6484749999999999</v>
          </cell>
          <cell r="K917">
            <v>2.306</v>
          </cell>
        </row>
        <row r="918">
          <cell r="A918" t="str">
            <v>8103.TW</v>
          </cell>
          <cell r="B918">
            <v>3.05</v>
          </cell>
          <cell r="C918">
            <v>0.98399999999999999</v>
          </cell>
          <cell r="D918">
            <v>9.4879519999999999</v>
          </cell>
          <cell r="E918">
            <v>7.0059999999999997E-2</v>
          </cell>
          <cell r="F918">
            <v>3.6609999999999997E-2</v>
          </cell>
          <cell r="G918">
            <v>0.34077000000000002</v>
          </cell>
          <cell r="H918">
            <v>0.104399994</v>
          </cell>
          <cell r="I918">
            <v>15.491803000000001</v>
          </cell>
          <cell r="J918">
            <v>1.2130936000000001</v>
          </cell>
          <cell r="K918">
            <v>37.472999999999999</v>
          </cell>
        </row>
        <row r="919">
          <cell r="A919" t="str">
            <v>8104.TW</v>
          </cell>
          <cell r="B919">
            <v>-3.13</v>
          </cell>
          <cell r="C919">
            <v>1.113</v>
          </cell>
          <cell r="D919">
            <v>44.629629999999999</v>
          </cell>
          <cell r="E919">
            <v>-9.1300000000000006E-2</v>
          </cell>
          <cell r="F919">
            <v>-7.3400004999999999E-3</v>
          </cell>
          <cell r="G919">
            <v>0.11783</v>
          </cell>
          <cell r="H919">
            <v>-4.2079999999999999E-2</v>
          </cell>
          <cell r="J919">
            <v>1.4223882999999999</v>
          </cell>
          <cell r="K919">
            <v>36.417000000000002</v>
          </cell>
        </row>
        <row r="920">
          <cell r="A920" t="str">
            <v>8105.TW</v>
          </cell>
          <cell r="B920">
            <v>0.56000000000000005</v>
          </cell>
          <cell r="D920">
            <v>23.947368999999998</v>
          </cell>
          <cell r="E920">
            <v>3.1530000000000002E-2</v>
          </cell>
          <cell r="F920">
            <v>4.5000002000000002E-4</v>
          </cell>
          <cell r="G920">
            <v>8.2919999999999994E-2</v>
          </cell>
          <cell r="H920">
            <v>-3.3869999999999997E-2</v>
          </cell>
          <cell r="I920">
            <v>24.375</v>
          </cell>
          <cell r="J920">
            <v>0.75535386999999998</v>
          </cell>
          <cell r="K920">
            <v>19.826000000000001</v>
          </cell>
        </row>
        <row r="921">
          <cell r="A921" t="str">
            <v>8110.TW</v>
          </cell>
          <cell r="B921">
            <v>0.22</v>
          </cell>
          <cell r="C921">
            <v>1.002</v>
          </cell>
          <cell r="E921">
            <v>-1.0800000000000001E-2</v>
          </cell>
          <cell r="F921">
            <v>-8.6900004999999995E-3</v>
          </cell>
          <cell r="G921">
            <v>1.8149999999999999E-2</v>
          </cell>
          <cell r="H921">
            <v>3.3660000000000002E-2</v>
          </cell>
          <cell r="I921">
            <v>90.454543999999999</v>
          </cell>
          <cell r="J921">
            <v>0.97429619999999995</v>
          </cell>
          <cell r="K921">
            <v>14.099</v>
          </cell>
        </row>
        <row r="922">
          <cell r="A922" t="str">
            <v>8112.TW</v>
          </cell>
          <cell r="B922">
            <v>5.03</v>
          </cell>
          <cell r="D922">
            <v>15.957445999999999</v>
          </cell>
          <cell r="E922">
            <v>0.18421000000000001</v>
          </cell>
          <cell r="F922">
            <v>5.9889999999999999E-2</v>
          </cell>
          <cell r="G922">
            <v>4.0829999999999998E-2</v>
          </cell>
          <cell r="H922">
            <v>2.2969997999999998E-2</v>
          </cell>
          <cell r="I922">
            <v>16.401589999999999</v>
          </cell>
          <cell r="J922">
            <v>2.9669854999999998</v>
          </cell>
          <cell r="K922">
            <v>405.45699999999999</v>
          </cell>
        </row>
        <row r="923">
          <cell r="A923" t="str">
            <v>8114.TW</v>
          </cell>
          <cell r="B923">
            <v>5.54</v>
          </cell>
          <cell r="C923">
            <v>0.60799999999999998</v>
          </cell>
          <cell r="D923">
            <v>13.058942999999999</v>
          </cell>
          <cell r="E923">
            <v>0.11505</v>
          </cell>
          <cell r="F923">
            <v>4.6329996999999998E-2</v>
          </cell>
          <cell r="G923">
            <v>0.38112997999999998</v>
          </cell>
          <cell r="H923">
            <v>7.4209999999999998E-2</v>
          </cell>
          <cell r="I923">
            <v>23.194946000000002</v>
          </cell>
          <cell r="J923">
            <v>2.6860928999999998</v>
          </cell>
          <cell r="K923">
            <v>130.57300000000001</v>
          </cell>
        </row>
        <row r="924">
          <cell r="A924" t="str">
            <v>8131.TW</v>
          </cell>
          <cell r="B924">
            <v>1.47</v>
          </cell>
          <cell r="C924">
            <v>0.36299999999999999</v>
          </cell>
          <cell r="E924">
            <v>4.3249999999999997E-2</v>
          </cell>
          <cell r="F924">
            <v>1.5039999E-2</v>
          </cell>
          <cell r="G924">
            <v>7.8829999999999997E-2</v>
          </cell>
          <cell r="H924">
            <v>3.2210000000000003E-2</v>
          </cell>
          <cell r="I924">
            <v>26.632653999999999</v>
          </cell>
          <cell r="J924">
            <v>1.4662921</v>
          </cell>
          <cell r="K924">
            <v>17.295999999999999</v>
          </cell>
        </row>
        <row r="925">
          <cell r="A925" t="str">
            <v>8150.TW</v>
          </cell>
          <cell r="B925">
            <v>2.68</v>
          </cell>
          <cell r="C925">
            <v>0.53800000000000003</v>
          </cell>
          <cell r="D925">
            <v>8.5388990000000007</v>
          </cell>
          <cell r="E925">
            <v>8.4599999999999995E-2</v>
          </cell>
          <cell r="F925">
            <v>2.8320000000000001E-2</v>
          </cell>
          <cell r="G925">
            <v>0.16916001</v>
          </cell>
          <cell r="H925">
            <v>6.4569995000000005E-2</v>
          </cell>
          <cell r="I925">
            <v>16.791043999999999</v>
          </cell>
          <cell r="J925">
            <v>1.2943681</v>
          </cell>
          <cell r="K925">
            <v>30.484999999999999</v>
          </cell>
        </row>
        <row r="926">
          <cell r="A926" t="str">
            <v>8163.TW</v>
          </cell>
          <cell r="B926">
            <v>5.82</v>
          </cell>
          <cell r="C926">
            <v>0.75700000000000001</v>
          </cell>
          <cell r="D926">
            <v>17.435898000000002</v>
          </cell>
          <cell r="E926">
            <v>0.13074</v>
          </cell>
          <cell r="F926">
            <v>1.949E-2</v>
          </cell>
          <cell r="G926">
            <v>0.18031</v>
          </cell>
          <cell r="H926">
            <v>4.0770000000000001E-2</v>
          </cell>
          <cell r="I926">
            <v>11.683847999999999</v>
          </cell>
          <cell r="J926">
            <v>1.6621853</v>
          </cell>
          <cell r="K926">
            <v>89.281999999999996</v>
          </cell>
        </row>
        <row r="927">
          <cell r="A927" t="str">
            <v>8201.TW</v>
          </cell>
          <cell r="B927">
            <v>-1.1100000000000001</v>
          </cell>
          <cell r="C927">
            <v>0.94399999999999995</v>
          </cell>
          <cell r="E927">
            <v>-0.12795999999999999</v>
          </cell>
          <cell r="F927">
            <v>-7.1580000000000005E-2</v>
          </cell>
          <cell r="G927">
            <v>0.15281998999999999</v>
          </cell>
          <cell r="H927">
            <v>-0.24562</v>
          </cell>
          <cell r="J927">
            <v>2.2307969999999999</v>
          </cell>
          <cell r="K927">
            <v>8.2769999999999992</v>
          </cell>
        </row>
        <row r="928">
          <cell r="A928" t="str">
            <v>8210.TW</v>
          </cell>
          <cell r="B928">
            <v>11.7</v>
          </cell>
          <cell r="C928">
            <v>0.65400000000000003</v>
          </cell>
          <cell r="D928">
            <v>19.269005</v>
          </cell>
          <cell r="E928">
            <v>0.21057000000000001</v>
          </cell>
          <cell r="F928">
            <v>6.9389999999999993E-2</v>
          </cell>
          <cell r="G928">
            <v>0.22884001000000001</v>
          </cell>
          <cell r="H928">
            <v>0.16732</v>
          </cell>
          <cell r="I928">
            <v>28.162393999999999</v>
          </cell>
          <cell r="J928">
            <v>7.1893000000000002</v>
          </cell>
          <cell r="K928">
            <v>93.542000000000002</v>
          </cell>
        </row>
        <row r="929">
          <cell r="A929" t="str">
            <v>8213.TW</v>
          </cell>
          <cell r="B929">
            <v>3.78</v>
          </cell>
          <cell r="C929">
            <v>0.72</v>
          </cell>
          <cell r="D929">
            <v>9.7087380000000003</v>
          </cell>
          <cell r="E929">
            <v>7.3719999999999994E-2</v>
          </cell>
          <cell r="F929">
            <v>3.4979999999999997E-2</v>
          </cell>
          <cell r="G929">
            <v>0.15137999999999999</v>
          </cell>
          <cell r="H929">
            <v>0.1065</v>
          </cell>
          <cell r="I929">
            <v>10.58201</v>
          </cell>
          <cell r="J929">
            <v>0.73599769999999998</v>
          </cell>
          <cell r="K929">
            <v>69.804000000000002</v>
          </cell>
        </row>
        <row r="930">
          <cell r="A930" t="str">
            <v>8215.TW</v>
          </cell>
          <cell r="B930">
            <v>1.24</v>
          </cell>
          <cell r="D930">
            <v>11.161616</v>
          </cell>
          <cell r="E930">
            <v>5.6090000000000001E-2</v>
          </cell>
          <cell r="F930">
            <v>1.7090000000000001E-2</v>
          </cell>
          <cell r="G930">
            <v>0.18462998999999999</v>
          </cell>
          <cell r="H930">
            <v>2.112E-2</v>
          </cell>
          <cell r="I930">
            <v>26.733871000000001</v>
          </cell>
          <cell r="J930">
            <v>1.9906324</v>
          </cell>
          <cell r="K930">
            <v>54.247</v>
          </cell>
        </row>
        <row r="931">
          <cell r="A931" t="str">
            <v>8222.TW</v>
          </cell>
          <cell r="B931">
            <v>1.24</v>
          </cell>
          <cell r="D931">
            <v>51.337209999999999</v>
          </cell>
          <cell r="E931">
            <v>0.1042</v>
          </cell>
          <cell r="F931">
            <v>1.9129999000000002E-2</v>
          </cell>
          <cell r="G931">
            <v>0.20753999000000001</v>
          </cell>
          <cell r="H931">
            <v>9.2480004000000005E-2</v>
          </cell>
          <cell r="I931">
            <v>35.604840000000003</v>
          </cell>
          <cell r="J931">
            <v>3.5025784999999998</v>
          </cell>
          <cell r="K931">
            <v>10.349</v>
          </cell>
        </row>
        <row r="932">
          <cell r="A932" t="str">
            <v>8249.TW</v>
          </cell>
          <cell r="B932">
            <v>2.15</v>
          </cell>
          <cell r="C932">
            <v>0.76600000000000001</v>
          </cell>
          <cell r="E932">
            <v>5.4739999999999997E-2</v>
          </cell>
          <cell r="F932">
            <v>3.3189999999999997E-2</v>
          </cell>
          <cell r="G932">
            <v>0.19736000000000001</v>
          </cell>
          <cell r="H932">
            <v>6.0979999999999999E-2</v>
          </cell>
          <cell r="I932">
            <v>13.930232</v>
          </cell>
          <cell r="J932">
            <v>0.78341620000000001</v>
          </cell>
          <cell r="K932">
            <v>32.374000000000002</v>
          </cell>
        </row>
        <row r="933">
          <cell r="A933" t="str">
            <v>8261.TW</v>
          </cell>
          <cell r="B933">
            <v>3.02</v>
          </cell>
          <cell r="C933">
            <v>1.127</v>
          </cell>
          <cell r="E933">
            <v>6.5280000000000005E-2</v>
          </cell>
          <cell r="F933">
            <v>2.7550000000000002E-2</v>
          </cell>
          <cell r="G933">
            <v>0.24400999000000001</v>
          </cell>
          <cell r="H933">
            <v>4.3470003E-2</v>
          </cell>
          <cell r="I933">
            <v>28.079471999999999</v>
          </cell>
          <cell r="J933">
            <v>1.8574090000000001</v>
          </cell>
          <cell r="K933">
            <v>23.8</v>
          </cell>
        </row>
        <row r="934">
          <cell r="A934" t="str">
            <v>8271.TW</v>
          </cell>
          <cell r="B934">
            <v>4.37</v>
          </cell>
          <cell r="C934">
            <v>0.61099999999999999</v>
          </cell>
          <cell r="E934">
            <v>0.13797000000000001</v>
          </cell>
          <cell r="F934">
            <v>7.1660000000000001E-2</v>
          </cell>
          <cell r="G934">
            <v>0.23306999</v>
          </cell>
          <cell r="H934">
            <v>9.2469999999999997E-2</v>
          </cell>
          <cell r="I934">
            <v>15.789474500000001</v>
          </cell>
          <cell r="J934">
            <v>1.9649162</v>
          </cell>
          <cell r="K934">
            <v>62.204999999999998</v>
          </cell>
        </row>
        <row r="935">
          <cell r="A935" t="str">
            <v>8341.TW</v>
          </cell>
          <cell r="B935">
            <v>2.65</v>
          </cell>
          <cell r="C935">
            <v>0.38</v>
          </cell>
          <cell r="D935">
            <v>21.666665999999999</v>
          </cell>
          <cell r="E935">
            <v>9.758E-2</v>
          </cell>
          <cell r="F935">
            <v>3.6059998000000003E-2</v>
          </cell>
          <cell r="G935">
            <v>0.41213</v>
          </cell>
          <cell r="H935">
            <v>0.19148999999999999</v>
          </cell>
          <cell r="I935">
            <v>36.792450000000002</v>
          </cell>
          <cell r="J935">
            <v>2.5307583999999999</v>
          </cell>
          <cell r="K935">
            <v>27.094999999999999</v>
          </cell>
        </row>
        <row r="936">
          <cell r="A936" t="str">
            <v>8367.TW</v>
          </cell>
          <cell r="B936">
            <v>2.59</v>
          </cell>
          <cell r="D936">
            <v>20.936170000000001</v>
          </cell>
          <cell r="E936">
            <v>7.5430005999999994E-2</v>
          </cell>
          <cell r="F936">
            <v>1.8599999999999998E-2</v>
          </cell>
          <cell r="G936">
            <v>0.29986000000000002</v>
          </cell>
          <cell r="H936">
            <v>0.1676</v>
          </cell>
          <cell r="I936">
            <v>18.99614</v>
          </cell>
          <cell r="J936">
            <v>1.3774953999999999</v>
          </cell>
          <cell r="K936">
            <v>27.724</v>
          </cell>
        </row>
        <row r="937">
          <cell r="A937" t="str">
            <v>8374.TW</v>
          </cell>
          <cell r="B937">
            <v>-0.2</v>
          </cell>
          <cell r="C937">
            <v>0.46</v>
          </cell>
          <cell r="E937">
            <v>-8.6800000000000002E-3</v>
          </cell>
          <cell r="F937">
            <v>-4.5700000000000003E-3</v>
          </cell>
          <cell r="G937">
            <v>0.21179001</v>
          </cell>
          <cell r="H937">
            <v>-1.8699999999999999E-3</v>
          </cell>
          <cell r="J937">
            <v>2.8536836999999999</v>
          </cell>
          <cell r="K937">
            <v>26.317</v>
          </cell>
        </row>
        <row r="938">
          <cell r="A938" t="str">
            <v>8404.TW</v>
          </cell>
          <cell r="B938">
            <v>-1.27</v>
          </cell>
          <cell r="C938">
            <v>0.89700000000000002</v>
          </cell>
          <cell r="D938">
            <v>19.852941999999999</v>
          </cell>
          <cell r="E938">
            <v>-7.0690000000000003E-2</v>
          </cell>
          <cell r="F938">
            <v>6.1599999999999997E-3</v>
          </cell>
          <cell r="G938">
            <v>0.31341999999999998</v>
          </cell>
          <cell r="H938">
            <v>0.13661000000000001</v>
          </cell>
          <cell r="J938">
            <v>1.3078860999999999</v>
          </cell>
          <cell r="K938">
            <v>16.248000000000001</v>
          </cell>
        </row>
        <row r="939">
          <cell r="A939" t="str">
            <v>8411.TW</v>
          </cell>
          <cell r="B939">
            <v>0.24</v>
          </cell>
          <cell r="C939">
            <v>0.57099999999999995</v>
          </cell>
          <cell r="D939">
            <v>24.464285</v>
          </cell>
          <cell r="E939">
            <v>5.6499999999999996E-3</v>
          </cell>
          <cell r="F939">
            <v>9.2599999999999991E-3</v>
          </cell>
          <cell r="G939">
            <v>0.102010004</v>
          </cell>
          <cell r="H939">
            <v>3.9149999999999997E-2</v>
          </cell>
          <cell r="I939">
            <v>57.083331999999999</v>
          </cell>
          <cell r="J939">
            <v>0.52039809999999997</v>
          </cell>
          <cell r="K939">
            <v>37.822000000000003</v>
          </cell>
        </row>
        <row r="940">
          <cell r="A940" t="str">
            <v>8422.TW</v>
          </cell>
          <cell r="B940">
            <v>7.69</v>
          </cell>
          <cell r="D940">
            <v>16.950673999999999</v>
          </cell>
          <cell r="E940">
            <v>0.13972999</v>
          </cell>
          <cell r="F940">
            <v>4.6859999999999999E-2</v>
          </cell>
          <cell r="G940">
            <v>0.39528000000000002</v>
          </cell>
          <cell r="H940">
            <v>0.22111</v>
          </cell>
          <cell r="I940">
            <v>24.577373999999999</v>
          </cell>
          <cell r="J940">
            <v>3.1783402000000001</v>
          </cell>
          <cell r="K940">
            <v>39.012</v>
          </cell>
        </row>
        <row r="941">
          <cell r="A941" t="str">
            <v>8429.TW</v>
          </cell>
          <cell r="B941">
            <v>-0.14000000000000001</v>
          </cell>
          <cell r="C941">
            <v>0.8</v>
          </cell>
          <cell r="D941">
            <v>4.8774509999999998</v>
          </cell>
          <cell r="E941">
            <v>-3.9500003000000001E-3</v>
          </cell>
          <cell r="F941">
            <v>-4.0899999999999999E-3</v>
          </cell>
          <cell r="G941">
            <v>5.7800002000000003E-2</v>
          </cell>
          <cell r="H941">
            <v>-1.3145598999999999</v>
          </cell>
          <cell r="J941">
            <v>0.29713023</v>
          </cell>
          <cell r="K941">
            <v>1.0840000000000001</v>
          </cell>
        </row>
        <row r="942">
          <cell r="A942" t="str">
            <v>8438.TW</v>
          </cell>
          <cell r="B942">
            <v>1.42</v>
          </cell>
          <cell r="C942">
            <v>0.42899999999999999</v>
          </cell>
          <cell r="E942">
            <v>5.2290000000000003E-2</v>
          </cell>
          <cell r="F942">
            <v>2.5880001E-2</v>
          </cell>
          <cell r="G942">
            <v>0.12634000000000001</v>
          </cell>
          <cell r="H942">
            <v>6.5500000000000003E-2</v>
          </cell>
          <cell r="I942">
            <v>29.859158000000001</v>
          </cell>
          <cell r="J942">
            <v>1.7313190000000001</v>
          </cell>
          <cell r="K942">
            <v>43.741</v>
          </cell>
        </row>
        <row r="943">
          <cell r="A943" t="str">
            <v>8442.TW</v>
          </cell>
          <cell r="B943">
            <v>10.210000000000001</v>
          </cell>
          <cell r="D943">
            <v>12.631579</v>
          </cell>
          <cell r="E943">
            <v>0.25098999999999999</v>
          </cell>
          <cell r="F943">
            <v>6.676E-2</v>
          </cell>
          <cell r="G943">
            <v>0.20760999999999999</v>
          </cell>
          <cell r="H943">
            <v>7.639E-2</v>
          </cell>
          <cell r="I943">
            <v>11.753183</v>
          </cell>
          <cell r="J943">
            <v>2.5433428</v>
          </cell>
          <cell r="K943">
            <v>127.71899999999999</v>
          </cell>
        </row>
        <row r="944">
          <cell r="A944" t="str">
            <v>8443.TW</v>
          </cell>
          <cell r="B944">
            <v>0.37</v>
          </cell>
          <cell r="C944">
            <v>0.32200000000000001</v>
          </cell>
          <cell r="E944">
            <v>2.0660000000000001E-2</v>
          </cell>
          <cell r="F944">
            <v>1.3400001000000001E-3</v>
          </cell>
          <cell r="G944">
            <v>0.58574002999999997</v>
          </cell>
          <cell r="H944">
            <v>-5.5999999999999999E-3</v>
          </cell>
          <cell r="I944">
            <v>32.972973000000003</v>
          </cell>
          <cell r="J944">
            <v>0.97984093000000005</v>
          </cell>
          <cell r="K944">
            <v>17.637</v>
          </cell>
        </row>
        <row r="945">
          <cell r="A945" t="str">
            <v>8454.TW</v>
          </cell>
          <cell r="B945">
            <v>15.2</v>
          </cell>
          <cell r="C945">
            <v>0.79</v>
          </cell>
          <cell r="D945">
            <v>23.850897</v>
          </cell>
          <cell r="E945">
            <v>0.33210000000000001</v>
          </cell>
          <cell r="F945">
            <v>0.10402001</v>
          </cell>
          <cell r="G945">
            <v>9.4810000000000005E-2</v>
          </cell>
          <cell r="H945">
            <v>4.1570000000000003E-2</v>
          </cell>
          <cell r="I945">
            <v>27.993421999999999</v>
          </cell>
          <cell r="J945">
            <v>9.1670970000000001</v>
          </cell>
          <cell r="K945">
            <v>461.84899999999999</v>
          </cell>
        </row>
        <row r="946">
          <cell r="A946" t="str">
            <v>8462.TW</v>
          </cell>
          <cell r="B946">
            <v>2.4</v>
          </cell>
          <cell r="D946">
            <v>22.547169</v>
          </cell>
          <cell r="E946">
            <v>0.10446999</v>
          </cell>
          <cell r="F946">
            <v>1.9230000000000001E-2</v>
          </cell>
          <cell r="G946">
            <v>0.25315001999999998</v>
          </cell>
          <cell r="H946">
            <v>7.1349999999999997E-2</v>
          </cell>
          <cell r="I946">
            <v>49.791663999999997</v>
          </cell>
          <cell r="J946">
            <v>5.0618433999999999</v>
          </cell>
          <cell r="K946">
            <v>59.529000000000003</v>
          </cell>
        </row>
        <row r="947">
          <cell r="A947" t="str">
            <v>8463.TW</v>
          </cell>
          <cell r="B947">
            <v>1.1200000000000001</v>
          </cell>
          <cell r="C947">
            <v>0.69299999999999995</v>
          </cell>
          <cell r="E947">
            <v>8.2669999999999993E-2</v>
          </cell>
          <cell r="F947">
            <v>2.4459999999999999E-2</v>
          </cell>
          <cell r="G947">
            <v>0.113620006</v>
          </cell>
          <cell r="H947">
            <v>5.289E-2</v>
          </cell>
          <cell r="I947">
            <v>26.383928000000001</v>
          </cell>
          <cell r="J947">
            <v>1.9430562</v>
          </cell>
          <cell r="K947">
            <v>36.671999999999997</v>
          </cell>
        </row>
        <row r="948">
          <cell r="A948" t="str">
            <v>8464.TW</v>
          </cell>
          <cell r="B948">
            <v>19.71</v>
          </cell>
          <cell r="C948">
            <v>0.91300000000000003</v>
          </cell>
          <cell r="D948">
            <v>15.429943</v>
          </cell>
          <cell r="E948">
            <v>0.25988</v>
          </cell>
          <cell r="F948">
            <v>0.13204001000000001</v>
          </cell>
          <cell r="G948">
            <v>0.55284999999999995</v>
          </cell>
          <cell r="H948">
            <v>0.24364</v>
          </cell>
          <cell r="I948">
            <v>17.935058999999999</v>
          </cell>
          <cell r="J948">
            <v>4.6157865999999999</v>
          </cell>
          <cell r="K948">
            <v>92.694999999999993</v>
          </cell>
        </row>
        <row r="949">
          <cell r="A949" t="str">
            <v>8466.TW</v>
          </cell>
          <cell r="B949">
            <v>-0.41</v>
          </cell>
          <cell r="C949">
            <v>0.48499999999999999</v>
          </cell>
          <cell r="D949">
            <v>10.329067999999999</v>
          </cell>
          <cell r="E949">
            <v>-3.7690000000000001E-2</v>
          </cell>
          <cell r="F949">
            <v>-9.2000000000000003E-4</v>
          </cell>
          <cell r="G949">
            <v>0.1547</v>
          </cell>
          <cell r="H949">
            <v>6.0799996999999998E-3</v>
          </cell>
          <cell r="J949">
            <v>1.5180011</v>
          </cell>
          <cell r="K949">
            <v>41.146000000000001</v>
          </cell>
        </row>
        <row r="950">
          <cell r="A950" t="str">
            <v>8467.TW</v>
          </cell>
          <cell r="B950">
            <v>8.76</v>
          </cell>
          <cell r="C950">
            <v>0.66900000000000004</v>
          </cell>
          <cell r="E950">
            <v>0.23312000999999999</v>
          </cell>
          <cell r="F950">
            <v>9.0410000000000004E-2</v>
          </cell>
          <cell r="G950">
            <v>0.40453997000000003</v>
          </cell>
          <cell r="H950">
            <v>0.20969999</v>
          </cell>
          <cell r="I950">
            <v>20.205479</v>
          </cell>
          <cell r="J950">
            <v>4.2207173999999998</v>
          </cell>
          <cell r="K950">
            <v>41.256999999999998</v>
          </cell>
        </row>
        <row r="951">
          <cell r="A951" t="str">
            <v>8473.TW</v>
          </cell>
          <cell r="B951">
            <v>1.0900000000000001</v>
          </cell>
          <cell r="C951">
            <v>0.40200000000000002</v>
          </cell>
          <cell r="D951">
            <v>10.583555</v>
          </cell>
          <cell r="E951">
            <v>2.2550002E-2</v>
          </cell>
          <cell r="F951">
            <v>1.651E-2</v>
          </cell>
          <cell r="G951">
            <v>0.16825001000000001</v>
          </cell>
          <cell r="H951">
            <v>0.10236000000000001</v>
          </cell>
          <cell r="I951">
            <v>36.605502999999999</v>
          </cell>
          <cell r="J951">
            <v>1.0849762000000001</v>
          </cell>
          <cell r="K951">
            <v>25.082000000000001</v>
          </cell>
        </row>
        <row r="952">
          <cell r="A952" t="str">
            <v>8476.TW</v>
          </cell>
          <cell r="C952">
            <v>0.121</v>
          </cell>
          <cell r="E952">
            <v>0.21751000000000001</v>
          </cell>
          <cell r="F952">
            <v>0.10403</v>
          </cell>
          <cell r="G952">
            <v>0.36512001999999999</v>
          </cell>
          <cell r="H952">
            <v>-2.0459999999999999E-2</v>
          </cell>
          <cell r="K952">
            <v>19.097000000000001</v>
          </cell>
        </row>
        <row r="953">
          <cell r="A953" t="str">
            <v>8478.TW</v>
          </cell>
          <cell r="B953">
            <v>22.7</v>
          </cell>
          <cell r="D953">
            <v>15.131579</v>
          </cell>
          <cell r="E953">
            <v>0.33571000000000001</v>
          </cell>
          <cell r="F953">
            <v>0.11525000000000001</v>
          </cell>
          <cell r="G953">
            <v>0.46483000000000002</v>
          </cell>
          <cell r="H953">
            <v>0.2944</v>
          </cell>
          <cell r="I953">
            <v>16.718060999999999</v>
          </cell>
          <cell r="J953">
            <v>5.0132102999999999</v>
          </cell>
          <cell r="K953">
            <v>74.558000000000007</v>
          </cell>
        </row>
        <row r="954">
          <cell r="A954" t="str">
            <v>8481.TW</v>
          </cell>
          <cell r="B954">
            <v>1.74</v>
          </cell>
          <cell r="C954">
            <v>0.27800000000000002</v>
          </cell>
          <cell r="D954">
            <v>15.595238999999999</v>
          </cell>
          <cell r="E954">
            <v>7.5560000000000002E-2</v>
          </cell>
          <cell r="F954">
            <v>4.4979999999999999E-2</v>
          </cell>
          <cell r="G954">
            <v>0.43108000000000002</v>
          </cell>
          <cell r="H954">
            <v>8.8980000000000004E-2</v>
          </cell>
          <cell r="I954">
            <v>30.114943</v>
          </cell>
          <cell r="J954">
            <v>2.1998321999999999</v>
          </cell>
          <cell r="K954">
            <v>14.92</v>
          </cell>
        </row>
        <row r="955">
          <cell r="A955" t="str">
            <v>8482.TW</v>
          </cell>
          <cell r="B955">
            <v>3.39</v>
          </cell>
          <cell r="C955">
            <v>0.39300000000000002</v>
          </cell>
          <cell r="E955">
            <v>8.2470000000000002E-2</v>
          </cell>
          <cell r="F955">
            <v>5.0160000000000003E-2</v>
          </cell>
          <cell r="G955">
            <v>0.35476999999999997</v>
          </cell>
          <cell r="H955">
            <v>-1.5180000000000001E-2</v>
          </cell>
          <cell r="I955">
            <v>18.761060000000001</v>
          </cell>
          <cell r="J955">
            <v>2.088327</v>
          </cell>
          <cell r="K955">
            <v>33.616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8"/>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1" t="s">
        <v>381</v>
      </c>
      <c r="B2" s="33" t="s">
        <v>515</v>
      </c>
      <c r="C2" s="35" t="s">
        <v>179</v>
      </c>
    </row>
    <row r="3" spans="1:3">
      <c r="A3" s="31" t="s">
        <v>265</v>
      </c>
      <c r="B3" s="33" t="s">
        <v>511</v>
      </c>
      <c r="C3"/>
    </row>
    <row r="4" spans="1:3">
      <c r="A4" s="31" t="s">
        <v>302</v>
      </c>
      <c r="B4" s="33" t="s">
        <v>596</v>
      </c>
      <c r="C4"/>
    </row>
    <row r="5" spans="1:3">
      <c r="A5" s="31" t="s">
        <v>471</v>
      </c>
      <c r="B5"/>
      <c r="C5"/>
    </row>
    <row r="6" spans="1:3">
      <c r="A6" s="31" t="s">
        <v>318</v>
      </c>
      <c r="B6"/>
      <c r="C6"/>
    </row>
    <row r="7" spans="1:3">
      <c r="A7" s="31" t="s">
        <v>459</v>
      </c>
      <c r="B7"/>
      <c r="C7"/>
    </row>
    <row r="8" spans="1:3">
      <c r="A8"/>
      <c r="B8"/>
      <c r="C8"/>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381</v>
      </c>
      <c r="B2" t="s">
        <v>515</v>
      </c>
      <c r="C2" t="s">
        <v>179</v>
      </c>
    </row>
    <row r="3" spans="1:3">
      <c r="A3" t="s">
        <v>265</v>
      </c>
      <c r="B3" t="s">
        <v>511</v>
      </c>
    </row>
    <row r="4" spans="1:3">
      <c r="A4" t="s">
        <v>302</v>
      </c>
      <c r="B4" t="s">
        <v>596</v>
      </c>
    </row>
    <row r="5" spans="1:3">
      <c r="A5" t="s">
        <v>471</v>
      </c>
    </row>
    <row r="6" spans="1:3">
      <c r="A6" t="s">
        <v>318</v>
      </c>
    </row>
    <row r="7" spans="1:3">
      <c r="A7" t="s">
        <v>459</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3" zoomScale="42" zoomScaleNormal="42" workbookViewId="0">
      <selection activeCell="W33" sqref="W33"/>
    </sheetView>
  </sheetViews>
  <sheetFormatPr defaultRowHeight="17"/>
  <sheetData/>
  <phoneticPr fontId="6" type="noConversion"/>
  <pageMargins left="0.7" right="0.7" top="0.75" bottom="0.75" header="0.3" footer="0.3"/>
  <pageSetup paperSize="9" scale="4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H33:Q35"/>
  <sheetViews>
    <sheetView zoomScale="32" zoomScaleNormal="32" workbookViewId="0">
      <selection activeCell="AD31" sqref="AD31"/>
    </sheetView>
  </sheetViews>
  <sheetFormatPr defaultRowHeight="17"/>
  <sheetData>
    <row r="33" spans="8:17">
      <c r="H33">
        <v>6.0999999999999999E-2</v>
      </c>
      <c r="I33">
        <v>0.19400000000000001</v>
      </c>
      <c r="J33">
        <v>0.01</v>
      </c>
      <c r="K33">
        <v>3.1E-2</v>
      </c>
      <c r="L33">
        <v>7.0000000000000001E-3</v>
      </c>
      <c r="M33">
        <v>0.16800000000000001</v>
      </c>
      <c r="N33">
        <v>0.109</v>
      </c>
      <c r="O33">
        <v>0.16600000000000001</v>
      </c>
      <c r="P33">
        <v>7.1999999999999995E-2</v>
      </c>
      <c r="Q33">
        <v>0.182</v>
      </c>
    </row>
    <row r="34" spans="8:17">
      <c r="H34">
        <v>0.1941097072315405</v>
      </c>
      <c r="I34">
        <v>2.2306665003746434E-2</v>
      </c>
      <c r="J34">
        <v>0.14935415964661458</v>
      </c>
      <c r="K34">
        <v>1.0124238092150653</v>
      </c>
    </row>
    <row r="35" spans="8:17">
      <c r="I35">
        <f>H$33*幕後結果_最佳化!Z$1005/$H$34</f>
        <v>-6.4948144425248469E-5</v>
      </c>
      <c r="J35">
        <f>I$33*幕後結果_最佳化!AA$1005/$H$34</f>
        <v>1.4025988723657394</v>
      </c>
      <c r="K35">
        <f>J$33*幕後結果_最佳化!AB$1005/$H$34</f>
        <v>-3.9942014157952718E-2</v>
      </c>
      <c r="L35">
        <f>K$33*幕後結果_最佳化!AC$1005/$H$34</f>
        <v>-7.9262183144203691E-2</v>
      </c>
      <c r="M35">
        <f>L$33*幕後結果_最佳化!AD$1005/$H$34</f>
        <v>-3.3035975156529361E-2</v>
      </c>
      <c r="N35">
        <f>M$33*幕後結果_最佳化!AE$1005/$H$34</f>
        <v>0.3923501891901362</v>
      </c>
      <c r="O35">
        <f>N$33*幕後結果_最佳化!AF$1005/$H$34</f>
        <v>-0.19004012319100111</v>
      </c>
      <c r="P35">
        <f>O$33*幕後結果_最佳化!AG$1005/$H$34</f>
        <v>-1.4112077107785677</v>
      </c>
      <c r="Q35">
        <f>P$33*幕後結果_最佳化!AH$1005/$H$34</f>
        <v>0.23474747810844623</v>
      </c>
    </row>
  </sheetData>
  <phoneticPr fontId="6" type="noConversion"/>
  <pageMargins left="0.7" right="0.7" top="0.75" bottom="0.75" header="0.3" footer="0.3"/>
  <pageSetup paperSize="9" scale="50"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0" t="s">
        <v>642</v>
      </c>
      <c r="B1" s="32" t="s">
        <v>636</v>
      </c>
      <c r="C1" s="34" t="s">
        <v>626</v>
      </c>
    </row>
    <row r="2" spans="1:3">
      <c r="A2" s="31" t="s">
        <v>454</v>
      </c>
      <c r="B2" s="33" t="s">
        <v>553</v>
      </c>
      <c r="C2" s="35" t="s">
        <v>198</v>
      </c>
    </row>
    <row r="3" spans="1:3">
      <c r="A3" s="31" t="s">
        <v>384</v>
      </c>
      <c r="B3" s="33" t="s">
        <v>582</v>
      </c>
    </row>
    <row r="4" spans="1:3">
      <c r="A4" s="31" t="s">
        <v>291</v>
      </c>
      <c r="B4" s="33" t="s">
        <v>542</v>
      </c>
    </row>
    <row r="5" spans="1:3">
      <c r="A5" s="31" t="s">
        <v>309</v>
      </c>
      <c r="B5" s="33" t="s">
        <v>514</v>
      </c>
    </row>
    <row r="6" spans="1:3">
      <c r="A6" s="31"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zoomScale="33" zoomScaleNormal="33" workbookViewId="0">
      <selection activeCell="V36" sqref="V36"/>
    </sheetView>
  </sheetViews>
  <sheetFormatPr defaultColWidth="8.6640625" defaultRowHeight="17"/>
  <cols>
    <col min="1" max="16384" width="8.6640625" style="112"/>
  </cols>
  <sheetData>
    <row r="23" s="112" customFormat="1" ht="9.75" customHeight="1"/>
    <row r="24" s="112" customFormat="1" hidden="1"/>
    <row r="33" spans="7:17">
      <c r="G33" s="112" t="s">
        <v>750</v>
      </c>
      <c r="H33" s="112">
        <v>0</v>
      </c>
      <c r="I33" s="112">
        <v>0.22</v>
      </c>
      <c r="J33" s="112">
        <v>6.3E-2</v>
      </c>
      <c r="K33" s="112">
        <v>0.214</v>
      </c>
      <c r="L33" s="112">
        <v>0.107</v>
      </c>
      <c r="M33" s="112">
        <v>9.4E-2</v>
      </c>
      <c r="N33" s="112">
        <v>1.6E-2</v>
      </c>
      <c r="O33" s="112">
        <v>0.14699999999999999</v>
      </c>
      <c r="P33" s="112">
        <v>0.11899999999999999</v>
      </c>
      <c r="Q33" s="112">
        <v>2.1000000000000001E-2</v>
      </c>
    </row>
    <row r="34" spans="7:17">
      <c r="G34" s="112" t="s">
        <v>751</v>
      </c>
      <c r="H34" s="112">
        <v>0.38593218279195096</v>
      </c>
      <c r="I34" s="112">
        <v>6.1711793365539162E-2</v>
      </c>
      <c r="J34" s="112">
        <v>0.24841858498417377</v>
      </c>
      <c r="K34" s="112">
        <v>1.3808636049263578</v>
      </c>
    </row>
    <row r="35" spans="7:17">
      <c r="G35" s="112" t="s">
        <v>752</v>
      </c>
      <c r="H35" s="112">
        <f>H$33*幕後結果_最佳化!Z$1005/$H$34</f>
        <v>0</v>
      </c>
      <c r="I35" s="112">
        <f>H$33*幕後結果_最佳化!Z$1005/$H$34</f>
        <v>0</v>
      </c>
      <c r="J35" s="112">
        <f>I$33*幕後結果_最佳化!AA$1005/$H$34</f>
        <v>0.80000130432474426</v>
      </c>
      <c r="K35" s="112">
        <f>J$33*幕後結果_最佳化!AB$1005/$H$34</f>
        <v>-0.12656300258662873</v>
      </c>
      <c r="L35" s="112">
        <f>K$33*幕後結果_最佳化!AC$1005/$H$34</f>
        <v>-0.2752037632720159</v>
      </c>
      <c r="M35" s="112">
        <f>L$33*幕後結果_最佳化!AD$1005/$H$34</f>
        <v>-0.25398561917226892</v>
      </c>
      <c r="N35" s="112">
        <f>M$33*幕後結果_最佳化!AE$1005/$H$34</f>
        <v>0.11041515768373879</v>
      </c>
      <c r="O35" s="112">
        <f>N$33*幕後結果_最佳化!AF$1005/$H$34</f>
        <v>-1.4030561338803774E-2</v>
      </c>
      <c r="P35" s="112">
        <f>O$33*幕後結果_最佳化!AG$1005/$H$34</f>
        <v>-0.62854510168306232</v>
      </c>
      <c r="Q35" s="112">
        <f>P$33*幕後結果_最佳化!AH$1005/$H$34</f>
        <v>0.19514240769223598</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0" t="s">
        <v>635</v>
      </c>
      <c r="B1" s="32" t="s">
        <v>636</v>
      </c>
      <c r="C1" s="34" t="s">
        <v>637</v>
      </c>
    </row>
    <row r="2" spans="1:3">
      <c r="A2" s="31" t="s">
        <v>454</v>
      </c>
      <c r="B2" s="33" t="s">
        <v>553</v>
      </c>
      <c r="C2" s="35" t="s">
        <v>198</v>
      </c>
    </row>
    <row r="3" spans="1:3">
      <c r="A3" s="31" t="s">
        <v>384</v>
      </c>
      <c r="B3" s="33" t="s">
        <v>582</v>
      </c>
      <c r="C3" s="35" t="s">
        <v>173</v>
      </c>
    </row>
    <row r="4" spans="1:3">
      <c r="A4" s="31" t="s">
        <v>291</v>
      </c>
      <c r="B4" s="33" t="s">
        <v>542</v>
      </c>
    </row>
    <row r="5" spans="1:3">
      <c r="A5" s="31" t="s">
        <v>309</v>
      </c>
      <c r="B5" s="33"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AA45" sqref="AA45"/>
    </sheetView>
  </sheetViews>
  <sheetFormatPr defaultRowHeight="17"/>
  <sheetData>
    <row r="33" spans="8:20">
      <c r="H33">
        <v>6.6000000000000003E-2</v>
      </c>
      <c r="I33">
        <v>0.23300000000000001</v>
      </c>
      <c r="J33">
        <v>4.0000000000000001E-3</v>
      </c>
      <c r="K33">
        <v>0.23200000000000001</v>
      </c>
      <c r="L33">
        <v>0.11600000000000001</v>
      </c>
      <c r="M33">
        <v>0.05</v>
      </c>
      <c r="N33">
        <v>0.126</v>
      </c>
      <c r="O33">
        <v>5.0000000000000001E-3</v>
      </c>
      <c r="P33">
        <v>2.5999999999999999E-2</v>
      </c>
      <c r="Q33">
        <v>0.14099999999999999</v>
      </c>
    </row>
    <row r="34" spans="8:20">
      <c r="H34">
        <v>0.40872937362427408</v>
      </c>
      <c r="I34">
        <v>6.3055387425010018E-2</v>
      </c>
      <c r="J34">
        <v>0.25110831811194551</v>
      </c>
      <c r="K34">
        <v>1.4568588423310824</v>
      </c>
    </row>
    <row r="35" spans="8:20">
      <c r="I35">
        <f>H$33*幕後結果_最佳化!Z$1005/$H$34</f>
        <v>-3.337276982769806E-5</v>
      </c>
      <c r="J35">
        <f>I$33*幕後結果_最佳化!AA$1005/$H$34</f>
        <v>0.80001675260846417</v>
      </c>
      <c r="K35">
        <f>J$33*幕後結果_最佳化!AB$1005/$H$34</f>
        <v>-7.5875463568374144E-3</v>
      </c>
      <c r="L35">
        <f>K$33*幕後結果_最佳化!AC$1005/$H$34</f>
        <v>-0.2817109485766417</v>
      </c>
      <c r="M35">
        <f>L$33*幕後結果_最佳化!AD$1005/$H$34</f>
        <v>-0.25999110205162357</v>
      </c>
      <c r="N35">
        <f>M$33*幕後結果_最佳化!AE$1005/$H$34</f>
        <v>5.5455674741908371E-2</v>
      </c>
      <c r="O35">
        <f>N$33*幕後結果_最佳化!AF$1005/$H$34</f>
        <v>-0.10432796958712294</v>
      </c>
      <c r="P35">
        <f>O$33*幕後結果_最佳化!AG$1005/$H$34</f>
        <v>-2.0186650404406009E-2</v>
      </c>
      <c r="Q35">
        <f>P$33*幕後結果_最佳化!AH$1005/$H$34</f>
        <v>4.0258092345500693E-2</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0" t="s">
        <v>638</v>
      </c>
      <c r="B1" s="32" t="s">
        <v>636</v>
      </c>
      <c r="C1" s="34" t="s">
        <v>639</v>
      </c>
    </row>
    <row r="2" spans="1:3">
      <c r="A2" s="31" t="s">
        <v>454</v>
      </c>
      <c r="B2" s="33" t="s">
        <v>553</v>
      </c>
      <c r="C2" s="35" t="s">
        <v>198</v>
      </c>
    </row>
    <row r="3" spans="1:3">
      <c r="A3" s="31" t="s">
        <v>384</v>
      </c>
      <c r="B3" s="33" t="s">
        <v>582</v>
      </c>
      <c r="C3" s="35" t="s">
        <v>173</v>
      </c>
    </row>
    <row r="4" spans="1:3">
      <c r="A4" s="31" t="s">
        <v>291</v>
      </c>
      <c r="B4" s="33" t="s">
        <v>542</v>
      </c>
      <c r="C4" s="35" t="s">
        <v>194</v>
      </c>
    </row>
    <row r="5" spans="1:3">
      <c r="B5" s="33" t="s">
        <v>514</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5"/>
  <sheetViews>
    <sheetView topLeftCell="A10" zoomScale="40" zoomScaleNormal="40" workbookViewId="0">
      <selection activeCell="W38" sqref="W38"/>
    </sheetView>
  </sheetViews>
  <sheetFormatPr defaultRowHeight="17"/>
  <cols>
    <col min="1" max="16384" width="8.6640625" style="112"/>
  </cols>
  <sheetData>
    <row r="33" spans="8:17">
      <c r="H33" s="112">
        <v>0.16400000000000001</v>
      </c>
      <c r="I33" s="112">
        <v>0.161</v>
      </c>
      <c r="J33" s="112">
        <v>4.9000000000000002E-2</v>
      </c>
      <c r="K33" s="112">
        <v>5.5E-2</v>
      </c>
      <c r="L33" s="112">
        <v>1.6E-2</v>
      </c>
      <c r="M33" s="112">
        <v>1.2999999999999999E-2</v>
      </c>
      <c r="N33" s="112">
        <v>4.8000000000000001E-2</v>
      </c>
      <c r="O33" s="112">
        <v>6.0000000000000001E-3</v>
      </c>
      <c r="P33" s="112">
        <v>0.252</v>
      </c>
      <c r="Q33" s="112">
        <v>0.23599999999999999</v>
      </c>
    </row>
    <row r="34" spans="8:17">
      <c r="H34" s="112">
        <v>0.48594709736218067</v>
      </c>
      <c r="I34" s="112">
        <v>6.4433928244134089E-2</v>
      </c>
      <c r="J34" s="112">
        <v>0.2538383900124922</v>
      </c>
      <c r="K34" s="112">
        <v>1.7453904326306864</v>
      </c>
    </row>
    <row r="35" spans="8:17">
      <c r="H35" s="112">
        <f>H$33*幕後結果_最佳化!Z$1005/$H$34</f>
        <v>-6.9749166631116619E-5</v>
      </c>
      <c r="I35" s="112">
        <f>I$33*幕後結果_最佳化!AA$1005/$H$34</f>
        <v>0.46496032235302021</v>
      </c>
      <c r="J35" s="112">
        <f>J$33*幕後結果_最佳化!AB$1005/$H$34</f>
        <v>-7.817795457770349E-2</v>
      </c>
      <c r="K35" s="112">
        <f>K$33*幕後結果_最佳化!AC$1005/$H$34</f>
        <v>-5.6172698543587862E-2</v>
      </c>
      <c r="L35" s="112">
        <f>L$33*幕後結果_最佳化!AD$1005/$H$34</f>
        <v>-3.016250005367143E-2</v>
      </c>
      <c r="M35" s="112">
        <f>M$33*幕後結果_最佳化!AE$1005/$H$34</f>
        <v>1.2127358027847923E-2</v>
      </c>
      <c r="N35" s="112">
        <f>N$33*幕後結果_最佳化!AF$1005/$H$34</f>
        <v>-3.3428608953569895E-2</v>
      </c>
      <c r="O35" s="112">
        <f>O$33*幕後結果_最佳化!AG$1005/$H$34</f>
        <v>-2.0374753598041844E-2</v>
      </c>
      <c r="P35" s="112">
        <f>P$33*幕後結果_最佳化!AH$1005/$H$34</f>
        <v>0.32819143428804309</v>
      </c>
      <c r="Q35" s="112">
        <f>Q$33*幕後結果_最佳化!AI$1005/$H$34</f>
        <v>0.41340943548601716</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0" t="s">
        <v>640</v>
      </c>
      <c r="B1" s="32" t="s">
        <v>625</v>
      </c>
      <c r="C1" s="34" t="s">
        <v>641</v>
      </c>
    </row>
    <row r="2" spans="1:3">
      <c r="A2" s="31" t="s">
        <v>454</v>
      </c>
      <c r="B2" s="33" t="s">
        <v>553</v>
      </c>
      <c r="C2" s="35" t="s">
        <v>198</v>
      </c>
    </row>
    <row r="3" spans="1:3">
      <c r="A3" s="31" t="s">
        <v>384</v>
      </c>
      <c r="B3" s="33" t="s">
        <v>582</v>
      </c>
      <c r="C3" s="35" t="s">
        <v>173</v>
      </c>
    </row>
    <row r="4" spans="1:3">
      <c r="B4" s="33" t="s">
        <v>542</v>
      </c>
      <c r="C4" s="35" t="s">
        <v>175</v>
      </c>
    </row>
    <row r="5" spans="1:3">
      <c r="C5" s="35" t="s">
        <v>209</v>
      </c>
    </row>
    <row r="6" spans="1:3">
      <c r="C6" s="35" t="s">
        <v>194</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7"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H33:Q35"/>
  <sheetViews>
    <sheetView topLeftCell="A10" zoomScale="39" zoomScaleNormal="39" workbookViewId="0">
      <selection activeCell="Y31" sqref="Y31"/>
    </sheetView>
  </sheetViews>
  <sheetFormatPr defaultRowHeight="17"/>
  <sheetData>
    <row r="33" spans="8:17">
      <c r="H33">
        <v>8.3000000000000004E-2</v>
      </c>
      <c r="I33">
        <v>0.214</v>
      </c>
      <c r="J33">
        <v>3.2000000000000001E-2</v>
      </c>
      <c r="K33">
        <v>2E-3</v>
      </c>
      <c r="L33">
        <v>0.19800000000000001</v>
      </c>
      <c r="M33">
        <v>2.1999999999999999E-2</v>
      </c>
      <c r="N33">
        <v>0.13700000000000001</v>
      </c>
      <c r="O33">
        <v>4.3999999999999997E-2</v>
      </c>
      <c r="P33">
        <v>0.112</v>
      </c>
      <c r="Q33">
        <v>0.156</v>
      </c>
    </row>
    <row r="34" spans="8:17">
      <c r="H34">
        <v>0.66670135945507591</v>
      </c>
      <c r="I34">
        <v>5.7814419833117608E-2</v>
      </c>
      <c r="J34">
        <v>0.24044629303259721</v>
      </c>
      <c r="K34">
        <v>2.5943480000771206</v>
      </c>
    </row>
    <row r="35" spans="8:17">
      <c r="H35">
        <f>H$33*幕後結果_最佳化!Z$1005/$H$34</f>
        <v>-2.5729474662485715E-5</v>
      </c>
      <c r="I35">
        <f>I$33*幕後結果_最佳化!AA$1005/$H$34</f>
        <v>0.45046540417693676</v>
      </c>
      <c r="J35">
        <f>J$33*幕後結果_最佳化!AB$1005/$H$34</f>
        <v>-3.7213100297981555E-2</v>
      </c>
      <c r="K35">
        <f>K$33*幕後結果_最佳化!AC$1005/$H$34</f>
        <v>-1.4888476020381524E-3</v>
      </c>
      <c r="L35">
        <f>L$33*幕後結果_最佳化!AD$1005/$H$34</f>
        <v>-0.27206344622999351</v>
      </c>
      <c r="M35">
        <f>M$33*幕後結果_最佳化!AE$1005/$H$34</f>
        <v>1.4959021257534367E-2</v>
      </c>
      <c r="N35">
        <f>N$33*幕後結果_最佳化!AF$1005/$H$34</f>
        <v>-6.9543298589474167E-2</v>
      </c>
      <c r="O35">
        <f>O$33*幕後結果_最佳化!AG$1005/$H$34</f>
        <v>-0.1089059087003483</v>
      </c>
      <c r="P35">
        <f>P$33*幕後結果_最佳化!AH$1005/$H$34</f>
        <v>0.10631691726879756</v>
      </c>
      <c r="Q35">
        <f>Q$33*幕後結果_最佳化!AI$1005/$H$34</f>
        <v>0.19918224893889969</v>
      </c>
    </row>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36" customWidth="1"/>
    <col min="2" max="2" width="8.6640625" style="36"/>
    <col min="3" max="3" width="10.1640625" style="36" customWidth="1"/>
    <col min="4" max="14" width="8.6640625" style="36"/>
    <col min="15" max="15" width="25.1640625" style="36" customWidth="1"/>
    <col min="16" max="26" width="8.6640625" style="36"/>
    <col min="27" max="27" width="31.6640625" style="36" customWidth="1"/>
    <col min="28" max="28" width="9.1640625" style="36" customWidth="1"/>
    <col min="29" max="29" width="9.4140625" style="36" customWidth="1"/>
    <col min="30" max="30" width="8.6640625" style="36"/>
    <col min="31" max="31" width="9.58203125" style="36" customWidth="1"/>
    <col min="32" max="32" width="10.1640625" style="36" customWidth="1"/>
    <col min="33" max="16384" width="8.6640625" style="36"/>
  </cols>
  <sheetData>
    <row r="1" spans="1:39" ht="17.5" thickBot="1">
      <c r="A1" s="49" t="s">
        <v>709</v>
      </c>
      <c r="B1" s="50"/>
      <c r="C1" s="51" t="s">
        <v>710</v>
      </c>
      <c r="D1" s="52">
        <v>6669</v>
      </c>
      <c r="E1" s="53">
        <v>3533</v>
      </c>
      <c r="F1" s="54">
        <v>2059</v>
      </c>
      <c r="G1" s="53">
        <v>3008</v>
      </c>
      <c r="H1" s="54">
        <v>4763</v>
      </c>
      <c r="I1" s="52">
        <v>2454</v>
      </c>
      <c r="J1" s="53">
        <v>2207</v>
      </c>
      <c r="K1" s="54">
        <v>3661</v>
      </c>
      <c r="L1" s="53">
        <v>2327</v>
      </c>
      <c r="M1" s="54">
        <v>3406</v>
      </c>
      <c r="N1" s="50"/>
      <c r="O1" s="55" t="s">
        <v>711</v>
      </c>
      <c r="P1" s="52">
        <v>6669</v>
      </c>
      <c r="Q1" s="53">
        <v>3533</v>
      </c>
      <c r="R1" s="54">
        <v>2059</v>
      </c>
      <c r="S1" s="53">
        <v>3008</v>
      </c>
      <c r="T1" s="54">
        <v>4763</v>
      </c>
      <c r="U1" s="52">
        <v>2454</v>
      </c>
      <c r="V1" s="53">
        <v>2207</v>
      </c>
      <c r="W1" s="54">
        <v>3661</v>
      </c>
      <c r="X1" s="53">
        <v>2327</v>
      </c>
      <c r="Y1" s="54">
        <v>3406</v>
      </c>
      <c r="Z1" s="50"/>
      <c r="AA1" s="56" t="s">
        <v>712</v>
      </c>
      <c r="AB1" s="52">
        <v>6669</v>
      </c>
      <c r="AC1" s="53">
        <v>3533</v>
      </c>
      <c r="AD1" s="54">
        <v>2059</v>
      </c>
      <c r="AE1" s="53">
        <v>3008</v>
      </c>
      <c r="AF1" s="54">
        <v>4763</v>
      </c>
      <c r="AG1" s="52">
        <v>2454</v>
      </c>
      <c r="AH1" s="53">
        <v>2207</v>
      </c>
      <c r="AI1" s="54">
        <v>3661</v>
      </c>
      <c r="AJ1" s="53">
        <v>2327</v>
      </c>
      <c r="AK1" s="54">
        <v>3406</v>
      </c>
      <c r="AL1" s="50"/>
      <c r="AM1" s="50"/>
    </row>
    <row r="2" spans="1:39">
      <c r="A2" s="57">
        <v>6669</v>
      </c>
      <c r="B2" s="50"/>
      <c r="C2" s="50" t="s">
        <v>705</v>
      </c>
      <c r="D2" s="50">
        <v>2500</v>
      </c>
      <c r="E2" s="50">
        <v>1125</v>
      </c>
      <c r="F2" s="50">
        <v>1375</v>
      </c>
      <c r="G2" s="50">
        <v>2570</v>
      </c>
      <c r="H2" s="50">
        <v>1020</v>
      </c>
      <c r="I2" s="50">
        <v>1105</v>
      </c>
      <c r="J2" s="50">
        <v>663</v>
      </c>
      <c r="K2" s="50">
        <v>4340</v>
      </c>
      <c r="L2" s="50">
        <v>563</v>
      </c>
      <c r="M2" s="50">
        <v>426</v>
      </c>
      <c r="N2" s="50"/>
      <c r="O2" s="58" t="s">
        <v>713</v>
      </c>
      <c r="P2" s="50">
        <v>0</v>
      </c>
      <c r="Q2" s="50">
        <v>0</v>
      </c>
      <c r="R2" s="50">
        <v>0</v>
      </c>
      <c r="S2" s="50">
        <v>0</v>
      </c>
      <c r="T2" s="50">
        <v>0</v>
      </c>
      <c r="U2" s="50">
        <v>0</v>
      </c>
      <c r="V2" s="50">
        <v>0</v>
      </c>
      <c r="W2" s="50">
        <v>0</v>
      </c>
      <c r="X2" s="50">
        <v>0</v>
      </c>
      <c r="Y2" s="50">
        <v>0</v>
      </c>
      <c r="Z2" s="50"/>
      <c r="AA2" s="56" t="s">
        <v>714</v>
      </c>
      <c r="AB2" s="50">
        <f>SUM(P3:P64)</f>
        <v>-1.2072581234268173E-2</v>
      </c>
      <c r="AC2" s="50">
        <f t="shared" ref="AC2:AJ2" si="0">SUM(Q3:Q64)</f>
        <v>0.3553407209255956</v>
      </c>
      <c r="AD2" s="50">
        <f t="shared" si="0"/>
        <v>-0.20067069546215083</v>
      </c>
      <c r="AE2" s="50">
        <f t="shared" si="0"/>
        <v>-0.12192584650421494</v>
      </c>
      <c r="AF2" s="50">
        <f t="shared" si="0"/>
        <v>-0.20975321125462643</v>
      </c>
      <c r="AG2" s="50">
        <f t="shared" si="0"/>
        <v>0.11122563511022444</v>
      </c>
      <c r="AH2" s="50">
        <f t="shared" si="0"/>
        <v>-7.6780062038720148E-2</v>
      </c>
      <c r="AI2" s="50">
        <f t="shared" si="0"/>
        <v>-0.41356231834078383</v>
      </c>
      <c r="AJ2" s="50">
        <f t="shared" si="0"/>
        <v>0.16198592779731752</v>
      </c>
      <c r="AK2" s="50">
        <f>SUM(Y3:Y64)</f>
        <v>0.21843766027679676</v>
      </c>
      <c r="AL2" s="50"/>
      <c r="AM2" s="50"/>
    </row>
    <row r="3" spans="1:39">
      <c r="A3" s="57">
        <v>3533</v>
      </c>
      <c r="B3" s="50"/>
      <c r="C3" s="50" t="s">
        <v>704</v>
      </c>
      <c r="D3" s="50">
        <v>2445</v>
      </c>
      <c r="E3" s="50">
        <v>1115</v>
      </c>
      <c r="F3" s="50">
        <v>1340</v>
      </c>
      <c r="G3" s="50">
        <v>2565</v>
      </c>
      <c r="H3" s="50">
        <v>1050</v>
      </c>
      <c r="I3" s="50">
        <v>1150</v>
      </c>
      <c r="J3" s="50">
        <v>659</v>
      </c>
      <c r="K3" s="50">
        <v>4200</v>
      </c>
      <c r="L3" s="50">
        <v>556</v>
      </c>
      <c r="M3" s="50">
        <v>420.5</v>
      </c>
      <c r="N3" s="50"/>
      <c r="O3" s="59" t="s">
        <v>715</v>
      </c>
      <c r="P3" s="50">
        <f t="shared" ref="P3:P34" si="1">LN(D3/D2)</f>
        <v>-2.2245608947319737E-2</v>
      </c>
      <c r="Q3" s="50">
        <f t="shared" ref="Q3:Q34" si="2">LN(E3/E2)</f>
        <v>-8.9286307443013184E-3</v>
      </c>
      <c r="R3" s="50">
        <f t="shared" ref="R3:R34" si="3">LN(F3/F2)</f>
        <v>-2.5784117155714669E-2</v>
      </c>
      <c r="S3" s="50">
        <f t="shared" ref="S3:S34" si="4">LN(G3/G2)</f>
        <v>-1.9474202843955666E-3</v>
      </c>
      <c r="T3" s="50">
        <f t="shared" ref="T3:T34" si="5">LN(H3/H2)</f>
        <v>2.8987536873252187E-2</v>
      </c>
      <c r="U3" s="50">
        <f t="shared" ref="U3:U34" si="6">LN(I3/I2)</f>
        <v>3.9916607405442631E-2</v>
      </c>
      <c r="V3" s="50">
        <f t="shared" ref="V3:V34" si="7">LN(J3/J2)</f>
        <v>-6.0514556833552672E-3</v>
      </c>
      <c r="W3" s="50">
        <f t="shared" ref="W3:W34" si="8">LN(K3/K2)</f>
        <v>-3.2789822822990838E-2</v>
      </c>
      <c r="X3" s="50">
        <f t="shared" ref="X3:X34" si="9">LN(L3/L2)</f>
        <v>-1.2511333889107979E-2</v>
      </c>
      <c r="Y3" s="50">
        <f t="shared" ref="Y3:Y34" si="10">LN(M3/M2)</f>
        <v>-1.2994866856367698E-2</v>
      </c>
      <c r="Z3" s="50"/>
      <c r="AA3" s="56" t="s">
        <v>716</v>
      </c>
      <c r="AB3" s="50">
        <f>VAR(P3:P64)*90</f>
        <v>9.6340461750592368E-2</v>
      </c>
      <c r="AC3" s="50">
        <f t="shared" ref="AC3:AK3" si="11">VAR(Q3:Q64)*90</f>
        <v>9.3803454203617354E-2</v>
      </c>
      <c r="AD3" s="50">
        <f t="shared" si="11"/>
        <v>0.15263042349422842</v>
      </c>
      <c r="AE3" s="50">
        <f t="shared" si="11"/>
        <v>2.6913876935108945E-2</v>
      </c>
      <c r="AF3" s="50">
        <f t="shared" si="11"/>
        <v>8.1926700919927986E-2</v>
      </c>
      <c r="AG3" s="50">
        <f t="shared" si="11"/>
        <v>6.2047864143769511E-2</v>
      </c>
      <c r="AH3" s="50">
        <f t="shared" si="11"/>
        <v>1.1255010832124332E-2</v>
      </c>
      <c r="AI3" s="50">
        <f t="shared" si="11"/>
        <v>0.14537462497260681</v>
      </c>
      <c r="AJ3" s="50">
        <f t="shared" si="11"/>
        <v>2.1775202631565054E-2</v>
      </c>
      <c r="AK3" s="50">
        <f t="shared" si="11"/>
        <v>5.9070249222696894E-2</v>
      </c>
      <c r="AL3" s="50"/>
      <c r="AM3" s="50"/>
    </row>
    <row r="4" spans="1:39">
      <c r="A4" s="57">
        <v>2059</v>
      </c>
      <c r="B4" s="50"/>
      <c r="C4" s="50" t="s">
        <v>703</v>
      </c>
      <c r="D4" s="50">
        <v>2560</v>
      </c>
      <c r="E4" s="50">
        <v>1115</v>
      </c>
      <c r="F4" s="50">
        <v>1445</v>
      </c>
      <c r="G4" s="50">
        <v>2550</v>
      </c>
      <c r="H4" s="50">
        <v>1025</v>
      </c>
      <c r="I4" s="50">
        <v>1155</v>
      </c>
      <c r="J4" s="50">
        <v>657</v>
      </c>
      <c r="K4" s="50">
        <v>4200</v>
      </c>
      <c r="L4" s="50">
        <v>549</v>
      </c>
      <c r="M4" s="50">
        <v>412</v>
      </c>
      <c r="N4" s="50"/>
      <c r="O4" s="50"/>
      <c r="P4" s="50">
        <f t="shared" si="1"/>
        <v>4.5962135564635853E-2</v>
      </c>
      <c r="Q4" s="50">
        <f t="shared" si="2"/>
        <v>0</v>
      </c>
      <c r="R4" s="50">
        <f t="shared" si="3"/>
        <v>7.5439707601575534E-2</v>
      </c>
      <c r="S4" s="50">
        <f t="shared" si="4"/>
        <v>-5.8651194523981339E-3</v>
      </c>
      <c r="T4" s="50">
        <f t="shared" si="5"/>
        <v>-2.409755157906053E-2</v>
      </c>
      <c r="U4" s="50">
        <f t="shared" si="6"/>
        <v>4.3384015985981411E-3</v>
      </c>
      <c r="V4" s="50">
        <f t="shared" si="7"/>
        <v>-3.039516017896704E-3</v>
      </c>
      <c r="W4" s="50">
        <f t="shared" si="8"/>
        <v>0</v>
      </c>
      <c r="X4" s="50">
        <f t="shared" si="9"/>
        <v>-1.2669852741051778E-2</v>
      </c>
      <c r="Y4" s="50">
        <f t="shared" si="10"/>
        <v>-2.042113006347638E-2</v>
      </c>
      <c r="Z4" s="50"/>
      <c r="AA4" s="56" t="s">
        <v>717</v>
      </c>
      <c r="AB4" s="50">
        <f>STDEV(P3:P64)*SQRT(90)</f>
        <v>0.31038759922167053</v>
      </c>
      <c r="AC4" s="50">
        <f>STDEV(Q3:Q64)*SQRT(90)</f>
        <v>0.30627349575765994</v>
      </c>
      <c r="AD4" s="50">
        <f t="shared" ref="AD4:AK4" si="12">STDEV(R3:R64)*SQRT(90)</f>
        <v>0.3906794382792988</v>
      </c>
      <c r="AE4" s="50">
        <f t="shared" si="12"/>
        <v>0.16405449379736278</v>
      </c>
      <c r="AF4" s="50">
        <f t="shared" si="12"/>
        <v>0.28622840690596729</v>
      </c>
      <c r="AG4" s="50">
        <f t="shared" si="12"/>
        <v>0.24909408693056026</v>
      </c>
      <c r="AH4" s="50">
        <f t="shared" si="12"/>
        <v>0.10608963583745744</v>
      </c>
      <c r="AI4" s="50">
        <f t="shared" si="12"/>
        <v>0.38128024466605509</v>
      </c>
      <c r="AJ4" s="50">
        <f t="shared" si="12"/>
        <v>0.14756423222300538</v>
      </c>
      <c r="AK4" s="50">
        <f t="shared" si="12"/>
        <v>0.24304371874767078</v>
      </c>
      <c r="AL4" s="50"/>
      <c r="AM4" s="50"/>
    </row>
    <row r="5" spans="1:39">
      <c r="A5" s="61">
        <v>3008</v>
      </c>
      <c r="B5" s="50"/>
      <c r="C5" s="50" t="s">
        <v>702</v>
      </c>
      <c r="D5" s="50">
        <v>2560</v>
      </c>
      <c r="E5" s="50">
        <v>1210</v>
      </c>
      <c r="F5" s="50">
        <v>1470</v>
      </c>
      <c r="G5" s="50">
        <v>2570</v>
      </c>
      <c r="H5" s="50">
        <v>978</v>
      </c>
      <c r="I5" s="50">
        <v>1190</v>
      </c>
      <c r="J5" s="50">
        <v>660</v>
      </c>
      <c r="K5" s="50">
        <v>4085</v>
      </c>
      <c r="L5" s="50">
        <v>556</v>
      </c>
      <c r="M5" s="50">
        <v>409.5</v>
      </c>
      <c r="N5" s="50"/>
      <c r="O5" s="50"/>
      <c r="P5" s="50">
        <f t="shared" si="1"/>
        <v>0</v>
      </c>
      <c r="Q5" s="50">
        <f t="shared" si="2"/>
        <v>8.1765954696567666E-2</v>
      </c>
      <c r="R5" s="50">
        <f t="shared" si="3"/>
        <v>1.7153079226249493E-2</v>
      </c>
      <c r="S5" s="50">
        <f t="shared" si="4"/>
        <v>7.8125397367936247E-3</v>
      </c>
      <c r="T5" s="50">
        <f t="shared" si="5"/>
        <v>-4.6938221537691262E-2</v>
      </c>
      <c r="U5" s="50">
        <f t="shared" si="6"/>
        <v>2.9852963149681128E-2</v>
      </c>
      <c r="V5" s="50">
        <f t="shared" si="7"/>
        <v>4.5558165358606613E-3</v>
      </c>
      <c r="W5" s="50">
        <f t="shared" si="8"/>
        <v>-2.7762796977356431E-2</v>
      </c>
      <c r="X5" s="50">
        <f t="shared" si="9"/>
        <v>1.2669852741051686E-2</v>
      </c>
      <c r="Y5" s="50">
        <f t="shared" si="10"/>
        <v>-6.0864460564023278E-3</v>
      </c>
      <c r="Z5" s="50"/>
      <c r="AA5" s="56" t="s">
        <v>718</v>
      </c>
      <c r="AB5" s="50">
        <f>AB4 * SQRT(4)</f>
        <v>0.62077519844334106</v>
      </c>
      <c r="AC5" s="50">
        <f t="shared" ref="AC5:AK5" si="13">AC4 * SQRT(4)</f>
        <v>0.61254699151531988</v>
      </c>
      <c r="AD5" s="50">
        <f t="shared" si="13"/>
        <v>0.78135887655859759</v>
      </c>
      <c r="AE5" s="50">
        <f t="shared" si="13"/>
        <v>0.32810898759472557</v>
      </c>
      <c r="AF5" s="50">
        <f t="shared" si="13"/>
        <v>0.57245681381193458</v>
      </c>
      <c r="AG5" s="50">
        <f t="shared" si="13"/>
        <v>0.49818817386112052</v>
      </c>
      <c r="AH5" s="50">
        <f t="shared" si="13"/>
        <v>0.21217927167491488</v>
      </c>
      <c r="AI5" s="50">
        <f t="shared" si="13"/>
        <v>0.76256048933211018</v>
      </c>
      <c r="AJ5" s="50">
        <f t="shared" si="13"/>
        <v>0.29512846444601076</v>
      </c>
      <c r="AK5" s="50">
        <f t="shared" si="13"/>
        <v>0.48608743749534156</v>
      </c>
      <c r="AL5" s="50"/>
      <c r="AM5" s="50"/>
    </row>
    <row r="6" spans="1:39">
      <c r="A6" s="61">
        <v>4763</v>
      </c>
      <c r="B6" s="50"/>
      <c r="C6" s="50" t="s">
        <v>701</v>
      </c>
      <c r="D6" s="50">
        <v>2510</v>
      </c>
      <c r="E6" s="50">
        <v>1220</v>
      </c>
      <c r="F6" s="50">
        <v>1365</v>
      </c>
      <c r="G6" s="50">
        <v>2550</v>
      </c>
      <c r="H6" s="50">
        <v>940</v>
      </c>
      <c r="I6" s="50">
        <v>1230</v>
      </c>
      <c r="J6" s="50">
        <v>652</v>
      </c>
      <c r="K6" s="50">
        <v>3910</v>
      </c>
      <c r="L6" s="50">
        <v>556</v>
      </c>
      <c r="M6" s="50">
        <v>401.5</v>
      </c>
      <c r="N6" s="50"/>
      <c r="O6" s="50"/>
      <c r="P6" s="50">
        <f t="shared" si="1"/>
        <v>-1.972450534777859E-2</v>
      </c>
      <c r="Q6" s="50">
        <f t="shared" si="2"/>
        <v>8.2304991365154435E-3</v>
      </c>
      <c r="R6" s="50">
        <f t="shared" si="3"/>
        <v>-7.4107972153721849E-2</v>
      </c>
      <c r="S6" s="50">
        <f t="shared" si="4"/>
        <v>-7.8125397367936247E-3</v>
      </c>
      <c r="T6" s="50">
        <f t="shared" si="5"/>
        <v>-3.9629794770767716E-2</v>
      </c>
      <c r="U6" s="50">
        <f t="shared" si="6"/>
        <v>3.306086226088821E-2</v>
      </c>
      <c r="V6" s="50">
        <f t="shared" si="7"/>
        <v>-1.2195273093818243E-2</v>
      </c>
      <c r="W6" s="50">
        <f t="shared" si="8"/>
        <v>-4.3784354314691819E-2</v>
      </c>
      <c r="X6" s="50">
        <f t="shared" si="9"/>
        <v>0</v>
      </c>
      <c r="Y6" s="50">
        <f t="shared" si="10"/>
        <v>-1.9729369906307793E-2</v>
      </c>
      <c r="Z6" s="50"/>
      <c r="AA6" s="60" t="s">
        <v>719</v>
      </c>
      <c r="AB6" s="50"/>
      <c r="AC6" s="50"/>
      <c r="AD6" s="50"/>
      <c r="AE6" s="50"/>
      <c r="AF6" s="50"/>
      <c r="AG6" s="50"/>
      <c r="AH6" s="50"/>
      <c r="AI6" s="50"/>
      <c r="AJ6" s="50"/>
      <c r="AK6" s="50"/>
      <c r="AL6" s="50"/>
      <c r="AM6" s="50"/>
    </row>
    <row r="7" spans="1:39" ht="17.5" thickBot="1">
      <c r="A7" s="61">
        <v>2454</v>
      </c>
      <c r="B7" s="50"/>
      <c r="C7" s="50" t="s">
        <v>700</v>
      </c>
      <c r="D7" s="50">
        <v>2445</v>
      </c>
      <c r="E7" s="50">
        <v>1185</v>
      </c>
      <c r="F7" s="50">
        <v>1325</v>
      </c>
      <c r="G7" s="50">
        <v>2500</v>
      </c>
      <c r="H7" s="50">
        <v>879</v>
      </c>
      <c r="I7" s="50">
        <v>1230</v>
      </c>
      <c r="J7" s="50">
        <v>656</v>
      </c>
      <c r="K7" s="50">
        <v>3825</v>
      </c>
      <c r="L7" s="50">
        <v>565</v>
      </c>
      <c r="M7" s="50">
        <v>400</v>
      </c>
      <c r="N7" s="50"/>
      <c r="O7" s="50"/>
      <c r="P7" s="50">
        <f t="shared" si="1"/>
        <v>-2.6237630216857148E-2</v>
      </c>
      <c r="Q7" s="50">
        <f t="shared" si="2"/>
        <v>-2.9108084158070657E-2</v>
      </c>
      <c r="R7" s="50">
        <f t="shared" si="3"/>
        <v>-2.974196919873753E-2</v>
      </c>
      <c r="S7" s="50">
        <f t="shared" si="4"/>
        <v>-1.9802627296179754E-2</v>
      </c>
      <c r="T7" s="50">
        <f t="shared" si="5"/>
        <v>-6.7094977578872589E-2</v>
      </c>
      <c r="U7" s="50">
        <f t="shared" si="6"/>
        <v>0</v>
      </c>
      <c r="V7" s="50">
        <f t="shared" si="7"/>
        <v>6.1162270174360536E-3</v>
      </c>
      <c r="W7" s="50">
        <f t="shared" si="8"/>
        <v>-2.197890671877523E-2</v>
      </c>
      <c r="X7" s="50">
        <f t="shared" si="9"/>
        <v>1.6057436895858469E-2</v>
      </c>
      <c r="Y7" s="50">
        <f t="shared" si="10"/>
        <v>-3.742986278834392E-3</v>
      </c>
      <c r="Z7" s="50"/>
      <c r="AA7" s="50"/>
      <c r="AB7" s="50"/>
      <c r="AC7" s="50"/>
      <c r="AD7" s="50"/>
      <c r="AE7" s="50"/>
      <c r="AF7" s="50"/>
      <c r="AG7" s="50"/>
      <c r="AH7" s="50"/>
      <c r="AI7" s="50"/>
      <c r="AJ7" s="50"/>
      <c r="AK7" s="50"/>
      <c r="AL7" s="50"/>
      <c r="AM7" s="50"/>
    </row>
    <row r="8" spans="1:39" ht="17.5" thickTop="1">
      <c r="A8" s="61">
        <v>2207</v>
      </c>
      <c r="B8" s="50"/>
      <c r="C8" s="50" t="s">
        <v>699</v>
      </c>
      <c r="D8" s="50">
        <v>2430</v>
      </c>
      <c r="E8" s="50">
        <v>1190</v>
      </c>
      <c r="F8" s="50">
        <v>1310</v>
      </c>
      <c r="G8" s="50">
        <v>2520</v>
      </c>
      <c r="H8" s="50">
        <v>915</v>
      </c>
      <c r="I8" s="50">
        <v>1225</v>
      </c>
      <c r="J8" s="50">
        <v>666</v>
      </c>
      <c r="K8" s="50">
        <v>3750</v>
      </c>
      <c r="L8" s="50">
        <v>566</v>
      </c>
      <c r="M8" s="50">
        <v>398</v>
      </c>
      <c r="N8" s="50"/>
      <c r="O8" s="50"/>
      <c r="P8" s="50">
        <f t="shared" si="1"/>
        <v>-6.1538655743782235E-3</v>
      </c>
      <c r="Q8" s="50">
        <f t="shared" si="2"/>
        <v>4.2105325363434578E-3</v>
      </c>
      <c r="R8" s="50">
        <f t="shared" si="3"/>
        <v>-1.1385322225125352E-2</v>
      </c>
      <c r="S8" s="50">
        <f t="shared" si="4"/>
        <v>7.9681696491768813E-3</v>
      </c>
      <c r="T8" s="50">
        <f t="shared" si="5"/>
        <v>4.0139167590344263E-2</v>
      </c>
      <c r="U8" s="50">
        <f t="shared" si="6"/>
        <v>-4.0733253876357864E-3</v>
      </c>
      <c r="V8" s="50">
        <f t="shared" si="7"/>
        <v>1.5128881596299999E-2</v>
      </c>
      <c r="W8" s="50">
        <f t="shared" si="8"/>
        <v>-1.9802627296179754E-2</v>
      </c>
      <c r="X8" s="50">
        <f t="shared" si="9"/>
        <v>1.7683470567419492E-3</v>
      </c>
      <c r="Y8" s="50">
        <f t="shared" si="10"/>
        <v>-5.0125418235442863E-3</v>
      </c>
      <c r="Z8" s="50"/>
      <c r="AA8" s="123" t="s">
        <v>720</v>
      </c>
      <c r="AB8" s="124">
        <v>6669</v>
      </c>
      <c r="AC8" s="125">
        <v>3533</v>
      </c>
      <c r="AD8" s="126">
        <v>2059</v>
      </c>
      <c r="AE8" s="125">
        <v>3008</v>
      </c>
      <c r="AF8" s="126">
        <v>4763</v>
      </c>
      <c r="AG8" s="124">
        <v>2454</v>
      </c>
      <c r="AH8" s="125">
        <v>2207</v>
      </c>
      <c r="AI8" s="126">
        <v>3661</v>
      </c>
      <c r="AJ8" s="125">
        <v>2327</v>
      </c>
      <c r="AK8" s="127">
        <v>3406</v>
      </c>
      <c r="AL8" s="50"/>
      <c r="AM8" s="50"/>
    </row>
    <row r="9" spans="1:39">
      <c r="A9" s="62">
        <v>3661</v>
      </c>
      <c r="B9" s="50"/>
      <c r="C9" s="50" t="s">
        <v>698</v>
      </c>
      <c r="D9" s="50">
        <v>2435</v>
      </c>
      <c r="E9" s="50">
        <v>1225</v>
      </c>
      <c r="F9" s="50">
        <v>1310</v>
      </c>
      <c r="G9" s="50">
        <v>2520</v>
      </c>
      <c r="H9" s="50">
        <v>927</v>
      </c>
      <c r="I9" s="50">
        <v>1215</v>
      </c>
      <c r="J9" s="50">
        <v>669</v>
      </c>
      <c r="K9" s="50">
        <v>3585</v>
      </c>
      <c r="L9" s="50">
        <v>578</v>
      </c>
      <c r="M9" s="50">
        <v>408.5</v>
      </c>
      <c r="N9" s="50"/>
      <c r="O9" s="50"/>
      <c r="P9" s="50">
        <f t="shared" si="1"/>
        <v>2.0554991820959595E-3</v>
      </c>
      <c r="Q9" s="50">
        <f t="shared" si="2"/>
        <v>2.8987536873252187E-2</v>
      </c>
      <c r="R9" s="50">
        <f t="shared" si="3"/>
        <v>0</v>
      </c>
      <c r="S9" s="50">
        <f t="shared" si="4"/>
        <v>0</v>
      </c>
      <c r="T9" s="50">
        <f t="shared" si="5"/>
        <v>1.3029500290333897E-2</v>
      </c>
      <c r="U9" s="50">
        <f t="shared" si="6"/>
        <v>-8.196767204178515E-3</v>
      </c>
      <c r="V9" s="50">
        <f t="shared" si="7"/>
        <v>4.4943895878392674E-3</v>
      </c>
      <c r="W9" s="50">
        <f t="shared" si="8"/>
        <v>-4.4997365930735805E-2</v>
      </c>
      <c r="X9" s="50">
        <f t="shared" si="9"/>
        <v>2.0979790469194466E-2</v>
      </c>
      <c r="Y9" s="50">
        <f t="shared" si="10"/>
        <v>2.6039909015619846E-2</v>
      </c>
      <c r="Z9" s="50"/>
      <c r="AA9" s="120">
        <v>6669</v>
      </c>
      <c r="AB9" s="114" cm="1">
        <f t="array" ref="AB9:AK18">VarCovar(P3:Y64,AB10:AK22)</f>
        <v>1.0531842592806694E-3</v>
      </c>
      <c r="AC9" s="114">
        <v>5.5903088227746611E-4</v>
      </c>
      <c r="AD9" s="114">
        <v>9.2023720039819095E-4</v>
      </c>
      <c r="AE9" s="114">
        <v>8.4998456941231382E-5</v>
      </c>
      <c r="AF9" s="114">
        <v>3.3528804693456002E-4</v>
      </c>
      <c r="AG9" s="114">
        <v>2.4514249360638624E-4</v>
      </c>
      <c r="AH9" s="114">
        <v>-8.4979639820493174E-6</v>
      </c>
      <c r="AI9" s="114">
        <v>3.4815770287715273E-4</v>
      </c>
      <c r="AJ9" s="114">
        <v>4.512873234065442E-5</v>
      </c>
      <c r="AK9" s="128">
        <v>1.952085078378178E-4</v>
      </c>
      <c r="AL9" s="50"/>
      <c r="AM9" s="50"/>
    </row>
    <row r="10" spans="1:39">
      <c r="A10" s="62">
        <v>2327</v>
      </c>
      <c r="B10" s="50"/>
      <c r="C10" s="50" t="s">
        <v>697</v>
      </c>
      <c r="D10" s="50">
        <v>2330</v>
      </c>
      <c r="E10" s="50">
        <v>1250</v>
      </c>
      <c r="F10" s="50">
        <v>1260</v>
      </c>
      <c r="G10" s="50">
        <v>2500</v>
      </c>
      <c r="H10" s="50">
        <v>898</v>
      </c>
      <c r="I10" s="50">
        <v>1215</v>
      </c>
      <c r="J10" s="50">
        <v>657</v>
      </c>
      <c r="K10" s="50">
        <v>3410</v>
      </c>
      <c r="L10" s="50">
        <v>583</v>
      </c>
      <c r="M10" s="50">
        <v>398.5</v>
      </c>
      <c r="N10" s="50"/>
      <c r="O10" s="50"/>
      <c r="P10" s="50">
        <f t="shared" si="1"/>
        <v>-4.4078488956943947E-2</v>
      </c>
      <c r="Q10" s="50">
        <f t="shared" si="2"/>
        <v>2.0202707317519469E-2</v>
      </c>
      <c r="R10" s="50">
        <f t="shared" si="3"/>
        <v>-3.8915416249673498E-2</v>
      </c>
      <c r="S10" s="50">
        <f t="shared" si="4"/>
        <v>-7.9681696491768449E-3</v>
      </c>
      <c r="T10" s="50">
        <f t="shared" si="5"/>
        <v>-3.1783497263655584E-2</v>
      </c>
      <c r="U10" s="50">
        <f t="shared" si="6"/>
        <v>0</v>
      </c>
      <c r="V10" s="50">
        <f t="shared" si="7"/>
        <v>-1.810004164361799E-2</v>
      </c>
      <c r="W10" s="50">
        <f t="shared" si="8"/>
        <v>-5.0046182756158221E-2</v>
      </c>
      <c r="X10" s="50">
        <f t="shared" si="9"/>
        <v>8.6133176781149293E-3</v>
      </c>
      <c r="Y10" s="50">
        <f t="shared" si="10"/>
        <v>-2.4784416069787835E-2</v>
      </c>
      <c r="Z10" s="50"/>
      <c r="AA10" s="121">
        <v>3533</v>
      </c>
      <c r="AB10" s="114">
        <v>5.5903088227746611E-4</v>
      </c>
      <c r="AC10" s="114">
        <v>1.0254499473872152E-3</v>
      </c>
      <c r="AD10" s="114">
        <v>7.803103412119904E-4</v>
      </c>
      <c r="AE10" s="114">
        <v>1.2636209048319364E-4</v>
      </c>
      <c r="AF10" s="114">
        <v>2.7795422449616408E-4</v>
      </c>
      <c r="AG10" s="114">
        <v>2.6933127709867234E-4</v>
      </c>
      <c r="AH10" s="114">
        <v>3.2368279754899312E-5</v>
      </c>
      <c r="AI10" s="114">
        <v>5.3480339980299565E-5</v>
      </c>
      <c r="AJ10" s="114">
        <v>1.1910448400570116E-4</v>
      </c>
      <c r="AK10" s="128">
        <v>1.4288280754426206E-4</v>
      </c>
      <c r="AL10" s="50"/>
      <c r="AM10" s="50"/>
    </row>
    <row r="11" spans="1:39">
      <c r="A11" s="62">
        <v>3406</v>
      </c>
      <c r="B11" s="50"/>
      <c r="C11" s="50" t="s">
        <v>696</v>
      </c>
      <c r="D11" s="50">
        <v>2260</v>
      </c>
      <c r="E11" s="50">
        <v>1235</v>
      </c>
      <c r="F11" s="50">
        <v>1230</v>
      </c>
      <c r="G11" s="50">
        <v>2520</v>
      </c>
      <c r="H11" s="50">
        <v>898</v>
      </c>
      <c r="I11" s="50">
        <v>1150</v>
      </c>
      <c r="J11" s="50">
        <v>665</v>
      </c>
      <c r="K11" s="50">
        <v>3750</v>
      </c>
      <c r="L11" s="50">
        <v>584</v>
      </c>
      <c r="M11" s="50">
        <v>418.5</v>
      </c>
      <c r="N11" s="50"/>
      <c r="O11" s="50"/>
      <c r="P11" s="50">
        <f t="shared" si="1"/>
        <v>-3.050345429341474E-2</v>
      </c>
      <c r="Q11" s="50">
        <f t="shared" si="2"/>
        <v>-1.2072581234269249E-2</v>
      </c>
      <c r="R11" s="50">
        <f t="shared" si="3"/>
        <v>-2.409755157906053E-2</v>
      </c>
      <c r="S11" s="50">
        <f t="shared" si="4"/>
        <v>7.9681696491768813E-3</v>
      </c>
      <c r="T11" s="50">
        <f t="shared" si="5"/>
        <v>0</v>
      </c>
      <c r="U11" s="50">
        <f t="shared" si="6"/>
        <v>-5.4982134417353057E-2</v>
      </c>
      <c r="V11" s="50">
        <f t="shared" si="7"/>
        <v>1.2103022171243627E-2</v>
      </c>
      <c r="W11" s="50">
        <f t="shared" si="8"/>
        <v>9.504354868689395E-2</v>
      </c>
      <c r="X11" s="50">
        <f t="shared" si="9"/>
        <v>1.713796477734598E-3</v>
      </c>
      <c r="Y11" s="50">
        <f t="shared" si="10"/>
        <v>4.8969391699260241E-2</v>
      </c>
      <c r="Z11" s="50"/>
      <c r="AA11" s="121">
        <v>2059</v>
      </c>
      <c r="AB11" s="114">
        <v>9.2023720039819095E-4</v>
      </c>
      <c r="AC11" s="114">
        <v>7.803103412119904E-4</v>
      </c>
      <c r="AD11" s="114">
        <v>1.6685404718903107E-3</v>
      </c>
      <c r="AE11" s="114">
        <v>1.0426936428397042E-4</v>
      </c>
      <c r="AF11" s="114">
        <v>4.4797827723258533E-4</v>
      </c>
      <c r="AG11" s="114">
        <v>3.2836491600655434E-4</v>
      </c>
      <c r="AH11" s="114">
        <v>1.4955349073720369E-5</v>
      </c>
      <c r="AI11" s="114">
        <v>4.9397727389235849E-4</v>
      </c>
      <c r="AJ11" s="114">
        <v>1.430451503991173E-4</v>
      </c>
      <c r="AK11" s="128">
        <v>1.6532877356825932E-4</v>
      </c>
      <c r="AL11" s="50"/>
      <c r="AM11" s="50"/>
    </row>
    <row r="12" spans="1:39">
      <c r="A12" s="50"/>
      <c r="B12" s="50"/>
      <c r="C12" s="50" t="s">
        <v>695</v>
      </c>
      <c r="D12" s="50">
        <v>2200</v>
      </c>
      <c r="E12" s="50">
        <v>1245</v>
      </c>
      <c r="F12" s="50">
        <v>1205</v>
      </c>
      <c r="G12" s="50">
        <v>2515</v>
      </c>
      <c r="H12" s="50">
        <v>889</v>
      </c>
      <c r="I12" s="50">
        <v>1135</v>
      </c>
      <c r="J12" s="50">
        <v>656</v>
      </c>
      <c r="K12" s="50">
        <v>3605</v>
      </c>
      <c r="L12" s="50">
        <v>583</v>
      </c>
      <c r="M12" s="50">
        <v>417.5</v>
      </c>
      <c r="N12" s="50"/>
      <c r="O12" s="50"/>
      <c r="P12" s="50">
        <f t="shared" si="1"/>
        <v>-2.6907452919924382E-2</v>
      </c>
      <c r="Q12" s="50">
        <f t="shared" si="2"/>
        <v>8.0645598367304946E-3</v>
      </c>
      <c r="R12" s="50">
        <f t="shared" si="3"/>
        <v>-2.0534602441707864E-2</v>
      </c>
      <c r="S12" s="50">
        <f t="shared" si="4"/>
        <v>-1.9860979716294028E-3</v>
      </c>
      <c r="T12" s="50">
        <f t="shared" si="5"/>
        <v>-1.0072832788295068E-2</v>
      </c>
      <c r="U12" s="50">
        <f t="shared" si="6"/>
        <v>-1.3129291441792736E-2</v>
      </c>
      <c r="V12" s="50">
        <f t="shared" si="7"/>
        <v>-1.3626251711765109E-2</v>
      </c>
      <c r="W12" s="50">
        <f t="shared" si="8"/>
        <v>-3.9434069245407009E-2</v>
      </c>
      <c r="X12" s="50">
        <f t="shared" si="9"/>
        <v>-1.7137964777346304E-3</v>
      </c>
      <c r="Y12" s="50">
        <f t="shared" si="10"/>
        <v>-2.3923456386198238E-3</v>
      </c>
      <c r="Z12" s="50"/>
      <c r="AA12" s="121">
        <v>3008</v>
      </c>
      <c r="AB12" s="114">
        <v>8.4998456941231382E-5</v>
      </c>
      <c r="AC12" s="114">
        <v>1.2636209048319364E-4</v>
      </c>
      <c r="AD12" s="114">
        <v>1.0426936428397042E-4</v>
      </c>
      <c r="AE12" s="114">
        <v>2.9421980162036668E-4</v>
      </c>
      <c r="AF12" s="114">
        <v>1.1655643708465481E-4</v>
      </c>
      <c r="AG12" s="114">
        <v>1.1271314848954468E-4</v>
      </c>
      <c r="AH12" s="114">
        <v>6.5202205891200387E-5</v>
      </c>
      <c r="AI12" s="114">
        <v>1.568290051498807E-4</v>
      </c>
      <c r="AJ12" s="114">
        <v>1.0081665123175487E-4</v>
      </c>
      <c r="AK12" s="128">
        <v>1.9345559881114418E-4</v>
      </c>
      <c r="AL12" s="50"/>
      <c r="AM12" s="50"/>
    </row>
    <row r="13" spans="1:39">
      <c r="A13" s="50"/>
      <c r="B13" s="50"/>
      <c r="C13" s="50" t="s">
        <v>694</v>
      </c>
      <c r="D13" s="50">
        <v>2195</v>
      </c>
      <c r="E13" s="50">
        <v>1315</v>
      </c>
      <c r="F13" s="50">
        <v>1290</v>
      </c>
      <c r="G13" s="50">
        <v>2520</v>
      </c>
      <c r="H13" s="50">
        <v>916</v>
      </c>
      <c r="I13" s="50">
        <v>1170</v>
      </c>
      <c r="J13" s="50">
        <v>644</v>
      </c>
      <c r="K13" s="50">
        <v>3665</v>
      </c>
      <c r="L13" s="50">
        <v>586</v>
      </c>
      <c r="M13" s="50">
        <v>428</v>
      </c>
      <c r="N13" s="50"/>
      <c r="O13" s="50"/>
      <c r="P13" s="50">
        <f t="shared" si="1"/>
        <v>-2.2753138371355394E-3</v>
      </c>
      <c r="Q13" s="50">
        <f t="shared" si="2"/>
        <v>5.4701135713056966E-2</v>
      </c>
      <c r="R13" s="50">
        <f t="shared" si="3"/>
        <v>6.8162651430962395E-2</v>
      </c>
      <c r="S13" s="50">
        <f t="shared" si="4"/>
        <v>1.9860979716293243E-3</v>
      </c>
      <c r="T13" s="50">
        <f t="shared" si="5"/>
        <v>2.9919129160225669E-2</v>
      </c>
      <c r="U13" s="50">
        <f t="shared" si="6"/>
        <v>3.0371097876298769E-2</v>
      </c>
      <c r="V13" s="50">
        <f t="shared" si="7"/>
        <v>-1.8462062839735442E-2</v>
      </c>
      <c r="W13" s="50">
        <f t="shared" si="8"/>
        <v>1.6506564601702408E-2</v>
      </c>
      <c r="X13" s="50">
        <f t="shared" si="9"/>
        <v>5.1326032265202161E-3</v>
      </c>
      <c r="Y13" s="50">
        <f t="shared" si="10"/>
        <v>2.4838651290886617E-2</v>
      </c>
      <c r="Z13" s="50"/>
      <c r="AA13" s="121">
        <v>4763</v>
      </c>
      <c r="AB13" s="114">
        <v>3.3528804693456002E-4</v>
      </c>
      <c r="AC13" s="114">
        <v>2.7795422449616408E-4</v>
      </c>
      <c r="AD13" s="114">
        <v>4.4797827723258533E-4</v>
      </c>
      <c r="AE13" s="114">
        <v>1.1655643708465481E-4</v>
      </c>
      <c r="AF13" s="114">
        <v>8.9561447242215173E-4</v>
      </c>
      <c r="AG13" s="114">
        <v>2.5595965523989874E-4</v>
      </c>
      <c r="AH13" s="114">
        <v>5.9486579795909721E-5</v>
      </c>
      <c r="AI13" s="114">
        <v>3.739341414974337E-4</v>
      </c>
      <c r="AJ13" s="114">
        <v>5.1381122460062966E-5</v>
      </c>
      <c r="AK13" s="128">
        <v>1.9040371226420366E-4</v>
      </c>
      <c r="AL13" s="50"/>
      <c r="AM13" s="50"/>
    </row>
    <row r="14" spans="1:39">
      <c r="A14" s="50"/>
      <c r="B14" s="50"/>
      <c r="C14" s="50" t="s">
        <v>693</v>
      </c>
      <c r="D14" s="50">
        <v>2175</v>
      </c>
      <c r="E14" s="50">
        <v>1310</v>
      </c>
      <c r="F14" s="50">
        <v>1260</v>
      </c>
      <c r="G14" s="50">
        <v>2475</v>
      </c>
      <c r="H14" s="50">
        <v>908</v>
      </c>
      <c r="I14" s="50">
        <v>1150</v>
      </c>
      <c r="J14" s="50">
        <v>635</v>
      </c>
      <c r="K14" s="50">
        <v>3305</v>
      </c>
      <c r="L14" s="50">
        <v>578</v>
      </c>
      <c r="M14" s="50">
        <v>423</v>
      </c>
      <c r="N14" s="50"/>
      <c r="O14" s="50"/>
      <c r="P14" s="50">
        <f t="shared" si="1"/>
        <v>-9.1533819864872482E-3</v>
      </c>
      <c r="Q14" s="50">
        <f t="shared" si="2"/>
        <v>-3.8095284166677302E-3</v>
      </c>
      <c r="R14" s="50">
        <f t="shared" si="3"/>
        <v>-2.3530497410194161E-2</v>
      </c>
      <c r="S14" s="50">
        <f t="shared" si="4"/>
        <v>-1.8018505502678365E-2</v>
      </c>
      <c r="T14" s="50">
        <f t="shared" si="5"/>
        <v>-8.7719860728369941E-3</v>
      </c>
      <c r="U14" s="50">
        <f t="shared" si="6"/>
        <v>-1.7241806434506103E-2</v>
      </c>
      <c r="V14" s="50">
        <f t="shared" si="7"/>
        <v>-1.4073727211661965E-2</v>
      </c>
      <c r="W14" s="50">
        <f t="shared" si="8"/>
        <v>-0.10339186203496518</v>
      </c>
      <c r="X14" s="50">
        <f t="shared" si="9"/>
        <v>-1.3745920904635126E-2</v>
      </c>
      <c r="Y14" s="50">
        <f t="shared" si="10"/>
        <v>-1.1751016535518853E-2</v>
      </c>
      <c r="Z14" s="50"/>
      <c r="AA14" s="120">
        <v>2454</v>
      </c>
      <c r="AB14" s="114">
        <v>2.4514249360638624E-4</v>
      </c>
      <c r="AC14" s="114">
        <v>2.6933127709867234E-4</v>
      </c>
      <c r="AD14" s="114">
        <v>3.2836491600655434E-4</v>
      </c>
      <c r="AE14" s="114">
        <v>1.1271314848954468E-4</v>
      </c>
      <c r="AF14" s="114">
        <v>2.5595965523989874E-4</v>
      </c>
      <c r="AG14" s="114">
        <v>6.7830102379389618E-4</v>
      </c>
      <c r="AH14" s="114">
        <v>2.5005291402696741E-5</v>
      </c>
      <c r="AI14" s="114">
        <v>1.8790848003744665E-4</v>
      </c>
      <c r="AJ14" s="114">
        <v>1.1551054927646513E-4</v>
      </c>
      <c r="AK14" s="128">
        <v>1.2588990882438154E-4</v>
      </c>
      <c r="AL14" s="50"/>
      <c r="AM14" s="50"/>
    </row>
    <row r="15" spans="1:39">
      <c r="A15" s="50"/>
      <c r="B15" s="50"/>
      <c r="C15" s="50" t="s">
        <v>692</v>
      </c>
      <c r="D15" s="50">
        <v>2195</v>
      </c>
      <c r="E15" s="50">
        <v>1280</v>
      </c>
      <c r="F15" s="50">
        <v>1220</v>
      </c>
      <c r="G15" s="50">
        <v>2570</v>
      </c>
      <c r="H15" s="50">
        <v>883</v>
      </c>
      <c r="I15" s="50">
        <v>1130</v>
      </c>
      <c r="J15" s="50">
        <v>634</v>
      </c>
      <c r="K15" s="50">
        <v>3375</v>
      </c>
      <c r="L15" s="50">
        <v>579</v>
      </c>
      <c r="M15" s="50">
        <v>462.5</v>
      </c>
      <c r="N15" s="50"/>
      <c r="O15" s="50"/>
      <c r="P15" s="50">
        <f t="shared" si="1"/>
        <v>9.1533819864872013E-3</v>
      </c>
      <c r="Q15" s="50">
        <f t="shared" si="2"/>
        <v>-2.3167059281534418E-2</v>
      </c>
      <c r="R15" s="50">
        <f t="shared" si="3"/>
        <v>-3.2260862218221435E-2</v>
      </c>
      <c r="S15" s="50">
        <f t="shared" si="4"/>
        <v>3.7665502886474828E-2</v>
      </c>
      <c r="T15" s="50">
        <f t="shared" si="5"/>
        <v>-2.791917799733333E-2</v>
      </c>
      <c r="U15" s="50">
        <f t="shared" si="6"/>
        <v>-1.7544309650909508E-2</v>
      </c>
      <c r="V15" s="50">
        <f t="shared" si="7"/>
        <v>-1.5760444554657658E-3</v>
      </c>
      <c r="W15" s="50">
        <f t="shared" si="8"/>
        <v>2.0958851020843522E-2</v>
      </c>
      <c r="X15" s="50">
        <f t="shared" si="9"/>
        <v>1.7286089006176889E-3</v>
      </c>
      <c r="Y15" s="50">
        <f t="shared" si="10"/>
        <v>8.927437790620199E-2</v>
      </c>
      <c r="Z15" s="50"/>
      <c r="AA15" s="121">
        <v>2207</v>
      </c>
      <c r="AB15" s="114">
        <v>-8.4979639820493174E-6</v>
      </c>
      <c r="AC15" s="114">
        <v>3.2368279754899312E-5</v>
      </c>
      <c r="AD15" s="114">
        <v>1.4955349073720369E-5</v>
      </c>
      <c r="AE15" s="114">
        <v>6.5202205891200387E-5</v>
      </c>
      <c r="AF15" s="114">
        <v>5.9486579795909721E-5</v>
      </c>
      <c r="AG15" s="114">
        <v>2.5005291402696741E-5</v>
      </c>
      <c r="AH15" s="114">
        <v>1.2303864888164591E-4</v>
      </c>
      <c r="AI15" s="114">
        <v>6.8529137298014558E-5</v>
      </c>
      <c r="AJ15" s="114">
        <v>8.8888980506886655E-5</v>
      </c>
      <c r="AK15" s="128">
        <v>7.8505734548217453E-5</v>
      </c>
      <c r="AL15" s="50"/>
      <c r="AM15" s="50"/>
    </row>
    <row r="16" spans="1:39">
      <c r="A16" s="50"/>
      <c r="B16" s="50"/>
      <c r="C16" s="50" t="s">
        <v>691</v>
      </c>
      <c r="D16" s="50">
        <v>2225</v>
      </c>
      <c r="E16" s="50">
        <v>1360</v>
      </c>
      <c r="F16" s="50">
        <v>1265</v>
      </c>
      <c r="G16" s="50">
        <v>2485</v>
      </c>
      <c r="H16" s="50">
        <v>919</v>
      </c>
      <c r="I16" s="50">
        <v>1140</v>
      </c>
      <c r="J16" s="50">
        <v>643</v>
      </c>
      <c r="K16" s="50">
        <v>3395</v>
      </c>
      <c r="L16" s="50">
        <v>585</v>
      </c>
      <c r="M16" s="50">
        <v>476</v>
      </c>
      <c r="N16" s="50"/>
      <c r="O16" s="50"/>
      <c r="P16" s="50">
        <f t="shared" si="1"/>
        <v>1.357486909106885E-2</v>
      </c>
      <c r="Q16" s="50">
        <f t="shared" si="2"/>
        <v>6.062462181643484E-2</v>
      </c>
      <c r="R16" s="50">
        <f t="shared" si="3"/>
        <v>3.6221263434318356E-2</v>
      </c>
      <c r="S16" s="50">
        <f t="shared" si="4"/>
        <v>-3.3633239358536376E-2</v>
      </c>
      <c r="T16" s="50">
        <f t="shared" si="5"/>
        <v>3.9960921751727094E-2</v>
      </c>
      <c r="U16" s="50">
        <f t="shared" si="6"/>
        <v>8.8106296821549059E-3</v>
      </c>
      <c r="V16" s="50">
        <f t="shared" si="7"/>
        <v>1.4095769800393376E-2</v>
      </c>
      <c r="W16" s="50">
        <f t="shared" si="8"/>
        <v>5.9084366861662683E-3</v>
      </c>
      <c r="X16" s="50">
        <f t="shared" si="9"/>
        <v>1.0309369658861287E-2</v>
      </c>
      <c r="Y16" s="50">
        <f t="shared" si="10"/>
        <v>2.8771297278940046E-2</v>
      </c>
      <c r="Z16" s="50"/>
      <c r="AA16" s="121">
        <v>3661</v>
      </c>
      <c r="AB16" s="114">
        <v>3.4815770287715273E-4</v>
      </c>
      <c r="AC16" s="114">
        <v>5.3480339980299565E-5</v>
      </c>
      <c r="AD16" s="114">
        <v>4.9397727389235849E-4</v>
      </c>
      <c r="AE16" s="114">
        <v>1.568290051498807E-4</v>
      </c>
      <c r="AF16" s="114">
        <v>3.739341414974337E-4</v>
      </c>
      <c r="AG16" s="114">
        <v>1.8790848003744665E-4</v>
      </c>
      <c r="AH16" s="114">
        <v>6.8529137298014558E-5</v>
      </c>
      <c r="AI16" s="114">
        <v>1.5892208106324396E-3</v>
      </c>
      <c r="AJ16" s="114">
        <v>9.7490700435724399E-5</v>
      </c>
      <c r="AK16" s="128">
        <v>3.5443613592387954E-4</v>
      </c>
      <c r="AL16" s="50"/>
      <c r="AM16" s="50"/>
    </row>
    <row r="17" spans="1:39">
      <c r="A17" s="50"/>
      <c r="B17" s="50"/>
      <c r="C17" s="50" t="s">
        <v>690</v>
      </c>
      <c r="D17" s="50">
        <v>2295</v>
      </c>
      <c r="E17" s="50">
        <v>1405</v>
      </c>
      <c r="F17" s="50">
        <v>1320</v>
      </c>
      <c r="G17" s="50">
        <v>2445</v>
      </c>
      <c r="H17" s="50">
        <v>894</v>
      </c>
      <c r="I17" s="50">
        <v>1125</v>
      </c>
      <c r="J17" s="50">
        <v>644</v>
      </c>
      <c r="K17" s="50">
        <v>3450</v>
      </c>
      <c r="L17" s="50">
        <v>588</v>
      </c>
      <c r="M17" s="50">
        <v>482.5</v>
      </c>
      <c r="N17" s="50"/>
      <c r="O17" s="50"/>
      <c r="P17" s="50">
        <f t="shared" si="1"/>
        <v>3.0975927894304929E-2</v>
      </c>
      <c r="Q17" s="50">
        <f t="shared" si="2"/>
        <v>3.2552603037748547E-2</v>
      </c>
      <c r="R17" s="50">
        <f t="shared" si="3"/>
        <v>4.2559614418795903E-2</v>
      </c>
      <c r="S17" s="50">
        <f t="shared" si="4"/>
        <v>-1.6227536621756695E-2</v>
      </c>
      <c r="T17" s="50">
        <f t="shared" si="5"/>
        <v>-2.7580347182172948E-2</v>
      </c>
      <c r="U17" s="50">
        <f t="shared" si="6"/>
        <v>-1.324522675002068E-2</v>
      </c>
      <c r="V17" s="50">
        <f t="shared" si="7"/>
        <v>1.5540018667343205E-3</v>
      </c>
      <c r="W17" s="50">
        <f t="shared" si="8"/>
        <v>1.6070470032608881E-2</v>
      </c>
      <c r="X17" s="50">
        <f t="shared" si="9"/>
        <v>5.1151006667704089E-3</v>
      </c>
      <c r="Y17" s="50">
        <f t="shared" si="10"/>
        <v>1.3563066547620566E-2</v>
      </c>
      <c r="Z17" s="50"/>
      <c r="AA17" s="121">
        <v>2327</v>
      </c>
      <c r="AB17" s="114">
        <v>4.512873234065442E-5</v>
      </c>
      <c r="AC17" s="114">
        <v>1.1910448400570116E-4</v>
      </c>
      <c r="AD17" s="114">
        <v>1.430451503991173E-4</v>
      </c>
      <c r="AE17" s="114">
        <v>1.0081665123175487E-4</v>
      </c>
      <c r="AF17" s="114">
        <v>5.1381122460062966E-5</v>
      </c>
      <c r="AG17" s="114">
        <v>1.1551054927646513E-4</v>
      </c>
      <c r="AH17" s="114">
        <v>8.8888980506886655E-5</v>
      </c>
      <c r="AI17" s="114">
        <v>9.7490700435724399E-5</v>
      </c>
      <c r="AJ17" s="114">
        <v>2.3804432984327395E-4</v>
      </c>
      <c r="AK17" s="128">
        <v>9.1003700198330831E-5</v>
      </c>
      <c r="AL17" s="50"/>
      <c r="AM17" s="50"/>
    </row>
    <row r="18" spans="1:39">
      <c r="A18" s="50"/>
      <c r="B18" s="50"/>
      <c r="C18" s="50" t="s">
        <v>689</v>
      </c>
      <c r="D18" s="50">
        <v>2265</v>
      </c>
      <c r="E18" s="50">
        <v>1390</v>
      </c>
      <c r="F18" s="50">
        <v>1285</v>
      </c>
      <c r="G18" s="50">
        <v>2455</v>
      </c>
      <c r="H18" s="50">
        <v>900</v>
      </c>
      <c r="I18" s="50">
        <v>1120</v>
      </c>
      <c r="J18" s="50">
        <v>650</v>
      </c>
      <c r="K18" s="50">
        <v>3460</v>
      </c>
      <c r="L18" s="50">
        <v>582</v>
      </c>
      <c r="M18" s="50">
        <v>493</v>
      </c>
      <c r="N18" s="50"/>
      <c r="O18" s="50"/>
      <c r="P18" s="50">
        <f t="shared" si="1"/>
        <v>-1.3158084577511088E-2</v>
      </c>
      <c r="Q18" s="50">
        <f t="shared" si="2"/>
        <v>-1.0733555643108664E-2</v>
      </c>
      <c r="R18" s="50">
        <f t="shared" si="3"/>
        <v>-2.687301825109634E-2</v>
      </c>
      <c r="S18" s="50">
        <f t="shared" si="4"/>
        <v>4.0816383196484564E-3</v>
      </c>
      <c r="T18" s="50">
        <f t="shared" si="5"/>
        <v>6.6889881507967101E-3</v>
      </c>
      <c r="U18" s="50">
        <f t="shared" si="6"/>
        <v>-4.4543503493803087E-3</v>
      </c>
      <c r="V18" s="50">
        <f t="shared" si="7"/>
        <v>9.273636785329253E-3</v>
      </c>
      <c r="W18" s="50">
        <f t="shared" si="8"/>
        <v>2.8943580263645565E-3</v>
      </c>
      <c r="X18" s="50">
        <f t="shared" si="9"/>
        <v>-1.025650016718911E-2</v>
      </c>
      <c r="Y18" s="50">
        <f t="shared" si="10"/>
        <v>2.1528253263649391E-2</v>
      </c>
      <c r="Z18" s="50"/>
      <c r="AA18" s="121">
        <v>3406</v>
      </c>
      <c r="AB18" s="114">
        <v>1.952085078378178E-4</v>
      </c>
      <c r="AC18" s="114">
        <v>1.4288280754426206E-4</v>
      </c>
      <c r="AD18" s="114">
        <v>1.6532877356825932E-4</v>
      </c>
      <c r="AE18" s="114">
        <v>1.9345559881114418E-4</v>
      </c>
      <c r="AF18" s="114">
        <v>1.9040371226420366E-4</v>
      </c>
      <c r="AG18" s="114">
        <v>1.2588990882438154E-4</v>
      </c>
      <c r="AH18" s="114">
        <v>7.8505734548217453E-5</v>
      </c>
      <c r="AI18" s="114">
        <v>3.5443613592387954E-4</v>
      </c>
      <c r="AJ18" s="114">
        <v>9.1003700198330831E-5</v>
      </c>
      <c r="AK18" s="128">
        <v>6.4575003630546791E-4</v>
      </c>
      <c r="AL18" s="50"/>
      <c r="AM18" s="50"/>
    </row>
    <row r="19" spans="1:39" ht="17.5" thickBot="1">
      <c r="A19" s="50"/>
      <c r="B19" s="50"/>
      <c r="C19" s="50" t="s">
        <v>688</v>
      </c>
      <c r="D19" s="50">
        <v>2225</v>
      </c>
      <c r="E19" s="50">
        <v>1370</v>
      </c>
      <c r="F19" s="50">
        <v>1220</v>
      </c>
      <c r="G19" s="50">
        <v>2430</v>
      </c>
      <c r="H19" s="50">
        <v>888</v>
      </c>
      <c r="I19" s="50">
        <v>1130</v>
      </c>
      <c r="J19" s="50">
        <v>647</v>
      </c>
      <c r="K19" s="50">
        <v>3340</v>
      </c>
      <c r="L19" s="50">
        <v>577</v>
      </c>
      <c r="M19" s="50">
        <v>499</v>
      </c>
      <c r="N19" s="50"/>
      <c r="O19" s="50"/>
      <c r="P19" s="50">
        <f t="shared" si="1"/>
        <v>-1.7817843316793786E-2</v>
      </c>
      <c r="Q19" s="50">
        <f t="shared" si="2"/>
        <v>-1.4493007302566864E-2</v>
      </c>
      <c r="R19" s="50">
        <f t="shared" si="3"/>
        <v>-5.1907859602017978E-2</v>
      </c>
      <c r="S19" s="50">
        <f t="shared" si="4"/>
        <v>-1.0235503894026863E-2</v>
      </c>
      <c r="T19" s="50">
        <f t="shared" si="5"/>
        <v>-1.3423020332140661E-2</v>
      </c>
      <c r="U19" s="50">
        <f t="shared" si="6"/>
        <v>8.8889474172459942E-3</v>
      </c>
      <c r="V19" s="50">
        <f t="shared" si="7"/>
        <v>-4.626068388782191E-3</v>
      </c>
      <c r="W19" s="50">
        <f t="shared" si="8"/>
        <v>-3.5297782081023819E-2</v>
      </c>
      <c r="X19" s="50">
        <f t="shared" si="9"/>
        <v>-8.6281812233382302E-3</v>
      </c>
      <c r="Y19" s="50">
        <f t="shared" si="10"/>
        <v>1.2096921708828531E-2</v>
      </c>
      <c r="Z19" s="50"/>
      <c r="AA19" s="122" t="s">
        <v>721</v>
      </c>
      <c r="AB19" s="119"/>
      <c r="AC19" s="119"/>
      <c r="AD19" s="119"/>
      <c r="AE19" s="119"/>
      <c r="AF19" s="119"/>
      <c r="AG19" s="119"/>
      <c r="AH19" s="119"/>
      <c r="AI19" s="119"/>
      <c r="AJ19" s="119"/>
      <c r="AK19" s="129"/>
      <c r="AL19" s="50"/>
      <c r="AM19" s="50"/>
    </row>
    <row r="20" spans="1:39" ht="17.5" thickTop="1">
      <c r="A20" s="50"/>
      <c r="B20" s="50"/>
      <c r="C20" s="50" t="s">
        <v>687</v>
      </c>
      <c r="D20" s="50">
        <v>2185</v>
      </c>
      <c r="E20" s="50">
        <v>1400</v>
      </c>
      <c r="F20" s="50">
        <v>1210</v>
      </c>
      <c r="G20" s="50">
        <v>2435</v>
      </c>
      <c r="H20" s="50">
        <v>892</v>
      </c>
      <c r="I20" s="50">
        <v>1165</v>
      </c>
      <c r="J20" s="50">
        <v>644</v>
      </c>
      <c r="K20" s="50">
        <v>3150</v>
      </c>
      <c r="L20" s="50">
        <v>581</v>
      </c>
      <c r="M20" s="50">
        <v>505</v>
      </c>
      <c r="N20" s="50"/>
      <c r="O20" s="50"/>
      <c r="P20" s="50">
        <f t="shared" si="1"/>
        <v>-1.8141087070650038E-2</v>
      </c>
      <c r="Q20" s="50">
        <f t="shared" si="2"/>
        <v>2.1661496781179467E-2</v>
      </c>
      <c r="R20" s="50">
        <f t="shared" si="3"/>
        <v>-8.23049913651548E-3</v>
      </c>
      <c r="S20" s="50">
        <f t="shared" si="4"/>
        <v>2.0554991820959595E-3</v>
      </c>
      <c r="T20" s="50">
        <f t="shared" si="5"/>
        <v>4.4943895878392674E-3</v>
      </c>
      <c r="U20" s="50">
        <f t="shared" si="6"/>
        <v>3.0503454293414625E-2</v>
      </c>
      <c r="V20" s="50">
        <f t="shared" si="7"/>
        <v>-4.6475683965469623E-3</v>
      </c>
      <c r="W20" s="50">
        <f t="shared" si="8"/>
        <v>-5.8568354151067301E-2</v>
      </c>
      <c r="X20" s="50">
        <f t="shared" si="9"/>
        <v>6.9084903438116092E-3</v>
      </c>
      <c r="Y20" s="50">
        <f t="shared" si="10"/>
        <v>1.1952333523841173E-2</v>
      </c>
      <c r="Z20" s="50"/>
      <c r="AA20" s="50"/>
      <c r="AB20" s="50"/>
      <c r="AC20" s="50"/>
      <c r="AD20" s="50"/>
      <c r="AE20" s="50"/>
      <c r="AF20" s="50"/>
      <c r="AG20" s="50"/>
      <c r="AH20" s="50"/>
      <c r="AI20" s="50"/>
      <c r="AJ20" s="50"/>
      <c r="AK20" s="50"/>
      <c r="AL20" s="50"/>
      <c r="AM20" s="50"/>
    </row>
    <row r="21" spans="1:39" ht="17.5" thickBot="1">
      <c r="A21" s="50"/>
      <c r="B21" s="50"/>
      <c r="C21" s="50" t="s">
        <v>686</v>
      </c>
      <c r="D21" s="50">
        <v>2190</v>
      </c>
      <c r="E21" s="50">
        <v>1385</v>
      </c>
      <c r="F21" s="50">
        <v>1230</v>
      </c>
      <c r="G21" s="50">
        <v>2430</v>
      </c>
      <c r="H21" s="50">
        <v>896</v>
      </c>
      <c r="I21" s="50">
        <v>1160</v>
      </c>
      <c r="J21" s="50">
        <v>647</v>
      </c>
      <c r="K21" s="50">
        <v>3165</v>
      </c>
      <c r="L21" s="50">
        <v>594</v>
      </c>
      <c r="M21" s="50">
        <v>509</v>
      </c>
      <c r="N21" s="50"/>
      <c r="O21" s="50"/>
      <c r="P21" s="50">
        <f t="shared" si="1"/>
        <v>2.2857152808560825E-3</v>
      </c>
      <c r="Q21" s="50">
        <f t="shared" si="2"/>
        <v>-1.077209698191107E-2</v>
      </c>
      <c r="R21" s="50">
        <f t="shared" si="3"/>
        <v>1.6393809775676352E-2</v>
      </c>
      <c r="S21" s="50">
        <f t="shared" si="4"/>
        <v>-2.055499182095999E-3</v>
      </c>
      <c r="T21" s="50">
        <f t="shared" si="5"/>
        <v>4.4742803949211069E-3</v>
      </c>
      <c r="U21" s="50">
        <f t="shared" si="6"/>
        <v>-4.3010818993905854E-3</v>
      </c>
      <c r="V21" s="50">
        <f t="shared" si="7"/>
        <v>4.6475683965468756E-3</v>
      </c>
      <c r="W21" s="50">
        <f t="shared" si="8"/>
        <v>4.7506027585977988E-3</v>
      </c>
      <c r="X21" s="50">
        <f t="shared" si="9"/>
        <v>2.2128562510733692E-2</v>
      </c>
      <c r="Y21" s="50">
        <f t="shared" si="10"/>
        <v>7.8895872751629237E-3</v>
      </c>
      <c r="Z21" s="50"/>
      <c r="AA21" s="50"/>
      <c r="AB21" s="50"/>
      <c r="AC21" s="50"/>
      <c r="AD21" s="50"/>
      <c r="AE21" s="50"/>
      <c r="AF21" s="50"/>
      <c r="AG21" s="50"/>
      <c r="AH21" s="50"/>
      <c r="AI21" s="50"/>
      <c r="AJ21" s="50"/>
      <c r="AK21" s="50"/>
      <c r="AL21" s="50"/>
      <c r="AM21" s="50"/>
    </row>
    <row r="22" spans="1:39" ht="17.5" thickTop="1">
      <c r="A22" s="50"/>
      <c r="B22" s="50"/>
      <c r="C22" s="50" t="s">
        <v>685</v>
      </c>
      <c r="D22" s="50">
        <v>2270</v>
      </c>
      <c r="E22" s="50">
        <v>1400</v>
      </c>
      <c r="F22" s="50">
        <v>1250</v>
      </c>
      <c r="G22" s="50">
        <v>2445</v>
      </c>
      <c r="H22" s="50">
        <v>898</v>
      </c>
      <c r="I22" s="50">
        <v>1195</v>
      </c>
      <c r="J22" s="50">
        <v>643</v>
      </c>
      <c r="K22" s="50">
        <v>3340</v>
      </c>
      <c r="L22" s="50">
        <v>591</v>
      </c>
      <c r="M22" s="50">
        <v>496</v>
      </c>
      <c r="N22" s="50"/>
      <c r="O22" s="50"/>
      <c r="P22" s="50">
        <f t="shared" si="1"/>
        <v>3.5878287664901851E-2</v>
      </c>
      <c r="Q22" s="50">
        <f t="shared" si="2"/>
        <v>1.077209698191104E-2</v>
      </c>
      <c r="R22" s="50">
        <f t="shared" si="3"/>
        <v>1.6129381929883717E-2</v>
      </c>
      <c r="S22" s="50">
        <f t="shared" si="4"/>
        <v>6.1538655743782859E-3</v>
      </c>
      <c r="T22" s="50">
        <f t="shared" si="5"/>
        <v>2.2296553272690683E-3</v>
      </c>
      <c r="U22" s="50">
        <f t="shared" si="6"/>
        <v>2.9726180265200689E-2</v>
      </c>
      <c r="V22" s="50">
        <f t="shared" si="7"/>
        <v>-6.2015702632811573E-3</v>
      </c>
      <c r="W22" s="50">
        <f t="shared" si="8"/>
        <v>5.3817751392469623E-2</v>
      </c>
      <c r="X22" s="50">
        <f t="shared" si="9"/>
        <v>-5.063301956546762E-3</v>
      </c>
      <c r="Y22" s="50">
        <f t="shared" si="10"/>
        <v>-2.5872089825595281E-2</v>
      </c>
      <c r="Z22" s="50"/>
      <c r="AA22" s="123" t="s">
        <v>720</v>
      </c>
      <c r="AB22" s="124">
        <v>6669</v>
      </c>
      <c r="AC22" s="125">
        <v>3533</v>
      </c>
      <c r="AD22" s="126">
        <v>2059</v>
      </c>
      <c r="AE22" s="125">
        <v>3008</v>
      </c>
      <c r="AF22" s="126">
        <v>4763</v>
      </c>
      <c r="AG22" s="124">
        <v>2454</v>
      </c>
      <c r="AH22" s="125">
        <v>2207</v>
      </c>
      <c r="AI22" s="126">
        <v>3661</v>
      </c>
      <c r="AJ22" s="125">
        <v>2327</v>
      </c>
      <c r="AK22" s="127">
        <v>3406</v>
      </c>
      <c r="AL22" s="50"/>
      <c r="AM22" s="50"/>
    </row>
    <row r="23" spans="1:39">
      <c r="A23" s="50"/>
      <c r="B23" s="50"/>
      <c r="C23" s="50" t="s">
        <v>684</v>
      </c>
      <c r="D23" s="50">
        <v>2295</v>
      </c>
      <c r="E23" s="50">
        <v>1415</v>
      </c>
      <c r="F23" s="50">
        <v>1260</v>
      </c>
      <c r="G23" s="50">
        <v>2485</v>
      </c>
      <c r="H23" s="50">
        <v>907</v>
      </c>
      <c r="I23" s="50">
        <v>1160</v>
      </c>
      <c r="J23" s="50">
        <v>656</v>
      </c>
      <c r="K23" s="50">
        <v>3420</v>
      </c>
      <c r="L23" s="50">
        <v>622</v>
      </c>
      <c r="M23" s="50">
        <v>489.5</v>
      </c>
      <c r="N23" s="50"/>
      <c r="O23" s="50"/>
      <c r="P23" s="50">
        <f t="shared" si="1"/>
        <v>1.0953012019197145E-2</v>
      </c>
      <c r="Q23" s="50">
        <f t="shared" si="2"/>
        <v>1.0657294473987979E-2</v>
      </c>
      <c r="R23" s="50">
        <f t="shared" si="3"/>
        <v>7.9681696491768813E-3</v>
      </c>
      <c r="S23" s="50">
        <f t="shared" si="4"/>
        <v>1.6227536621756754E-2</v>
      </c>
      <c r="T23" s="50">
        <f t="shared" si="5"/>
        <v>9.972381812937043E-3</v>
      </c>
      <c r="U23" s="50">
        <f t="shared" si="6"/>
        <v>-2.9726180265200734E-2</v>
      </c>
      <c r="V23" s="50">
        <f t="shared" si="7"/>
        <v>2.0016064706469754E-2</v>
      </c>
      <c r="W23" s="50">
        <f t="shared" si="8"/>
        <v>2.3669744085904703E-2</v>
      </c>
      <c r="X23" s="50">
        <f t="shared" si="9"/>
        <v>5.1124075333081151E-2</v>
      </c>
      <c r="Y23" s="50">
        <f t="shared" si="10"/>
        <v>-1.3191464754362371E-2</v>
      </c>
      <c r="Z23" s="50"/>
      <c r="AA23" s="120">
        <v>6669</v>
      </c>
      <c r="AB23" s="114" cm="1">
        <f t="array" ref="AB23:AK32">Cor_Matrix(P3:Y64,AB24:AK35)</f>
        <v>1</v>
      </c>
      <c r="AC23" s="114">
        <v>0.53793076973024079</v>
      </c>
      <c r="AD23" s="114">
        <v>0.69419140638633148</v>
      </c>
      <c r="AE23" s="114">
        <v>0.15269433069305355</v>
      </c>
      <c r="AF23" s="114">
        <v>0.34522746546701705</v>
      </c>
      <c r="AG23" s="114">
        <v>0.29003818810024817</v>
      </c>
      <c r="AH23" s="114">
        <v>-2.3607061397393971E-2</v>
      </c>
      <c r="AI23" s="114">
        <v>0.2691111590457953</v>
      </c>
      <c r="AJ23" s="114">
        <v>9.0130552657347401E-2</v>
      </c>
      <c r="AK23" s="128">
        <v>0.23670876650736025</v>
      </c>
      <c r="AL23" s="50"/>
      <c r="AM23" s="50"/>
    </row>
    <row r="24" spans="1:39">
      <c r="A24" s="50"/>
      <c r="B24" s="50"/>
      <c r="C24" s="50" t="s">
        <v>683</v>
      </c>
      <c r="D24" s="50">
        <v>2240</v>
      </c>
      <c r="E24" s="50">
        <v>1465</v>
      </c>
      <c r="F24" s="50">
        <v>1250</v>
      </c>
      <c r="G24" s="50">
        <v>2490</v>
      </c>
      <c r="H24" s="50">
        <v>951</v>
      </c>
      <c r="I24" s="50">
        <v>1165</v>
      </c>
      <c r="J24" s="50">
        <v>647</v>
      </c>
      <c r="K24" s="50">
        <v>3400</v>
      </c>
      <c r="L24" s="50">
        <v>616</v>
      </c>
      <c r="M24" s="50">
        <v>484.5</v>
      </c>
      <c r="N24" s="50"/>
      <c r="O24" s="50"/>
      <c r="P24" s="50">
        <f t="shared" si="1"/>
        <v>-2.4256977645559983E-2</v>
      </c>
      <c r="Q24" s="50">
        <f t="shared" si="2"/>
        <v>3.472571137382971E-2</v>
      </c>
      <c r="R24" s="50">
        <f t="shared" si="3"/>
        <v>-7.9681696491768449E-3</v>
      </c>
      <c r="S24" s="50">
        <f t="shared" si="4"/>
        <v>2.0100509280241E-3</v>
      </c>
      <c r="T24" s="50">
        <f t="shared" si="5"/>
        <v>4.7371612430253639E-2</v>
      </c>
      <c r="U24" s="50">
        <f t="shared" si="6"/>
        <v>4.3010818993907017E-3</v>
      </c>
      <c r="V24" s="50">
        <f t="shared" si="7"/>
        <v>-1.3814494443188432E-2</v>
      </c>
      <c r="W24" s="50">
        <f t="shared" si="8"/>
        <v>-5.8651194523981339E-3</v>
      </c>
      <c r="X24" s="50">
        <f t="shared" si="9"/>
        <v>-9.6931292056596802E-3</v>
      </c>
      <c r="Y24" s="50">
        <f t="shared" si="10"/>
        <v>-1.0267030639744145E-2</v>
      </c>
      <c r="Z24" s="50"/>
      <c r="AA24" s="121">
        <v>3533</v>
      </c>
      <c r="AB24" s="114">
        <v>0.53793076973024079</v>
      </c>
      <c r="AC24" s="114">
        <v>1</v>
      </c>
      <c r="AD24" s="114">
        <v>0.59654300324390352</v>
      </c>
      <c r="AE24" s="114">
        <v>0.23005073192979381</v>
      </c>
      <c r="AF24" s="114">
        <v>0.29003839560085615</v>
      </c>
      <c r="AG24" s="114">
        <v>0.32293738226211666</v>
      </c>
      <c r="AH24" s="114">
        <v>9.1125853439619361E-2</v>
      </c>
      <c r="AI24" s="114">
        <v>4.1893322418562029E-2</v>
      </c>
      <c r="AJ24" s="114">
        <v>0.24106932831392355</v>
      </c>
      <c r="AK24" s="128">
        <v>0.17558625740163447</v>
      </c>
      <c r="AL24" s="50"/>
      <c r="AM24" s="50"/>
    </row>
    <row r="25" spans="1:39">
      <c r="A25" s="50"/>
      <c r="B25" s="50"/>
      <c r="C25" s="50" t="s">
        <v>682</v>
      </c>
      <c r="D25" s="50">
        <v>2460</v>
      </c>
      <c r="E25" s="50">
        <v>1520</v>
      </c>
      <c r="F25" s="50">
        <v>1325</v>
      </c>
      <c r="G25" s="50">
        <v>2490</v>
      </c>
      <c r="H25" s="50">
        <v>965</v>
      </c>
      <c r="I25" s="50">
        <v>1160</v>
      </c>
      <c r="J25" s="50">
        <v>638</v>
      </c>
      <c r="K25" s="50">
        <v>3385</v>
      </c>
      <c r="L25" s="50">
        <v>614</v>
      </c>
      <c r="M25" s="50">
        <v>474</v>
      </c>
      <c r="N25" s="50"/>
      <c r="O25" s="50"/>
      <c r="P25" s="50">
        <f t="shared" si="1"/>
        <v>9.3685484077323036E-2</v>
      </c>
      <c r="Q25" s="50">
        <f t="shared" si="2"/>
        <v>3.6855092389154291E-2</v>
      </c>
      <c r="R25" s="50">
        <f t="shared" si="3"/>
        <v>5.8268908123975824E-2</v>
      </c>
      <c r="S25" s="50">
        <f t="shared" si="4"/>
        <v>0</v>
      </c>
      <c r="T25" s="50">
        <f t="shared" si="5"/>
        <v>1.4614038793595531E-2</v>
      </c>
      <c r="U25" s="50">
        <f t="shared" si="6"/>
        <v>-4.3010818993905854E-3</v>
      </c>
      <c r="V25" s="50">
        <f t="shared" si="7"/>
        <v>-1.4008011156110722E-2</v>
      </c>
      <c r="W25" s="50">
        <f t="shared" si="8"/>
        <v>-4.4215252578773739E-3</v>
      </c>
      <c r="X25" s="50">
        <f t="shared" si="9"/>
        <v>-3.2520353863773432E-3</v>
      </c>
      <c r="Y25" s="50">
        <f t="shared" si="10"/>
        <v>-2.1910109635744458E-2</v>
      </c>
      <c r="Z25" s="50"/>
      <c r="AA25" s="121">
        <v>2059</v>
      </c>
      <c r="AB25" s="114">
        <v>0.69419140638633148</v>
      </c>
      <c r="AC25" s="114">
        <v>0.59654300324390352</v>
      </c>
      <c r="AD25" s="114">
        <v>1</v>
      </c>
      <c r="AE25" s="114">
        <v>0.14881695152980465</v>
      </c>
      <c r="AF25" s="114">
        <v>0.36646122685231763</v>
      </c>
      <c r="AG25" s="114">
        <v>0.30865771729608155</v>
      </c>
      <c r="AH25" s="114">
        <v>3.3007102742898226E-2</v>
      </c>
      <c r="AI25" s="114">
        <v>0.3033517290503715</v>
      </c>
      <c r="AJ25" s="114">
        <v>0.22697386102991243</v>
      </c>
      <c r="AK25" s="128">
        <v>0.15927508730790901</v>
      </c>
      <c r="AL25" s="50"/>
      <c r="AM25" s="50"/>
    </row>
    <row r="26" spans="1:39">
      <c r="A26" s="50"/>
      <c r="B26" s="50"/>
      <c r="C26" s="50" t="s">
        <v>681</v>
      </c>
      <c r="D26" s="50">
        <v>2475</v>
      </c>
      <c r="E26" s="50">
        <v>1550</v>
      </c>
      <c r="F26" s="50">
        <v>1340</v>
      </c>
      <c r="G26" s="50">
        <v>2380</v>
      </c>
      <c r="H26" s="50">
        <v>942</v>
      </c>
      <c r="I26" s="50">
        <v>1150</v>
      </c>
      <c r="J26" s="50">
        <v>639</v>
      </c>
      <c r="K26" s="50">
        <v>3150</v>
      </c>
      <c r="L26" s="50">
        <v>617</v>
      </c>
      <c r="M26" s="50">
        <v>468.5</v>
      </c>
      <c r="N26" s="50"/>
      <c r="O26" s="50"/>
      <c r="P26" s="50">
        <f t="shared" si="1"/>
        <v>6.0790460763821925E-3</v>
      </c>
      <c r="Q26" s="50">
        <f t="shared" si="2"/>
        <v>1.9544596072970131E-2</v>
      </c>
      <c r="R26" s="50">
        <f t="shared" si="3"/>
        <v>1.1257154524634468E-2</v>
      </c>
      <c r="S26" s="50">
        <f t="shared" si="4"/>
        <v>-4.5182222793232911E-2</v>
      </c>
      <c r="T26" s="50">
        <f t="shared" si="5"/>
        <v>-2.4122826762622864E-2</v>
      </c>
      <c r="U26" s="50">
        <f t="shared" si="6"/>
        <v>-8.6580627431145415E-3</v>
      </c>
      <c r="V26" s="50">
        <f t="shared" si="7"/>
        <v>1.5661710327448761E-3</v>
      </c>
      <c r="W26" s="50">
        <f t="shared" si="8"/>
        <v>-7.1951453526696588E-2</v>
      </c>
      <c r="X26" s="50">
        <f t="shared" si="9"/>
        <v>4.874095758245353E-3</v>
      </c>
      <c r="Y26" s="50">
        <f t="shared" si="10"/>
        <v>-1.1671220016599641E-2</v>
      </c>
      <c r="Z26" s="50"/>
      <c r="AA26" s="121">
        <v>3008</v>
      </c>
      <c r="AB26" s="114">
        <v>0.15269433069305355</v>
      </c>
      <c r="AC26" s="114">
        <v>0.23005073192979381</v>
      </c>
      <c r="AD26" s="114">
        <v>0.14881695152980465</v>
      </c>
      <c r="AE26" s="114">
        <v>1.0000000000000002</v>
      </c>
      <c r="AF26" s="114">
        <v>0.2270595447743588</v>
      </c>
      <c r="AG26" s="114">
        <v>0.25230589397188524</v>
      </c>
      <c r="AH26" s="114">
        <v>0.34269326004250428</v>
      </c>
      <c r="AI26" s="114">
        <v>0.22934977405431956</v>
      </c>
      <c r="AJ26" s="114">
        <v>0.38094949123390814</v>
      </c>
      <c r="AK26" s="128">
        <v>0.44382640277242646</v>
      </c>
      <c r="AL26" s="50"/>
      <c r="AM26" s="50"/>
    </row>
    <row r="27" spans="1:39">
      <c r="A27" s="50"/>
      <c r="B27" s="50"/>
      <c r="C27" s="50" t="s">
        <v>680</v>
      </c>
      <c r="D27" s="50">
        <v>2475</v>
      </c>
      <c r="E27" s="50">
        <v>1630</v>
      </c>
      <c r="F27" s="50">
        <v>1350</v>
      </c>
      <c r="G27" s="50">
        <v>2380</v>
      </c>
      <c r="H27" s="50">
        <v>920</v>
      </c>
      <c r="I27" s="50">
        <v>1160</v>
      </c>
      <c r="J27" s="50">
        <v>649</v>
      </c>
      <c r="K27" s="50">
        <v>3020</v>
      </c>
      <c r="L27" s="50">
        <v>615</v>
      </c>
      <c r="M27" s="50">
        <v>477</v>
      </c>
      <c r="N27" s="50"/>
      <c r="O27" s="50"/>
      <c r="P27" s="50">
        <f t="shared" si="1"/>
        <v>0</v>
      </c>
      <c r="Q27" s="50">
        <f t="shared" si="2"/>
        <v>5.032508388751563E-2</v>
      </c>
      <c r="R27" s="50">
        <f t="shared" si="3"/>
        <v>7.4349784875179905E-3</v>
      </c>
      <c r="S27" s="50">
        <f t="shared" si="4"/>
        <v>0</v>
      </c>
      <c r="T27" s="50">
        <f t="shared" si="5"/>
        <v>-2.3631604533277058E-2</v>
      </c>
      <c r="U27" s="50">
        <f t="shared" si="6"/>
        <v>8.6580627431145311E-3</v>
      </c>
      <c r="V27" s="50">
        <f t="shared" si="7"/>
        <v>1.5528262326555194E-2</v>
      </c>
      <c r="W27" s="50">
        <f t="shared" si="8"/>
        <v>-4.2145621450763386E-2</v>
      </c>
      <c r="X27" s="50">
        <f t="shared" si="9"/>
        <v>-3.2467560988699812E-3</v>
      </c>
      <c r="Y27" s="50">
        <f t="shared" si="10"/>
        <v>1.7980389209864323E-2</v>
      </c>
      <c r="Z27" s="50"/>
      <c r="AA27" s="121">
        <v>4763</v>
      </c>
      <c r="AB27" s="114">
        <v>0.34522746546701705</v>
      </c>
      <c r="AC27" s="114">
        <v>0.29003839560085615</v>
      </c>
      <c r="AD27" s="114">
        <v>0.36646122685231763</v>
      </c>
      <c r="AE27" s="114">
        <v>0.2270595447743588</v>
      </c>
      <c r="AF27" s="114">
        <v>0.99999999999999989</v>
      </c>
      <c r="AG27" s="114">
        <v>0.3283974142084054</v>
      </c>
      <c r="AH27" s="114">
        <v>0.17919986230073973</v>
      </c>
      <c r="AI27" s="114">
        <v>0.3134313595071172</v>
      </c>
      <c r="AJ27" s="114">
        <v>0.11127923093945663</v>
      </c>
      <c r="AK27" s="128">
        <v>0.25037020241473673</v>
      </c>
      <c r="AL27" s="50"/>
      <c r="AM27" s="50"/>
    </row>
    <row r="28" spans="1:39">
      <c r="A28" s="50"/>
      <c r="B28" s="50"/>
      <c r="C28" s="50" t="s">
        <v>679</v>
      </c>
      <c r="D28" s="50">
        <v>2355</v>
      </c>
      <c r="E28" s="50">
        <v>1550</v>
      </c>
      <c r="F28" s="50">
        <v>1345</v>
      </c>
      <c r="G28" s="50">
        <v>2380</v>
      </c>
      <c r="H28" s="50">
        <v>915</v>
      </c>
      <c r="I28" s="50">
        <v>1195</v>
      </c>
      <c r="J28" s="50">
        <v>648</v>
      </c>
      <c r="K28" s="50">
        <v>3020</v>
      </c>
      <c r="L28" s="50">
        <v>621</v>
      </c>
      <c r="M28" s="50">
        <v>479</v>
      </c>
      <c r="N28" s="50"/>
      <c r="O28" s="50"/>
      <c r="P28" s="50">
        <f t="shared" si="1"/>
        <v>-4.9699668552272529E-2</v>
      </c>
      <c r="Q28" s="50">
        <f t="shared" si="2"/>
        <v>-5.0325083887515769E-2</v>
      </c>
      <c r="R28" s="50">
        <f t="shared" si="3"/>
        <v>-3.7105793965356015E-3</v>
      </c>
      <c r="S28" s="50">
        <f t="shared" si="4"/>
        <v>0</v>
      </c>
      <c r="T28" s="50">
        <f t="shared" si="5"/>
        <v>-5.449604767564703E-3</v>
      </c>
      <c r="U28" s="50">
        <f t="shared" si="6"/>
        <v>2.9726180265200689E-2</v>
      </c>
      <c r="V28" s="50">
        <f t="shared" si="7"/>
        <v>-1.5420203518153371E-3</v>
      </c>
      <c r="W28" s="50">
        <f t="shared" si="8"/>
        <v>0</v>
      </c>
      <c r="X28" s="50">
        <f t="shared" si="9"/>
        <v>9.7088141269609032E-3</v>
      </c>
      <c r="Y28" s="50">
        <f t="shared" si="10"/>
        <v>4.1841065225740907E-3</v>
      </c>
      <c r="Z28" s="50"/>
      <c r="AA28" s="120">
        <v>2454</v>
      </c>
      <c r="AB28" s="114">
        <v>0.29003818810024817</v>
      </c>
      <c r="AC28" s="114">
        <v>0.32293738226211666</v>
      </c>
      <c r="AD28" s="114">
        <v>0.30865771729608155</v>
      </c>
      <c r="AE28" s="114">
        <v>0.25230589397188524</v>
      </c>
      <c r="AF28" s="114">
        <v>0.3283974142084054</v>
      </c>
      <c r="AG28" s="114">
        <v>1</v>
      </c>
      <c r="AH28" s="114">
        <v>8.6556543860570406E-2</v>
      </c>
      <c r="AI28" s="114">
        <v>0.18098518315148177</v>
      </c>
      <c r="AJ28" s="114">
        <v>0.28746269455883056</v>
      </c>
      <c r="AK28" s="128">
        <v>0.19021618321819633</v>
      </c>
      <c r="AL28" s="50"/>
      <c r="AM28" s="50"/>
    </row>
    <row r="29" spans="1:39">
      <c r="A29" s="50"/>
      <c r="B29" s="50"/>
      <c r="C29" s="50" t="s">
        <v>678</v>
      </c>
      <c r="D29" s="50">
        <v>2325</v>
      </c>
      <c r="E29" s="50">
        <v>1500</v>
      </c>
      <c r="F29" s="50">
        <v>1275</v>
      </c>
      <c r="G29" s="50">
        <v>2315</v>
      </c>
      <c r="H29" s="50">
        <v>904</v>
      </c>
      <c r="I29" s="50">
        <v>1200</v>
      </c>
      <c r="J29" s="50">
        <v>642</v>
      </c>
      <c r="K29" s="50">
        <v>3015</v>
      </c>
      <c r="L29" s="50">
        <v>609</v>
      </c>
      <c r="M29" s="50">
        <v>472.5</v>
      </c>
      <c r="N29" s="50"/>
      <c r="O29" s="50"/>
      <c r="P29" s="50">
        <f t="shared" si="1"/>
        <v>-1.2820688429061434E-2</v>
      </c>
      <c r="Q29" s="50">
        <f t="shared" si="2"/>
        <v>-3.2789822822990838E-2</v>
      </c>
      <c r="R29" s="50">
        <f t="shared" si="3"/>
        <v>-5.3447834443412903E-2</v>
      </c>
      <c r="S29" s="50">
        <f t="shared" si="4"/>
        <v>-2.7690800145185945E-2</v>
      </c>
      <c r="T29" s="50">
        <f t="shared" si="5"/>
        <v>-1.2094704883344853E-2</v>
      </c>
      <c r="U29" s="50">
        <f t="shared" si="6"/>
        <v>4.175371410480592E-3</v>
      </c>
      <c r="V29" s="50">
        <f t="shared" si="7"/>
        <v>-9.3023926623135612E-3</v>
      </c>
      <c r="W29" s="50">
        <f t="shared" si="8"/>
        <v>-1.6570012076294581E-3</v>
      </c>
      <c r="X29" s="50">
        <f t="shared" si="9"/>
        <v>-1.9512814223581715E-2</v>
      </c>
      <c r="Y29" s="50">
        <f t="shared" si="10"/>
        <v>-1.3662850477117794E-2</v>
      </c>
      <c r="Z29" s="50"/>
      <c r="AA29" s="121">
        <v>2207</v>
      </c>
      <c r="AB29" s="114">
        <v>-2.3607061397393971E-2</v>
      </c>
      <c r="AC29" s="114">
        <v>9.1125853439619361E-2</v>
      </c>
      <c r="AD29" s="114">
        <v>3.3007102742898226E-2</v>
      </c>
      <c r="AE29" s="114">
        <v>0.34269326004250428</v>
      </c>
      <c r="AF29" s="114">
        <v>0.17919986230073973</v>
      </c>
      <c r="AG29" s="114">
        <v>8.6556543860570406E-2</v>
      </c>
      <c r="AH29" s="114">
        <v>1</v>
      </c>
      <c r="AI29" s="114">
        <v>0.15497525733737783</v>
      </c>
      <c r="AJ29" s="114">
        <v>0.51939555417194294</v>
      </c>
      <c r="AK29" s="128">
        <v>0.27851486865482988</v>
      </c>
      <c r="AL29" s="50"/>
      <c r="AM29" s="50"/>
    </row>
    <row r="30" spans="1:39">
      <c r="A30" s="50"/>
      <c r="B30" s="50"/>
      <c r="C30" s="50" t="s">
        <v>677</v>
      </c>
      <c r="D30" s="50">
        <v>2405</v>
      </c>
      <c r="E30" s="50">
        <v>1500</v>
      </c>
      <c r="F30" s="50">
        <v>1355</v>
      </c>
      <c r="G30" s="50">
        <v>2350</v>
      </c>
      <c r="H30" s="50">
        <v>917</v>
      </c>
      <c r="I30" s="50">
        <v>1180</v>
      </c>
      <c r="J30" s="50">
        <v>638</v>
      </c>
      <c r="K30" s="50">
        <v>2900</v>
      </c>
      <c r="L30" s="50">
        <v>618</v>
      </c>
      <c r="M30" s="50">
        <v>472</v>
      </c>
      <c r="N30" s="50"/>
      <c r="O30" s="50"/>
      <c r="P30" s="50">
        <f t="shared" si="1"/>
        <v>3.3829864518404883E-2</v>
      </c>
      <c r="Q30" s="50">
        <f t="shared" si="2"/>
        <v>0</v>
      </c>
      <c r="R30" s="50">
        <f t="shared" si="3"/>
        <v>6.0855275721274756E-2</v>
      </c>
      <c r="S30" s="50">
        <f t="shared" si="4"/>
        <v>1.5005640617870176E-2</v>
      </c>
      <c r="T30" s="50">
        <f t="shared" si="5"/>
        <v>1.4278111864288292E-2</v>
      </c>
      <c r="U30" s="50">
        <f t="shared" si="6"/>
        <v>-1.6807118316381289E-2</v>
      </c>
      <c r="V30" s="50">
        <f t="shared" si="7"/>
        <v>-6.2500203451712946E-3</v>
      </c>
      <c r="W30" s="50">
        <f t="shared" si="8"/>
        <v>-3.8889093186720472E-2</v>
      </c>
      <c r="X30" s="50">
        <f t="shared" si="9"/>
        <v>1.4670189747793839E-2</v>
      </c>
      <c r="Y30" s="50">
        <f t="shared" si="10"/>
        <v>-1.0587613482420989E-3</v>
      </c>
      <c r="Z30" s="50"/>
      <c r="AA30" s="121">
        <v>3661</v>
      </c>
      <c r="AB30" s="114">
        <v>0.2691111590457953</v>
      </c>
      <c r="AC30" s="114">
        <v>4.1893322418562029E-2</v>
      </c>
      <c r="AD30" s="114">
        <v>0.3033517290503715</v>
      </c>
      <c r="AE30" s="114">
        <v>0.22934977405431956</v>
      </c>
      <c r="AF30" s="114">
        <v>0.3134313595071172</v>
      </c>
      <c r="AG30" s="114">
        <v>0.18098518315148177</v>
      </c>
      <c r="AH30" s="114">
        <v>0.15497525733737783</v>
      </c>
      <c r="AI30" s="114">
        <v>1.0000000000000002</v>
      </c>
      <c r="AJ30" s="114">
        <v>0.15850470140812289</v>
      </c>
      <c r="AK30" s="128">
        <v>0.34987559646829591</v>
      </c>
      <c r="AL30" s="50"/>
      <c r="AM30" s="50"/>
    </row>
    <row r="31" spans="1:39">
      <c r="A31" s="50"/>
      <c r="B31" s="50"/>
      <c r="C31" s="50" t="s">
        <v>676</v>
      </c>
      <c r="D31" s="50">
        <v>2420</v>
      </c>
      <c r="E31" s="50">
        <v>1475</v>
      </c>
      <c r="F31" s="50">
        <v>1250</v>
      </c>
      <c r="G31" s="50">
        <v>2295</v>
      </c>
      <c r="H31" s="50">
        <v>900</v>
      </c>
      <c r="I31" s="50">
        <v>1110</v>
      </c>
      <c r="J31" s="50">
        <v>635</v>
      </c>
      <c r="K31" s="50">
        <v>2755</v>
      </c>
      <c r="L31" s="50">
        <v>602</v>
      </c>
      <c r="M31" s="50">
        <v>458.5</v>
      </c>
      <c r="N31" s="50"/>
      <c r="O31" s="50"/>
      <c r="P31" s="50">
        <f t="shared" si="1"/>
        <v>6.2176366108705819E-3</v>
      </c>
      <c r="Q31" s="50">
        <f t="shared" si="2"/>
        <v>-1.6807118316381289E-2</v>
      </c>
      <c r="R31" s="50">
        <f t="shared" si="3"/>
        <v>-8.0657903017454416E-2</v>
      </c>
      <c r="S31" s="50">
        <f t="shared" si="4"/>
        <v>-2.3682484643559095E-2</v>
      </c>
      <c r="T31" s="50">
        <f t="shared" si="5"/>
        <v>-1.8712708932154081E-2</v>
      </c>
      <c r="U31" s="50">
        <f t="shared" si="6"/>
        <v>-6.1154423153330577E-2</v>
      </c>
      <c r="V31" s="50">
        <f t="shared" si="7"/>
        <v>-4.7132844520982016E-3</v>
      </c>
      <c r="W31" s="50">
        <f t="shared" si="8"/>
        <v>-5.1293294387550578E-2</v>
      </c>
      <c r="X31" s="50">
        <f t="shared" si="9"/>
        <v>-2.6231012148869758E-2</v>
      </c>
      <c r="Y31" s="50">
        <f t="shared" si="10"/>
        <v>-2.9018693889035819E-2</v>
      </c>
      <c r="Z31" s="50"/>
      <c r="AA31" s="121">
        <v>2327</v>
      </c>
      <c r="AB31" s="114">
        <v>9.0130552657347401E-2</v>
      </c>
      <c r="AC31" s="114">
        <v>0.24106932831392355</v>
      </c>
      <c r="AD31" s="114">
        <v>0.22697386102991243</v>
      </c>
      <c r="AE31" s="114">
        <v>0.38094949123390814</v>
      </c>
      <c r="AF31" s="114">
        <v>0.11127923093945663</v>
      </c>
      <c r="AG31" s="114">
        <v>0.28746269455883056</v>
      </c>
      <c r="AH31" s="114">
        <v>0.51939555417194294</v>
      </c>
      <c r="AI31" s="114">
        <v>0.15850470140812289</v>
      </c>
      <c r="AJ31" s="114">
        <v>1</v>
      </c>
      <c r="AK31" s="128">
        <v>0.23211216949065039</v>
      </c>
      <c r="AL31" s="50"/>
      <c r="AM31" s="50"/>
    </row>
    <row r="32" spans="1:39">
      <c r="A32" s="50"/>
      <c r="B32" s="50"/>
      <c r="C32" s="50" t="s">
        <v>675</v>
      </c>
      <c r="D32" s="50">
        <v>2305</v>
      </c>
      <c r="E32" s="50">
        <v>1400</v>
      </c>
      <c r="F32" s="50">
        <v>1175</v>
      </c>
      <c r="G32" s="50">
        <v>2225</v>
      </c>
      <c r="H32" s="50">
        <v>821</v>
      </c>
      <c r="I32" s="50">
        <v>1055</v>
      </c>
      <c r="J32" s="50">
        <v>613</v>
      </c>
      <c r="K32" s="50">
        <v>2830</v>
      </c>
      <c r="L32" s="50">
        <v>585</v>
      </c>
      <c r="M32" s="50">
        <v>442</v>
      </c>
      <c r="N32" s="50"/>
      <c r="O32" s="50"/>
      <c r="P32" s="50">
        <f t="shared" si="1"/>
        <v>-4.8686863719983195E-2</v>
      </c>
      <c r="Q32" s="50">
        <f t="shared" si="2"/>
        <v>-5.2185753170570191E-2</v>
      </c>
      <c r="R32" s="50">
        <f t="shared" si="3"/>
        <v>-6.1875403718087529E-2</v>
      </c>
      <c r="S32" s="50">
        <f t="shared" si="4"/>
        <v>-3.0975927894304905E-2</v>
      </c>
      <c r="T32" s="50">
        <f t="shared" si="5"/>
        <v>-9.187165387188248E-2</v>
      </c>
      <c r="U32" s="50">
        <f t="shared" si="6"/>
        <v>-5.0819248396213004E-2</v>
      </c>
      <c r="V32" s="50">
        <f t="shared" si="7"/>
        <v>-3.5260062956480279E-2</v>
      </c>
      <c r="W32" s="50">
        <f t="shared" si="8"/>
        <v>2.6859269050268478E-2</v>
      </c>
      <c r="X32" s="50">
        <f t="shared" si="9"/>
        <v>-2.8645598076964564E-2</v>
      </c>
      <c r="Y32" s="50">
        <f t="shared" si="10"/>
        <v>-3.6650409618821392E-2</v>
      </c>
      <c r="Z32" s="50"/>
      <c r="AA32" s="121">
        <v>3406</v>
      </c>
      <c r="AB32" s="114">
        <v>0.23670876650736025</v>
      </c>
      <c r="AC32" s="114">
        <v>0.17558625740163447</v>
      </c>
      <c r="AD32" s="114">
        <v>0.15927508730790901</v>
      </c>
      <c r="AE32" s="114">
        <v>0.44382640277242646</v>
      </c>
      <c r="AF32" s="114">
        <v>0.25037020241473673</v>
      </c>
      <c r="AG32" s="114">
        <v>0.19021618321819633</v>
      </c>
      <c r="AH32" s="114">
        <v>0.27851486865482988</v>
      </c>
      <c r="AI32" s="114">
        <v>0.34987559646829591</v>
      </c>
      <c r="AJ32" s="114">
        <v>0.23211216949065039</v>
      </c>
      <c r="AK32" s="128">
        <v>1.0000000000000002</v>
      </c>
      <c r="AL32" s="50"/>
      <c r="AM32" s="50"/>
    </row>
    <row r="33" spans="1:39" ht="17.5" thickBot="1">
      <c r="A33" s="50"/>
      <c r="B33" s="50"/>
      <c r="C33" s="50" t="s">
        <v>674</v>
      </c>
      <c r="D33" s="50">
        <v>2390</v>
      </c>
      <c r="E33" s="50">
        <v>1385</v>
      </c>
      <c r="F33" s="50">
        <v>1175</v>
      </c>
      <c r="G33" s="50">
        <v>2200</v>
      </c>
      <c r="H33" s="50">
        <v>829</v>
      </c>
      <c r="I33" s="50">
        <v>1050</v>
      </c>
      <c r="J33" s="50">
        <v>606</v>
      </c>
      <c r="K33" s="50">
        <v>2900</v>
      </c>
      <c r="L33" s="50">
        <v>593</v>
      </c>
      <c r="M33" s="50">
        <v>447.5</v>
      </c>
      <c r="N33" s="50"/>
      <c r="O33" s="50"/>
      <c r="P33" s="50">
        <f t="shared" si="1"/>
        <v>3.6212689494807472E-2</v>
      </c>
      <c r="Q33" s="50">
        <f t="shared" si="2"/>
        <v>-1.077209698191107E-2</v>
      </c>
      <c r="R33" s="50">
        <f t="shared" si="3"/>
        <v>0</v>
      </c>
      <c r="S33" s="50">
        <f t="shared" si="4"/>
        <v>-1.1299555253933394E-2</v>
      </c>
      <c r="T33" s="50">
        <f t="shared" si="5"/>
        <v>9.6970456828667732E-3</v>
      </c>
      <c r="U33" s="50">
        <f t="shared" si="6"/>
        <v>-4.7506027585978647E-3</v>
      </c>
      <c r="V33" s="50">
        <f t="shared" si="7"/>
        <v>-1.1484949866896957E-2</v>
      </c>
      <c r="W33" s="50">
        <f t="shared" si="8"/>
        <v>2.4434025337282041E-2</v>
      </c>
      <c r="X33" s="50">
        <f t="shared" si="9"/>
        <v>1.3582551765868912E-2</v>
      </c>
      <c r="Y33" s="50">
        <f t="shared" si="10"/>
        <v>1.2366655637211892E-2</v>
      </c>
      <c r="Z33" s="50"/>
      <c r="AA33" s="122" t="s">
        <v>722</v>
      </c>
      <c r="AB33" s="119"/>
      <c r="AC33" s="119"/>
      <c r="AD33" s="119"/>
      <c r="AE33" s="119"/>
      <c r="AF33" s="119"/>
      <c r="AG33" s="119"/>
      <c r="AH33" s="119"/>
      <c r="AI33" s="119"/>
      <c r="AJ33" s="119"/>
      <c r="AK33" s="129"/>
      <c r="AL33" s="50"/>
      <c r="AM33" s="50"/>
    </row>
    <row r="34" spans="1:39" ht="17.5" thickTop="1">
      <c r="A34" s="50"/>
      <c r="B34" s="50"/>
      <c r="C34" s="50" t="s">
        <v>673</v>
      </c>
      <c r="D34" s="50">
        <v>2500</v>
      </c>
      <c r="E34" s="50">
        <v>1480</v>
      </c>
      <c r="F34" s="50">
        <v>1290</v>
      </c>
      <c r="G34" s="50">
        <v>2200</v>
      </c>
      <c r="H34" s="50">
        <v>810</v>
      </c>
      <c r="I34" s="50">
        <v>1050</v>
      </c>
      <c r="J34" s="50">
        <v>606</v>
      </c>
      <c r="K34" s="50">
        <v>3035</v>
      </c>
      <c r="L34" s="50">
        <v>593</v>
      </c>
      <c r="M34" s="50">
        <v>442</v>
      </c>
      <c r="N34" s="50"/>
      <c r="O34" s="50"/>
      <c r="P34" s="50">
        <f t="shared" si="1"/>
        <v>4.4997365930735722E-2</v>
      </c>
      <c r="Q34" s="50">
        <f t="shared" si="2"/>
        <v>6.6341948136721951E-2</v>
      </c>
      <c r="R34" s="50">
        <f t="shared" si="3"/>
        <v>9.337407077745849E-2</v>
      </c>
      <c r="S34" s="50">
        <f t="shared" si="4"/>
        <v>0</v>
      </c>
      <c r="T34" s="50">
        <f t="shared" si="5"/>
        <v>-2.3185907468810489E-2</v>
      </c>
      <c r="U34" s="50">
        <f t="shared" si="6"/>
        <v>0</v>
      </c>
      <c r="V34" s="50">
        <f t="shared" si="7"/>
        <v>0</v>
      </c>
      <c r="W34" s="50">
        <f t="shared" si="8"/>
        <v>4.5500687519033169E-2</v>
      </c>
      <c r="X34" s="50">
        <f t="shared" si="9"/>
        <v>0</v>
      </c>
      <c r="Y34" s="50">
        <f t="shared" si="10"/>
        <v>-1.2366655637211978E-2</v>
      </c>
      <c r="Z34" s="50"/>
      <c r="AA34" s="50"/>
      <c r="AB34" s="50"/>
      <c r="AC34" s="50"/>
      <c r="AD34" s="50"/>
      <c r="AE34" s="50"/>
      <c r="AF34" s="50"/>
      <c r="AG34" s="50"/>
      <c r="AH34" s="50"/>
      <c r="AI34" s="50"/>
      <c r="AJ34" s="50"/>
      <c r="AK34" s="50"/>
      <c r="AL34" s="50"/>
      <c r="AM34" s="50"/>
    </row>
    <row r="35" spans="1:39" ht="17.5" thickBot="1">
      <c r="A35" s="50"/>
      <c r="B35" s="50"/>
      <c r="C35" s="50" t="s">
        <v>672</v>
      </c>
      <c r="D35" s="50">
        <v>2315</v>
      </c>
      <c r="E35" s="50">
        <v>1365</v>
      </c>
      <c r="F35" s="50">
        <v>1230</v>
      </c>
      <c r="G35" s="50">
        <v>2120</v>
      </c>
      <c r="H35" s="50">
        <v>764</v>
      </c>
      <c r="I35" s="50">
        <v>993</v>
      </c>
      <c r="J35" s="50">
        <v>601</v>
      </c>
      <c r="K35" s="50">
        <v>2860</v>
      </c>
      <c r="L35" s="50">
        <v>588</v>
      </c>
      <c r="M35" s="50">
        <v>424</v>
      </c>
      <c r="N35" s="50"/>
      <c r="O35" s="50"/>
      <c r="P35" s="50">
        <f t="shared" ref="P35:P64" si="14">LN(D35/D34)</f>
        <v>-7.6881044335957618E-2</v>
      </c>
      <c r="Q35" s="50">
        <f t="shared" ref="Q35:Q64" si="15">LN(E35/E34)</f>
        <v>-8.0887659139100676E-2</v>
      </c>
      <c r="R35" s="50">
        <f t="shared" ref="R35:R64" si="16">LN(F35/F34)</f>
        <v>-4.7628048989254587E-2</v>
      </c>
      <c r="S35" s="50">
        <f t="shared" ref="S35:S64" si="17">LN(G35/G34)</f>
        <v>-3.7041271680349097E-2</v>
      </c>
      <c r="T35" s="50">
        <f t="shared" ref="T35:T64" si="18">LN(H35/H34)</f>
        <v>-5.8466458499963965E-2</v>
      </c>
      <c r="U35" s="50">
        <f t="shared" ref="U35:U64" si="19">LN(I35/I34)</f>
        <v>-5.5814779106396449E-2</v>
      </c>
      <c r="V35" s="50">
        <f t="shared" ref="V35:V64" si="20">LN(J35/J34)</f>
        <v>-8.2850515341069166E-3</v>
      </c>
      <c r="W35" s="50">
        <f t="shared" ref="W35:W64" si="21">LN(K35/K34)</f>
        <v>-5.9389799679700379E-2</v>
      </c>
      <c r="X35" s="50">
        <f t="shared" ref="X35:X64" si="22">LN(L35/L34)</f>
        <v>-8.4674510990984941E-3</v>
      </c>
      <c r="Y35" s="50">
        <f t="shared" ref="Y35:Y64" si="23">LN(M35/M34)</f>
        <v>-4.1576426845740332E-2</v>
      </c>
      <c r="Z35" s="50"/>
      <c r="AA35" s="50"/>
      <c r="AB35" s="50"/>
      <c r="AC35" s="50"/>
      <c r="AD35" s="50"/>
      <c r="AE35" s="50"/>
      <c r="AF35" s="50"/>
      <c r="AG35" s="50"/>
      <c r="AH35" s="50"/>
      <c r="AI35" s="50"/>
      <c r="AJ35" s="50"/>
      <c r="AK35" s="50"/>
      <c r="AL35" s="50"/>
      <c r="AM35" s="50"/>
    </row>
    <row r="36" spans="1:39" ht="17.5" thickTop="1">
      <c r="A36" s="50"/>
      <c r="B36" s="50"/>
      <c r="C36" s="50" t="s">
        <v>671</v>
      </c>
      <c r="D36" s="50">
        <v>2160</v>
      </c>
      <c r="E36" s="50">
        <v>1295</v>
      </c>
      <c r="F36" s="50">
        <v>1110</v>
      </c>
      <c r="G36" s="50">
        <v>2110</v>
      </c>
      <c r="H36" s="50">
        <v>730</v>
      </c>
      <c r="I36" s="50">
        <v>966</v>
      </c>
      <c r="J36" s="50">
        <v>611</v>
      </c>
      <c r="K36" s="50">
        <v>2765</v>
      </c>
      <c r="L36" s="50">
        <v>599</v>
      </c>
      <c r="M36" s="50">
        <v>415</v>
      </c>
      <c r="N36" s="50"/>
      <c r="O36" s="50"/>
      <c r="P36" s="50">
        <f t="shared" si="14"/>
        <v>-6.9301465842123711E-2</v>
      </c>
      <c r="Q36" s="50">
        <f t="shared" si="15"/>
        <v>-5.2643733485422027E-2</v>
      </c>
      <c r="R36" s="50">
        <f t="shared" si="16"/>
        <v>-0.10265415406008334</v>
      </c>
      <c r="S36" s="50">
        <f t="shared" si="17"/>
        <v>-4.728141195946012E-3</v>
      </c>
      <c r="T36" s="50">
        <f t="shared" si="18"/>
        <v>-4.5523255024083699E-2</v>
      </c>
      <c r="U36" s="50">
        <f t="shared" si="19"/>
        <v>-2.7566829832654592E-2</v>
      </c>
      <c r="V36" s="50">
        <f t="shared" si="20"/>
        <v>1.6502024636387728E-2</v>
      </c>
      <c r="W36" s="50">
        <f t="shared" si="21"/>
        <v>-3.3780989857463112E-2</v>
      </c>
      <c r="X36" s="50">
        <f t="shared" si="22"/>
        <v>1.8534650216822393E-2</v>
      </c>
      <c r="Y36" s="50">
        <f t="shared" si="23"/>
        <v>-2.1454935001259487E-2</v>
      </c>
      <c r="Z36" s="50"/>
      <c r="AA36" s="123" t="s">
        <v>720</v>
      </c>
      <c r="AB36" s="124">
        <v>6669</v>
      </c>
      <c r="AC36" s="125">
        <v>3533</v>
      </c>
      <c r="AD36" s="126">
        <v>2059</v>
      </c>
      <c r="AE36" s="125">
        <v>3008</v>
      </c>
      <c r="AF36" s="126">
        <v>4763</v>
      </c>
      <c r="AG36" s="124">
        <v>2454</v>
      </c>
      <c r="AH36" s="125">
        <v>2207</v>
      </c>
      <c r="AI36" s="126">
        <v>3661</v>
      </c>
      <c r="AJ36" s="125">
        <v>2327</v>
      </c>
      <c r="AK36" s="127">
        <v>3406</v>
      </c>
      <c r="AL36" s="50"/>
      <c r="AM36" s="50"/>
    </row>
    <row r="37" spans="1:39">
      <c r="A37" s="50"/>
      <c r="B37" s="50"/>
      <c r="C37" s="50" t="s">
        <v>670</v>
      </c>
      <c r="D37" s="50">
        <v>2130</v>
      </c>
      <c r="E37" s="50">
        <v>1285</v>
      </c>
      <c r="F37" s="50">
        <v>1080</v>
      </c>
      <c r="G37" s="50">
        <v>2135</v>
      </c>
      <c r="H37" s="50">
        <v>733</v>
      </c>
      <c r="I37" s="50">
        <v>972</v>
      </c>
      <c r="J37" s="50">
        <v>610</v>
      </c>
      <c r="K37" s="50">
        <v>2860</v>
      </c>
      <c r="L37" s="50">
        <v>607</v>
      </c>
      <c r="M37" s="50">
        <v>420</v>
      </c>
      <c r="N37" s="50"/>
      <c r="O37" s="50"/>
      <c r="P37" s="50">
        <f t="shared" si="14"/>
        <v>-1.3986241974739839E-2</v>
      </c>
      <c r="Q37" s="50">
        <f t="shared" si="15"/>
        <v>-7.7519768043179359E-3</v>
      </c>
      <c r="R37" s="50">
        <f t="shared" si="16"/>
        <v>-2.7398974188114388E-2</v>
      </c>
      <c r="S37" s="50">
        <f t="shared" si="17"/>
        <v>1.1778699192612705E-2</v>
      </c>
      <c r="T37" s="50">
        <f t="shared" si="18"/>
        <v>4.1011677442146068E-3</v>
      </c>
      <c r="U37" s="50">
        <f t="shared" si="19"/>
        <v>6.1919702479209804E-3</v>
      </c>
      <c r="V37" s="50">
        <f t="shared" si="20"/>
        <v>-1.6380020042383583E-3</v>
      </c>
      <c r="W37" s="50">
        <f t="shared" si="21"/>
        <v>3.3780989857463001E-2</v>
      </c>
      <c r="X37" s="50">
        <f t="shared" si="22"/>
        <v>1.326719294404886E-2</v>
      </c>
      <c r="Y37" s="50">
        <f t="shared" si="23"/>
        <v>1.197619104671562E-2</v>
      </c>
      <c r="Z37" s="50"/>
      <c r="AA37" s="120">
        <v>6669</v>
      </c>
      <c r="AB37" s="114" cm="1">
        <f t="array" ref="AB37:AK46">CholeskyDecompose(_xlfn.ANCHORARRAY(AB23))</f>
        <v>1</v>
      </c>
      <c r="AC37" s="114">
        <v>0</v>
      </c>
      <c r="AD37" s="114">
        <v>0</v>
      </c>
      <c r="AE37" s="114">
        <v>0</v>
      </c>
      <c r="AF37" s="114">
        <v>0</v>
      </c>
      <c r="AG37" s="114">
        <v>0</v>
      </c>
      <c r="AH37" s="114">
        <v>0</v>
      </c>
      <c r="AI37" s="114">
        <v>0</v>
      </c>
      <c r="AJ37" s="114">
        <v>0</v>
      </c>
      <c r="AK37" s="128">
        <v>0</v>
      </c>
      <c r="AL37" s="50"/>
      <c r="AM37" s="50"/>
    </row>
    <row r="38" spans="1:39">
      <c r="A38" s="50"/>
      <c r="B38" s="50"/>
      <c r="C38" s="50" t="s">
        <v>669</v>
      </c>
      <c r="D38" s="50">
        <v>2290</v>
      </c>
      <c r="E38" s="50">
        <v>1410</v>
      </c>
      <c r="F38" s="50">
        <v>1160</v>
      </c>
      <c r="G38" s="50">
        <v>2195</v>
      </c>
      <c r="H38" s="50">
        <v>778</v>
      </c>
      <c r="I38" s="50">
        <v>1010</v>
      </c>
      <c r="J38" s="50">
        <v>612</v>
      </c>
      <c r="K38" s="50">
        <v>2975</v>
      </c>
      <c r="L38" s="50">
        <v>624</v>
      </c>
      <c r="M38" s="50">
        <v>433.5</v>
      </c>
      <c r="N38" s="50"/>
      <c r="O38" s="50"/>
      <c r="P38" s="50">
        <f t="shared" si="14"/>
        <v>7.2429837844814507E-2</v>
      </c>
      <c r="Q38" s="50">
        <f t="shared" si="15"/>
        <v>9.2830986042893873E-2</v>
      </c>
      <c r="R38" s="50">
        <f t="shared" si="16"/>
        <v>7.1458963982145046E-2</v>
      </c>
      <c r="S38" s="50">
        <f t="shared" si="17"/>
        <v>2.7715399846546827E-2</v>
      </c>
      <c r="T38" s="50">
        <f t="shared" si="18"/>
        <v>5.95808222917402E-2</v>
      </c>
      <c r="U38" s="50">
        <f t="shared" si="19"/>
        <v>3.8349805374866153E-2</v>
      </c>
      <c r="V38" s="50">
        <f t="shared" si="20"/>
        <v>3.2733253449691085E-3</v>
      </c>
      <c r="W38" s="50">
        <f t="shared" si="21"/>
        <v>3.9422414165831858E-2</v>
      </c>
      <c r="X38" s="50">
        <f t="shared" si="22"/>
        <v>2.7621577309929368E-2</v>
      </c>
      <c r="Y38" s="50">
        <f t="shared" si="23"/>
        <v>3.163708494318266E-2</v>
      </c>
      <c r="Z38" s="50"/>
      <c r="AA38" s="121">
        <v>3533</v>
      </c>
      <c r="AB38" s="114">
        <v>0.53793076973024079</v>
      </c>
      <c r="AC38" s="114">
        <v>0.84298901948805405</v>
      </c>
      <c r="AD38" s="114">
        <v>0</v>
      </c>
      <c r="AE38" s="114">
        <v>0</v>
      </c>
      <c r="AF38" s="114">
        <v>0</v>
      </c>
      <c r="AG38" s="114">
        <v>0</v>
      </c>
      <c r="AH38" s="114">
        <v>0</v>
      </c>
      <c r="AI38" s="114">
        <v>0</v>
      </c>
      <c r="AJ38" s="114">
        <v>0</v>
      </c>
      <c r="AK38" s="128">
        <v>0</v>
      </c>
      <c r="AL38" s="50"/>
      <c r="AM38" s="50"/>
    </row>
    <row r="39" spans="1:39">
      <c r="A39" s="50"/>
      <c r="B39" s="50"/>
      <c r="C39" s="50" t="s">
        <v>668</v>
      </c>
      <c r="D39" s="50">
        <v>2250</v>
      </c>
      <c r="E39" s="50">
        <v>1410</v>
      </c>
      <c r="F39" s="50">
        <v>1080</v>
      </c>
      <c r="G39" s="50">
        <v>2195</v>
      </c>
      <c r="H39" s="50">
        <v>762</v>
      </c>
      <c r="I39" s="50">
        <v>981</v>
      </c>
      <c r="J39" s="50">
        <v>609</v>
      </c>
      <c r="K39" s="50">
        <v>2830</v>
      </c>
      <c r="L39" s="50">
        <v>615</v>
      </c>
      <c r="M39" s="50">
        <v>427.5</v>
      </c>
      <c r="N39" s="50"/>
      <c r="O39" s="50"/>
      <c r="P39" s="50">
        <f t="shared" si="14"/>
        <v>-1.7621601349819559E-2</v>
      </c>
      <c r="Q39" s="50">
        <f t="shared" si="15"/>
        <v>0</v>
      </c>
      <c r="R39" s="50">
        <f t="shared" si="16"/>
        <v>-7.1458963982144977E-2</v>
      </c>
      <c r="S39" s="50">
        <f t="shared" si="17"/>
        <v>0</v>
      </c>
      <c r="T39" s="50">
        <f t="shared" si="18"/>
        <v>-2.077996849174531E-2</v>
      </c>
      <c r="U39" s="50">
        <f t="shared" si="19"/>
        <v>-2.9133150269942079E-2</v>
      </c>
      <c r="V39" s="50">
        <f t="shared" si="20"/>
        <v>-4.9140148024290403E-3</v>
      </c>
      <c r="W39" s="50">
        <f t="shared" si="21"/>
        <v>-4.9967327342446875E-2</v>
      </c>
      <c r="X39" s="50">
        <f t="shared" si="22"/>
        <v>-1.4528100562909744E-2</v>
      </c>
      <c r="Y39" s="50">
        <f t="shared" si="23"/>
        <v>-1.3937507843781624E-2</v>
      </c>
      <c r="Z39" s="50"/>
      <c r="AA39" s="121">
        <v>2059</v>
      </c>
      <c r="AB39" s="114">
        <v>0.69419140638633148</v>
      </c>
      <c r="AC39" s="114">
        <v>0.26467258826441642</v>
      </c>
      <c r="AD39" s="114">
        <v>0.66936291525657576</v>
      </c>
      <c r="AE39" s="114">
        <v>0</v>
      </c>
      <c r="AF39" s="114">
        <v>0</v>
      </c>
      <c r="AG39" s="114">
        <v>0</v>
      </c>
      <c r="AH39" s="114">
        <v>0</v>
      </c>
      <c r="AI39" s="114">
        <v>0</v>
      </c>
      <c r="AJ39" s="114">
        <v>0</v>
      </c>
      <c r="AK39" s="128">
        <v>0</v>
      </c>
      <c r="AL39" s="50"/>
      <c r="AM39" s="50"/>
    </row>
    <row r="40" spans="1:39">
      <c r="A40" s="50"/>
      <c r="B40" s="50"/>
      <c r="C40" s="50" t="s">
        <v>667</v>
      </c>
      <c r="D40" s="50">
        <v>2325</v>
      </c>
      <c r="E40" s="50">
        <v>1455</v>
      </c>
      <c r="F40" s="50">
        <v>1185</v>
      </c>
      <c r="G40" s="50">
        <v>2185</v>
      </c>
      <c r="H40" s="50">
        <v>779</v>
      </c>
      <c r="I40" s="50">
        <v>1005</v>
      </c>
      <c r="J40" s="50">
        <v>609</v>
      </c>
      <c r="K40" s="50">
        <v>3110</v>
      </c>
      <c r="L40" s="50">
        <v>615</v>
      </c>
      <c r="M40" s="50">
        <v>424.5</v>
      </c>
      <c r="N40" s="50"/>
      <c r="O40" s="50"/>
      <c r="P40" s="50">
        <f t="shared" si="14"/>
        <v>3.278982282299097E-2</v>
      </c>
      <c r="Q40" s="50">
        <f t="shared" si="15"/>
        <v>3.1416196233378914E-2</v>
      </c>
      <c r="R40" s="50">
        <f t="shared" si="16"/>
        <v>9.2781733450966269E-2</v>
      </c>
      <c r="S40" s="50">
        <f t="shared" si="17"/>
        <v>-4.5662179795811948E-3</v>
      </c>
      <c r="T40" s="50">
        <f t="shared" si="18"/>
        <v>2.2064490184102024E-2</v>
      </c>
      <c r="U40" s="50">
        <f t="shared" si="19"/>
        <v>2.4170360927812971E-2</v>
      </c>
      <c r="V40" s="50">
        <f t="shared" si="20"/>
        <v>0</v>
      </c>
      <c r="W40" s="50">
        <f t="shared" si="21"/>
        <v>9.4346014535996545E-2</v>
      </c>
      <c r="X40" s="50">
        <f t="shared" si="22"/>
        <v>0</v>
      </c>
      <c r="Y40" s="50">
        <f t="shared" si="23"/>
        <v>-7.0422826254129232E-3</v>
      </c>
      <c r="Z40" s="50"/>
      <c r="AA40" s="121">
        <v>3008</v>
      </c>
      <c r="AB40" s="114">
        <v>0.15269433069305355</v>
      </c>
      <c r="AC40" s="114">
        <v>0.17546106730602748</v>
      </c>
      <c r="AD40" s="114">
        <v>-5.4109293810529193E-3</v>
      </c>
      <c r="AE40" s="114">
        <v>0.97255774999599054</v>
      </c>
      <c r="AF40" s="114">
        <v>0</v>
      </c>
      <c r="AG40" s="114">
        <v>0</v>
      </c>
      <c r="AH40" s="114">
        <v>0</v>
      </c>
      <c r="AI40" s="114">
        <v>0</v>
      </c>
      <c r="AJ40" s="114">
        <v>0</v>
      </c>
      <c r="AK40" s="128">
        <v>0</v>
      </c>
      <c r="AL40" s="50"/>
      <c r="AM40" s="50"/>
    </row>
    <row r="41" spans="1:39">
      <c r="A41" s="50"/>
      <c r="B41" s="50"/>
      <c r="C41" s="50" t="s">
        <v>666</v>
      </c>
      <c r="D41" s="50">
        <v>2360</v>
      </c>
      <c r="E41" s="50">
        <v>1460</v>
      </c>
      <c r="F41" s="50">
        <v>1190</v>
      </c>
      <c r="G41" s="50">
        <v>2200</v>
      </c>
      <c r="H41" s="50">
        <v>808</v>
      </c>
      <c r="I41" s="50">
        <v>1015</v>
      </c>
      <c r="J41" s="50">
        <v>622</v>
      </c>
      <c r="K41" s="50">
        <v>3125</v>
      </c>
      <c r="L41" s="50">
        <v>631</v>
      </c>
      <c r="M41" s="50">
        <v>435</v>
      </c>
      <c r="N41" s="50"/>
      <c r="O41" s="50"/>
      <c r="P41" s="50">
        <f t="shared" si="14"/>
        <v>1.4941579998199141E-2</v>
      </c>
      <c r="Q41" s="50">
        <f t="shared" si="15"/>
        <v>3.4305350967892222E-3</v>
      </c>
      <c r="R41" s="50">
        <f t="shared" si="16"/>
        <v>4.2105325363434578E-3</v>
      </c>
      <c r="S41" s="50">
        <f t="shared" si="17"/>
        <v>6.8415318167167841E-3</v>
      </c>
      <c r="T41" s="50">
        <f t="shared" si="18"/>
        <v>3.655101265034702E-2</v>
      </c>
      <c r="U41" s="50">
        <f t="shared" si="19"/>
        <v>9.9010709827115368E-3</v>
      </c>
      <c r="V41" s="50">
        <f t="shared" si="20"/>
        <v>2.1121825029282504E-2</v>
      </c>
      <c r="W41" s="50">
        <f t="shared" si="21"/>
        <v>4.8115569972221172E-3</v>
      </c>
      <c r="X41" s="50">
        <f t="shared" si="22"/>
        <v>2.5683594734695381E-2</v>
      </c>
      <c r="Y41" s="50">
        <f t="shared" si="23"/>
        <v>2.4434025337282041E-2</v>
      </c>
      <c r="Z41" s="50"/>
      <c r="AA41" s="121">
        <v>4763</v>
      </c>
      <c r="AB41" s="114">
        <v>0.34522746546701705</v>
      </c>
      <c r="AC41" s="114">
        <v>0.12376189601321612</v>
      </c>
      <c r="AD41" s="114">
        <v>0.14050809148009039</v>
      </c>
      <c r="AE41" s="114">
        <v>0.15771829795486647</v>
      </c>
      <c r="AF41" s="114">
        <v>0.90602616126758495</v>
      </c>
      <c r="AG41" s="114">
        <v>0</v>
      </c>
      <c r="AH41" s="114">
        <v>0</v>
      </c>
      <c r="AI41" s="114">
        <v>0</v>
      </c>
      <c r="AJ41" s="114">
        <v>0</v>
      </c>
      <c r="AK41" s="128">
        <v>0</v>
      </c>
      <c r="AL41" s="50"/>
      <c r="AM41" s="50"/>
    </row>
    <row r="42" spans="1:39">
      <c r="A42" s="50"/>
      <c r="B42" s="50"/>
      <c r="C42" s="50" t="s">
        <v>665</v>
      </c>
      <c r="D42" s="50">
        <v>2360</v>
      </c>
      <c r="E42" s="50">
        <v>1440</v>
      </c>
      <c r="F42" s="50">
        <v>1230</v>
      </c>
      <c r="G42" s="50">
        <v>2185</v>
      </c>
      <c r="H42" s="50">
        <v>819</v>
      </c>
      <c r="I42" s="50">
        <v>992</v>
      </c>
      <c r="J42" s="50">
        <v>620</v>
      </c>
      <c r="K42" s="50">
        <v>3120</v>
      </c>
      <c r="L42" s="50">
        <v>625</v>
      </c>
      <c r="M42" s="50">
        <v>441</v>
      </c>
      <c r="N42" s="50"/>
      <c r="O42" s="50"/>
      <c r="P42" s="50">
        <f t="shared" si="14"/>
        <v>0</v>
      </c>
      <c r="Q42" s="50">
        <f t="shared" si="15"/>
        <v>-1.3793322132335873E-2</v>
      </c>
      <c r="R42" s="50">
        <f t="shared" si="16"/>
        <v>3.306086226088821E-2</v>
      </c>
      <c r="S42" s="50">
        <f t="shared" si="17"/>
        <v>-6.8415318167167121E-3</v>
      </c>
      <c r="T42" s="50">
        <f t="shared" si="18"/>
        <v>1.3522025331973947E-2</v>
      </c>
      <c r="U42" s="50">
        <f t="shared" si="19"/>
        <v>-2.2920784191014863E-2</v>
      </c>
      <c r="V42" s="50">
        <f t="shared" si="20"/>
        <v>-3.2206147000421719E-3</v>
      </c>
      <c r="W42" s="50">
        <f t="shared" si="21"/>
        <v>-1.6012813669738792E-3</v>
      </c>
      <c r="X42" s="50">
        <f t="shared" si="22"/>
        <v>-9.5542128048116109E-3</v>
      </c>
      <c r="Y42" s="50">
        <f t="shared" si="23"/>
        <v>1.3698844358161927E-2</v>
      </c>
      <c r="Z42" s="50"/>
      <c r="AA42" s="120">
        <v>2454</v>
      </c>
      <c r="AB42" s="114">
        <v>0.29003818810024817</v>
      </c>
      <c r="AC42" s="114">
        <v>0.19800603878275208</v>
      </c>
      <c r="AD42" s="114">
        <v>8.2031626737737909E-2</v>
      </c>
      <c r="AE42" s="114">
        <v>0.17862201335256284</v>
      </c>
      <c r="AF42" s="114">
        <v>0.18108152130330368</v>
      </c>
      <c r="AG42" s="114">
        <v>0.89735496279466065</v>
      </c>
      <c r="AH42" s="114">
        <v>0</v>
      </c>
      <c r="AI42" s="114">
        <v>0</v>
      </c>
      <c r="AJ42" s="114">
        <v>0</v>
      </c>
      <c r="AK42" s="128">
        <v>0</v>
      </c>
      <c r="AL42" s="50"/>
      <c r="AM42" s="50"/>
    </row>
    <row r="43" spans="1:39">
      <c r="A43" s="50"/>
      <c r="B43" s="50"/>
      <c r="C43" s="50" t="s">
        <v>664</v>
      </c>
      <c r="D43" s="50">
        <v>2275</v>
      </c>
      <c r="E43" s="50">
        <v>1410</v>
      </c>
      <c r="F43" s="50">
        <v>1200</v>
      </c>
      <c r="G43" s="50">
        <v>2170</v>
      </c>
      <c r="H43" s="50">
        <v>825</v>
      </c>
      <c r="I43" s="50">
        <v>1000</v>
      </c>
      <c r="J43" s="50">
        <v>620</v>
      </c>
      <c r="K43" s="50">
        <v>3150</v>
      </c>
      <c r="L43" s="50">
        <v>625</v>
      </c>
      <c r="M43" s="50">
        <v>437.5</v>
      </c>
      <c r="N43" s="50"/>
      <c r="O43" s="50"/>
      <c r="P43" s="50">
        <f t="shared" si="14"/>
        <v>-3.6681566634604978E-2</v>
      </c>
      <c r="Q43" s="50">
        <f t="shared" si="15"/>
        <v>-2.1053409197832381E-2</v>
      </c>
      <c r="R43" s="50">
        <f t="shared" si="16"/>
        <v>-2.4692612590371522E-2</v>
      </c>
      <c r="S43" s="50">
        <f t="shared" si="17"/>
        <v>-6.888660995185268E-3</v>
      </c>
      <c r="T43" s="50">
        <f t="shared" si="18"/>
        <v>7.2993024816115351E-3</v>
      </c>
      <c r="U43" s="50">
        <f t="shared" si="19"/>
        <v>8.0321716972642527E-3</v>
      </c>
      <c r="V43" s="50">
        <f t="shared" si="20"/>
        <v>0</v>
      </c>
      <c r="W43" s="50">
        <f t="shared" si="21"/>
        <v>9.5694510161506725E-3</v>
      </c>
      <c r="X43" s="50">
        <f t="shared" si="22"/>
        <v>0</v>
      </c>
      <c r="Y43" s="50">
        <f t="shared" si="23"/>
        <v>-7.9681696491768449E-3</v>
      </c>
      <c r="Z43" s="50"/>
      <c r="AA43" s="121">
        <v>2207</v>
      </c>
      <c r="AB43" s="114">
        <v>-2.3607061397393971E-2</v>
      </c>
      <c r="AC43" s="114">
        <v>0.12316271712677967</v>
      </c>
      <c r="AD43" s="114">
        <v>2.5094199861583476E-2</v>
      </c>
      <c r="AE43" s="114">
        <v>0.33398885117875854</v>
      </c>
      <c r="AF43" s="114">
        <v>0.12792646676845726</v>
      </c>
      <c r="AG43" s="114">
        <v>-1.7679588920441965E-2</v>
      </c>
      <c r="AH43" s="114">
        <v>0.92488790208298832</v>
      </c>
      <c r="AI43" s="114">
        <v>0</v>
      </c>
      <c r="AJ43" s="114">
        <v>0</v>
      </c>
      <c r="AK43" s="128">
        <v>0</v>
      </c>
      <c r="AL43" s="50"/>
      <c r="AM43" s="50"/>
    </row>
    <row r="44" spans="1:39">
      <c r="A44" s="50"/>
      <c r="B44" s="50"/>
      <c r="C44" s="50" t="s">
        <v>663</v>
      </c>
      <c r="D44" s="50">
        <v>2225</v>
      </c>
      <c r="E44" s="50">
        <v>1425</v>
      </c>
      <c r="F44" s="50">
        <v>1185</v>
      </c>
      <c r="G44" s="50">
        <v>2215</v>
      </c>
      <c r="H44" s="50">
        <v>794</v>
      </c>
      <c r="I44" s="50">
        <v>1040</v>
      </c>
      <c r="J44" s="50">
        <v>623</v>
      </c>
      <c r="K44" s="50">
        <v>3145</v>
      </c>
      <c r="L44" s="50">
        <v>655</v>
      </c>
      <c r="M44" s="50">
        <v>460</v>
      </c>
      <c r="N44" s="50"/>
      <c r="O44" s="50"/>
      <c r="P44" s="50">
        <f t="shared" si="14"/>
        <v>-2.2223136784710235E-2</v>
      </c>
      <c r="Q44" s="50">
        <f t="shared" si="15"/>
        <v>1.0582109330537008E-2</v>
      </c>
      <c r="R44" s="50">
        <f t="shared" si="16"/>
        <v>-1.2578782206860073E-2</v>
      </c>
      <c r="S44" s="50">
        <f t="shared" si="17"/>
        <v>2.0525235944730852E-2</v>
      </c>
      <c r="T44" s="50">
        <f t="shared" si="18"/>
        <v>-3.8299925087545282E-2</v>
      </c>
      <c r="U44" s="50">
        <f t="shared" si="19"/>
        <v>3.9220713153281329E-2</v>
      </c>
      <c r="V44" s="50">
        <f t="shared" si="20"/>
        <v>4.8270407483159443E-3</v>
      </c>
      <c r="W44" s="50">
        <f t="shared" si="21"/>
        <v>-1.5885626851378416E-3</v>
      </c>
      <c r="X44" s="50">
        <f t="shared" si="22"/>
        <v>4.6883585898850458E-2</v>
      </c>
      <c r="Y44" s="50">
        <f t="shared" si="23"/>
        <v>5.0149783685471516E-2</v>
      </c>
      <c r="Z44" s="50"/>
      <c r="AA44" s="121">
        <v>3661</v>
      </c>
      <c r="AB44" s="114">
        <v>0.2691111590457953</v>
      </c>
      <c r="AC44" s="114">
        <v>-0.12202988192232039</v>
      </c>
      <c r="AD44" s="114">
        <v>0.22235328008132377</v>
      </c>
      <c r="AE44" s="114">
        <v>0.21682276138783912</v>
      </c>
      <c r="AF44" s="114">
        <v>0.18784236159051537</v>
      </c>
      <c r="AG44" s="114">
        <v>4.0241849832833278E-2</v>
      </c>
      <c r="AH44" s="114">
        <v>8.1137400273109603E-2</v>
      </c>
      <c r="AI44" s="114">
        <v>0.87906050074345454</v>
      </c>
      <c r="AJ44" s="114">
        <v>0</v>
      </c>
      <c r="AK44" s="128">
        <v>0</v>
      </c>
      <c r="AL44" s="50"/>
      <c r="AM44" s="50"/>
    </row>
    <row r="45" spans="1:39">
      <c r="A45" s="50"/>
      <c r="B45" s="50"/>
      <c r="C45" s="50" t="s">
        <v>662</v>
      </c>
      <c r="D45" s="50">
        <v>2285</v>
      </c>
      <c r="E45" s="50">
        <v>1475</v>
      </c>
      <c r="F45" s="50">
        <v>1200</v>
      </c>
      <c r="G45" s="50">
        <v>2250</v>
      </c>
      <c r="H45" s="50">
        <v>752</v>
      </c>
      <c r="I45" s="50">
        <v>1035</v>
      </c>
      <c r="J45" s="50">
        <v>625</v>
      </c>
      <c r="K45" s="50">
        <v>2835</v>
      </c>
      <c r="L45" s="50">
        <v>659</v>
      </c>
      <c r="M45" s="50">
        <v>459</v>
      </c>
      <c r="N45" s="50"/>
      <c r="O45" s="50"/>
      <c r="P45" s="50">
        <f t="shared" si="14"/>
        <v>2.6609108727964507E-2</v>
      </c>
      <c r="Q45" s="50">
        <f t="shared" si="15"/>
        <v>3.4486176071169404E-2</v>
      </c>
      <c r="R45" s="50">
        <f t="shared" si="16"/>
        <v>1.2578782206860185E-2</v>
      </c>
      <c r="S45" s="50">
        <f t="shared" si="17"/>
        <v>1.567781271922979E-2</v>
      </c>
      <c r="T45" s="50">
        <f t="shared" si="18"/>
        <v>-5.4347137297295886E-2</v>
      </c>
      <c r="U45" s="50">
        <f t="shared" si="19"/>
        <v>-4.8192864359488828E-3</v>
      </c>
      <c r="V45" s="50">
        <f t="shared" si="20"/>
        <v>3.205130948948331E-3</v>
      </c>
      <c r="W45" s="50">
        <f t="shared" si="21"/>
        <v>-0.10377195297268844</v>
      </c>
      <c r="X45" s="50">
        <f t="shared" si="22"/>
        <v>6.088298867255355E-3</v>
      </c>
      <c r="Y45" s="50">
        <f t="shared" si="23"/>
        <v>-2.1762794225955173E-3</v>
      </c>
      <c r="Z45" s="50"/>
      <c r="AA45" s="121">
        <v>2327</v>
      </c>
      <c r="AB45" s="114">
        <v>9.0130552657347401E-2</v>
      </c>
      <c r="AC45" s="114">
        <v>0.22845532538929325</v>
      </c>
      <c r="AD45" s="114">
        <v>0.15528219636864077</v>
      </c>
      <c r="AE45" s="114">
        <v>0.33719568076691153</v>
      </c>
      <c r="AF45" s="114">
        <v>-2.5507772765222311E-2</v>
      </c>
      <c r="AG45" s="114">
        <v>0.16463520926863157</v>
      </c>
      <c r="AH45" s="114">
        <v>0.41415139471161094</v>
      </c>
      <c r="AI45" s="114">
        <v>2.1672892104884822E-2</v>
      </c>
      <c r="AJ45" s="114">
        <v>0.77596692554895175</v>
      </c>
      <c r="AK45" s="128">
        <v>0</v>
      </c>
      <c r="AL45" s="50"/>
      <c r="AM45" s="50"/>
    </row>
    <row r="46" spans="1:39">
      <c r="A46" s="50"/>
      <c r="B46" s="50"/>
      <c r="C46" s="50" t="s">
        <v>661</v>
      </c>
      <c r="D46" s="50">
        <v>2345</v>
      </c>
      <c r="E46" s="50">
        <v>1480</v>
      </c>
      <c r="F46" s="50">
        <v>1245</v>
      </c>
      <c r="G46" s="50">
        <v>2280</v>
      </c>
      <c r="H46" s="50">
        <v>745</v>
      </c>
      <c r="I46" s="50">
        <v>1045</v>
      </c>
      <c r="J46" s="50">
        <v>618</v>
      </c>
      <c r="K46" s="50">
        <v>2760</v>
      </c>
      <c r="L46" s="50">
        <v>658</v>
      </c>
      <c r="M46" s="50">
        <v>453</v>
      </c>
      <c r="N46" s="50"/>
      <c r="O46" s="50"/>
      <c r="P46" s="50">
        <f t="shared" si="14"/>
        <v>2.5919377552074713E-2</v>
      </c>
      <c r="Q46" s="50">
        <f t="shared" si="15"/>
        <v>3.3840979842404942E-3</v>
      </c>
      <c r="R46" s="50">
        <f t="shared" si="16"/>
        <v>3.6813973122716399E-2</v>
      </c>
      <c r="S46" s="50">
        <f t="shared" si="17"/>
        <v>1.3245226750020723E-2</v>
      </c>
      <c r="T46" s="50">
        <f t="shared" si="18"/>
        <v>-9.3521055702802877E-3</v>
      </c>
      <c r="U46" s="50">
        <f t="shared" si="19"/>
        <v>9.6154586994419734E-3</v>
      </c>
      <c r="V46" s="50">
        <f t="shared" si="20"/>
        <v>-1.1263192278710714E-2</v>
      </c>
      <c r="W46" s="50">
        <f t="shared" si="21"/>
        <v>-2.6811257450656815E-2</v>
      </c>
      <c r="X46" s="50">
        <f t="shared" si="22"/>
        <v>-1.5186031771900162E-3</v>
      </c>
      <c r="Y46" s="50">
        <f t="shared" si="23"/>
        <v>-1.3158084577511088E-2</v>
      </c>
      <c r="Z46" s="50"/>
      <c r="AA46" s="121">
        <v>3406</v>
      </c>
      <c r="AB46" s="114">
        <v>0.23670876650736025</v>
      </c>
      <c r="AC46" s="114">
        <v>5.7240755593398474E-2</v>
      </c>
      <c r="AD46" s="114">
        <v>-3.0172217035930878E-2</v>
      </c>
      <c r="AE46" s="114">
        <v>0.40869093099877413</v>
      </c>
      <c r="AF46" s="114">
        <v>0.11186102277779778</v>
      </c>
      <c r="AG46" s="114">
        <v>2.1669798396251827E-2</v>
      </c>
      <c r="AH46" s="114">
        <v>0.13773020556391874</v>
      </c>
      <c r="AI46" s="114">
        <v>0.20271160106116062</v>
      </c>
      <c r="AJ46" s="114">
        <v>3.1291590160588182E-3</v>
      </c>
      <c r="AK46" s="128">
        <v>0.83648069496618849</v>
      </c>
      <c r="AL46" s="50"/>
      <c r="AM46" s="50"/>
    </row>
    <row r="47" spans="1:39" ht="17.5" thickBot="1">
      <c r="A47" s="50"/>
      <c r="B47" s="50"/>
      <c r="C47" s="50" t="s">
        <v>660</v>
      </c>
      <c r="D47" s="50">
        <v>2395</v>
      </c>
      <c r="E47" s="50">
        <v>1470</v>
      </c>
      <c r="F47" s="50">
        <v>1260</v>
      </c>
      <c r="G47" s="50">
        <v>2235</v>
      </c>
      <c r="H47" s="50">
        <v>773</v>
      </c>
      <c r="I47" s="50">
        <v>1095</v>
      </c>
      <c r="J47" s="50">
        <v>618</v>
      </c>
      <c r="K47" s="50">
        <v>2770</v>
      </c>
      <c r="L47" s="50">
        <v>662</v>
      </c>
      <c r="M47" s="50">
        <v>455.5</v>
      </c>
      <c r="N47" s="50"/>
      <c r="O47" s="50"/>
      <c r="P47" s="50">
        <f t="shared" si="14"/>
        <v>2.109782896463596E-2</v>
      </c>
      <c r="Q47" s="50">
        <f t="shared" si="15"/>
        <v>-6.7796869853788038E-3</v>
      </c>
      <c r="R47" s="50">
        <f t="shared" si="16"/>
        <v>1.197619104671562E-2</v>
      </c>
      <c r="S47" s="50">
        <f t="shared" si="17"/>
        <v>-1.9934214900817253E-2</v>
      </c>
      <c r="T47" s="50">
        <f t="shared" si="18"/>
        <v>3.6894830207862439E-2</v>
      </c>
      <c r="U47" s="50">
        <f t="shared" si="19"/>
        <v>4.6737477851689843E-2</v>
      </c>
      <c r="V47" s="50">
        <f t="shared" si="20"/>
        <v>0</v>
      </c>
      <c r="W47" s="50">
        <f t="shared" si="21"/>
        <v>3.6166404701885148E-3</v>
      </c>
      <c r="X47" s="50">
        <f t="shared" si="22"/>
        <v>6.0606246116909545E-3</v>
      </c>
      <c r="Y47" s="50">
        <f t="shared" si="23"/>
        <v>5.5035912169789092E-3</v>
      </c>
      <c r="Z47" s="50"/>
      <c r="AA47" s="122" t="s">
        <v>723</v>
      </c>
      <c r="AB47" s="119"/>
      <c r="AC47" s="119"/>
      <c r="AD47" s="119"/>
      <c r="AE47" s="119"/>
      <c r="AF47" s="119"/>
      <c r="AG47" s="119"/>
      <c r="AH47" s="119"/>
      <c r="AI47" s="119"/>
      <c r="AJ47" s="119"/>
      <c r="AK47" s="129"/>
      <c r="AL47" s="50"/>
      <c r="AM47" s="50"/>
    </row>
    <row r="48" spans="1:39" ht="17.5" thickTop="1">
      <c r="A48" s="50"/>
      <c r="B48" s="50"/>
      <c r="C48" s="50" t="s">
        <v>659</v>
      </c>
      <c r="D48" s="50">
        <v>2450</v>
      </c>
      <c r="E48" s="50">
        <v>1475</v>
      </c>
      <c r="F48" s="50">
        <v>1285</v>
      </c>
      <c r="G48" s="50">
        <v>2205</v>
      </c>
      <c r="H48" s="50">
        <v>760</v>
      </c>
      <c r="I48" s="50">
        <v>1095</v>
      </c>
      <c r="J48" s="50">
        <v>609</v>
      </c>
      <c r="K48" s="50">
        <v>2625</v>
      </c>
      <c r="L48" s="50">
        <v>648</v>
      </c>
      <c r="M48" s="50">
        <v>451.5</v>
      </c>
      <c r="N48" s="50"/>
      <c r="O48" s="50"/>
      <c r="P48" s="50">
        <f t="shared" si="14"/>
        <v>2.2704793693757098E-2</v>
      </c>
      <c r="Q48" s="50">
        <f t="shared" si="15"/>
        <v>3.3955890011381075E-3</v>
      </c>
      <c r="R48" s="50">
        <f t="shared" si="16"/>
        <v>1.9646997383796421E-2</v>
      </c>
      <c r="S48" s="50">
        <f t="shared" si="17"/>
        <v>-1.351371916672282E-2</v>
      </c>
      <c r="T48" s="50">
        <f t="shared" si="18"/>
        <v>-1.69606153070452E-2</v>
      </c>
      <c r="U48" s="50">
        <f t="shared" si="19"/>
        <v>0</v>
      </c>
      <c r="V48" s="50">
        <f t="shared" si="20"/>
        <v>-1.4670189747793742E-2</v>
      </c>
      <c r="W48" s="50">
        <f t="shared" si="21"/>
        <v>-5.3766424155660027E-2</v>
      </c>
      <c r="X48" s="50">
        <f t="shared" si="22"/>
        <v>-2.1374859584733563E-2</v>
      </c>
      <c r="Y48" s="50">
        <f t="shared" si="23"/>
        <v>-8.8203438429728821E-3</v>
      </c>
      <c r="Z48" s="50"/>
      <c r="AA48" s="50"/>
      <c r="AB48" s="50"/>
      <c r="AC48" s="50"/>
      <c r="AD48" s="50"/>
      <c r="AE48" s="50"/>
      <c r="AF48" s="50"/>
      <c r="AG48" s="50"/>
      <c r="AH48" s="50"/>
      <c r="AI48" s="50"/>
      <c r="AJ48" s="50"/>
      <c r="AK48" s="50"/>
      <c r="AL48" s="50"/>
      <c r="AM48" s="50"/>
    </row>
    <row r="49" spans="1:39">
      <c r="A49" s="50"/>
      <c r="B49" s="50"/>
      <c r="C49" s="50" t="s">
        <v>658</v>
      </c>
      <c r="D49" s="50">
        <v>2405</v>
      </c>
      <c r="E49" s="50">
        <v>1500</v>
      </c>
      <c r="F49" s="50">
        <v>1240</v>
      </c>
      <c r="G49" s="50">
        <v>2230</v>
      </c>
      <c r="H49" s="50">
        <v>783</v>
      </c>
      <c r="I49" s="50">
        <v>1095</v>
      </c>
      <c r="J49" s="50">
        <v>612</v>
      </c>
      <c r="K49" s="50">
        <v>2550</v>
      </c>
      <c r="L49" s="50">
        <v>635</v>
      </c>
      <c r="M49" s="50">
        <v>448</v>
      </c>
      <c r="N49" s="50"/>
      <c r="O49" s="50"/>
      <c r="P49" s="50">
        <f t="shared" si="14"/>
        <v>-1.8538120998911112E-2</v>
      </c>
      <c r="Q49" s="50">
        <f t="shared" si="15"/>
        <v>1.6807118316381191E-2</v>
      </c>
      <c r="R49" s="50">
        <f t="shared" si="16"/>
        <v>-3.5647338730237607E-2</v>
      </c>
      <c r="S49" s="50">
        <f t="shared" si="17"/>
        <v>1.1274076573218161E-2</v>
      </c>
      <c r="T49" s="50">
        <f t="shared" si="18"/>
        <v>2.9814262710426268E-2</v>
      </c>
      <c r="U49" s="50">
        <f t="shared" si="19"/>
        <v>0</v>
      </c>
      <c r="V49" s="50">
        <f t="shared" si="20"/>
        <v>4.9140148024291626E-3</v>
      </c>
      <c r="W49" s="50">
        <f t="shared" si="21"/>
        <v>-2.8987536873252298E-2</v>
      </c>
      <c r="X49" s="50">
        <f t="shared" si="22"/>
        <v>-2.0265697459583024E-2</v>
      </c>
      <c r="Y49" s="50">
        <f t="shared" si="23"/>
        <v>-7.7821404420549628E-3</v>
      </c>
      <c r="Z49" s="50"/>
      <c r="AA49" s="50"/>
      <c r="AB49" s="50"/>
      <c r="AC49" s="50"/>
      <c r="AD49" s="50"/>
      <c r="AE49" s="50"/>
      <c r="AF49" s="50"/>
      <c r="AG49" s="50"/>
      <c r="AH49" s="50"/>
      <c r="AI49" s="50"/>
      <c r="AJ49" s="50"/>
      <c r="AK49" s="50"/>
      <c r="AL49" s="50"/>
      <c r="AM49" s="50"/>
    </row>
    <row r="50" spans="1:39">
      <c r="A50" s="50"/>
      <c r="B50" s="50"/>
      <c r="C50" s="50" t="s">
        <v>657</v>
      </c>
      <c r="D50" s="50">
        <v>2385</v>
      </c>
      <c r="E50" s="50">
        <v>1500</v>
      </c>
      <c r="F50" s="50">
        <v>1250</v>
      </c>
      <c r="G50" s="50">
        <v>2240</v>
      </c>
      <c r="H50" s="50">
        <v>808</v>
      </c>
      <c r="I50" s="50">
        <v>1115</v>
      </c>
      <c r="J50" s="50">
        <v>619</v>
      </c>
      <c r="K50" s="50">
        <v>2520</v>
      </c>
      <c r="L50" s="50">
        <v>636</v>
      </c>
      <c r="M50" s="50">
        <v>453</v>
      </c>
      <c r="N50" s="50"/>
      <c r="O50" s="50"/>
      <c r="P50" s="50">
        <f t="shared" si="14"/>
        <v>-8.3507792174199631E-3</v>
      </c>
      <c r="Q50" s="50">
        <f t="shared" si="15"/>
        <v>0</v>
      </c>
      <c r="R50" s="50">
        <f t="shared" si="16"/>
        <v>8.0321716972642527E-3</v>
      </c>
      <c r="S50" s="50">
        <f t="shared" si="17"/>
        <v>4.4742803949211069E-3</v>
      </c>
      <c r="T50" s="50">
        <f t="shared" si="18"/>
        <v>3.142936253029225E-2</v>
      </c>
      <c r="U50" s="50">
        <f t="shared" si="19"/>
        <v>1.8100041643617937E-2</v>
      </c>
      <c r="V50" s="50">
        <f t="shared" si="20"/>
        <v>1.1372990172269981E-2</v>
      </c>
      <c r="W50" s="50">
        <f t="shared" si="21"/>
        <v>-1.1834457647002796E-2</v>
      </c>
      <c r="X50" s="50">
        <f t="shared" si="22"/>
        <v>1.5735644474305383E-3</v>
      </c>
      <c r="Y50" s="50">
        <f t="shared" si="23"/>
        <v>1.1098893068048765E-2</v>
      </c>
      <c r="Z50" s="50"/>
      <c r="AA50" s="50"/>
      <c r="AB50" s="50"/>
      <c r="AC50" s="50"/>
      <c r="AD50" s="50"/>
      <c r="AE50" s="50"/>
      <c r="AF50" s="50"/>
      <c r="AG50" s="50"/>
      <c r="AH50" s="50"/>
      <c r="AI50" s="50"/>
      <c r="AJ50" s="50"/>
      <c r="AK50" s="50"/>
      <c r="AL50" s="50"/>
      <c r="AM50" s="50"/>
    </row>
    <row r="51" spans="1:39">
      <c r="A51" s="50"/>
      <c r="B51" s="50"/>
      <c r="C51" s="50" t="s">
        <v>656</v>
      </c>
      <c r="D51" s="50">
        <v>2470</v>
      </c>
      <c r="E51" s="50">
        <v>1535</v>
      </c>
      <c r="F51" s="50">
        <v>1250</v>
      </c>
      <c r="G51" s="50">
        <v>2300</v>
      </c>
      <c r="H51" s="50">
        <v>803</v>
      </c>
      <c r="I51" s="50">
        <v>1155</v>
      </c>
      <c r="J51" s="50">
        <v>621</v>
      </c>
      <c r="K51" s="50">
        <v>2710</v>
      </c>
      <c r="L51" s="50">
        <v>634</v>
      </c>
      <c r="M51" s="50">
        <v>488.5</v>
      </c>
      <c r="N51" s="50"/>
      <c r="O51" s="50"/>
      <c r="P51" s="50">
        <f t="shared" si="14"/>
        <v>3.5019026299581354E-2</v>
      </c>
      <c r="Q51" s="50">
        <f t="shared" si="15"/>
        <v>2.3065272930996188E-2</v>
      </c>
      <c r="R51" s="50">
        <f t="shared" si="16"/>
        <v>0</v>
      </c>
      <c r="S51" s="50">
        <f t="shared" si="17"/>
        <v>2.6433257068155431E-2</v>
      </c>
      <c r="T51" s="50">
        <f t="shared" si="18"/>
        <v>-6.2073445743337117E-3</v>
      </c>
      <c r="U51" s="50">
        <f t="shared" si="19"/>
        <v>3.5245939061674884E-2</v>
      </c>
      <c r="V51" s="50">
        <f t="shared" si="20"/>
        <v>3.2258092488825687E-3</v>
      </c>
      <c r="W51" s="50">
        <f t="shared" si="21"/>
        <v>7.2689733368277554E-2</v>
      </c>
      <c r="X51" s="50">
        <f t="shared" si="22"/>
        <v>-3.14960890289622E-3</v>
      </c>
      <c r="Y51" s="50">
        <f t="shared" si="23"/>
        <v>7.5447345999803475E-2</v>
      </c>
      <c r="Z51" s="50"/>
      <c r="AA51" s="50"/>
      <c r="AB51" s="50"/>
      <c r="AC51" s="50"/>
      <c r="AD51" s="50"/>
      <c r="AE51" s="50"/>
      <c r="AF51" s="50"/>
      <c r="AG51" s="50"/>
      <c r="AH51" s="50"/>
      <c r="AI51" s="50"/>
      <c r="AJ51" s="50"/>
      <c r="AK51" s="50"/>
      <c r="AL51" s="50"/>
      <c r="AM51" s="50"/>
    </row>
    <row r="52" spans="1:39">
      <c r="A52" s="50"/>
      <c r="B52" s="50"/>
      <c r="C52" s="50" t="s">
        <v>655</v>
      </c>
      <c r="D52" s="50">
        <v>2595</v>
      </c>
      <c r="E52" s="50">
        <v>1515</v>
      </c>
      <c r="F52" s="50">
        <v>1280</v>
      </c>
      <c r="G52" s="50">
        <v>2260</v>
      </c>
      <c r="H52" s="50">
        <v>834</v>
      </c>
      <c r="I52" s="50">
        <v>1155</v>
      </c>
      <c r="J52" s="50">
        <v>623</v>
      </c>
      <c r="K52" s="50">
        <v>2855</v>
      </c>
      <c r="L52" s="50">
        <v>630</v>
      </c>
      <c r="M52" s="50">
        <v>513</v>
      </c>
      <c r="N52" s="50"/>
      <c r="O52" s="50"/>
      <c r="P52" s="50">
        <f t="shared" si="14"/>
        <v>4.9368365977966219E-2</v>
      </c>
      <c r="Q52" s="50">
        <f t="shared" si="15"/>
        <v>-1.3114942077828018E-2</v>
      </c>
      <c r="R52" s="50">
        <f t="shared" si="16"/>
        <v>2.3716526617316065E-2</v>
      </c>
      <c r="S52" s="50">
        <f t="shared" si="17"/>
        <v>-1.7544309650909508E-2</v>
      </c>
      <c r="T52" s="50">
        <f t="shared" si="18"/>
        <v>3.7878688411985016E-2</v>
      </c>
      <c r="U52" s="50">
        <f t="shared" si="19"/>
        <v>0</v>
      </c>
      <c r="V52" s="50">
        <f t="shared" si="20"/>
        <v>3.2154368539743928E-3</v>
      </c>
      <c r="W52" s="50">
        <f t="shared" si="21"/>
        <v>5.2123208216364056E-2</v>
      </c>
      <c r="X52" s="50">
        <f t="shared" si="22"/>
        <v>-6.3291350516475123E-3</v>
      </c>
      <c r="Y52" s="50">
        <f t="shared" si="23"/>
        <v>4.8936373687932133E-2</v>
      </c>
      <c r="Z52" s="50"/>
      <c r="AA52" s="50"/>
      <c r="AB52" s="50"/>
      <c r="AC52" s="50"/>
      <c r="AD52" s="50"/>
      <c r="AE52" s="50"/>
      <c r="AF52" s="50"/>
      <c r="AG52" s="50"/>
      <c r="AH52" s="50"/>
      <c r="AI52" s="50"/>
      <c r="AJ52" s="50"/>
      <c r="AK52" s="50"/>
      <c r="AL52" s="50"/>
      <c r="AM52" s="50"/>
    </row>
    <row r="53" spans="1:39">
      <c r="A53" s="50"/>
      <c r="B53" s="50"/>
      <c r="C53" s="50" t="s">
        <v>654</v>
      </c>
      <c r="D53" s="50">
        <v>2665</v>
      </c>
      <c r="E53" s="50">
        <v>1595</v>
      </c>
      <c r="F53" s="50">
        <v>1290</v>
      </c>
      <c r="G53" s="50">
        <v>2310</v>
      </c>
      <c r="H53" s="50">
        <v>834</v>
      </c>
      <c r="I53" s="50">
        <v>1190</v>
      </c>
      <c r="J53" s="50">
        <v>632</v>
      </c>
      <c r="K53" s="50">
        <v>2805</v>
      </c>
      <c r="L53" s="50">
        <v>645</v>
      </c>
      <c r="M53" s="50">
        <v>524</v>
      </c>
      <c r="N53" s="50"/>
      <c r="O53" s="50"/>
      <c r="P53" s="50">
        <f t="shared" si="14"/>
        <v>2.6617540999955926E-2</v>
      </c>
      <c r="Q53" s="50">
        <f t="shared" si="15"/>
        <v>5.1458297275475406E-2</v>
      </c>
      <c r="R53" s="50">
        <f t="shared" si="16"/>
        <v>7.782140442054949E-3</v>
      </c>
      <c r="S53" s="50">
        <f t="shared" si="17"/>
        <v>2.1882711249507587E-2</v>
      </c>
      <c r="T53" s="50">
        <f t="shared" si="18"/>
        <v>0</v>
      </c>
      <c r="U53" s="50">
        <f t="shared" si="19"/>
        <v>2.9852963149681128E-2</v>
      </c>
      <c r="V53" s="50">
        <f t="shared" si="20"/>
        <v>1.4342875359404282E-2</v>
      </c>
      <c r="W53" s="50">
        <f t="shared" si="21"/>
        <v>-1.7668304133313915E-2</v>
      </c>
      <c r="X53" s="50">
        <f t="shared" si="22"/>
        <v>2.3530497410194036E-2</v>
      </c>
      <c r="Y53" s="50">
        <f t="shared" si="23"/>
        <v>2.1215839150272572E-2</v>
      </c>
      <c r="Z53" s="50"/>
      <c r="AA53" s="50"/>
      <c r="AB53" s="50"/>
      <c r="AC53" s="50"/>
      <c r="AD53" s="50"/>
      <c r="AE53" s="50"/>
      <c r="AF53" s="50"/>
      <c r="AG53" s="50"/>
      <c r="AH53" s="50"/>
      <c r="AI53" s="50"/>
      <c r="AJ53" s="50"/>
      <c r="AK53" s="50"/>
      <c r="AL53" s="50"/>
      <c r="AM53" s="50"/>
    </row>
    <row r="54" spans="1:39">
      <c r="A54" s="50"/>
      <c r="B54" s="50"/>
      <c r="C54" s="50" t="s">
        <v>653</v>
      </c>
      <c r="D54" s="50">
        <v>2635</v>
      </c>
      <c r="E54" s="50">
        <v>1590</v>
      </c>
      <c r="F54" s="50">
        <v>1280</v>
      </c>
      <c r="G54" s="50">
        <v>2325</v>
      </c>
      <c r="H54" s="50">
        <v>861</v>
      </c>
      <c r="I54" s="50">
        <v>1165</v>
      </c>
      <c r="J54" s="50">
        <v>624</v>
      </c>
      <c r="K54" s="50">
        <v>2800</v>
      </c>
      <c r="L54" s="50">
        <v>640</v>
      </c>
      <c r="M54" s="50">
        <v>530</v>
      </c>
      <c r="N54" s="50"/>
      <c r="O54" s="50"/>
      <c r="P54" s="50">
        <f t="shared" si="14"/>
        <v>-1.1320875624482198E-2</v>
      </c>
      <c r="Q54" s="50">
        <f t="shared" si="15"/>
        <v>-3.1397200046677527E-3</v>
      </c>
      <c r="R54" s="50">
        <f t="shared" si="16"/>
        <v>-7.7821404420549628E-3</v>
      </c>
      <c r="S54" s="50">
        <f t="shared" si="17"/>
        <v>6.4725145056175196E-3</v>
      </c>
      <c r="T54" s="50">
        <f t="shared" si="18"/>
        <v>3.1861102068984064E-2</v>
      </c>
      <c r="U54" s="50">
        <f t="shared" si="19"/>
        <v>-2.1232220105774167E-2</v>
      </c>
      <c r="V54" s="50">
        <f t="shared" si="20"/>
        <v>-1.2739025777429714E-2</v>
      </c>
      <c r="W54" s="50">
        <f t="shared" si="21"/>
        <v>-1.7841217935014426E-3</v>
      </c>
      <c r="X54" s="50">
        <f t="shared" si="22"/>
        <v>-7.7821404420549628E-3</v>
      </c>
      <c r="Y54" s="50">
        <f t="shared" si="23"/>
        <v>1.1385322225125429E-2</v>
      </c>
      <c r="Z54" s="50"/>
      <c r="AA54" s="50"/>
      <c r="AB54" s="50"/>
      <c r="AC54" s="50"/>
      <c r="AD54" s="50"/>
      <c r="AE54" s="50"/>
      <c r="AF54" s="50"/>
      <c r="AG54" s="50"/>
      <c r="AH54" s="50"/>
      <c r="AI54" s="50"/>
      <c r="AJ54" s="50"/>
      <c r="AK54" s="50"/>
      <c r="AL54" s="50"/>
      <c r="AM54" s="50"/>
    </row>
    <row r="55" spans="1:39">
      <c r="A55" s="50"/>
      <c r="B55" s="50"/>
      <c r="C55" s="50" t="s">
        <v>652</v>
      </c>
      <c r="D55" s="50">
        <v>2595</v>
      </c>
      <c r="E55" s="50">
        <v>1570</v>
      </c>
      <c r="F55" s="50">
        <v>1245</v>
      </c>
      <c r="G55" s="50">
        <v>2315</v>
      </c>
      <c r="H55" s="50">
        <v>839</v>
      </c>
      <c r="I55" s="50">
        <v>1190</v>
      </c>
      <c r="J55" s="50">
        <v>627</v>
      </c>
      <c r="K55" s="50">
        <v>2845</v>
      </c>
      <c r="L55" s="50">
        <v>634</v>
      </c>
      <c r="M55" s="50">
        <v>540</v>
      </c>
      <c r="N55" s="50"/>
      <c r="O55" s="50"/>
      <c r="P55" s="50">
        <f t="shared" si="14"/>
        <v>-1.5296665375473648E-2</v>
      </c>
      <c r="Q55" s="50">
        <f t="shared" si="15"/>
        <v>-1.2658396871923465E-2</v>
      </c>
      <c r="R55" s="50">
        <f t="shared" si="16"/>
        <v>-2.7724548014854862E-2</v>
      </c>
      <c r="S55" s="50">
        <f t="shared" si="17"/>
        <v>-4.3103515011222119E-3</v>
      </c>
      <c r="T55" s="50">
        <f t="shared" si="18"/>
        <v>-2.5883797960524636E-2</v>
      </c>
      <c r="U55" s="50">
        <f t="shared" si="19"/>
        <v>2.1232220105774118E-2</v>
      </c>
      <c r="V55" s="50">
        <f t="shared" si="20"/>
        <v>4.7961722634930135E-3</v>
      </c>
      <c r="W55" s="50">
        <f t="shared" si="21"/>
        <v>1.5943650397135946E-2</v>
      </c>
      <c r="X55" s="50">
        <f t="shared" si="22"/>
        <v>-9.4192219164916397E-3</v>
      </c>
      <c r="Y55" s="50">
        <f t="shared" si="23"/>
        <v>1.8692133012152546E-2</v>
      </c>
      <c r="Z55" s="50"/>
      <c r="AA55" s="50"/>
      <c r="AB55" s="50"/>
      <c r="AC55" s="50"/>
      <c r="AD55" s="50"/>
      <c r="AE55" s="50"/>
      <c r="AF55" s="50"/>
      <c r="AG55" s="50"/>
      <c r="AH55" s="50"/>
      <c r="AI55" s="50"/>
      <c r="AJ55" s="50"/>
      <c r="AK55" s="50"/>
      <c r="AL55" s="50"/>
      <c r="AM55" s="50"/>
    </row>
    <row r="56" spans="1:39">
      <c r="A56" s="50"/>
      <c r="B56" s="50"/>
      <c r="C56" s="50" t="s">
        <v>651</v>
      </c>
      <c r="D56" s="50">
        <v>2565</v>
      </c>
      <c r="E56" s="50">
        <v>1635</v>
      </c>
      <c r="F56" s="50">
        <v>1280</v>
      </c>
      <c r="G56" s="50">
        <v>2220</v>
      </c>
      <c r="H56" s="50">
        <v>835</v>
      </c>
      <c r="I56" s="50">
        <v>1175</v>
      </c>
      <c r="J56" s="50">
        <v>615</v>
      </c>
      <c r="K56" s="50">
        <v>2750</v>
      </c>
      <c r="L56" s="50">
        <v>630</v>
      </c>
      <c r="M56" s="50">
        <v>535</v>
      </c>
      <c r="N56" s="50"/>
      <c r="O56" s="50"/>
      <c r="P56" s="50">
        <f t="shared" si="14"/>
        <v>-1.1628037995119099E-2</v>
      </c>
      <c r="Q56" s="50">
        <f t="shared" si="15"/>
        <v>4.0567184989000124E-2</v>
      </c>
      <c r="R56" s="50">
        <f t="shared" si="16"/>
        <v>2.7724548014854768E-2</v>
      </c>
      <c r="S56" s="50">
        <f t="shared" si="17"/>
        <v>-4.190249165400934E-2</v>
      </c>
      <c r="T56" s="50">
        <f t="shared" si="18"/>
        <v>-4.7789816163506917E-3</v>
      </c>
      <c r="U56" s="50">
        <f t="shared" si="19"/>
        <v>-1.2685159527315687E-2</v>
      </c>
      <c r="V56" s="50">
        <f t="shared" si="20"/>
        <v>-1.9324272826402814E-2</v>
      </c>
      <c r="W56" s="50">
        <f t="shared" si="21"/>
        <v>-3.39621558998143E-2</v>
      </c>
      <c r="X56" s="50">
        <f t="shared" si="22"/>
        <v>-6.3291350516475123E-3</v>
      </c>
      <c r="Y56" s="50">
        <f t="shared" si="23"/>
        <v>-9.3023926623135612E-3</v>
      </c>
      <c r="Z56" s="50"/>
      <c r="AA56" s="50"/>
      <c r="AB56" s="50"/>
      <c r="AC56" s="50"/>
      <c r="AD56" s="50"/>
      <c r="AE56" s="50"/>
      <c r="AF56" s="50"/>
      <c r="AG56" s="50"/>
      <c r="AH56" s="50"/>
      <c r="AI56" s="50"/>
      <c r="AJ56" s="50"/>
      <c r="AK56" s="50"/>
      <c r="AL56" s="50"/>
      <c r="AM56" s="50"/>
    </row>
    <row r="57" spans="1:39">
      <c r="A57" s="50"/>
      <c r="B57" s="50"/>
      <c r="C57" s="50" t="s">
        <v>650</v>
      </c>
      <c r="D57" s="50">
        <v>2595</v>
      </c>
      <c r="E57" s="50">
        <v>1670</v>
      </c>
      <c r="F57" s="50">
        <v>1285</v>
      </c>
      <c r="G57" s="50">
        <v>2230</v>
      </c>
      <c r="H57" s="50">
        <v>834</v>
      </c>
      <c r="I57" s="50">
        <v>1185</v>
      </c>
      <c r="J57" s="50">
        <v>614</v>
      </c>
      <c r="K57" s="50">
        <v>2750</v>
      </c>
      <c r="L57" s="50">
        <v>636</v>
      </c>
      <c r="M57" s="50">
        <v>518</v>
      </c>
      <c r="N57" s="50"/>
      <c r="O57" s="50"/>
      <c r="P57" s="50">
        <f t="shared" si="14"/>
        <v>1.1628037995119214E-2</v>
      </c>
      <c r="Q57" s="50">
        <f t="shared" si="15"/>
        <v>2.1180822079447045E-2</v>
      </c>
      <c r="R57" s="50">
        <f t="shared" si="16"/>
        <v>3.8986404156573229E-3</v>
      </c>
      <c r="S57" s="50">
        <f t="shared" si="17"/>
        <v>4.4943895878392674E-3</v>
      </c>
      <c r="T57" s="50">
        <f t="shared" si="18"/>
        <v>-1.1983224921087556E-3</v>
      </c>
      <c r="U57" s="50">
        <f t="shared" si="19"/>
        <v>8.4746269909722356E-3</v>
      </c>
      <c r="V57" s="50">
        <f t="shared" si="20"/>
        <v>-1.6273396593753711E-3</v>
      </c>
      <c r="W57" s="50">
        <f t="shared" si="21"/>
        <v>0</v>
      </c>
      <c r="X57" s="50">
        <f t="shared" si="22"/>
        <v>9.4787439545437387E-3</v>
      </c>
      <c r="Y57" s="50">
        <f t="shared" si="23"/>
        <v>-3.2291504636523541E-2</v>
      </c>
      <c r="Z57" s="50"/>
      <c r="AA57" s="50"/>
      <c r="AB57" s="50"/>
      <c r="AC57" s="50"/>
      <c r="AD57" s="50"/>
      <c r="AE57" s="50"/>
      <c r="AF57" s="50"/>
      <c r="AG57" s="50"/>
      <c r="AH57" s="50"/>
      <c r="AI57" s="50"/>
      <c r="AJ57" s="50"/>
      <c r="AK57" s="50"/>
      <c r="AL57" s="50"/>
      <c r="AM57" s="50"/>
    </row>
    <row r="58" spans="1:39">
      <c r="A58" s="50"/>
      <c r="B58" s="50"/>
      <c r="C58" s="50" t="s">
        <v>649</v>
      </c>
      <c r="D58" s="50">
        <v>2740</v>
      </c>
      <c r="E58" s="50">
        <v>1675</v>
      </c>
      <c r="F58" s="50">
        <v>1285</v>
      </c>
      <c r="G58" s="50">
        <v>2190</v>
      </c>
      <c r="H58" s="50">
        <v>809</v>
      </c>
      <c r="I58" s="50">
        <v>1205</v>
      </c>
      <c r="J58" s="50">
        <v>606</v>
      </c>
      <c r="K58" s="50">
        <v>2720</v>
      </c>
      <c r="L58" s="50">
        <v>638</v>
      </c>
      <c r="M58" s="50">
        <v>533</v>
      </c>
      <c r="N58" s="50"/>
      <c r="O58" s="50"/>
      <c r="P58" s="50">
        <f t="shared" si="14"/>
        <v>5.4371403782126959E-2</v>
      </c>
      <c r="Q58" s="50">
        <f t="shared" si="15"/>
        <v>2.9895388483659859E-3</v>
      </c>
      <c r="R58" s="50">
        <f t="shared" si="16"/>
        <v>0</v>
      </c>
      <c r="S58" s="50">
        <f t="shared" si="17"/>
        <v>-1.810004164361799E-2</v>
      </c>
      <c r="T58" s="50">
        <f t="shared" si="18"/>
        <v>-3.0434485300255106E-2</v>
      </c>
      <c r="U58" s="50">
        <f t="shared" si="19"/>
        <v>1.6736792355523826E-2</v>
      </c>
      <c r="V58" s="50">
        <f t="shared" si="20"/>
        <v>-1.3114942077828018E-2</v>
      </c>
      <c r="W58" s="50">
        <f t="shared" si="21"/>
        <v>-1.0969031370573933E-2</v>
      </c>
      <c r="X58" s="50">
        <f t="shared" si="22"/>
        <v>3.1397200046678463E-3</v>
      </c>
      <c r="Y58" s="50">
        <f t="shared" si="23"/>
        <v>2.8546181906361531E-2</v>
      </c>
      <c r="Z58" s="50"/>
      <c r="AA58" s="50"/>
      <c r="AB58" s="50"/>
      <c r="AC58" s="50"/>
      <c r="AD58" s="50"/>
      <c r="AE58" s="50"/>
      <c r="AF58" s="50"/>
      <c r="AG58" s="50"/>
      <c r="AH58" s="50"/>
      <c r="AI58" s="50"/>
      <c r="AJ58" s="50"/>
      <c r="AK58" s="50"/>
      <c r="AL58" s="50"/>
      <c r="AM58" s="50"/>
    </row>
    <row r="59" spans="1:39">
      <c r="A59" s="50"/>
      <c r="B59" s="50"/>
      <c r="C59" s="50" t="s">
        <v>648</v>
      </c>
      <c r="D59" s="50">
        <v>2740</v>
      </c>
      <c r="E59" s="50">
        <v>1720</v>
      </c>
      <c r="F59" s="50">
        <v>1275</v>
      </c>
      <c r="G59" s="50">
        <v>2170</v>
      </c>
      <c r="H59" s="50">
        <v>815</v>
      </c>
      <c r="I59" s="50">
        <v>1195</v>
      </c>
      <c r="J59" s="50">
        <v>605</v>
      </c>
      <c r="K59" s="50">
        <v>2820</v>
      </c>
      <c r="L59" s="50">
        <v>651</v>
      </c>
      <c r="M59" s="50">
        <v>526</v>
      </c>
      <c r="N59" s="50"/>
      <c r="O59" s="50"/>
      <c r="P59" s="50">
        <f t="shared" si="14"/>
        <v>0</v>
      </c>
      <c r="Q59" s="50">
        <f t="shared" si="15"/>
        <v>2.6511125548331863E-2</v>
      </c>
      <c r="R59" s="50">
        <f t="shared" si="16"/>
        <v>-7.8125397367936247E-3</v>
      </c>
      <c r="S59" s="50">
        <f t="shared" si="17"/>
        <v>-9.1743762760412694E-3</v>
      </c>
      <c r="T59" s="50">
        <f t="shared" si="18"/>
        <v>7.389196182371085E-3</v>
      </c>
      <c r="U59" s="50">
        <f t="shared" si="19"/>
        <v>-8.3333815591442994E-3</v>
      </c>
      <c r="V59" s="50">
        <f t="shared" si="20"/>
        <v>-1.6515280384729533E-3</v>
      </c>
      <c r="W59" s="50">
        <f t="shared" si="21"/>
        <v>3.6105004642116356E-2</v>
      </c>
      <c r="X59" s="50">
        <f t="shared" si="22"/>
        <v>2.0171358863779413E-2</v>
      </c>
      <c r="Y59" s="50">
        <f t="shared" si="23"/>
        <v>-1.3220211428134718E-2</v>
      </c>
      <c r="Z59" s="50"/>
      <c r="AA59" s="50"/>
      <c r="AB59" s="50"/>
      <c r="AC59" s="50"/>
      <c r="AD59" s="50"/>
      <c r="AE59" s="50"/>
      <c r="AF59" s="50"/>
      <c r="AG59" s="50"/>
      <c r="AH59" s="50"/>
      <c r="AI59" s="50"/>
      <c r="AJ59" s="50"/>
      <c r="AK59" s="50"/>
      <c r="AL59" s="50"/>
      <c r="AM59" s="50"/>
    </row>
    <row r="60" spans="1:39">
      <c r="A60" s="50"/>
      <c r="B60" s="50"/>
      <c r="C60" s="50" t="s">
        <v>647</v>
      </c>
      <c r="D60" s="50">
        <v>2710</v>
      </c>
      <c r="E60" s="50">
        <v>1645</v>
      </c>
      <c r="F60" s="50">
        <v>1275</v>
      </c>
      <c r="G60" s="50">
        <v>2195</v>
      </c>
      <c r="H60" s="50">
        <v>827</v>
      </c>
      <c r="I60" s="50">
        <v>1285</v>
      </c>
      <c r="J60" s="50">
        <v>611</v>
      </c>
      <c r="K60" s="50">
        <v>2905</v>
      </c>
      <c r="L60" s="50">
        <v>667</v>
      </c>
      <c r="M60" s="50">
        <v>517</v>
      </c>
      <c r="N60" s="50"/>
      <c r="O60" s="50"/>
      <c r="P60" s="50">
        <f t="shared" si="14"/>
        <v>-1.1009285508369368E-2</v>
      </c>
      <c r="Q60" s="50">
        <f t="shared" si="15"/>
        <v>-4.4583906608026427E-2</v>
      </c>
      <c r="R60" s="50">
        <f t="shared" si="16"/>
        <v>0</v>
      </c>
      <c r="S60" s="50">
        <f t="shared" si="17"/>
        <v>1.1454878974766386E-2</v>
      </c>
      <c r="T60" s="50">
        <f t="shared" si="18"/>
        <v>1.4616581782828523E-2</v>
      </c>
      <c r="U60" s="50">
        <f t="shared" si="19"/>
        <v>7.2612532963709217E-2</v>
      </c>
      <c r="V60" s="50">
        <f t="shared" si="20"/>
        <v>9.8685011407537836E-3</v>
      </c>
      <c r="W60" s="50">
        <f t="shared" si="21"/>
        <v>2.9696505353852348E-2</v>
      </c>
      <c r="X60" s="50">
        <f t="shared" si="22"/>
        <v>2.4280403707054515E-2</v>
      </c>
      <c r="Y60" s="50">
        <f t="shared" si="23"/>
        <v>-1.7258338229280711E-2</v>
      </c>
      <c r="Z60" s="50"/>
      <c r="AA60" s="50"/>
      <c r="AB60" s="50"/>
      <c r="AC60" s="50"/>
      <c r="AD60" s="50"/>
      <c r="AE60" s="50"/>
      <c r="AF60" s="50"/>
      <c r="AG60" s="50"/>
      <c r="AH60" s="50"/>
      <c r="AI60" s="50"/>
      <c r="AJ60" s="50"/>
      <c r="AK60" s="50"/>
      <c r="AL60" s="50"/>
      <c r="AM60" s="50"/>
    </row>
    <row r="61" spans="1:39">
      <c r="A61" s="50"/>
      <c r="B61" s="50"/>
      <c r="C61" s="50" t="s">
        <v>646</v>
      </c>
      <c r="D61" s="50">
        <v>2685</v>
      </c>
      <c r="E61" s="50">
        <v>1660</v>
      </c>
      <c r="F61" s="50">
        <v>1225</v>
      </c>
      <c r="G61" s="50">
        <v>2200</v>
      </c>
      <c r="H61" s="50">
        <v>836</v>
      </c>
      <c r="I61" s="50">
        <v>1310</v>
      </c>
      <c r="J61" s="50">
        <v>608</v>
      </c>
      <c r="K61" s="50">
        <v>2935</v>
      </c>
      <c r="L61" s="50">
        <v>669</v>
      </c>
      <c r="M61" s="50">
        <v>513</v>
      </c>
      <c r="N61" s="50"/>
      <c r="O61" s="50"/>
      <c r="P61" s="50">
        <f t="shared" si="14"/>
        <v>-9.2679069307815085E-3</v>
      </c>
      <c r="Q61" s="50">
        <f t="shared" si="15"/>
        <v>9.0772181511166797E-3</v>
      </c>
      <c r="R61" s="50">
        <f t="shared" si="16"/>
        <v>-4.000533461369913E-2</v>
      </c>
      <c r="S61" s="50">
        <f t="shared" si="17"/>
        <v>2.2753138371356054E-3</v>
      </c>
      <c r="T61" s="50">
        <f t="shared" si="18"/>
        <v>1.0823918061010294E-2</v>
      </c>
      <c r="U61" s="50">
        <f t="shared" si="19"/>
        <v>1.9268418865876987E-2</v>
      </c>
      <c r="V61" s="50">
        <f t="shared" si="20"/>
        <v>-4.9220772054283319E-3</v>
      </c>
      <c r="W61" s="50">
        <f t="shared" si="21"/>
        <v>1.0274062976185284E-2</v>
      </c>
      <c r="X61" s="50">
        <f t="shared" si="22"/>
        <v>2.9940142126046996E-3</v>
      </c>
      <c r="Y61" s="50">
        <f t="shared" si="23"/>
        <v>-7.767029337659547E-3</v>
      </c>
      <c r="Z61" s="50"/>
      <c r="AA61" s="50"/>
      <c r="AB61" s="50"/>
      <c r="AC61" s="50"/>
      <c r="AD61" s="50"/>
      <c r="AE61" s="50"/>
      <c r="AF61" s="50"/>
      <c r="AG61" s="50"/>
      <c r="AH61" s="50"/>
      <c r="AI61" s="50"/>
      <c r="AJ61" s="50"/>
      <c r="AK61" s="50"/>
      <c r="AL61" s="50"/>
      <c r="AM61" s="50"/>
    </row>
    <row r="62" spans="1:39">
      <c r="A62" s="50"/>
      <c r="B62" s="50"/>
      <c r="C62" s="50" t="s">
        <v>645</v>
      </c>
      <c r="D62" s="50">
        <v>2640</v>
      </c>
      <c r="E62" s="50">
        <v>1665</v>
      </c>
      <c r="F62" s="50">
        <v>1230</v>
      </c>
      <c r="G62" s="50">
        <v>2280</v>
      </c>
      <c r="H62" s="50">
        <v>840</v>
      </c>
      <c r="I62" s="50">
        <v>1290</v>
      </c>
      <c r="J62" s="50">
        <v>605</v>
      </c>
      <c r="K62" s="50">
        <v>2880</v>
      </c>
      <c r="L62" s="50">
        <v>668</v>
      </c>
      <c r="M62" s="50">
        <v>535</v>
      </c>
      <c r="N62" s="50"/>
      <c r="O62" s="50"/>
      <c r="P62" s="50">
        <f t="shared" si="14"/>
        <v>-1.6901810802603254E-2</v>
      </c>
      <c r="Q62" s="50">
        <f t="shared" si="15"/>
        <v>3.0075210639553224E-3</v>
      </c>
      <c r="R62" s="50">
        <f t="shared" si="16"/>
        <v>4.0733253876358688E-3</v>
      </c>
      <c r="S62" s="50">
        <f t="shared" si="17"/>
        <v>3.5718082602079246E-2</v>
      </c>
      <c r="T62" s="50">
        <f t="shared" si="18"/>
        <v>4.7732787526575905E-3</v>
      </c>
      <c r="U62" s="50">
        <f t="shared" si="19"/>
        <v>-1.5384918839479456E-2</v>
      </c>
      <c r="V62" s="50">
        <f t="shared" si="20"/>
        <v>-4.9464239353255741E-3</v>
      </c>
      <c r="W62" s="50">
        <f t="shared" si="21"/>
        <v>-1.8917159132205225E-2</v>
      </c>
      <c r="X62" s="50">
        <f t="shared" si="22"/>
        <v>-1.4958865915826911E-3</v>
      </c>
      <c r="Y62" s="50">
        <f t="shared" si="23"/>
        <v>4.1990901725237118E-2</v>
      </c>
      <c r="Z62" s="50"/>
      <c r="AA62" s="50"/>
      <c r="AB62" s="50"/>
      <c r="AC62" s="50"/>
      <c r="AD62" s="50"/>
      <c r="AE62" s="50"/>
      <c r="AF62" s="50"/>
      <c r="AG62" s="50"/>
      <c r="AH62" s="50"/>
      <c r="AI62" s="50"/>
      <c r="AJ62" s="50"/>
      <c r="AK62" s="50"/>
      <c r="AL62" s="50"/>
      <c r="AM62" s="50"/>
    </row>
    <row r="63" spans="1:39">
      <c r="A63" s="50"/>
      <c r="B63" s="50"/>
      <c r="C63" s="50" t="s">
        <v>644</v>
      </c>
      <c r="D63" s="50">
        <v>2645</v>
      </c>
      <c r="E63" s="50">
        <v>1625</v>
      </c>
      <c r="F63" s="50">
        <v>1165</v>
      </c>
      <c r="G63" s="50">
        <v>2250</v>
      </c>
      <c r="H63" s="50">
        <v>857</v>
      </c>
      <c r="I63" s="50">
        <v>1290</v>
      </c>
      <c r="J63" s="50">
        <v>600</v>
      </c>
      <c r="K63" s="50">
        <v>2915</v>
      </c>
      <c r="L63" s="50">
        <v>657</v>
      </c>
      <c r="M63" s="50">
        <v>538</v>
      </c>
      <c r="N63" s="50"/>
      <c r="O63" s="50"/>
      <c r="P63" s="50">
        <f t="shared" si="14"/>
        <v>1.8921481520379623E-3</v>
      </c>
      <c r="Q63" s="50">
        <f t="shared" si="15"/>
        <v>-2.4317307650706357E-2</v>
      </c>
      <c r="R63" s="50">
        <f t="shared" si="16"/>
        <v>-5.4293082366662249E-2</v>
      </c>
      <c r="S63" s="50">
        <f t="shared" si="17"/>
        <v>-1.324522675002068E-2</v>
      </c>
      <c r="T63" s="50">
        <f t="shared" si="18"/>
        <v>2.003602676042042E-2</v>
      </c>
      <c r="U63" s="50">
        <f t="shared" si="19"/>
        <v>0</v>
      </c>
      <c r="V63" s="50">
        <f t="shared" si="20"/>
        <v>-8.2988028146950658E-3</v>
      </c>
      <c r="W63" s="50">
        <f t="shared" si="21"/>
        <v>1.2079525654601041E-2</v>
      </c>
      <c r="X63" s="50">
        <f t="shared" si="22"/>
        <v>-1.660415505203526E-2</v>
      </c>
      <c r="Y63" s="50">
        <f t="shared" si="23"/>
        <v>5.5918132657779345E-3</v>
      </c>
      <c r="Z63" s="50"/>
      <c r="AA63" s="50"/>
      <c r="AB63" s="50"/>
      <c r="AC63" s="50"/>
      <c r="AD63" s="50"/>
      <c r="AE63" s="50"/>
      <c r="AF63" s="50"/>
      <c r="AG63" s="50"/>
      <c r="AH63" s="50"/>
      <c r="AI63" s="50"/>
      <c r="AJ63" s="50"/>
      <c r="AK63" s="50"/>
      <c r="AL63" s="50"/>
      <c r="AM63" s="50"/>
    </row>
    <row r="64" spans="1:39">
      <c r="A64" s="50"/>
      <c r="B64" s="50"/>
      <c r="C64" s="50" t="s">
        <v>643</v>
      </c>
      <c r="D64" s="50">
        <v>2470</v>
      </c>
      <c r="E64" s="50">
        <v>1605</v>
      </c>
      <c r="F64" s="50">
        <v>1125</v>
      </c>
      <c r="G64" s="50">
        <v>2275</v>
      </c>
      <c r="H64" s="50">
        <v>827</v>
      </c>
      <c r="I64" s="50">
        <v>1235</v>
      </c>
      <c r="J64" s="50">
        <v>614</v>
      </c>
      <c r="K64" s="50">
        <v>2870</v>
      </c>
      <c r="L64" s="50">
        <v>662</v>
      </c>
      <c r="M64" s="50">
        <v>530</v>
      </c>
      <c r="N64" s="50"/>
      <c r="O64" s="50"/>
      <c r="P64" s="50">
        <f t="shared" si="14"/>
        <v>-6.8452914670376841E-2</v>
      </c>
      <c r="Q64" s="50">
        <f t="shared" si="15"/>
        <v>-1.2384059199721666E-2</v>
      </c>
      <c r="R64" s="50">
        <f t="shared" si="16"/>
        <v>-3.4938051361280462E-2</v>
      </c>
      <c r="S64" s="50">
        <f t="shared" si="17"/>
        <v>1.1049836186584935E-2</v>
      </c>
      <c r="T64" s="50">
        <f t="shared" si="18"/>
        <v>-3.5633223574088428E-2</v>
      </c>
      <c r="U64" s="50">
        <f t="shared" si="19"/>
        <v>-4.3571248293640188E-2</v>
      </c>
      <c r="V64" s="50">
        <f t="shared" si="20"/>
        <v>2.3065272930996188E-2</v>
      </c>
      <c r="W64" s="50">
        <f t="shared" si="21"/>
        <v>-1.5557790030926008E-2</v>
      </c>
      <c r="X64" s="50">
        <f t="shared" si="22"/>
        <v>7.5815374523977531E-3</v>
      </c>
      <c r="Y64" s="50">
        <f t="shared" si="23"/>
        <v>-1.4981553615616946E-2</v>
      </c>
      <c r="Z64" s="50"/>
      <c r="AA64" s="50"/>
      <c r="AB64" s="50"/>
      <c r="AC64" s="50"/>
      <c r="AD64" s="50"/>
      <c r="AE64" s="50"/>
      <c r="AF64" s="50"/>
      <c r="AG64" s="50"/>
      <c r="AH64" s="50"/>
      <c r="AI64" s="50"/>
      <c r="AJ64" s="50"/>
      <c r="AK64" s="50"/>
      <c r="AL64" s="50"/>
      <c r="AM64" s="50"/>
    </row>
    <row r="65" spans="1:39">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row>
    <row r="66" spans="1:39">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abSelected="1" topLeftCell="X1" zoomScale="39" zoomScaleNormal="39" workbookViewId="0">
      <pane ySplit="1" topLeftCell="A2" activePane="bottomLeft" state="frozen"/>
      <selection pane="bottomLeft" activeCell="AN4" sqref="AN4:AW1001"/>
    </sheetView>
  </sheetViews>
  <sheetFormatPr defaultColWidth="8.6640625" defaultRowHeight="17"/>
  <cols>
    <col min="1" max="1" width="15.83203125" style="36" bestFit="1" customWidth="1"/>
    <col min="2" max="11" width="13" style="36" bestFit="1" customWidth="1"/>
    <col min="12" max="12" width="8.4140625" style="36" customWidth="1"/>
    <col min="13" max="13" width="15.83203125" style="36" bestFit="1" customWidth="1"/>
    <col min="14" max="15" width="16.08203125" style="36" bestFit="1" customWidth="1"/>
    <col min="16" max="16" width="17.4140625" style="36" bestFit="1" customWidth="1"/>
    <col min="17" max="20" width="16.08203125" style="36" bestFit="1" customWidth="1"/>
    <col min="21" max="21" width="17.4140625" style="36" bestFit="1" customWidth="1"/>
    <col min="22" max="23" width="16.08203125" style="36" bestFit="1" customWidth="1"/>
    <col min="24" max="24" width="8" style="36" customWidth="1"/>
    <col min="25" max="25" width="15.83203125" style="36" bestFit="1" customWidth="1"/>
    <col min="26" max="35" width="13" style="36" bestFit="1" customWidth="1"/>
    <col min="36" max="38" width="8.6640625" style="36"/>
    <col min="39" max="39" width="15.83203125" style="36" bestFit="1" customWidth="1"/>
    <col min="40" max="43" width="13" style="36" bestFit="1" customWidth="1"/>
    <col min="44" max="46" width="8.83203125" style="36" bestFit="1" customWidth="1"/>
    <col min="47" max="47" width="12.1640625" style="36" bestFit="1" customWidth="1"/>
    <col min="48" max="49" width="13" style="36" bestFit="1" customWidth="1"/>
    <col min="50" max="50" width="15.6640625" style="36" bestFit="1" customWidth="1"/>
    <col min="51" max="51" width="13" style="36" bestFit="1" customWidth="1"/>
    <col min="52" max="52" width="12.83203125" style="36" bestFit="1" customWidth="1"/>
    <col min="53" max="53" width="22.6640625" style="36" customWidth="1"/>
    <col min="54" max="54" width="15.83203125" style="36" bestFit="1" customWidth="1"/>
    <col min="55" max="55" width="16.08203125" style="36" bestFit="1" customWidth="1"/>
    <col min="56" max="57" width="8.6640625" style="36"/>
    <col min="58" max="58" width="15" style="36" customWidth="1"/>
    <col min="59" max="59" width="8.6640625" style="36"/>
    <col min="60" max="60" width="14.83203125" style="36" customWidth="1"/>
    <col min="61" max="61" width="13.9140625" style="36" customWidth="1"/>
    <col min="62" max="62" width="15.9140625" style="36" customWidth="1"/>
    <col min="63" max="67" width="8.6640625" style="36"/>
    <col min="68" max="68" width="20.25" style="36" customWidth="1"/>
    <col min="69" max="69" width="17.4140625" style="36" customWidth="1"/>
    <col min="70" max="16384" width="8.6640625" style="36"/>
  </cols>
  <sheetData>
    <row r="1" spans="1:56" ht="17.5" thickTop="1">
      <c r="A1" s="63" t="s">
        <v>724</v>
      </c>
      <c r="B1" s="64">
        <v>6669</v>
      </c>
      <c r="C1" s="65">
        <v>3533</v>
      </c>
      <c r="D1" s="66">
        <v>2059</v>
      </c>
      <c r="E1" s="65">
        <v>3008</v>
      </c>
      <c r="F1" s="66">
        <v>4763</v>
      </c>
      <c r="G1" s="64">
        <v>2454</v>
      </c>
      <c r="H1" s="65">
        <v>2207</v>
      </c>
      <c r="I1" s="66">
        <v>3661</v>
      </c>
      <c r="J1" s="65">
        <v>2327</v>
      </c>
      <c r="K1" s="67">
        <v>3406</v>
      </c>
      <c r="L1" s="50"/>
      <c r="M1" s="68" t="s">
        <v>724</v>
      </c>
      <c r="N1" s="69" t="s">
        <v>737</v>
      </c>
      <c r="O1" s="70" t="s">
        <v>753</v>
      </c>
      <c r="P1" s="71" t="s">
        <v>754</v>
      </c>
      <c r="Q1" s="70" t="s">
        <v>755</v>
      </c>
      <c r="R1" s="71" t="s">
        <v>756</v>
      </c>
      <c r="S1" s="69" t="s">
        <v>757</v>
      </c>
      <c r="T1" s="70" t="s">
        <v>758</v>
      </c>
      <c r="U1" s="71" t="s">
        <v>759</v>
      </c>
      <c r="V1" s="70" t="s">
        <v>760</v>
      </c>
      <c r="W1" s="72" t="s">
        <v>785</v>
      </c>
      <c r="X1" s="50"/>
      <c r="Y1" s="73" t="s">
        <v>724</v>
      </c>
      <c r="Z1" s="74" t="s">
        <v>739</v>
      </c>
      <c r="AA1" s="75" t="s">
        <v>769</v>
      </c>
      <c r="AB1" s="76" t="s">
        <v>770</v>
      </c>
      <c r="AC1" s="75" t="s">
        <v>771</v>
      </c>
      <c r="AD1" s="76" t="s">
        <v>772</v>
      </c>
      <c r="AE1" s="74" t="s">
        <v>773</v>
      </c>
      <c r="AF1" s="75" t="s">
        <v>774</v>
      </c>
      <c r="AG1" s="76" t="s">
        <v>775</v>
      </c>
      <c r="AH1" s="75" t="s">
        <v>776</v>
      </c>
      <c r="AI1" s="77" t="s">
        <v>787</v>
      </c>
      <c r="AJ1" s="50"/>
      <c r="AK1" s="50"/>
      <c r="AL1" s="50"/>
      <c r="AM1" s="78" t="s">
        <v>724</v>
      </c>
      <c r="AN1" s="79" t="s">
        <v>740</v>
      </c>
      <c r="AO1" s="80" t="s">
        <v>777</v>
      </c>
      <c r="AP1" s="81" t="s">
        <v>778</v>
      </c>
      <c r="AQ1" s="80" t="s">
        <v>779</v>
      </c>
      <c r="AR1" s="81" t="s">
        <v>780</v>
      </c>
      <c r="AS1" s="79" t="s">
        <v>781</v>
      </c>
      <c r="AT1" s="80" t="s">
        <v>782</v>
      </c>
      <c r="AU1" s="81" t="s">
        <v>783</v>
      </c>
      <c r="AV1" s="80" t="s">
        <v>784</v>
      </c>
      <c r="AW1" s="82" t="s">
        <v>788</v>
      </c>
      <c r="AX1" s="79" t="s">
        <v>725</v>
      </c>
      <c r="AY1" s="80" t="s">
        <v>726</v>
      </c>
      <c r="AZ1" s="81" t="s">
        <v>708</v>
      </c>
      <c r="BA1" s="81" t="s">
        <v>727</v>
      </c>
      <c r="BB1" s="83" t="s">
        <v>728</v>
      </c>
      <c r="BC1" s="84" t="s">
        <v>729</v>
      </c>
      <c r="BD1" s="50"/>
    </row>
    <row r="2" spans="1:56" ht="17.5" thickBot="1">
      <c r="A2" s="85">
        <v>1</v>
      </c>
      <c r="B2" s="114">
        <v>0.24801927472613383</v>
      </c>
      <c r="C2" s="114">
        <v>5.3824067209083504E-2</v>
      </c>
      <c r="D2" s="114">
        <v>0.74640227502659173</v>
      </c>
      <c r="E2" s="114">
        <v>0.43934167791477274</v>
      </c>
      <c r="F2" s="114">
        <v>0.90754601094141707</v>
      </c>
      <c r="G2" s="114">
        <v>0.74436191533389473</v>
      </c>
      <c r="H2" s="114">
        <v>0.80984321575139218</v>
      </c>
      <c r="I2" s="114">
        <v>0.1932313880559513</v>
      </c>
      <c r="J2" s="114">
        <v>0.63309267860897722</v>
      </c>
      <c r="K2" s="86">
        <v>0.18338815123360175</v>
      </c>
      <c r="L2" s="50"/>
      <c r="M2" s="87">
        <v>1</v>
      </c>
      <c r="N2" s="114">
        <v>-0.6807360052702307</v>
      </c>
      <c r="O2" s="114">
        <v>-1.6088546194880711</v>
      </c>
      <c r="P2" s="114">
        <v>0.66321096486681574</v>
      </c>
      <c r="Q2" s="114">
        <v>-0.15263850798458287</v>
      </c>
      <c r="R2" s="114">
        <v>1.3257938878617623</v>
      </c>
      <c r="S2" s="114">
        <v>0.65685186821251274</v>
      </c>
      <c r="T2" s="114">
        <v>0.87731868058348472</v>
      </c>
      <c r="U2" s="114">
        <v>-0.86604993944129993</v>
      </c>
      <c r="V2" s="114">
        <v>0.34005561939989376</v>
      </c>
      <c r="W2" s="88">
        <v>-0.9025282861185786</v>
      </c>
      <c r="X2" s="50"/>
      <c r="Y2" s="89">
        <v>1</v>
      </c>
      <c r="Z2" s="114">
        <v>0</v>
      </c>
      <c r="AA2" s="114">
        <v>0</v>
      </c>
      <c r="AB2" s="114">
        <v>0</v>
      </c>
      <c r="AC2" s="114">
        <v>0</v>
      </c>
      <c r="AD2" s="114">
        <v>0</v>
      </c>
      <c r="AE2" s="114">
        <v>0</v>
      </c>
      <c r="AF2" s="114">
        <v>0</v>
      </c>
      <c r="AG2" s="114">
        <v>0</v>
      </c>
      <c r="AH2" s="114">
        <v>0</v>
      </c>
      <c r="AI2" s="90">
        <v>0</v>
      </c>
      <c r="AJ2" s="50"/>
      <c r="AK2" s="50"/>
      <c r="AL2" s="50"/>
      <c r="AM2" s="91">
        <v>1</v>
      </c>
      <c r="AN2" s="114">
        <v>0</v>
      </c>
      <c r="AO2" s="114">
        <v>0</v>
      </c>
      <c r="AP2" s="114">
        <v>0</v>
      </c>
      <c r="AQ2" s="114">
        <v>0</v>
      </c>
      <c r="AR2" s="114">
        <v>0</v>
      </c>
      <c r="AS2" s="114">
        <v>0</v>
      </c>
      <c r="AT2" s="114">
        <v>0</v>
      </c>
      <c r="AU2" s="114">
        <v>0</v>
      </c>
      <c r="AV2" s="114">
        <v>0</v>
      </c>
      <c r="AW2" s="114">
        <v>0</v>
      </c>
      <c r="AX2" s="114">
        <v>0</v>
      </c>
      <c r="AY2" s="114">
        <v>0</v>
      </c>
      <c r="AZ2" s="114">
        <v>0</v>
      </c>
      <c r="BA2" s="114">
        <v>0</v>
      </c>
      <c r="BB2" s="92">
        <v>0</v>
      </c>
      <c r="BC2" s="93">
        <v>4.2900000000000001E-2</v>
      </c>
      <c r="BD2" s="50"/>
    </row>
    <row r="3" spans="1:56">
      <c r="A3" s="85">
        <v>2</v>
      </c>
      <c r="B3" s="114">
        <v>0.2095946469764578</v>
      </c>
      <c r="C3" s="114">
        <v>0.72701403908375584</v>
      </c>
      <c r="D3" s="114">
        <v>0.3204061174099857</v>
      </c>
      <c r="E3" s="114">
        <v>0.24490161057205762</v>
      </c>
      <c r="F3" s="114">
        <v>0.93063935983022361</v>
      </c>
      <c r="G3" s="114">
        <v>0.92290177070941692</v>
      </c>
      <c r="H3" s="114">
        <v>6.5353903766034449E-3</v>
      </c>
      <c r="I3" s="114">
        <v>0.74661607879166136</v>
      </c>
      <c r="J3" s="114">
        <v>0.90153660979500572</v>
      </c>
      <c r="K3" s="94">
        <v>0.55281501114171316</v>
      </c>
      <c r="L3" s="95"/>
      <c r="M3" s="96">
        <v>2</v>
      </c>
      <c r="N3" s="117">
        <v>-0.80782853851074443</v>
      </c>
      <c r="O3" s="117">
        <v>0.6038070649076096</v>
      </c>
      <c r="P3" s="117">
        <v>-0.46656346004352456</v>
      </c>
      <c r="Q3" s="117">
        <v>-0.69062183641871688</v>
      </c>
      <c r="R3" s="117">
        <v>1.4805696783499505</v>
      </c>
      <c r="S3" s="117">
        <v>1.4248642046431514</v>
      </c>
      <c r="T3" s="117">
        <v>-2.4818349351237896</v>
      </c>
      <c r="U3" s="114">
        <v>0.66387886795158602</v>
      </c>
      <c r="V3" s="114">
        <v>1.2903568681011111</v>
      </c>
      <c r="W3" s="88">
        <v>0.13277670527413776</v>
      </c>
      <c r="X3" s="50"/>
      <c r="Y3" s="89">
        <v>2</v>
      </c>
      <c r="Z3" s="114">
        <f>(幕後結果!$AB$2+幕後結果!$AB$4*幕後結果_最佳化!$N1004)*12/3</f>
        <v>-1.0512501675414758</v>
      </c>
      <c r="AA3" s="114">
        <f>(幕後結果!$AC$2+幕後結果!$AC$4*幕後結果_最佳化!$O1004)*12/3</f>
        <v>1.51256733058971</v>
      </c>
      <c r="AB3" s="114">
        <f>(幕後結果!$AD$2+幕後結果!$AD$4*幕後結果_最佳化!$P1004)*12/3</f>
        <v>-1.9173329881316239</v>
      </c>
      <c r="AC3" s="114">
        <f>(幕後結果!$AE$2+幕後結果!$AE$4*幕後結果_最佳化!$Q1004)*12/3</f>
        <v>-0.93823067903293511</v>
      </c>
      <c r="AD3" s="114">
        <f>(幕後結果!$AF$2+幕後結果!$AF$4*幕後結果_最佳化!$R1004)*12/3</f>
        <v>0.26330876895865774</v>
      </c>
      <c r="AE3" s="114">
        <f>(幕後結果!$AG$2+幕後結果!$AG$4*幕後結果_最佳化!$S1004)*12/3</f>
        <v>1.7106351570765053</v>
      </c>
      <c r="AF3" s="114">
        <f>(幕後結果!$AH$2+幕後結果!$AH$4*幕後結果_最佳化!$T1004)*12/3</f>
        <v>-1.2747159175523912</v>
      </c>
      <c r="AG3" s="114">
        <f>(幕後結果!$AI$2+幕後結果!$AI$4*幕後結果_最佳化!$U1004)*12/3</f>
        <v>-1.39023511819212</v>
      </c>
      <c r="AH3" s="114">
        <f>(幕後結果!$AJ$2+幕後結果!$AJ$4*幕後結果_最佳化!$V1004)*12/3</f>
        <v>0.61514491409993355</v>
      </c>
      <c r="AI3" s="90">
        <f>(幕後結果!$AK$2+幕後結果!$AK$4*幕後結果_最佳化!$W1004)*12/3</f>
        <v>0.56218648359128653</v>
      </c>
      <c r="AJ3" s="50"/>
      <c r="AK3" s="50"/>
      <c r="AL3" s="50"/>
      <c r="AM3" s="91">
        <v>2</v>
      </c>
      <c r="AN3" s="118">
        <f>B1004/SUM($B1004:$K1004)</f>
        <v>0.15194793457858247</v>
      </c>
      <c r="AO3" s="118">
        <f t="shared" ref="AO3:AW3" si="0">C1004/SUM($B1004:$K1004)</f>
        <v>0.15054650617150978</v>
      </c>
      <c r="AP3" s="118">
        <f t="shared" si="0"/>
        <v>0.10716170923749672</v>
      </c>
      <c r="AQ3" s="118">
        <f t="shared" si="0"/>
        <v>0.17661276980153867</v>
      </c>
      <c r="AR3" s="118">
        <f t="shared" si="0"/>
        <v>5.7675312924334754E-2</v>
      </c>
      <c r="AS3" s="118">
        <f t="shared" si="0"/>
        <v>1.3213450226811443E-2</v>
      </c>
      <c r="AT3" s="118">
        <f t="shared" si="0"/>
        <v>6.0254456223720401E-2</v>
      </c>
      <c r="AU3" s="118">
        <f t="shared" si="0"/>
        <v>3.0286330579963921E-2</v>
      </c>
      <c r="AV3" s="118">
        <f t="shared" si="0"/>
        <v>0.189073904512401</v>
      </c>
      <c r="AW3" s="118">
        <f t="shared" si="0"/>
        <v>6.3227625743640825E-2</v>
      </c>
      <c r="AX3" s="118">
        <f>SUM(AN3:AW3)</f>
        <v>0.99999999999999989</v>
      </c>
      <c r="AY3" s="118">
        <f>SUMPRODUCT(AN3:AW3,幕後結果_最佳化!$Z$1005:$AI$1005)</f>
        <v>9.6773068302537901E-2</v>
      </c>
      <c r="AZ3" s="118">
        <f>(SUMPRODUCT(AN3:AW3,MMULT(AN3:AW3,幕後結果!$AB$9:$AK$18)))*252</f>
        <v>6.7715084663859962E-2</v>
      </c>
      <c r="BA3" s="118">
        <f>AZ3^0.5</f>
        <v>0.26022122254700897</v>
      </c>
      <c r="BB3" s="113">
        <f>(AY3-$BC$2)/$BA3</f>
        <v>0.2070279578861241</v>
      </c>
      <c r="BC3" s="97" t="s">
        <v>730</v>
      </c>
      <c r="BD3" s="50"/>
    </row>
    <row r="4" spans="1:56">
      <c r="A4" s="85">
        <v>3</v>
      </c>
      <c r="B4" s="114">
        <v>0.42900379472252648</v>
      </c>
      <c r="C4" s="114">
        <v>0.74008534321197228</v>
      </c>
      <c r="D4" s="114">
        <v>0.68054591299082912</v>
      </c>
      <c r="E4" s="114">
        <v>0.67228091761110087</v>
      </c>
      <c r="F4" s="114">
        <v>0.4270229866069164</v>
      </c>
      <c r="G4" s="114">
        <v>0.68703487042070344</v>
      </c>
      <c r="H4" s="114">
        <v>0.33788176768321687</v>
      </c>
      <c r="I4" s="114">
        <v>0.11684330748619565</v>
      </c>
      <c r="J4" s="114">
        <v>0.61701857729556009</v>
      </c>
      <c r="K4" s="94">
        <v>0.61725135809696496</v>
      </c>
      <c r="L4" s="95"/>
      <c r="M4" s="96">
        <v>3</v>
      </c>
      <c r="N4" s="117">
        <v>-0.17891099484459441</v>
      </c>
      <c r="O4" s="117">
        <v>0.64360853606353186</v>
      </c>
      <c r="P4" s="117">
        <v>0.46922590050458907</v>
      </c>
      <c r="Q4" s="117">
        <v>0.4462202389103147</v>
      </c>
      <c r="R4" s="117">
        <v>-0.18395854873943104</v>
      </c>
      <c r="S4" s="117">
        <v>0.48746299723337361</v>
      </c>
      <c r="T4" s="117">
        <v>-0.41825110382770508</v>
      </c>
      <c r="U4" s="114">
        <v>-1.1909158668409427</v>
      </c>
      <c r="V4" s="114">
        <v>0.29765977755356099</v>
      </c>
      <c r="W4" s="88">
        <v>0.29826975823875496</v>
      </c>
      <c r="X4" s="50"/>
      <c r="Y4" s="89">
        <v>3</v>
      </c>
      <c r="Z4" s="114">
        <f>(幕後結果!$AB$2+幕後結果!$AB$4*幕後結果_最佳化!$N1005)*12/3</f>
        <v>-0.27041734159377001</v>
      </c>
      <c r="AA4" s="114">
        <f>(幕後結果!$AC$2+幕後結果!$AC$4*幕後結果_最佳化!$O1005)*12/3</f>
        <v>1.9681384990554625</v>
      </c>
      <c r="AB4" s="114">
        <f>(幕後結果!$AD$2+幕後結果!$AD$4*幕後結果_最佳化!$P1005)*12/3</f>
        <v>-0.23974578042000427</v>
      </c>
      <c r="AC4" s="114">
        <f>(幕後結果!$AE$2+幕後結果!$AE$4*幕後結果_最佳化!$Q1005)*12/3</f>
        <v>-0.14840880250923455</v>
      </c>
      <c r="AD4" s="114">
        <f>(幕後結果!$AF$2+幕後結果!$AF$4*幕後結果_最佳化!$R1005)*12/3</f>
        <v>-0.85329553029952254</v>
      </c>
      <c r="AE4" s="114">
        <f>(幕後結果!$AG$2+幕後結果!$AG$4*幕後結果_最佳化!$S1005)*12/3</f>
        <v>1.0405954294014945</v>
      </c>
      <c r="AF4" s="114">
        <f>(幕後結果!$AH$2+幕後結果!$AH$4*幕後結果_最佳化!$T1005)*12/3</f>
        <v>-0.38125022254511048</v>
      </c>
      <c r="AG4" s="114">
        <f>(幕後結果!$AI$2+幕後結果!$AI$4*幕後結果_最佳化!$U1005)*12/3</f>
        <v>-3.2119521700217515</v>
      </c>
      <c r="AH4" s="114">
        <f>(幕後結果!$AJ$2+幕後結果!$AJ$4*幕後結果_最佳化!$V1005)*12/3</f>
        <v>0.92602947196163976</v>
      </c>
      <c r="AI4" s="90">
        <f>(幕後結果!$AK$2+幕後結果!$AK$4*幕後結果_最佳化!$W1005)*12/3</f>
        <v>0.9749490850371888</v>
      </c>
      <c r="AJ4" s="50"/>
      <c r="AK4" s="50"/>
      <c r="AL4" s="50"/>
      <c r="AM4" s="91">
        <v>3</v>
      </c>
      <c r="AN4" s="118">
        <f t="shared" ref="AN4:AN67" si="1">B1005/SUM($B1005:$K1005)</f>
        <v>0.13334749402098364</v>
      </c>
      <c r="AO4" s="118">
        <f t="shared" ref="AO4:AO67" si="2">C1005/SUM($B1005:$K1005)</f>
        <v>8.5591929426505745E-2</v>
      </c>
      <c r="AP4" s="118">
        <f t="shared" ref="AP4:AP67" si="3">D1005/SUM($B1005:$K1005)</f>
        <v>0.15450930544244426</v>
      </c>
      <c r="AQ4" s="118">
        <f t="shared" ref="AQ4:AQ67" si="4">E1005/SUM($B1005:$K1005)</f>
        <v>0.18009124005441138</v>
      </c>
      <c r="AR4" s="118">
        <f t="shared" ref="AR4:AR67" si="5">F1005/SUM($B1005:$K1005)</f>
        <v>1.2862351760379795E-2</v>
      </c>
      <c r="AS4" s="118">
        <f t="shared" ref="AS4:AS67" si="6">G1005/SUM($B1005:$K1005)</f>
        <v>0.12197987282672353</v>
      </c>
      <c r="AT4" s="118">
        <f t="shared" ref="AT4:AT67" si="7">H1005/SUM($B1005:$K1005)</f>
        <v>5.4879139971896224E-2</v>
      </c>
      <c r="AU4" s="118">
        <f t="shared" ref="AU4:AU67" si="8">I1005/SUM($B1005:$K1005)</f>
        <v>5.2940401678926594E-2</v>
      </c>
      <c r="AV4" s="118">
        <f t="shared" ref="AV4:AV67" si="9">J1005/SUM($B1005:$K1005)</f>
        <v>4.5499889373990712E-3</v>
      </c>
      <c r="AW4" s="118">
        <f t="shared" ref="AW4:AW67" si="10">K1005/SUM($B1005:$K1005)</f>
        <v>0.19924827588032959</v>
      </c>
      <c r="AX4" s="118">
        <f t="shared" ref="AX4:AX67" si="11">SUM(AN4:AW4)</f>
        <v>0.99999999999999967</v>
      </c>
      <c r="AY4" s="118">
        <f>SUMPRODUCT(AN4:AW4,幕後結果_最佳化!$Z$1005:$AI$1005)</f>
        <v>2.0987525215901498E-2</v>
      </c>
      <c r="AZ4" s="118">
        <f>(SUMPRODUCT(AN4:AW4,MMULT(AN4:AW4,幕後結果!$AB$9:$AK$18)))*252</f>
        <v>7.9553192390581784E-2</v>
      </c>
      <c r="BA4" s="118">
        <f t="shared" ref="BA4:BA67" si="12">AZ4^0.5</f>
        <v>0.28205175480854888</v>
      </c>
      <c r="BB4" s="113">
        <f t="shared" ref="BB4:BB67" si="13">(AY4-$BC$2)/$BA4</f>
        <v>-7.7689553106919176E-2</v>
      </c>
      <c r="BC4" s="50"/>
      <c r="BD4" s="50"/>
    </row>
    <row r="5" spans="1:56">
      <c r="A5" s="85">
        <v>4</v>
      </c>
      <c r="B5" s="114">
        <v>0.93809043591139818</v>
      </c>
      <c r="C5" s="114">
        <v>0.59491497984373165</v>
      </c>
      <c r="D5" s="114">
        <v>0.2795304323335841</v>
      </c>
      <c r="E5" s="114">
        <v>0.65809007503460393</v>
      </c>
      <c r="F5" s="114">
        <v>0.32420882433350928</v>
      </c>
      <c r="G5" s="114">
        <v>0.67238323563584124</v>
      </c>
      <c r="H5" s="114">
        <v>0.11527839355503477</v>
      </c>
      <c r="I5" s="114">
        <v>0.27148146322735922</v>
      </c>
      <c r="J5" s="114">
        <v>0.50640945757357048</v>
      </c>
      <c r="K5" s="94">
        <v>0.89005763366369672</v>
      </c>
      <c r="L5" s="95"/>
      <c r="M5" s="96">
        <v>4</v>
      </c>
      <c r="N5" s="117">
        <v>1.5389392487562286</v>
      </c>
      <c r="O5" s="117">
        <v>0.24020667363096823</v>
      </c>
      <c r="P5" s="117">
        <v>-0.58423701003377848</v>
      </c>
      <c r="Q5" s="117">
        <v>0.40725617098514239</v>
      </c>
      <c r="R5" s="117">
        <v>-0.45596152088243841</v>
      </c>
      <c r="S5" s="117">
        <v>0.44650357785485156</v>
      </c>
      <c r="T5" s="117">
        <v>-1.1989258297680758</v>
      </c>
      <c r="U5" s="114">
        <v>-0.60833859791272082</v>
      </c>
      <c r="V5" s="114">
        <v>1.6066818807435778E-2</v>
      </c>
      <c r="W5" s="88">
        <v>1.2268346817233822</v>
      </c>
      <c r="X5" s="50"/>
      <c r="Y5" s="89">
        <v>4</v>
      </c>
      <c r="Z5" s="114">
        <f>(幕後結果!$AB$2+幕後結果!$AB$4*幕後結果_最佳化!$N1006)*12/3</f>
        <v>1.8623803101407155</v>
      </c>
      <c r="AA5" s="114">
        <f>(幕後結果!$AC$2+幕後結果!$AC$4*幕後結果_最佳化!$O1006)*12/3</f>
        <v>2.683619312237846</v>
      </c>
      <c r="AB5" s="114">
        <f>(幕後結果!$AD$2+幕後結果!$AD$4*幕後結果_最佳化!$P1006)*12/3</f>
        <v>0.35502218453814427</v>
      </c>
      <c r="AC5" s="114">
        <f>(幕後結果!$AE$2+幕後結果!$AE$4*幕後結果_最佳化!$Q1006)*12/3</f>
        <v>-4.3853540665097168E-2</v>
      </c>
      <c r="AD5" s="114">
        <f>(幕後結果!$AF$2+幕後結果!$AF$4*幕後結果_最佳化!$R1006)*12/3</f>
        <v>-0.69012691885892286</v>
      </c>
      <c r="AE5" s="114">
        <f>(幕後結果!$AG$2+幕後結果!$AG$4*幕後結果_最佳化!$S1006)*12/3</f>
        <v>1.2787086523732614</v>
      </c>
      <c r="AF5" s="114">
        <f>(幕後結果!$AH$2+幕後結果!$AH$4*幕後結果_最佳化!$T1006)*12/3</f>
        <v>-0.75714518774315065</v>
      </c>
      <c r="AG5" s="114">
        <f>(幕後結果!$AI$2+幕後結果!$AI$4*幕後結果_最佳化!$U1006)*12/3</f>
        <v>-2.197949093718472</v>
      </c>
      <c r="AH5" s="114">
        <f>(幕後結果!$AJ$2+幕後結果!$AJ$4*幕後結果_最佳化!$V1006)*12/3</f>
        <v>0.54646212769028402</v>
      </c>
      <c r="AI5" s="90">
        <f>(幕後結果!$AK$2+幕後結果!$AK$4*幕後結果_最佳化!$W1006)*12/3</f>
        <v>2.0973291449232954</v>
      </c>
      <c r="AJ5" s="50"/>
      <c r="AK5" s="50"/>
      <c r="AL5" s="50"/>
      <c r="AM5" s="91">
        <v>4</v>
      </c>
      <c r="AN5" s="118">
        <f t="shared" si="1"/>
        <v>8.1311628936048749E-2</v>
      </c>
      <c r="AO5" s="118">
        <f t="shared" si="2"/>
        <v>5.3772125125058808E-2</v>
      </c>
      <c r="AP5" s="118">
        <f t="shared" si="3"/>
        <v>6.3503911558474693E-2</v>
      </c>
      <c r="AQ5" s="118">
        <f t="shared" si="4"/>
        <v>0.19551949992400552</v>
      </c>
      <c r="AR5" s="118">
        <f t="shared" si="5"/>
        <v>5.4419027322283223E-2</v>
      </c>
      <c r="AS5" s="118">
        <f t="shared" si="6"/>
        <v>2.6949023643536848E-2</v>
      </c>
      <c r="AT5" s="118">
        <f t="shared" si="7"/>
        <v>0.15320827459748831</v>
      </c>
      <c r="AU5" s="118">
        <f t="shared" si="8"/>
        <v>0.19624251787896244</v>
      </c>
      <c r="AV5" s="118">
        <f t="shared" si="9"/>
        <v>0.11709445633058889</v>
      </c>
      <c r="AW5" s="118">
        <f t="shared" si="10"/>
        <v>5.797953468355245E-2</v>
      </c>
      <c r="AX5" s="118">
        <f t="shared" si="11"/>
        <v>0.99999999999999989</v>
      </c>
      <c r="AY5" s="118">
        <f>SUMPRODUCT(AN5:AW5,幕後結果_最佳化!$Z$1005:$AI$1005)</f>
        <v>-0.3606862526313126</v>
      </c>
      <c r="AZ5" s="118">
        <f>(SUMPRODUCT(AN5:AW5,MMULT(AN5:AW5,幕後結果!$AB$9:$AK$18)))*252</f>
        <v>6.0105489277421743E-2</v>
      </c>
      <c r="BA5" s="118">
        <f t="shared" si="12"/>
        <v>0.24516420880181866</v>
      </c>
      <c r="BB5" s="113">
        <f t="shared" si="13"/>
        <v>-1.6461874863535086</v>
      </c>
      <c r="BC5" s="50"/>
      <c r="BD5" s="50"/>
    </row>
    <row r="6" spans="1:56">
      <c r="A6" s="85">
        <v>5</v>
      </c>
      <c r="B6" s="114">
        <v>0.50017374047790297</v>
      </c>
      <c r="C6" s="114">
        <v>0.8713950188035513</v>
      </c>
      <c r="D6" s="114">
        <v>0.57229348563119919</v>
      </c>
      <c r="E6" s="114">
        <v>0.44545709160384761</v>
      </c>
      <c r="F6" s="114">
        <v>0.54021022312695921</v>
      </c>
      <c r="G6" s="114">
        <v>0.95210899035284347</v>
      </c>
      <c r="H6" s="114">
        <v>0.89901928780407481</v>
      </c>
      <c r="I6" s="114">
        <v>0.63406664431384807</v>
      </c>
      <c r="J6" s="114">
        <v>0.89547786755524372</v>
      </c>
      <c r="K6" s="94">
        <v>0.31152154924841002</v>
      </c>
      <c r="L6" s="95"/>
      <c r="M6" s="96">
        <v>5</v>
      </c>
      <c r="N6" s="117">
        <v>4.3550280812593313E-4</v>
      </c>
      <c r="O6" s="117">
        <v>1.1330102179198689</v>
      </c>
      <c r="P6" s="117">
        <v>0.18221623991190325</v>
      </c>
      <c r="Q6" s="117">
        <v>-0.1371475308522625</v>
      </c>
      <c r="R6" s="117">
        <v>0.10096335023009137</v>
      </c>
      <c r="S6" s="117">
        <v>1.6656556543712788</v>
      </c>
      <c r="T6" s="117">
        <v>1.275983294827264</v>
      </c>
      <c r="U6" s="114">
        <v>0.34264344851650813</v>
      </c>
      <c r="V6" s="114">
        <v>1.256197798094101</v>
      </c>
      <c r="W6" s="88">
        <v>-0.49154207855307902</v>
      </c>
      <c r="X6" s="50"/>
      <c r="Y6" s="89">
        <v>5</v>
      </c>
      <c r="Z6" s="114">
        <f>(幕後結果!$AB$2+幕後結果!$AB$4*幕後結果_最佳化!$N1007)*12/3</f>
        <v>-4.7749626252798681E-2</v>
      </c>
      <c r="AA6" s="114">
        <f>(幕後結果!$AC$2+幕後結果!$AC$4*幕後結果_最佳化!$O1007)*12/3</f>
        <v>2.5917557380562481</v>
      </c>
      <c r="AB6" s="114">
        <f>(幕後結果!$AD$2+幕後結果!$AD$4*幕後結果_最佳化!$P1007)*12/3</f>
        <v>-0.14298482226015652</v>
      </c>
      <c r="AC6" s="114">
        <f>(幕後結果!$AE$2+幕後結果!$AE$4*幕後結果_最佳化!$Q1007)*12/3</f>
        <v>-0.44538006456509022</v>
      </c>
      <c r="AD6" s="114">
        <f>(幕後結果!$AF$2+幕後結果!$AF$4*幕後結果_最佳化!$R1007)*12/3</f>
        <v>-0.5690176441684518</v>
      </c>
      <c r="AE6" s="114">
        <f>(幕後結果!$AG$2+幕後結果!$AG$4*幕後結果_最佳化!$S1007)*12/3</f>
        <v>2.1665273510511414</v>
      </c>
      <c r="AF6" s="114">
        <f>(幕後結果!$AH$2+幕後結果!$AH$4*幕後結果_最佳化!$T1007)*12/3</f>
        <v>0.22838223248370082</v>
      </c>
      <c r="AG6" s="114">
        <f>(幕後結果!$AI$2+幕後結果!$AI$4*幕後結果_最佳化!$U1007)*12/3</f>
        <v>-1.1000747329741762</v>
      </c>
      <c r="AH6" s="114">
        <f>(幕後結果!$AJ$2+幕後結果!$AJ$4*幕後結果_最佳化!$V1007)*12/3</f>
        <v>1.8421664921470942</v>
      </c>
      <c r="AI6" s="90">
        <f>(幕後結果!$AK$2+幕後結果!$AK$4*幕後結果_最佳化!$W1007)*12/3</f>
        <v>0.76560740600818855</v>
      </c>
      <c r="AJ6" s="50"/>
      <c r="AK6" s="50"/>
      <c r="AL6" s="50"/>
      <c r="AM6" s="91">
        <v>5</v>
      </c>
      <c r="AN6" s="118">
        <f t="shared" si="1"/>
        <v>0.10987685902914376</v>
      </c>
      <c r="AO6" s="118">
        <f t="shared" si="2"/>
        <v>0.17722710282365833</v>
      </c>
      <c r="AP6" s="118">
        <f t="shared" si="3"/>
        <v>0.1175216917737919</v>
      </c>
      <c r="AQ6" s="118">
        <f t="shared" si="4"/>
        <v>3.5200834725656954E-4</v>
      </c>
      <c r="AR6" s="118">
        <f t="shared" si="5"/>
        <v>5.6375302291922641E-2</v>
      </c>
      <c r="AS6" s="118">
        <f t="shared" si="6"/>
        <v>0.16580530370546714</v>
      </c>
      <c r="AT6" s="118">
        <f t="shared" si="7"/>
        <v>4.2666412734771841E-2</v>
      </c>
      <c r="AU6" s="118">
        <f t="shared" si="8"/>
        <v>0.14780257731289373</v>
      </c>
      <c r="AV6" s="118">
        <f t="shared" si="9"/>
        <v>0.16469118175528064</v>
      </c>
      <c r="AW6" s="118">
        <f t="shared" si="10"/>
        <v>1.7681560225813315E-2</v>
      </c>
      <c r="AX6" s="118">
        <f t="shared" si="11"/>
        <v>0.99999999999999989</v>
      </c>
      <c r="AY6" s="118">
        <f>SUMPRODUCT(AN6:AW6,幕後結果_最佳化!$Z$1005:$AI$1005)</f>
        <v>4.1865145208211364E-2</v>
      </c>
      <c r="AZ6" s="118">
        <f>(SUMPRODUCT(AN6:AW6,MMULT(AN6:AW6,幕後結果!$AB$9:$AK$18)))*252</f>
        <v>8.8021171222015193E-2</v>
      </c>
      <c r="BA6" s="118">
        <f t="shared" si="12"/>
        <v>0.29668362142527382</v>
      </c>
      <c r="BB6" s="113">
        <f t="shared" si="13"/>
        <v>-3.4880752325226923E-3</v>
      </c>
      <c r="BC6" s="50"/>
      <c r="BD6" s="50"/>
    </row>
    <row r="7" spans="1:56">
      <c r="A7" s="85">
        <v>6</v>
      </c>
      <c r="B7" s="114">
        <v>0.60593523965239693</v>
      </c>
      <c r="C7" s="114">
        <v>0.30144223155433036</v>
      </c>
      <c r="D7" s="114">
        <v>0.17670558337948594</v>
      </c>
      <c r="E7" s="114">
        <v>0.79565536526229885</v>
      </c>
      <c r="F7" s="114">
        <v>0.87769321186442473</v>
      </c>
      <c r="G7" s="114">
        <v>0.56596372413572693</v>
      </c>
      <c r="H7" s="114">
        <v>0.10987074789598217</v>
      </c>
      <c r="I7" s="114">
        <v>0.9321181897349029</v>
      </c>
      <c r="J7" s="114">
        <v>0.49771631019289009</v>
      </c>
      <c r="K7" s="94">
        <v>0.43196567996231505</v>
      </c>
      <c r="L7" s="95"/>
      <c r="M7" s="96">
        <v>6</v>
      </c>
      <c r="N7" s="117">
        <v>0.26874032155419569</v>
      </c>
      <c r="O7" s="117">
        <v>-0.52025699828423122</v>
      </c>
      <c r="P7" s="117">
        <v>-0.92799306542909343</v>
      </c>
      <c r="Q7" s="117">
        <v>0.82620243097374779</v>
      </c>
      <c r="R7" s="117">
        <v>1.1635323610415897</v>
      </c>
      <c r="S7" s="117">
        <v>0.16610724620983419</v>
      </c>
      <c r="T7" s="117">
        <v>-1.2272157911652104</v>
      </c>
      <c r="U7" s="114">
        <v>1.4917541011059967</v>
      </c>
      <c r="V7" s="114">
        <v>-5.7243927042923155E-3</v>
      </c>
      <c r="W7" s="88">
        <v>-0.17137188541866449</v>
      </c>
      <c r="X7" s="50"/>
      <c r="Y7" s="89">
        <v>6</v>
      </c>
      <c r="Z7" s="114">
        <f>(幕後結果!$AB$2+幕後結果!$AB$4*幕後結果_最佳化!$N1008)*12/3</f>
        <v>0.28536432794799355</v>
      </c>
      <c r="AA7" s="114">
        <f>(幕後結果!$AC$2+幕後結果!$AC$4*幕後結果_最佳化!$O1008)*12/3</f>
        <v>1.0611763721881857</v>
      </c>
      <c r="AB7" s="114">
        <f>(幕後結果!$AD$2+幕後結果!$AD$4*幕後結果_最佳化!$P1008)*12/3</f>
        <v>-1.6970334781966276</v>
      </c>
      <c r="AC7" s="114">
        <f>(幕後結果!$AE$2+幕後結果!$AE$4*幕後結果_最佳化!$Q1008)*12/3</f>
        <v>9.9074642005107516E-3</v>
      </c>
      <c r="AD7" s="114">
        <f>(幕後結果!$AF$2+幕後結果!$AF$4*幕後結果_最佳化!$R1008)*12/3</f>
        <v>0.40035159187489144</v>
      </c>
      <c r="AE7" s="114">
        <f>(幕後結果!$AG$2+幕後結果!$AG$4*幕後結果_最佳化!$S1008)*12/3</f>
        <v>0.84956630796997634</v>
      </c>
      <c r="AF7" s="114">
        <f>(幕後結果!$AH$2+幕後結果!$AH$4*幕後結果_最佳化!$T1008)*12/3</f>
        <v>-0.64953194858260477</v>
      </c>
      <c r="AG7" s="114">
        <f>(幕後結果!$AI$2+幕後結果!$AI$4*幕後結果_最佳化!$U1008)*12/3</f>
        <v>0.70300706621256204</v>
      </c>
      <c r="AH7" s="114">
        <f>(幕後結果!$AJ$2+幕後結果!$AJ$4*幕後結果_最佳化!$V1008)*12/3</f>
        <v>0.38655483955954334</v>
      </c>
      <c r="AI7" s="90">
        <f>(幕後結果!$AK$2+幕後結果!$AK$4*幕後結果_最佳化!$W1008)*12/3</f>
        <v>1.3824428539131957</v>
      </c>
      <c r="AJ7" s="50"/>
      <c r="AK7" s="50"/>
      <c r="AL7" s="50"/>
      <c r="AM7" s="91">
        <v>6</v>
      </c>
      <c r="AN7" s="118">
        <f t="shared" si="1"/>
        <v>4.3176148346419418E-2</v>
      </c>
      <c r="AO7" s="118">
        <f t="shared" si="2"/>
        <v>0.13207546716565968</v>
      </c>
      <c r="AP7" s="118">
        <f t="shared" si="3"/>
        <v>0.15038459611277893</v>
      </c>
      <c r="AQ7" s="118">
        <f t="shared" si="4"/>
        <v>2.667273112250226E-2</v>
      </c>
      <c r="AR7" s="118">
        <f t="shared" si="5"/>
        <v>6.5588219843695519E-2</v>
      </c>
      <c r="AS7" s="118">
        <f t="shared" si="6"/>
        <v>0.1595693001474402</v>
      </c>
      <c r="AT7" s="118">
        <f t="shared" si="7"/>
        <v>3.3217860967175668E-2</v>
      </c>
      <c r="AU7" s="118">
        <f t="shared" si="8"/>
        <v>0.14329097898776336</v>
      </c>
      <c r="AV7" s="118">
        <f t="shared" si="9"/>
        <v>0.14256523727975201</v>
      </c>
      <c r="AW7" s="118">
        <f t="shared" si="10"/>
        <v>0.10345946002681294</v>
      </c>
      <c r="AX7" s="118">
        <f t="shared" si="11"/>
        <v>1</v>
      </c>
      <c r="AY7" s="118">
        <f>SUMPRODUCT(AN7:AW7,幕後結果_最佳化!$Z$1005:$AI$1005)</f>
        <v>-1.6373576690023317E-3</v>
      </c>
      <c r="AZ7" s="118">
        <f>(SUMPRODUCT(AN7:AW7,MMULT(AN7:AW7,幕後結果!$AB$9:$AK$18)))*252</f>
        <v>8.2884955263503618E-2</v>
      </c>
      <c r="BA7" s="118">
        <f t="shared" si="12"/>
        <v>0.2878974735274758</v>
      </c>
      <c r="BB7" s="113">
        <f t="shared" si="13"/>
        <v>-0.15469867492516173</v>
      </c>
      <c r="BC7" s="50"/>
      <c r="BD7" s="50"/>
    </row>
    <row r="8" spans="1:56">
      <c r="A8" s="85">
        <v>7</v>
      </c>
      <c r="B8" s="114">
        <v>0.138678746406798</v>
      </c>
      <c r="C8" s="114">
        <v>0.6596677290968127</v>
      </c>
      <c r="D8" s="114">
        <v>0.85919652281522496</v>
      </c>
      <c r="E8" s="114">
        <v>0.58858942670089198</v>
      </c>
      <c r="F8" s="114">
        <v>0.88345704604197817</v>
      </c>
      <c r="G8" s="114">
        <v>0.41665399638320877</v>
      </c>
      <c r="H8" s="114">
        <v>0.15619653107688625</v>
      </c>
      <c r="I8" s="114">
        <v>0.92311760804719145</v>
      </c>
      <c r="J8" s="114">
        <v>4.4975655151640037E-2</v>
      </c>
      <c r="K8" s="94">
        <v>0.77078277593992839</v>
      </c>
      <c r="L8" s="95"/>
      <c r="M8" s="96">
        <v>7</v>
      </c>
      <c r="N8" s="117">
        <v>-1.0862746638786303</v>
      </c>
      <c r="O8" s="117">
        <v>0.41155647153444164</v>
      </c>
      <c r="P8" s="117">
        <v>1.0767164649089493</v>
      </c>
      <c r="Q8" s="117">
        <v>0.22391795213348795</v>
      </c>
      <c r="R8" s="117">
        <v>1.1924472876104277</v>
      </c>
      <c r="S8" s="117">
        <v>-0.21046086505269254</v>
      </c>
      <c r="T8" s="117">
        <v>-1.0102133968650286</v>
      </c>
      <c r="U8" s="114">
        <v>1.4263588550430388</v>
      </c>
      <c r="V8" s="114">
        <v>-1.6956546041990115</v>
      </c>
      <c r="W8" s="88">
        <v>0.74142721529545352</v>
      </c>
      <c r="X8" s="50"/>
      <c r="Y8" s="89">
        <v>7</v>
      </c>
      <c r="Z8" s="114">
        <f>(幕後結果!$AB$2+幕後結果!$AB$4*幕後結果_最佳化!$N1009)*12/3</f>
        <v>-1.3969550650035334</v>
      </c>
      <c r="AA8" s="114">
        <f>(幕後結果!$AC$2+幕後結果!$AC$4*幕後結果_最佳化!$O1009)*12/3</f>
        <v>1.1305219217478824</v>
      </c>
      <c r="AB8" s="114">
        <f>(幕後結果!$AD$2+幕後結果!$AD$4*幕後結果_最佳化!$P1009)*12/3</f>
        <v>-0.6846049977196661</v>
      </c>
      <c r="AC8" s="114">
        <f>(幕後結果!$AE$2+幕後結果!$AE$4*幕後結果_最佳化!$Q1009)*12/3</f>
        <v>-0.41007853623705953</v>
      </c>
      <c r="AD8" s="114">
        <f>(幕後結果!$AF$2+幕後結果!$AF$4*幕後結果_最佳化!$R1009)*12/3</f>
        <v>0.24054331097202253</v>
      </c>
      <c r="AE8" s="114">
        <f>(幕後結果!$AG$2+幕後結果!$AG$4*幕後結果_最佳化!$S1009)*12/3</f>
        <v>0.36700890357189891</v>
      </c>
      <c r="AF8" s="114">
        <f>(幕後結果!$AH$2+幕後結果!$AH$4*幕後結果_最佳化!$T1009)*12/3</f>
        <v>-0.56170571815105164</v>
      </c>
      <c r="AG8" s="114">
        <f>(幕後結果!$AI$2+幕後結果!$AI$4*幕後結果_最佳化!$U1009)*12/3</f>
        <v>0.37846787687822125</v>
      </c>
      <c r="AH8" s="114">
        <f>(幕後結果!$AJ$2+幕後結果!$AJ$4*幕後結果_最佳化!$V1009)*12/3</f>
        <v>-0.25484895103922633</v>
      </c>
      <c r="AI8" s="90">
        <f>(幕後結果!$AK$2+幕後結果!$AK$4*幕後結果_最佳化!$W1009)*12/3</f>
        <v>1.5729069992795042</v>
      </c>
      <c r="AJ8" s="50"/>
      <c r="AK8" s="50"/>
      <c r="AL8" s="50"/>
      <c r="AM8" s="91">
        <v>7</v>
      </c>
      <c r="AN8" s="118">
        <f t="shared" si="1"/>
        <v>0.14337003991059294</v>
      </c>
      <c r="AO8" s="118">
        <f t="shared" si="2"/>
        <v>0.1468918935941983</v>
      </c>
      <c r="AP8" s="118">
        <f t="shared" si="3"/>
        <v>0.21246303746257977</v>
      </c>
      <c r="AQ8" s="118">
        <f t="shared" si="4"/>
        <v>2.839643239950632E-2</v>
      </c>
      <c r="AR8" s="118">
        <f t="shared" si="5"/>
        <v>2.1270498754253322E-2</v>
      </c>
      <c r="AS8" s="118">
        <f t="shared" si="6"/>
        <v>2.6845039995751798E-2</v>
      </c>
      <c r="AT8" s="118">
        <f t="shared" si="7"/>
        <v>9.6155250038230125E-2</v>
      </c>
      <c r="AU8" s="118">
        <f t="shared" si="8"/>
        <v>0.13093431581611445</v>
      </c>
      <c r="AV8" s="118">
        <f t="shared" si="9"/>
        <v>0.156050612997639</v>
      </c>
      <c r="AW8" s="118">
        <f t="shared" si="10"/>
        <v>3.7622879031133878E-2</v>
      </c>
      <c r="AX8" s="118">
        <f t="shared" si="11"/>
        <v>1</v>
      </c>
      <c r="AY8" s="118">
        <f>SUMPRODUCT(AN8:AW8,幕後結果_最佳化!$Z$1005:$AI$1005)</f>
        <v>-9.7837219978517118E-2</v>
      </c>
      <c r="AZ8" s="118">
        <f>(SUMPRODUCT(AN8:AW8,MMULT(AN8:AW8,幕後結果!$AB$9:$AK$18)))*252</f>
        <v>9.8785280837994385E-2</v>
      </c>
      <c r="BA8" s="118">
        <f t="shared" si="12"/>
        <v>0.31430125809165066</v>
      </c>
      <c r="BB8" s="113">
        <f t="shared" si="13"/>
        <v>-0.44777809937202978</v>
      </c>
      <c r="BC8" s="50"/>
      <c r="BD8" s="50"/>
    </row>
    <row r="9" spans="1:56">
      <c r="A9" s="85">
        <v>8</v>
      </c>
      <c r="B9" s="114">
        <v>0.16212160622661353</v>
      </c>
      <c r="C9" s="114">
        <v>0.76545464301885002</v>
      </c>
      <c r="D9" s="114">
        <v>0.44625239065280309</v>
      </c>
      <c r="E9" s="114">
        <v>0.16019123817714509</v>
      </c>
      <c r="F9" s="114">
        <v>0.72886411214307656</v>
      </c>
      <c r="G9" s="114">
        <v>0.82619734650135257</v>
      </c>
      <c r="H9" s="114">
        <v>0.15024481170881621</v>
      </c>
      <c r="I9" s="114">
        <v>3.3551441943264537E-2</v>
      </c>
      <c r="J9" s="114">
        <v>0.69827466383629311</v>
      </c>
      <c r="K9" s="94">
        <v>0.12219827167496655</v>
      </c>
      <c r="L9" s="95"/>
      <c r="M9" s="96">
        <v>8</v>
      </c>
      <c r="N9" s="117">
        <v>-0.98577565969280645</v>
      </c>
      <c r="O9" s="117">
        <v>0.72395931352664622</v>
      </c>
      <c r="P9" s="117">
        <v>-0.13513545112224551</v>
      </c>
      <c r="Q9" s="117">
        <v>-0.99367221007728446</v>
      </c>
      <c r="R9" s="117">
        <v>0.6093812309171166</v>
      </c>
      <c r="S9" s="117">
        <v>0.93924434299246606</v>
      </c>
      <c r="T9" s="117">
        <v>-1.0353839816645505</v>
      </c>
      <c r="U9" s="114">
        <v>-1.8309843173687324</v>
      </c>
      <c r="V9" s="114">
        <v>0.5194446919908412</v>
      </c>
      <c r="W9" s="88">
        <v>-1.1640677833007889</v>
      </c>
      <c r="X9" s="50"/>
      <c r="Y9" s="89">
        <v>8</v>
      </c>
      <c r="Z9" s="114">
        <f>(幕後結果!$AB$2+幕後結果!$AB$4*幕後結果_最佳化!$N1010)*12/3</f>
        <v>-1.2721804864699076</v>
      </c>
      <c r="AA9" s="114">
        <f>(幕後結果!$AC$2+幕後結果!$AC$4*幕後結果_最佳化!$O1010)*12/3</f>
        <v>1.5193835016122448</v>
      </c>
      <c r="AB9" s="114">
        <f>(幕後結果!$AD$2+幕後結果!$AD$4*幕後結果_最佳化!$P1010)*12/3</f>
        <v>-1.7139964319401546</v>
      </c>
      <c r="AC9" s="114">
        <f>(幕後結果!$AE$2+幕後結果!$AE$4*幕後結果_最佳化!$Q1010)*12/3</f>
        <v>-1.1368132613945758</v>
      </c>
      <c r="AD9" s="114">
        <f>(幕後結果!$AF$2+幕後結果!$AF$4*幕後結果_最佳化!$R1010)*12/3</f>
        <v>-0.69510960357823104</v>
      </c>
      <c r="AE9" s="114">
        <f>(幕後結果!$AG$2+幕後結果!$AG$4*幕後結果_最佳化!$S1010)*12/3</f>
        <v>1.0646903478466614</v>
      </c>
      <c r="AF9" s="114">
        <f>(幕後結果!$AH$2+幕後結果!$AH$4*幕後結果_最佳化!$T1010)*12/3</f>
        <v>-0.7820173809625568</v>
      </c>
      <c r="AG9" s="114">
        <f>(幕後結果!$AI$2+幕後結果!$AI$4*幕後結果_最佳化!$U1010)*12/3</f>
        <v>-4.9186430440066822</v>
      </c>
      <c r="AH9" s="114">
        <f>(幕後結果!$AJ$2+幕後結果!$AJ$4*幕後結果_最佳化!$V1010)*12/3</f>
        <v>0.52645108888431003</v>
      </c>
      <c r="AI9" s="90">
        <f>(幕後結果!$AK$2+幕後結果!$AK$4*幕後結果_最佳化!$W1010)*12/3</f>
        <v>-1.0621122341046254</v>
      </c>
      <c r="AJ9" s="50"/>
      <c r="AK9" s="50"/>
      <c r="AL9" s="50"/>
      <c r="AM9" s="91">
        <v>8</v>
      </c>
      <c r="AN9" s="118">
        <f t="shared" si="1"/>
        <v>9.8643861192371715E-2</v>
      </c>
      <c r="AO9" s="118">
        <f t="shared" si="2"/>
        <v>0.11673111314331716</v>
      </c>
      <c r="AP9" s="118">
        <f t="shared" si="3"/>
        <v>1.8619878919974842E-2</v>
      </c>
      <c r="AQ9" s="118">
        <f t="shared" si="4"/>
        <v>0.14610755222956864</v>
      </c>
      <c r="AR9" s="118">
        <f t="shared" si="5"/>
        <v>9.7848898936619688E-2</v>
      </c>
      <c r="AS9" s="118">
        <f t="shared" si="6"/>
        <v>2.241251506633108E-2</v>
      </c>
      <c r="AT9" s="118">
        <f t="shared" si="7"/>
        <v>1.745733934312222E-2</v>
      </c>
      <c r="AU9" s="118">
        <f t="shared" si="8"/>
        <v>0.17362348413001313</v>
      </c>
      <c r="AV9" s="118">
        <f t="shared" si="9"/>
        <v>0.12161496522599174</v>
      </c>
      <c r="AW9" s="118">
        <f t="shared" si="10"/>
        <v>0.18694039181268993</v>
      </c>
      <c r="AX9" s="118">
        <f t="shared" si="11"/>
        <v>1.0000000000000002</v>
      </c>
      <c r="AY9" s="118">
        <f>SUMPRODUCT(AN9:AW9,幕後結果_最佳化!$Z$1005:$AI$1005)</f>
        <v>-5.8946811378471964E-2</v>
      </c>
      <c r="AZ9" s="118">
        <f>(SUMPRODUCT(AN9:AW9,MMULT(AN9:AW9,幕後結果!$AB$9:$AK$18)))*252</f>
        <v>7.050677439846742E-2</v>
      </c>
      <c r="BA9" s="118">
        <f t="shared" si="12"/>
        <v>0.26553111757093067</v>
      </c>
      <c r="BB9" s="113">
        <f t="shared" si="13"/>
        <v>-0.38355885483465368</v>
      </c>
      <c r="BC9" s="50"/>
      <c r="BD9" s="50"/>
    </row>
    <row r="10" spans="1:56">
      <c r="A10" s="85">
        <v>9</v>
      </c>
      <c r="B10" s="114">
        <v>0.36898484504831419</v>
      </c>
      <c r="C10" s="114">
        <v>0.10830251194509399</v>
      </c>
      <c r="D10" s="114">
        <v>4.0564284884068158E-3</v>
      </c>
      <c r="E10" s="114">
        <v>0.66398167244164674</v>
      </c>
      <c r="F10" s="114">
        <v>0.3011502129265442</v>
      </c>
      <c r="G10" s="114">
        <v>0.53436355345391728</v>
      </c>
      <c r="H10" s="114">
        <v>0.20022874041174266</v>
      </c>
      <c r="I10" s="114">
        <v>0.34753110250559227</v>
      </c>
      <c r="J10" s="114">
        <v>0.94343972333029469</v>
      </c>
      <c r="K10" s="94">
        <v>0.22547741963219581</v>
      </c>
      <c r="L10" s="95"/>
      <c r="M10" s="96">
        <v>9</v>
      </c>
      <c r="N10" s="117">
        <v>-0.33454321037080925</v>
      </c>
      <c r="O10" s="117">
        <v>-1.2356060792261949</v>
      </c>
      <c r="P10" s="117">
        <v>-2.6473365429117095</v>
      </c>
      <c r="Q10" s="117">
        <v>0.42335447445556829</v>
      </c>
      <c r="R10" s="117">
        <v>-0.52109524122121709</v>
      </c>
      <c r="S10" s="117">
        <v>8.6243447682862712E-2</v>
      </c>
      <c r="T10" s="117">
        <v>-0.84080447310982165</v>
      </c>
      <c r="U10" s="114">
        <v>-0.39199459828508165</v>
      </c>
      <c r="V10" s="114">
        <v>1.584321597765836</v>
      </c>
      <c r="W10" s="88">
        <v>-0.75382411905540103</v>
      </c>
      <c r="X10" s="50"/>
      <c r="Y10" s="89">
        <v>9</v>
      </c>
      <c r="Z10" s="114">
        <f>(幕後結果!$AB$2+幕後結果!$AB$4*幕後結果_最佳化!$N1011)*12/3</f>
        <v>-0.46364258054869573</v>
      </c>
      <c r="AA10" s="114">
        <f>(幕後結果!$AC$2+幕後結果!$AC$4*幕後結果_最佳化!$O1011)*12/3</f>
        <v>-7.5167141264566695E-2</v>
      </c>
      <c r="AB10" s="114">
        <f>(幕後結果!$AD$2+幕後結果!$AD$4*幕後結果_最佳化!$P1011)*12/3</f>
        <v>-4.445841970904902</v>
      </c>
      <c r="AC10" s="114">
        <f>(幕後結果!$AE$2+幕後結果!$AE$4*幕後結果_最佳化!$Q1011)*12/3</f>
        <v>-0.38390439297394047</v>
      </c>
      <c r="AD10" s="114">
        <f>(幕後結果!$AF$2+幕後結果!$AF$4*幕後結果_最佳化!$R1011)*12/3</f>
        <v>-2.0362969226136611</v>
      </c>
      <c r="AE10" s="114">
        <f>(幕後結果!$AG$2+幕後結果!$AG$4*幕後結果_最佳化!$S1011)*12/3</f>
        <v>-5.3487299600832316E-2</v>
      </c>
      <c r="AF10" s="114">
        <f>(幕後結果!$AH$2+幕後結果!$AH$4*幕後結果_最佳化!$T1011)*12/3</f>
        <v>-0.69547478879866576</v>
      </c>
      <c r="AG10" s="114">
        <f>(幕後結果!$AI$2+幕後結果!$AI$4*幕後結果_最佳化!$U1011)*12/3</f>
        <v>-3.0929269234701575</v>
      </c>
      <c r="AH10" s="114">
        <f>(幕後結果!$AJ$2+幕後結果!$AJ$4*幕後結果_最佳化!$V1011)*12/3</f>
        <v>0.8364667916202323</v>
      </c>
      <c r="AI10" s="90">
        <f>(幕後結果!$AK$2+幕後結果!$AK$4*幕後結果_最佳化!$W1011)*12/3</f>
        <v>0.12098755462537536</v>
      </c>
      <c r="AJ10" s="50"/>
      <c r="AK10" s="50"/>
      <c r="AL10" s="50"/>
      <c r="AM10" s="91">
        <v>9</v>
      </c>
      <c r="AN10" s="118">
        <f t="shared" si="1"/>
        <v>0.1455402847331069</v>
      </c>
      <c r="AO10" s="118">
        <f t="shared" si="2"/>
        <v>0.12151756777818332</v>
      </c>
      <c r="AP10" s="118">
        <f t="shared" si="3"/>
        <v>8.7747916341950394E-2</v>
      </c>
      <c r="AQ10" s="118">
        <f t="shared" si="4"/>
        <v>3.8612198022087915E-2</v>
      </c>
      <c r="AR10" s="118">
        <f t="shared" si="5"/>
        <v>5.0093639475404725E-2</v>
      </c>
      <c r="AS10" s="118">
        <f t="shared" si="6"/>
        <v>8.1827509824310959E-2</v>
      </c>
      <c r="AT10" s="118">
        <f t="shared" si="7"/>
        <v>0.13499210764902705</v>
      </c>
      <c r="AU10" s="118">
        <f t="shared" si="8"/>
        <v>0.13186538860497479</v>
      </c>
      <c r="AV10" s="118">
        <f t="shared" si="9"/>
        <v>0.13516604549218628</v>
      </c>
      <c r="AW10" s="118">
        <f t="shared" si="10"/>
        <v>7.2637342078767569E-2</v>
      </c>
      <c r="AX10" s="118">
        <f t="shared" si="11"/>
        <v>0.99999999999999989</v>
      </c>
      <c r="AY10" s="118">
        <f>SUMPRODUCT(AN10:AW10,幕後結果_最佳化!$Z$1005:$AI$1005)</f>
        <v>-4.1395186497762942E-2</v>
      </c>
      <c r="AZ10" s="118">
        <f>(SUMPRODUCT(AN10:AW10,MMULT(AN10:AW10,幕後結果!$AB$9:$AK$18)))*252</f>
        <v>6.9278010720483091E-2</v>
      </c>
      <c r="BA10" s="118">
        <f t="shared" si="12"/>
        <v>0.2632071631253281</v>
      </c>
      <c r="BB10" s="113">
        <f t="shared" si="13"/>
        <v>-0.32026174932642371</v>
      </c>
      <c r="BC10" s="50"/>
      <c r="BD10" s="50"/>
    </row>
    <row r="11" spans="1:56">
      <c r="A11" s="85">
        <v>10</v>
      </c>
      <c r="B11" s="114">
        <v>0.13248083909509001</v>
      </c>
      <c r="C11" s="114">
        <v>0.95574811693853379</v>
      </c>
      <c r="D11" s="114">
        <v>0.5306464131215487</v>
      </c>
      <c r="E11" s="114">
        <v>0.56384334329369024</v>
      </c>
      <c r="F11" s="114">
        <v>9.4083925267296475E-3</v>
      </c>
      <c r="G11" s="114">
        <v>0.86148767074620536</v>
      </c>
      <c r="H11" s="114">
        <v>0.49585615685447548</v>
      </c>
      <c r="I11" s="114">
        <v>0.69681952473077158</v>
      </c>
      <c r="J11" s="114">
        <v>0.26568731037460647</v>
      </c>
      <c r="K11" s="94">
        <v>0.84185577471102313</v>
      </c>
      <c r="L11" s="95"/>
      <c r="M11" s="96">
        <v>10</v>
      </c>
      <c r="N11" s="117">
        <v>-1.1147404116354789</v>
      </c>
      <c r="O11" s="117">
        <v>1.7033437049637994</v>
      </c>
      <c r="P11" s="117">
        <v>7.6894876103656543E-2</v>
      </c>
      <c r="Q11" s="117">
        <v>0.16072079106709664</v>
      </c>
      <c r="R11" s="117">
        <v>-2.3491408945561365</v>
      </c>
      <c r="S11" s="117">
        <v>1.0870274953697532</v>
      </c>
      <c r="T11" s="117">
        <v>-1.0387261180446078E-2</v>
      </c>
      <c r="U11" s="114">
        <v>0.51527487920690473</v>
      </c>
      <c r="V11" s="114">
        <v>-0.62590901559287981</v>
      </c>
      <c r="W11" s="88">
        <v>1.0021141789683214</v>
      </c>
      <c r="X11" s="50"/>
      <c r="Y11" s="89">
        <v>10</v>
      </c>
      <c r="Z11" s="114">
        <f>(幕後結果!$AB$2+幕後結果!$AB$4*幕後結果_最佳化!$N1012)*12/3</f>
        <v>-1.4322967254287249</v>
      </c>
      <c r="AA11" s="114">
        <f>(幕後結果!$AC$2+幕後結果!$AC$4*幕後結果_最佳化!$O1012)*12/3</f>
        <v>2.445843894939955</v>
      </c>
      <c r="AB11" s="114">
        <f>(幕後結果!$AD$2+幕後結果!$AD$4*幕後結果_最佳化!$P1012)*12/3</f>
        <v>-1.227029799853945</v>
      </c>
      <c r="AC11" s="114">
        <f>(幕後結果!$AE$2+幕後結果!$AE$4*幕後結果_最佳化!$Q1012)*12/3</f>
        <v>-0.30097646825347846</v>
      </c>
      <c r="AD11" s="114">
        <f>(幕後結果!$AF$2+幕後結果!$AF$4*幕後結果_最佳化!$R1012)*12/3</f>
        <v>-3.4336849235989919</v>
      </c>
      <c r="AE11" s="114">
        <f>(幕後結果!$AG$2+幕後結果!$AG$4*幕後結果_最佳化!$S1012)*12/3</f>
        <v>1.0417664914850429</v>
      </c>
      <c r="AF11" s="114">
        <f>(幕後結果!$AH$2+幕後結果!$AH$4*幕後結果_最佳化!$T1012)*12/3</f>
        <v>-0.32308877274224157</v>
      </c>
      <c r="AG11" s="114">
        <f>(幕後結果!$AI$2+幕後結果!$AI$4*幕後結果_最佳化!$U1012)*12/3</f>
        <v>-2.2662976168006681</v>
      </c>
      <c r="AH11" s="114">
        <f>(幕後結果!$AJ$2+幕後結果!$AJ$4*幕後結果_最佳化!$V1012)*12/3</f>
        <v>0.71574403831395639</v>
      </c>
      <c r="AI11" s="90">
        <f>(幕後結果!$AK$2+幕後結果!$AK$4*幕後結果_最佳化!$W1012)*12/3</f>
        <v>1.4542240187465147</v>
      </c>
      <c r="AJ11" s="50"/>
      <c r="AK11" s="50"/>
      <c r="AL11" s="50"/>
      <c r="AM11" s="91">
        <v>10</v>
      </c>
      <c r="AN11" s="118">
        <f t="shared" si="1"/>
        <v>2.5568077236485837E-3</v>
      </c>
      <c r="AO11" s="118">
        <f t="shared" si="2"/>
        <v>1.1240774124335546E-2</v>
      </c>
      <c r="AP11" s="118">
        <f t="shared" si="3"/>
        <v>1.9869323473927874E-2</v>
      </c>
      <c r="AQ11" s="118">
        <f t="shared" si="4"/>
        <v>0.19359703550085139</v>
      </c>
      <c r="AR11" s="118">
        <f t="shared" si="5"/>
        <v>0.12219543490356466</v>
      </c>
      <c r="AS11" s="118">
        <f t="shared" si="6"/>
        <v>4.0021154885887096E-2</v>
      </c>
      <c r="AT11" s="118">
        <f t="shared" si="7"/>
        <v>0.1743881865229194</v>
      </c>
      <c r="AU11" s="118">
        <f t="shared" si="8"/>
        <v>0.11933214805422239</v>
      </c>
      <c r="AV11" s="118">
        <f t="shared" si="9"/>
        <v>0.22401374640190369</v>
      </c>
      <c r="AW11" s="118">
        <f t="shared" si="10"/>
        <v>9.2785388408739497E-2</v>
      </c>
      <c r="AX11" s="118">
        <f t="shared" si="11"/>
        <v>1.0000000000000002</v>
      </c>
      <c r="AY11" s="118">
        <f>SUMPRODUCT(AN11:AW11,幕後結果_最佳化!$Z$1005:$AI$1005)</f>
        <v>-0.22469418029045193</v>
      </c>
      <c r="AZ11" s="118">
        <f>(SUMPRODUCT(AN11:AW11,MMULT(AN11:AW11,幕後結果!$AB$9:$AK$18)))*252</f>
        <v>4.3820459494239537E-2</v>
      </c>
      <c r="BA11" s="118">
        <f t="shared" si="12"/>
        <v>0.20933336928029306</v>
      </c>
      <c r="BB11" s="113">
        <f t="shared" si="13"/>
        <v>-1.2783159283704495</v>
      </c>
      <c r="BC11" s="50"/>
      <c r="BD11" s="50"/>
    </row>
    <row r="12" spans="1:56">
      <c r="A12" s="85">
        <v>11</v>
      </c>
      <c r="B12" s="114">
        <v>0.61740321229927209</v>
      </c>
      <c r="C12" s="114">
        <v>2.0137827544547626E-2</v>
      </c>
      <c r="D12" s="114">
        <v>0.26453746246926491</v>
      </c>
      <c r="E12" s="114">
        <v>0.92551470615176945</v>
      </c>
      <c r="F12" s="114">
        <v>0.34617472199931676</v>
      </c>
      <c r="G12" s="114">
        <v>0.30758341037657266</v>
      </c>
      <c r="H12" s="114">
        <v>7.0397239322112171E-2</v>
      </c>
      <c r="I12" s="114">
        <v>7.7161627510820452E-2</v>
      </c>
      <c r="J12" s="114">
        <v>0.622365932952617</v>
      </c>
      <c r="K12" s="94">
        <v>0.97876867552819591</v>
      </c>
      <c r="L12" s="95"/>
      <c r="M12" s="96">
        <v>11</v>
      </c>
      <c r="N12" s="117">
        <v>0.2986677380192419</v>
      </c>
      <c r="O12" s="117">
        <v>-2.0509105856018648</v>
      </c>
      <c r="P12" s="117">
        <v>-0.62941878207733559</v>
      </c>
      <c r="Q12" s="117">
        <v>1.4431771035520429</v>
      </c>
      <c r="R12" s="117">
        <v>-0.39566870654607589</v>
      </c>
      <c r="S12" s="117">
        <v>-0.50271193007460291</v>
      </c>
      <c r="T12" s="117">
        <v>-1.472838906676929</v>
      </c>
      <c r="U12" s="114">
        <v>-1.4244257830480644</v>
      </c>
      <c r="V12" s="114">
        <v>0.31170051820534578</v>
      </c>
      <c r="W12" s="88">
        <v>2.0289572090684596</v>
      </c>
      <c r="X12" s="50"/>
      <c r="Y12" s="89">
        <v>11</v>
      </c>
      <c r="Z12" s="114">
        <f>(幕後結果!$AB$2+幕後結果!$AB$4*幕後結果_最佳化!$N1013)*12/3</f>
        <v>0.3225207237379647</v>
      </c>
      <c r="AA12" s="114">
        <f>(幕後結果!$AC$2+幕後結果!$AC$4*幕後結果_最佳化!$O1013)*12/3</f>
        <v>-0.49986936186891606</v>
      </c>
      <c r="AB12" s="114">
        <f>(幕後結果!$AD$2+幕後結果!$AD$4*幕後結果_最佳化!$P1013)*12/3</f>
        <v>-1.9853426185618155</v>
      </c>
      <c r="AC12" s="114">
        <f>(幕後結果!$AE$2+幕後結果!$AE$4*幕後結果_最佳化!$Q1013)*12/3</f>
        <v>0.2293648468529764</v>
      </c>
      <c r="AD12" s="114">
        <f>(幕後結果!$AF$2+幕後結果!$AF$4*幕後結果_最佳化!$R1013)*12/3</f>
        <v>-1.2626600494853732</v>
      </c>
      <c r="AE12" s="114">
        <f>(幕後結果!$AG$2+幕後結果!$AG$4*幕後結果_最佳化!$S1013)*12/3</f>
        <v>-0.18886855598734967</v>
      </c>
      <c r="AF12" s="114">
        <f>(幕後結果!$AH$2+幕後結果!$AH$4*幕後結果_最佳化!$T1013)*12/3</f>
        <v>-0.81523686948441931</v>
      </c>
      <c r="AG12" s="114">
        <f>(幕後結果!$AI$2+幕後結果!$AI$4*幕後結果_最佳化!$U1013)*12/3</f>
        <v>-3.1223378230582051</v>
      </c>
      <c r="AH12" s="114">
        <f>(幕後結果!$AJ$2+幕後結果!$AJ$4*幕後結果_最佳化!$V1013)*12/3</f>
        <v>0.33842556245845895</v>
      </c>
      <c r="AI12" s="90">
        <f>(幕後結果!$AK$2+幕後結果!$AK$4*幕後結果_最佳化!$W1013)*12/3</f>
        <v>2.5395812746267694</v>
      </c>
      <c r="AJ12" s="50"/>
      <c r="AK12" s="50"/>
      <c r="AL12" s="50"/>
      <c r="AM12" s="91">
        <v>11</v>
      </c>
      <c r="AN12" s="118">
        <f t="shared" si="1"/>
        <v>0.120229083833089</v>
      </c>
      <c r="AO12" s="118">
        <f t="shared" si="2"/>
        <v>0.31435056802047934</v>
      </c>
      <c r="AP12" s="118">
        <f t="shared" si="3"/>
        <v>9.2868442305510945E-2</v>
      </c>
      <c r="AQ12" s="118">
        <f t="shared" si="4"/>
        <v>0.14594708991613553</v>
      </c>
      <c r="AR12" s="118">
        <f t="shared" si="5"/>
        <v>2.256538008913421E-3</v>
      </c>
      <c r="AS12" s="118">
        <f t="shared" si="6"/>
        <v>2.1680137243623256E-2</v>
      </c>
      <c r="AT12" s="118">
        <f t="shared" si="7"/>
        <v>9.0184816605574702E-2</v>
      </c>
      <c r="AU12" s="118">
        <f t="shared" si="8"/>
        <v>2.7305080508157205E-3</v>
      </c>
      <c r="AV12" s="118">
        <f t="shared" si="9"/>
        <v>6.0022024141596943E-3</v>
      </c>
      <c r="AW12" s="118">
        <f t="shared" si="10"/>
        <v>0.20375061360169841</v>
      </c>
      <c r="AX12" s="118">
        <f t="shared" si="11"/>
        <v>1.0000000000000002</v>
      </c>
      <c r="AY12" s="118">
        <f>SUMPRODUCT(AN12:AW12,幕後結果_最佳化!$Z$1005:$AI$1005)</f>
        <v>0.44667092075834425</v>
      </c>
      <c r="AZ12" s="118">
        <f>(SUMPRODUCT(AN12:AW12,MMULT(AN12:AW12,幕後結果!$AB$9:$AK$18)))*252</f>
        <v>8.9430095229521722E-2</v>
      </c>
      <c r="BA12" s="118">
        <f t="shared" si="12"/>
        <v>0.29904865027202804</v>
      </c>
      <c r="BB12" s="113">
        <f t="shared" si="13"/>
        <v>1.3501847287759237</v>
      </c>
      <c r="BC12" s="50"/>
      <c r="BD12" s="50"/>
    </row>
    <row r="13" spans="1:56">
      <c r="A13" s="85">
        <v>12</v>
      </c>
      <c r="B13" s="114">
        <v>0.68298687940451352</v>
      </c>
      <c r="C13" s="114">
        <v>0.13787090297899285</v>
      </c>
      <c r="D13" s="114">
        <v>0.1075606306434973</v>
      </c>
      <c r="E13" s="114">
        <v>0.78326332773174268</v>
      </c>
      <c r="F13" s="114">
        <v>0.38007837720602677</v>
      </c>
      <c r="G13" s="114">
        <v>0.8077811783834814</v>
      </c>
      <c r="H13" s="114">
        <v>0.94304388797827365</v>
      </c>
      <c r="I13" s="114">
        <v>0.41611864614557503</v>
      </c>
      <c r="J13" s="114">
        <v>0.4655631651747818</v>
      </c>
      <c r="K13" s="94">
        <v>0.91672666836512717</v>
      </c>
      <c r="L13" s="95"/>
      <c r="M13" s="96">
        <v>12</v>
      </c>
      <c r="N13" s="117">
        <v>0.47606756840996772</v>
      </c>
      <c r="O13" s="117">
        <v>-1.0899349358051549</v>
      </c>
      <c r="P13" s="117">
        <v>-1.2396057271777559</v>
      </c>
      <c r="Q13" s="117">
        <v>0.78326187837569416</v>
      </c>
      <c r="R13" s="117">
        <v>-0.30527494803072647</v>
      </c>
      <c r="S13" s="117">
        <v>0.86974889874844419</v>
      </c>
      <c r="T13" s="117">
        <v>1.580850502616737</v>
      </c>
      <c r="U13" s="114">
        <v>-0.21183303862166747</v>
      </c>
      <c r="V13" s="114">
        <v>-8.6427822712699623E-2</v>
      </c>
      <c r="W13" s="88">
        <v>1.3833856008637153</v>
      </c>
      <c r="X13" s="50"/>
      <c r="Y13" s="89">
        <v>12</v>
      </c>
      <c r="Z13" s="114">
        <f>(幕後結果!$AB$2+幕後結果!$AB$4*幕後結果_最佳化!$N1014)*12/3</f>
        <v>0.54277155356720042</v>
      </c>
      <c r="AA13" s="114">
        <f>(幕後結果!$AC$2+幕後結果!$AC$4*幕後結果_最佳化!$O1014)*12/3</f>
        <v>0.60947865812079505</v>
      </c>
      <c r="AB13" s="114">
        <f>(幕後結果!$AD$2+幕後結果!$AD$4*幕後結果_最佳化!$P1014)*12/3</f>
        <v>-2.0336980474404491</v>
      </c>
      <c r="AC13" s="114">
        <f>(幕後結果!$AE$2+幕後結果!$AE$4*幕後結果_最佳化!$Q1014)*12/3</f>
        <v>-6.1209933683664453E-2</v>
      </c>
      <c r="AD13" s="114">
        <f>(幕後結果!$AF$2+幕後結果!$AF$4*幕後結果_最佳化!$R1014)*12/3</f>
        <v>-1.1799312663245862</v>
      </c>
      <c r="AE13" s="114">
        <f>(幕後結果!$AG$2+幕後結果!$AG$4*幕後結果_最佳化!$S1014)*12/3</f>
        <v>1.1280967325414566</v>
      </c>
      <c r="AF13" s="114">
        <f>(幕後結果!$AH$2+幕後結果!$AH$4*幕後結果_最佳化!$T1014)*12/3</f>
        <v>0.32631799815243945</v>
      </c>
      <c r="AG13" s="114">
        <f>(幕後結果!$AI$2+幕後結果!$AI$4*幕後結果_最佳化!$U1014)*12/3</f>
        <v>-1.5398238524800041</v>
      </c>
      <c r="AH13" s="114">
        <f>(幕後結果!$AJ$2+幕後結果!$AJ$4*幕後結果_最佳化!$V1014)*12/3</f>
        <v>1.0018405548521634</v>
      </c>
      <c r="AI13" s="90">
        <f>(幕後結果!$AK$2+幕後結果!$AK$4*幕後結果_最佳化!$W1014)*12/3</f>
        <v>2.5499823525619747</v>
      </c>
      <c r="AJ13" s="50"/>
      <c r="AK13" s="50"/>
      <c r="AL13" s="50"/>
      <c r="AM13" s="91">
        <v>12</v>
      </c>
      <c r="AN13" s="118">
        <f t="shared" si="1"/>
        <v>8.34455939276771E-2</v>
      </c>
      <c r="AO13" s="118">
        <f t="shared" si="2"/>
        <v>0.15278335890437494</v>
      </c>
      <c r="AP13" s="118">
        <f t="shared" si="3"/>
        <v>3.4427986587265896E-2</v>
      </c>
      <c r="AQ13" s="118">
        <f t="shared" si="4"/>
        <v>8.6150633177754066E-2</v>
      </c>
      <c r="AR13" s="118">
        <f t="shared" si="5"/>
        <v>0.14313743636604476</v>
      </c>
      <c r="AS13" s="118">
        <f t="shared" si="6"/>
        <v>1.9746318763493618E-2</v>
      </c>
      <c r="AT13" s="118">
        <f t="shared" si="7"/>
        <v>7.3347683771214811E-2</v>
      </c>
      <c r="AU13" s="118">
        <f t="shared" si="8"/>
        <v>0.15293827147678282</v>
      </c>
      <c r="AV13" s="118">
        <f t="shared" si="9"/>
        <v>0.22860176372304553</v>
      </c>
      <c r="AW13" s="118">
        <f t="shared" si="10"/>
        <v>2.5420953302346616E-2</v>
      </c>
      <c r="AX13" s="118">
        <f t="shared" si="11"/>
        <v>1</v>
      </c>
      <c r="AY13" s="118">
        <f>SUMPRODUCT(AN13:AW13,幕後結果_最佳化!$Z$1005:$AI$1005)</f>
        <v>-8.8109414632522337E-2</v>
      </c>
      <c r="AZ13" s="118">
        <f>(SUMPRODUCT(AN13:AW13,MMULT(AN13:AW13,幕後結果!$AB$9:$AK$18)))*252</f>
        <v>6.340031092782103E-2</v>
      </c>
      <c r="BA13" s="118">
        <f t="shared" si="12"/>
        <v>0.25179418366559031</v>
      </c>
      <c r="BB13" s="113">
        <f t="shared" si="13"/>
        <v>-0.52030357780828207</v>
      </c>
      <c r="BC13" s="50"/>
      <c r="BD13" s="50"/>
    </row>
    <row r="14" spans="1:56">
      <c r="A14" s="85">
        <v>13</v>
      </c>
      <c r="B14" s="114">
        <v>0.42060492680407502</v>
      </c>
      <c r="C14" s="114">
        <v>0.6648680770548181</v>
      </c>
      <c r="D14" s="114">
        <v>0.16780424209396805</v>
      </c>
      <c r="E14" s="114">
        <v>0.55077254386782926</v>
      </c>
      <c r="F14" s="114">
        <v>0.48240374704637667</v>
      </c>
      <c r="G14" s="114">
        <v>0.92763418937103226</v>
      </c>
      <c r="H14" s="114">
        <v>0.98393708264965896</v>
      </c>
      <c r="I14" s="114">
        <v>0.40434245106403477</v>
      </c>
      <c r="J14" s="114">
        <v>0.74523714192880375</v>
      </c>
      <c r="K14" s="94">
        <v>0.36019583900064811</v>
      </c>
      <c r="L14" s="95"/>
      <c r="M14" s="96">
        <v>13</v>
      </c>
      <c r="N14" s="117">
        <v>-0.20034617305883415</v>
      </c>
      <c r="O14" s="117">
        <v>0.425785922306128</v>
      </c>
      <c r="P14" s="117">
        <v>-0.96287853205949769</v>
      </c>
      <c r="Q14" s="117">
        <v>0.12761341757680833</v>
      </c>
      <c r="R14" s="117">
        <v>-4.4121576346612984E-2</v>
      </c>
      <c r="S14" s="117">
        <v>1.4583952787969929</v>
      </c>
      <c r="T14" s="117">
        <v>2.1428414128055935</v>
      </c>
      <c r="U14" s="114">
        <v>-0.24212294164228029</v>
      </c>
      <c r="V14" s="114">
        <v>0.65957637976284667</v>
      </c>
      <c r="W14" s="88">
        <v>-0.3579353733486807</v>
      </c>
      <c r="X14" s="50"/>
      <c r="Y14" s="89">
        <v>13</v>
      </c>
      <c r="Z14" s="114">
        <f>(幕後結果!$AB$2+幕後結果!$AB$4*幕後結果_最佳化!$N1015)*12/3</f>
        <v>-0.29703019561299615</v>
      </c>
      <c r="AA14" s="114">
        <f>(幕後結果!$AC$2+幕後結果!$AC$4*幕後結果_最佳化!$O1015)*12/3</f>
        <v>1.7290580839625411</v>
      </c>
      <c r="AB14" s="114">
        <f>(幕後結果!$AD$2+幕後結果!$AD$4*幕後結果_最佳化!$P1015)*12/3</f>
        <v>-1.851109983010871</v>
      </c>
      <c r="AC14" s="114">
        <f>(幕後結果!$AE$2+幕後結果!$AE$4*幕後結果_最佳化!$Q1015)*12/3</f>
        <v>-0.37388985019576965</v>
      </c>
      <c r="AD14" s="114">
        <f>(幕後結果!$AF$2+幕後結果!$AF$4*幕後結果_最佳化!$R1015)*12/3</f>
        <v>-1.035490882792772</v>
      </c>
      <c r="AE14" s="114">
        <f>(幕後結果!$AG$2+幕後結果!$AG$4*幕後結果_最佳化!$S1015)*12/3</f>
        <v>1.7110147594535683</v>
      </c>
      <c r="AF14" s="114">
        <f>(幕後結果!$AH$2+幕後結果!$AH$4*幕後結果_最佳化!$T1015)*12/3</f>
        <v>0.55266804753953247</v>
      </c>
      <c r="AG14" s="114">
        <f>(幕後結果!$AI$2+幕後結果!$AI$4*幕後結果_最佳化!$U1015)*12/3</f>
        <v>-2.0826240538551906</v>
      </c>
      <c r="AH14" s="114">
        <f>(幕後結果!$AJ$2+幕後結果!$AJ$4*幕後結果_最佳化!$V1015)*12/3</f>
        <v>1.5970649981565517</v>
      </c>
      <c r="AI14" s="90">
        <f>(幕後結果!$AK$2+幕後結果!$AK$4*幕後結果_最佳化!$W1015)*12/3</f>
        <v>0.90635119809732778</v>
      </c>
      <c r="AJ14" s="50"/>
      <c r="AK14" s="50"/>
      <c r="AL14" s="50"/>
      <c r="AM14" s="91">
        <v>13</v>
      </c>
      <c r="AN14" s="118">
        <f t="shared" si="1"/>
        <v>8.2787104029649651E-3</v>
      </c>
      <c r="AO14" s="118">
        <f t="shared" si="2"/>
        <v>0.14301909296044138</v>
      </c>
      <c r="AP14" s="118">
        <f t="shared" si="3"/>
        <v>0.14311160120956692</v>
      </c>
      <c r="AQ14" s="118">
        <f t="shared" si="4"/>
        <v>9.0262362138159136E-2</v>
      </c>
      <c r="AR14" s="118">
        <f t="shared" si="5"/>
        <v>0.15157028349241886</v>
      </c>
      <c r="AS14" s="118">
        <f t="shared" si="6"/>
        <v>2.4368118207501028E-2</v>
      </c>
      <c r="AT14" s="118">
        <f t="shared" si="7"/>
        <v>0.11743135918606504</v>
      </c>
      <c r="AU14" s="118">
        <f t="shared" si="8"/>
        <v>0.10977646160484036</v>
      </c>
      <c r="AV14" s="118">
        <f t="shared" si="9"/>
        <v>9.4925715843569028E-2</v>
      </c>
      <c r="AW14" s="118">
        <f t="shared" si="10"/>
        <v>0.11725629495447319</v>
      </c>
      <c r="AX14" s="118">
        <f t="shared" si="11"/>
        <v>0.99999999999999989</v>
      </c>
      <c r="AY14" s="118">
        <f>SUMPRODUCT(AN14:AW14,幕後結果_最佳化!$Z$1005:$AI$1005)</f>
        <v>-0.1438510312055003</v>
      </c>
      <c r="AZ14" s="118">
        <f>(SUMPRODUCT(AN14:AW14,MMULT(AN14:AW14,幕後結果!$AB$9:$AK$18)))*252</f>
        <v>7.2097197607546556E-2</v>
      </c>
      <c r="BA14" s="118">
        <f t="shared" si="12"/>
        <v>0.26850921326380323</v>
      </c>
      <c r="BB14" s="113">
        <f t="shared" si="13"/>
        <v>-0.69551070123624525</v>
      </c>
      <c r="BC14" s="50"/>
      <c r="BD14" s="50"/>
    </row>
    <row r="15" spans="1:56">
      <c r="A15" s="85">
        <v>14</v>
      </c>
      <c r="B15" s="114">
        <v>0.26661679281201711</v>
      </c>
      <c r="C15" s="114">
        <v>0.86164557663479013</v>
      </c>
      <c r="D15" s="114">
        <v>0.58731142479643683</v>
      </c>
      <c r="E15" s="114">
        <v>0.18523045827709006</v>
      </c>
      <c r="F15" s="114">
        <v>0.55393211773783069</v>
      </c>
      <c r="G15" s="114">
        <v>0.55792335450217911</v>
      </c>
      <c r="H15" s="114">
        <v>0.57869651852951987</v>
      </c>
      <c r="I15" s="114">
        <v>0.7135632843112405</v>
      </c>
      <c r="J15" s="114">
        <v>0.47375499964597534</v>
      </c>
      <c r="K15" s="94">
        <v>0.62049698361616046</v>
      </c>
      <c r="L15" s="95"/>
      <c r="M15" s="96">
        <v>14</v>
      </c>
      <c r="N15" s="117">
        <v>-0.6230775136602924</v>
      </c>
      <c r="O15" s="117">
        <v>1.0877423939965754</v>
      </c>
      <c r="P15" s="117">
        <v>0.22063435289234812</v>
      </c>
      <c r="Q15" s="117">
        <v>-0.8956103301891648</v>
      </c>
      <c r="R15" s="117">
        <v>0.13560220208348925</v>
      </c>
      <c r="S15" s="117">
        <v>0.14570624524792805</v>
      </c>
      <c r="T15" s="117">
        <v>0.19855997819147889</v>
      </c>
      <c r="U15" s="114">
        <v>0.56382471296246894</v>
      </c>
      <c r="V15" s="114">
        <v>-6.5833984381255359E-2</v>
      </c>
      <c r="W15" s="88">
        <v>0.30678630525862116</v>
      </c>
      <c r="X15" s="50"/>
      <c r="Y15" s="89">
        <v>14</v>
      </c>
      <c r="Z15" s="114">
        <f>(幕後結果!$AB$2+幕後結果!$AB$4*幕後結果_最佳化!$N1016)*12/3</f>
        <v>-0.82187245931317587</v>
      </c>
      <c r="AA15" s="114">
        <f>(幕後結果!$AC$2+幕後結果!$AC$4*幕後結果_最佳化!$O1016)*12/3</f>
        <v>2.1341009127349051</v>
      </c>
      <c r="AB15" s="114">
        <f>(幕後結果!$AD$2+幕後結果!$AD$4*幕後結果_最佳化!$P1016)*12/3</f>
        <v>-0.7979243173133983</v>
      </c>
      <c r="AC15" s="114">
        <f>(幕後結果!$AE$2+幕後結果!$AE$4*幕後結果_最佳化!$Q1016)*12/3</f>
        <v>-0.99726357801867194</v>
      </c>
      <c r="AD15" s="114">
        <f>(幕後結果!$AF$2+幕後結果!$AF$4*幕後結果_最佳化!$R1016)*12/3</f>
        <v>-0.9167255659687511</v>
      </c>
      <c r="AE15" s="114">
        <f>(幕後結果!$AG$2+幕後結果!$AG$4*幕後結果_最佳化!$S1016)*12/3</f>
        <v>0.49282011173382417</v>
      </c>
      <c r="AF15" s="114">
        <f>(幕後結果!$AH$2+幕後結果!$AH$4*幕後結果_最佳化!$T1016)*12/3</f>
        <v>-0.28441370477999472</v>
      </c>
      <c r="AG15" s="114">
        <f>(幕後結果!$AI$2+幕後結果!$AI$4*幕後結果_最佳化!$U1016)*12/3</f>
        <v>-1.505492204802606</v>
      </c>
      <c r="AH15" s="114">
        <f>(幕後結果!$AJ$2+幕後結果!$AJ$4*幕後結果_最佳化!$V1016)*12/3</f>
        <v>0.64115867914242231</v>
      </c>
      <c r="AI15" s="90">
        <f>(幕後結果!$AK$2+幕後結果!$AK$4*幕後結果_最佳化!$W1016)*12/3</f>
        <v>0.83337893994077916</v>
      </c>
      <c r="AJ15" s="50"/>
      <c r="AK15" s="50"/>
      <c r="AL15" s="50"/>
      <c r="AM15" s="91">
        <v>14</v>
      </c>
      <c r="AN15" s="118">
        <f t="shared" si="1"/>
        <v>9.6129103039469671E-2</v>
      </c>
      <c r="AO15" s="118">
        <f t="shared" si="2"/>
        <v>0.10245164391588638</v>
      </c>
      <c r="AP15" s="118">
        <f t="shared" si="3"/>
        <v>9.0521482847874979E-2</v>
      </c>
      <c r="AQ15" s="118">
        <f t="shared" si="4"/>
        <v>0.12524494248057996</v>
      </c>
      <c r="AR15" s="118">
        <f t="shared" si="5"/>
        <v>7.0142243834418097E-2</v>
      </c>
      <c r="AS15" s="118">
        <f t="shared" si="6"/>
        <v>8.7751709492664767E-2</v>
      </c>
      <c r="AT15" s="118">
        <f t="shared" si="7"/>
        <v>5.4311923666260857E-2</v>
      </c>
      <c r="AU15" s="118">
        <f t="shared" si="8"/>
        <v>8.2723961049302297E-2</v>
      </c>
      <c r="AV15" s="118">
        <f t="shared" si="9"/>
        <v>0.14872898799294607</v>
      </c>
      <c r="AW15" s="118">
        <f t="shared" si="10"/>
        <v>0.14199400168059695</v>
      </c>
      <c r="AX15" s="118">
        <f t="shared" si="11"/>
        <v>1</v>
      </c>
      <c r="AY15" s="118">
        <f>SUMPRODUCT(AN15:AW15,幕後結果_最佳化!$Z$1005:$AI$1005)</f>
        <v>4.7050359421960147E-2</v>
      </c>
      <c r="AZ15" s="118">
        <f>(SUMPRODUCT(AN15:AW15,MMULT(AN15:AW15,幕後結果!$AB$9:$AK$18)))*252</f>
        <v>6.3332011049609616E-2</v>
      </c>
      <c r="BA15" s="118">
        <f t="shared" si="12"/>
        <v>0.25165852071727995</v>
      </c>
      <c r="BB15" s="113">
        <f t="shared" si="13"/>
        <v>1.6492028206041842E-2</v>
      </c>
      <c r="BC15" s="50"/>
      <c r="BD15" s="50"/>
    </row>
    <row r="16" spans="1:56">
      <c r="A16" s="85">
        <v>15</v>
      </c>
      <c r="B16" s="114">
        <v>9.7192440336732355E-2</v>
      </c>
      <c r="C16" s="114">
        <v>0.74975307943317748</v>
      </c>
      <c r="D16" s="114">
        <v>0.2271065465528137</v>
      </c>
      <c r="E16" s="114">
        <v>0.32556610965883315</v>
      </c>
      <c r="F16" s="114">
        <v>0.11938011955775996</v>
      </c>
      <c r="G16" s="114">
        <v>2.3141274762365383E-2</v>
      </c>
      <c r="H16" s="114">
        <v>0.74608094745904507</v>
      </c>
      <c r="I16" s="114">
        <v>0.34084327858744912</v>
      </c>
      <c r="J16" s="114">
        <v>0.31504712065161566</v>
      </c>
      <c r="K16" s="94">
        <v>0.40906416154508762</v>
      </c>
      <c r="L16" s="95"/>
      <c r="M16" s="96">
        <v>15</v>
      </c>
      <c r="N16" s="117">
        <v>-1.2977161828552464</v>
      </c>
      <c r="O16" s="117">
        <v>0.67371292795542637</v>
      </c>
      <c r="P16" s="117">
        <v>-0.74840966746651572</v>
      </c>
      <c r="Q16" s="117">
        <v>-0.45218985045142962</v>
      </c>
      <c r="R16" s="117">
        <v>-1.1780912270988471</v>
      </c>
      <c r="S16" s="117">
        <v>-1.9928073234992294</v>
      </c>
      <c r="T16" s="117">
        <v>0.66220772344711987</v>
      </c>
      <c r="U16" s="114">
        <v>-0.41016275943713554</v>
      </c>
      <c r="V16" s="114">
        <v>-0.48159420830566929</v>
      </c>
      <c r="W16" s="88">
        <v>-0.22995295947603217</v>
      </c>
      <c r="X16" s="50"/>
      <c r="Y16" s="89">
        <v>15</v>
      </c>
      <c r="Z16" s="114">
        <f>(幕後結果!$AB$2+幕後結果!$AB$4*幕後結果_最佳化!$N1017)*12/3</f>
        <v>-1.6594703668072741</v>
      </c>
      <c r="AA16" s="114">
        <f>(幕後結果!$AC$2+幕後結果!$AC$4*幕後結果_最佳化!$O1017)*12/3</f>
        <v>1.2619182928057562</v>
      </c>
      <c r="AB16" s="114">
        <f>(幕後結果!$AD$2+幕後結果!$AD$4*幕後結果_最佳化!$P1017)*12/3</f>
        <v>-2.7146800708807697</v>
      </c>
      <c r="AC16" s="114">
        <f>(幕後結果!$AE$2+幕後結果!$AE$4*幕後結果_最佳化!$Q1017)*12/3</f>
        <v>-0.82609837135402842</v>
      </c>
      <c r="AD16" s="114">
        <f>(幕後結果!$AF$2+幕後結果!$AF$4*幕後結果_最佳化!$R1017)*12/3</f>
        <v>-2.6805892173820864</v>
      </c>
      <c r="AE16" s="114">
        <f>(幕後結果!$AG$2+幕後結果!$AG$4*幕後結果_最佳化!$S1017)*12/3</f>
        <v>-1.9331871888454977</v>
      </c>
      <c r="AF16" s="114">
        <f>(幕後結果!$AH$2+幕後結果!$AH$4*幕後結果_最佳化!$T1017)*12/3</f>
        <v>-0.1200649763281136</v>
      </c>
      <c r="AG16" s="114">
        <f>(幕後結果!$AI$2+幕後結果!$AI$4*幕後結果_最佳化!$U1017)*12/3</f>
        <v>-3.6433382407992951</v>
      </c>
      <c r="AH16" s="114">
        <f>(幕後結果!$AJ$2+幕後結果!$AJ$4*幕後結果_最佳化!$V1017)*12/3</f>
        <v>0.27129259714705589</v>
      </c>
      <c r="AI16" s="90">
        <f>(幕後結果!$AK$2+幕後結果!$AK$4*幕後結果_最佳化!$W1017)*12/3</f>
        <v>0.10417231013456196</v>
      </c>
      <c r="AJ16" s="50"/>
      <c r="AK16" s="50"/>
      <c r="AL16" s="50"/>
      <c r="AM16" s="91">
        <v>15</v>
      </c>
      <c r="AN16" s="118">
        <f t="shared" si="1"/>
        <v>1.3814010490955557E-2</v>
      </c>
      <c r="AO16" s="118">
        <f t="shared" si="2"/>
        <v>8.8484992946768967E-2</v>
      </c>
      <c r="AP16" s="118">
        <f t="shared" si="3"/>
        <v>0.18631850146090173</v>
      </c>
      <c r="AQ16" s="118">
        <f t="shared" si="4"/>
        <v>0.14900155612270549</v>
      </c>
      <c r="AR16" s="118">
        <f t="shared" si="5"/>
        <v>0.10041440569175168</v>
      </c>
      <c r="AS16" s="118">
        <f t="shared" si="6"/>
        <v>3.0041233634906132E-2</v>
      </c>
      <c r="AT16" s="118">
        <f t="shared" si="7"/>
        <v>5.8968456116560812E-2</v>
      </c>
      <c r="AU16" s="118">
        <f t="shared" si="8"/>
        <v>0.20454161918047381</v>
      </c>
      <c r="AV16" s="118">
        <f t="shared" si="9"/>
        <v>1.6798456531190539E-2</v>
      </c>
      <c r="AW16" s="118">
        <f t="shared" si="10"/>
        <v>0.15161676782378511</v>
      </c>
      <c r="AX16" s="118">
        <f t="shared" si="11"/>
        <v>0.99999999999999967</v>
      </c>
      <c r="AY16" s="118">
        <f>SUMPRODUCT(AN16:AW16,幕後結果_最佳化!$Z$1005:$AI$1005)</f>
        <v>-0.39039038371692314</v>
      </c>
      <c r="AZ16" s="118">
        <f>(SUMPRODUCT(AN16:AW16,MMULT(AN16:AW16,幕後結果!$AB$9:$AK$18)))*252</f>
        <v>9.296549537787098E-2</v>
      </c>
      <c r="BA16" s="118">
        <f t="shared" si="12"/>
        <v>0.3049024358345977</v>
      </c>
      <c r="BB16" s="113">
        <f t="shared" si="13"/>
        <v>-1.4210787871566</v>
      </c>
      <c r="BC16" s="50"/>
      <c r="BD16" s="50"/>
    </row>
    <row r="17" spans="1:56">
      <c r="A17" s="85">
        <v>16</v>
      </c>
      <c r="B17" s="114">
        <v>0.35248902033222684</v>
      </c>
      <c r="C17" s="114">
        <v>0.3789726504633435</v>
      </c>
      <c r="D17" s="114">
        <v>0.18082353330143519</v>
      </c>
      <c r="E17" s="114">
        <v>0.90076767259323431</v>
      </c>
      <c r="F17" s="114">
        <v>0.81347591353555226</v>
      </c>
      <c r="G17" s="114">
        <v>0.68531682472443589</v>
      </c>
      <c r="H17" s="114">
        <v>1.3203643352567296E-2</v>
      </c>
      <c r="I17" s="114">
        <v>0.68828662685009756</v>
      </c>
      <c r="J17" s="114">
        <v>0.49319613598835277</v>
      </c>
      <c r="K17" s="94">
        <v>3.031936225758014E-2</v>
      </c>
      <c r="L17" s="95"/>
      <c r="M17" s="96">
        <v>16</v>
      </c>
      <c r="N17" s="117">
        <v>-0.37860926550071533</v>
      </c>
      <c r="O17" s="117">
        <v>-0.30818009081945441</v>
      </c>
      <c r="P17" s="117">
        <v>-0.91223111714067973</v>
      </c>
      <c r="Q17" s="117">
        <v>1.2859381306449862</v>
      </c>
      <c r="R17" s="117">
        <v>0.89077819931032431</v>
      </c>
      <c r="S17" s="117">
        <v>0.48261890887794651</v>
      </c>
      <c r="T17" s="117">
        <v>-2.2201691633345311</v>
      </c>
      <c r="U17" s="114">
        <v>0.49099957760815771</v>
      </c>
      <c r="V17" s="114">
        <v>-1.7055584763882466E-2</v>
      </c>
      <c r="W17" s="88">
        <v>-1.8761205788141673</v>
      </c>
      <c r="X17" s="50"/>
      <c r="Y17" s="89">
        <v>16</v>
      </c>
      <c r="Z17" s="114">
        <f>(幕後結果!$AB$2+幕後結果!$AB$4*幕後結果_最佳化!$N1018)*12/3</f>
        <v>-0.51835280878446099</v>
      </c>
      <c r="AA17" s="114">
        <f>(幕後結果!$AC$2+幕後結果!$AC$4*幕後結果_最佳化!$O1018)*12/3</f>
        <v>0.85358326891518066</v>
      </c>
      <c r="AB17" s="114">
        <f>(幕後結果!$AD$2+幕後結果!$AD$4*幕後結果_最佳化!$P1018)*12/3</f>
        <v>-2.295090426422024</v>
      </c>
      <c r="AC17" s="114">
        <f>(幕後結果!$AE$2+幕後結果!$AE$4*幕後結果_最佳化!$Q1018)*12/3</f>
        <v>0.26281312341598756</v>
      </c>
      <c r="AD17" s="114">
        <f>(幕後結果!$AF$2+幕後結果!$AF$4*幕後結果_最佳化!$R1018)*12/3</f>
        <v>-2.2848339145365104E-2</v>
      </c>
      <c r="AE17" s="114">
        <f>(幕後結果!$AG$2+幕後結果!$AG$4*幕後結果_最佳化!$S1018)*12/3</f>
        <v>1.0212228963282981</v>
      </c>
      <c r="AF17" s="114">
        <f>(幕後結果!$AH$2+幕後結果!$AH$4*幕後結果_最佳化!$T1018)*12/3</f>
        <v>-0.97353593970897168</v>
      </c>
      <c r="AG17" s="114">
        <f>(幕後結果!$AI$2+幕後結果!$AI$4*幕後結果_最佳化!$U1018)*12/3</f>
        <v>-0.96805278720700605</v>
      </c>
      <c r="AH17" s="114">
        <f>(幕後結果!$AJ$2+幕後結果!$AJ$4*幕後結果_最佳化!$V1018)*12/3</f>
        <v>0.24779959051953493</v>
      </c>
      <c r="AI17" s="90">
        <f>(幕後結果!$AK$2+幕後結果!$AK$4*幕後結果_最佳化!$W1018)*12/3</f>
        <v>-0.31203900541201512</v>
      </c>
      <c r="AJ17" s="50"/>
      <c r="AK17" s="50"/>
      <c r="AL17" s="50"/>
      <c r="AM17" s="91">
        <v>16</v>
      </c>
      <c r="AN17" s="118">
        <f t="shared" si="1"/>
        <v>0.16135255860567235</v>
      </c>
      <c r="AO17" s="118">
        <f t="shared" si="2"/>
        <v>0.13663535009179939</v>
      </c>
      <c r="AP17" s="118">
        <f t="shared" si="3"/>
        <v>3.7688494327960474E-2</v>
      </c>
      <c r="AQ17" s="118">
        <f t="shared" si="4"/>
        <v>4.1526212905195245E-2</v>
      </c>
      <c r="AR17" s="118">
        <f t="shared" si="5"/>
        <v>3.6345429558176018E-2</v>
      </c>
      <c r="AS17" s="118">
        <f t="shared" si="6"/>
        <v>9.0866924283314526E-2</v>
      </c>
      <c r="AT17" s="118">
        <f t="shared" si="7"/>
        <v>0.16665320643612835</v>
      </c>
      <c r="AU17" s="118">
        <f t="shared" si="8"/>
        <v>8.8133482459538032E-2</v>
      </c>
      <c r="AV17" s="118">
        <f t="shared" si="9"/>
        <v>0.13535947292469741</v>
      </c>
      <c r="AW17" s="118">
        <f t="shared" si="10"/>
        <v>0.1054388684075182</v>
      </c>
      <c r="AX17" s="118">
        <f t="shared" si="11"/>
        <v>1</v>
      </c>
      <c r="AY17" s="118">
        <f>SUMPRODUCT(AN17:AW17,幕後結果_最佳化!$Z$1005:$AI$1005)</f>
        <v>0.12337061240566284</v>
      </c>
      <c r="AZ17" s="118">
        <f>(SUMPRODUCT(AN17:AW17,MMULT(AN17:AW17,幕後結果!$AB$9:$AK$18)))*252</f>
        <v>5.8489753440067564E-2</v>
      </c>
      <c r="BA17" s="118">
        <f t="shared" si="12"/>
        <v>0.24184654936564129</v>
      </c>
      <c r="BB17" s="113">
        <f t="shared" si="13"/>
        <v>0.33273417634750491</v>
      </c>
      <c r="BC17" s="50"/>
      <c r="BD17" s="50"/>
    </row>
    <row r="18" spans="1:56">
      <c r="A18" s="85">
        <v>17</v>
      </c>
      <c r="B18" s="114">
        <v>0.83504527721539334</v>
      </c>
      <c r="C18" s="114">
        <v>0.88625087873168851</v>
      </c>
      <c r="D18" s="114">
        <v>0.52477037570267449</v>
      </c>
      <c r="E18" s="114">
        <v>0.17403549850699473</v>
      </c>
      <c r="F18" s="114">
        <v>0.51634057208393247</v>
      </c>
      <c r="G18" s="114">
        <v>0.34877406905436414</v>
      </c>
      <c r="H18" s="114">
        <v>0.33573556381774528</v>
      </c>
      <c r="I18" s="114">
        <v>0.93782719113481194</v>
      </c>
      <c r="J18" s="114">
        <v>4.1220901023794942E-2</v>
      </c>
      <c r="K18" s="94">
        <v>0.46690515528179333</v>
      </c>
      <c r="L18" s="95"/>
      <c r="M18" s="96">
        <v>17</v>
      </c>
      <c r="N18" s="117">
        <v>0.97429629131682793</v>
      </c>
      <c r="O18" s="117">
        <v>1.2068283840189311</v>
      </c>
      <c r="P18" s="117">
        <v>6.2130072833781386E-2</v>
      </c>
      <c r="Q18" s="117">
        <v>-0.93833749416447132</v>
      </c>
      <c r="R18" s="117">
        <v>4.0971199767298912E-2</v>
      </c>
      <c r="S18" s="117">
        <v>-0.38863234242533162</v>
      </c>
      <c r="T18" s="117">
        <v>-0.42412983564438328</v>
      </c>
      <c r="U18" s="114">
        <v>1.5367864293059825</v>
      </c>
      <c r="V18" s="114">
        <v>-1.7366905761989793</v>
      </c>
      <c r="W18" s="88">
        <v>-8.3051851359181514E-2</v>
      </c>
      <c r="X18" s="50"/>
      <c r="Y18" s="89">
        <v>17</v>
      </c>
      <c r="Z18" s="114">
        <f>(幕後結果!$AB$2+幕後結果!$AB$4*幕後結果_最佳化!$N1019)*12/3</f>
        <v>1.1613476222325574</v>
      </c>
      <c r="AA18" s="114">
        <f>(幕後結果!$AC$2+幕後結果!$AC$4*幕後結果_最佳化!$O1019)*12/3</f>
        <v>3.3097803653989573</v>
      </c>
      <c r="AB18" s="114">
        <f>(幕後結果!$AD$2+幕後結果!$AD$4*幕後結果_最佳化!$P1019)*12/3</f>
        <v>0.81840259088273681</v>
      </c>
      <c r="AC18" s="114">
        <f>(幕後結果!$AE$2+幕後結果!$AE$4*幕後結果_最佳化!$Q1019)*12/3</f>
        <v>-0.85019994569964663</v>
      </c>
      <c r="AD18" s="114">
        <f>(幕後結果!$AF$2+幕後結果!$AF$4*幕後結果_最佳化!$R1019)*12/3</f>
        <v>-0.39985721138254676</v>
      </c>
      <c r="AE18" s="114">
        <f>(幕後結果!$AG$2+幕後結果!$AG$4*幕後結果_最佳化!$S1019)*12/3</f>
        <v>0.46254767143759534</v>
      </c>
      <c r="AF18" s="114">
        <f>(幕後結果!$AH$2+幕後結果!$AH$4*幕後結果_最佳化!$T1019)*12/3</f>
        <v>-0.54745976593623003</v>
      </c>
      <c r="AG18" s="114">
        <f>(幕後結果!$AI$2+幕後結果!$AI$4*幕後結果_最佳化!$U1019)*12/3</f>
        <v>0.22753508860534533</v>
      </c>
      <c r="AH18" s="114">
        <f>(幕後結果!$AJ$2+幕後結果!$AJ$4*幕後結果_最佳化!$V1019)*12/3</f>
        <v>-0.23639390304735375</v>
      </c>
      <c r="AI18" s="90">
        <f>(幕後結果!$AK$2+幕後結果!$AK$4*幕後結果_最佳化!$W1019)*12/3</f>
        <v>0.95998683824152253</v>
      </c>
      <c r="AJ18" s="50"/>
      <c r="AK18" s="50"/>
      <c r="AL18" s="50"/>
      <c r="AM18" s="91">
        <v>17</v>
      </c>
      <c r="AN18" s="118">
        <f t="shared" si="1"/>
        <v>5.4991458342726215E-2</v>
      </c>
      <c r="AO18" s="118">
        <f t="shared" si="2"/>
        <v>0.12490566804525779</v>
      </c>
      <c r="AP18" s="118">
        <f t="shared" si="3"/>
        <v>3.5607212384081273E-2</v>
      </c>
      <c r="AQ18" s="118">
        <f t="shared" si="4"/>
        <v>3.8808348597373539E-2</v>
      </c>
      <c r="AR18" s="118">
        <f t="shared" si="5"/>
        <v>3.7798738291976448E-2</v>
      </c>
      <c r="AS18" s="118">
        <f t="shared" si="6"/>
        <v>0.11317415808541981</v>
      </c>
      <c r="AT18" s="118">
        <f t="shared" si="7"/>
        <v>5.2744824380697365E-2</v>
      </c>
      <c r="AU18" s="118">
        <f t="shared" si="8"/>
        <v>0.2123127608343931</v>
      </c>
      <c r="AV18" s="118">
        <f t="shared" si="9"/>
        <v>0.19082773213253945</v>
      </c>
      <c r="AW18" s="118">
        <f t="shared" si="10"/>
        <v>0.13882909890553496</v>
      </c>
      <c r="AX18" s="118">
        <f t="shared" si="11"/>
        <v>0.99999999999999989</v>
      </c>
      <c r="AY18" s="118">
        <f>SUMPRODUCT(AN18:AW18,幕後結果_最佳化!$Z$1005:$AI$1005)</f>
        <v>1.5834836306055186E-2</v>
      </c>
      <c r="AZ18" s="118">
        <f>(SUMPRODUCT(AN18:AW18,MMULT(AN18:AW18,幕後結果!$AB$9:$AK$18)))*252</f>
        <v>6.9486784758344952E-2</v>
      </c>
      <c r="BA18" s="118">
        <f t="shared" si="12"/>
        <v>0.26360346120327205</v>
      </c>
      <c r="BB18" s="113">
        <f t="shared" si="13"/>
        <v>-0.10267377966283267</v>
      </c>
      <c r="BC18" s="50"/>
      <c r="BD18" s="50"/>
    </row>
    <row r="19" spans="1:56">
      <c r="A19" s="85">
        <v>18</v>
      </c>
      <c r="B19" s="114">
        <v>0.39140759067332853</v>
      </c>
      <c r="C19" s="114">
        <v>0.89065155571064181</v>
      </c>
      <c r="D19" s="114">
        <v>0.99136823138945562</v>
      </c>
      <c r="E19" s="114">
        <v>0.85531880800666471</v>
      </c>
      <c r="F19" s="114">
        <v>0.72175170378081299</v>
      </c>
      <c r="G19" s="114">
        <v>0.80215435165532778</v>
      </c>
      <c r="H19" s="114">
        <v>0.16056423450918289</v>
      </c>
      <c r="I19" s="114">
        <v>0.86432649429331931</v>
      </c>
      <c r="J19" s="114">
        <v>0.60973689442939594</v>
      </c>
      <c r="K19" s="94">
        <v>0.59859698732180244</v>
      </c>
      <c r="L19" s="95"/>
      <c r="M19" s="96">
        <v>18</v>
      </c>
      <c r="N19" s="117">
        <v>-0.27565224052261572</v>
      </c>
      <c r="O19" s="117">
        <v>1.2300005775422902</v>
      </c>
      <c r="P19" s="117">
        <v>2.3810464015188515</v>
      </c>
      <c r="Q19" s="117">
        <v>1.0595214098958969</v>
      </c>
      <c r="R19" s="117">
        <v>0.58805318840905563</v>
      </c>
      <c r="S19" s="117">
        <v>0.84934149659001668</v>
      </c>
      <c r="T19" s="117">
        <v>-0.99214157322937291</v>
      </c>
      <c r="U19" s="114">
        <v>1.0999658271931128</v>
      </c>
      <c r="V19" s="114">
        <v>0.27863335669353095</v>
      </c>
      <c r="W19" s="88">
        <v>0.24971723942755975</v>
      </c>
      <c r="X19" s="50"/>
      <c r="Y19" s="89">
        <v>18</v>
      </c>
      <c r="Z19" s="114">
        <f>(幕後結果!$AB$2+幕後結果!$AB$4*幕後結果_最佳化!$N1020)*12/3</f>
        <v>-0.39052647356062947</v>
      </c>
      <c r="AA19" s="114">
        <f>(幕後結果!$AC$2+幕後結果!$AC$4*幕後結果_最佳化!$O1020)*12/3</f>
        <v>2.5099754662330795</v>
      </c>
      <c r="AB19" s="114">
        <f>(幕後結果!$AD$2+幕後結果!$AD$4*幕後結果_最佳化!$P1020)*12/3</f>
        <v>1.8976562725148216</v>
      </c>
      <c r="AC19" s="114">
        <f>(幕後結果!$AE$2+幕後結果!$AE$4*幕後結果_最佳化!$Q1020)*12/3</f>
        <v>0.29404171475885871</v>
      </c>
      <c r="AD19" s="114">
        <f>(幕後結果!$AF$2+幕後結果!$AF$4*幕後結果_最佳化!$R1020)*12/3</f>
        <v>0.41068127553698419</v>
      </c>
      <c r="AE19" s="114">
        <f>(幕後結果!$AG$2+幕後結果!$AG$4*幕後結果_最佳化!$S1020)*12/3</f>
        <v>1.8565876761248392</v>
      </c>
      <c r="AF19" s="114">
        <f>(幕後結果!$AH$2+幕後結果!$AH$4*幕後結果_最佳化!$T1020)*12/3</f>
        <v>-0.42839845484952327</v>
      </c>
      <c r="AG19" s="114">
        <f>(幕後結果!$AI$2+幕後結果!$AI$4*幕後結果_最佳化!$U1020)*12/3</f>
        <v>0.73403071716281199</v>
      </c>
      <c r="AH19" s="114">
        <f>(幕後結果!$AJ$2+幕後結果!$AJ$4*幕後結果_最佳化!$V1020)*12/3</f>
        <v>1.201097167938836</v>
      </c>
      <c r="AI19" s="90">
        <f>(幕後結果!$AK$2+幕後結果!$AK$4*幕後結果_最佳化!$W1020)*12/3</f>
        <v>1.5995773773834598</v>
      </c>
      <c r="AJ19" s="50"/>
      <c r="AK19" s="50"/>
      <c r="AL19" s="50"/>
      <c r="AM19" s="91">
        <v>18</v>
      </c>
      <c r="AN19" s="118">
        <f t="shared" si="1"/>
        <v>0.15521709858270005</v>
      </c>
      <c r="AO19" s="118">
        <f t="shared" si="2"/>
        <v>3.1915219241932399E-2</v>
      </c>
      <c r="AP19" s="118">
        <f t="shared" si="3"/>
        <v>0.17710731172486935</v>
      </c>
      <c r="AQ19" s="118">
        <f t="shared" si="4"/>
        <v>8.0917214651636218E-2</v>
      </c>
      <c r="AR19" s="118">
        <f t="shared" si="5"/>
        <v>0.18648710275359642</v>
      </c>
      <c r="AS19" s="118">
        <f t="shared" si="6"/>
        <v>7.7292525750155286E-2</v>
      </c>
      <c r="AT19" s="118">
        <f t="shared" si="7"/>
        <v>4.4736704764039251E-2</v>
      </c>
      <c r="AU19" s="118">
        <f t="shared" si="8"/>
        <v>3.0802812892848707E-2</v>
      </c>
      <c r="AV19" s="118">
        <f t="shared" si="9"/>
        <v>5.2170555057416128E-2</v>
      </c>
      <c r="AW19" s="118">
        <f t="shared" si="10"/>
        <v>0.16335345458080625</v>
      </c>
      <c r="AX19" s="118">
        <f t="shared" si="11"/>
        <v>1</v>
      </c>
      <c r="AY19" s="118">
        <f>SUMPRODUCT(AN19:AW19,幕後結果_最佳化!$Z$1005:$AI$1005)</f>
        <v>-0.16241371931112208</v>
      </c>
      <c r="AZ19" s="118">
        <f>(SUMPRODUCT(AN19:AW19,MMULT(AN19:AW19,幕後結果!$AB$9:$AK$18)))*252</f>
        <v>9.029020588449535E-2</v>
      </c>
      <c r="BA19" s="118">
        <f t="shared" si="12"/>
        <v>0.30048328719663486</v>
      </c>
      <c r="BB19" s="113">
        <f t="shared" si="13"/>
        <v>-0.68327833213820555</v>
      </c>
      <c r="BC19" s="50"/>
      <c r="BD19" s="50"/>
    </row>
    <row r="20" spans="1:56">
      <c r="A20" s="85">
        <v>19</v>
      </c>
      <c r="B20" s="114">
        <v>0.93165292472759176</v>
      </c>
      <c r="C20" s="114">
        <v>0.99229469875817</v>
      </c>
      <c r="D20" s="114">
        <v>0.1108049829511677</v>
      </c>
      <c r="E20" s="114">
        <v>0.94511220906201987</v>
      </c>
      <c r="F20" s="114">
        <v>2.9992168958769438E-2</v>
      </c>
      <c r="G20" s="114">
        <v>0.40450398164190671</v>
      </c>
      <c r="H20" s="114">
        <v>0.66260120699037972</v>
      </c>
      <c r="I20" s="114">
        <v>0.32385018360246165</v>
      </c>
      <c r="J20" s="114">
        <v>0.44452102483310219</v>
      </c>
      <c r="K20" s="94">
        <v>0.98814871809135219</v>
      </c>
      <c r="L20" s="95"/>
      <c r="M20" s="96">
        <v>19</v>
      </c>
      <c r="N20" s="117">
        <v>1.4882151977356379</v>
      </c>
      <c r="O20" s="117">
        <v>2.42258305790453</v>
      </c>
      <c r="P20" s="117">
        <v>-1.2222582929323316</v>
      </c>
      <c r="Q20" s="117">
        <v>1.5992026492758555</v>
      </c>
      <c r="R20" s="117">
        <v>-1.8809087119772421</v>
      </c>
      <c r="S20" s="117">
        <v>-0.24170602166196814</v>
      </c>
      <c r="T20" s="117">
        <v>0.41957276728186599</v>
      </c>
      <c r="U20" s="114">
        <v>-0.45695920602285822</v>
      </c>
      <c r="V20" s="114">
        <v>-0.13951646034974138</v>
      </c>
      <c r="W20" s="88">
        <v>2.2619164824938247</v>
      </c>
      <c r="X20" s="50"/>
      <c r="Y20" s="89">
        <v>19</v>
      </c>
      <c r="Z20" s="114">
        <f>(幕後結果!$AB$2+幕後結果!$AB$4*幕後結果_最佳化!$N1021)*12/3</f>
        <v>1.7994038444644007</v>
      </c>
      <c r="AA20" s="114">
        <f>(幕後結果!$AC$2+幕後結果!$AC$4*幕後結果_最佳化!$O1021)*12/3</f>
        <v>4.9040204433533185</v>
      </c>
      <c r="AB20" s="114">
        <f>(幕後結果!$AD$2+幕後結果!$AD$4*幕後結果_最佳化!$P1021)*12/3</f>
        <v>0.53525858033011109</v>
      </c>
      <c r="AC20" s="114">
        <f>(幕後結果!$AE$2+幕後結果!$AE$4*幕後結果_最佳化!$Q1021)*12/3</f>
        <v>0.96532169832348347</v>
      </c>
      <c r="AD20" s="114">
        <f>(幕後結果!$AF$2+幕後結果!$AF$4*幕後結果_最佳化!$R1021)*12/3</f>
        <v>-1.7664729435800561</v>
      </c>
      <c r="AE20" s="114">
        <f>(幕後結果!$AG$2+幕後結果!$AG$4*幕後結果_最佳化!$S1021)*12/3</f>
        <v>0.98216895954132999</v>
      </c>
      <c r="AF20" s="114">
        <f>(幕後結果!$AH$2+幕後結果!$AH$4*幕後結果_最佳化!$T1021)*12/3</f>
        <v>8.2609288532717262E-2</v>
      </c>
      <c r="AG20" s="114">
        <f>(幕後結果!$AI$2+幕後結果!$AI$4*幕後結果_最佳化!$U1021)*12/3</f>
        <v>-2.4943691656208937</v>
      </c>
      <c r="AH20" s="114">
        <f>(幕後結果!$AJ$2+幕後結果!$AJ$4*幕後結果_最佳化!$V1021)*12/3</f>
        <v>1.2977116798252655</v>
      </c>
      <c r="AI20" s="90">
        <f>(幕後結果!$AK$2+幕後結果!$AK$4*幕後結果_最佳化!$W1021)*12/3</f>
        <v>3.6177469402060098</v>
      </c>
      <c r="AJ20" s="50"/>
      <c r="AK20" s="50"/>
      <c r="AL20" s="50"/>
      <c r="AM20" s="91">
        <v>19</v>
      </c>
      <c r="AN20" s="118">
        <f t="shared" si="1"/>
        <v>0.16164952553150724</v>
      </c>
      <c r="AO20" s="118">
        <f t="shared" si="2"/>
        <v>6.7930748649171882E-2</v>
      </c>
      <c r="AP20" s="118">
        <f t="shared" si="3"/>
        <v>8.733519985079885E-2</v>
      </c>
      <c r="AQ20" s="118">
        <f t="shared" si="4"/>
        <v>7.4447417921458814E-2</v>
      </c>
      <c r="AR20" s="118">
        <f t="shared" si="5"/>
        <v>7.8355602875561758E-2</v>
      </c>
      <c r="AS20" s="118">
        <f t="shared" si="6"/>
        <v>0.19166297682578998</v>
      </c>
      <c r="AT20" s="118">
        <f t="shared" si="7"/>
        <v>1.2351502513925711E-2</v>
      </c>
      <c r="AU20" s="118">
        <f t="shared" si="8"/>
        <v>0.11970839418943506</v>
      </c>
      <c r="AV20" s="118">
        <f t="shared" si="9"/>
        <v>0.16606650753261165</v>
      </c>
      <c r="AW20" s="118">
        <f t="shared" si="10"/>
        <v>4.0492124109739139E-2</v>
      </c>
      <c r="AX20" s="118">
        <f t="shared" si="11"/>
        <v>1</v>
      </c>
      <c r="AY20" s="118">
        <f>SUMPRODUCT(AN20:AW20,幕後結果_最佳化!$Z$1005:$AI$1005)</f>
        <v>-5.6407587001774485E-2</v>
      </c>
      <c r="AZ20" s="118">
        <f>(SUMPRODUCT(AN20:AW20,MMULT(AN20:AW20,幕後結果!$AB$9:$AK$18)))*252</f>
        <v>7.6774607036573225E-2</v>
      </c>
      <c r="BA20" s="118">
        <f t="shared" si="12"/>
        <v>0.27708231094130353</v>
      </c>
      <c r="BB20" s="113">
        <f t="shared" si="13"/>
        <v>-0.35840464396448452</v>
      </c>
      <c r="BC20" s="50"/>
      <c r="BD20" s="50"/>
    </row>
    <row r="21" spans="1:56">
      <c r="A21" s="85">
        <v>20</v>
      </c>
      <c r="B21" s="114">
        <v>0.5580465952360274</v>
      </c>
      <c r="C21" s="114">
        <v>0.57850689608145434</v>
      </c>
      <c r="D21" s="114">
        <v>1.6282772278557456E-3</v>
      </c>
      <c r="E21" s="114">
        <v>0.79500061496378982</v>
      </c>
      <c r="F21" s="114">
        <v>0.17279009501368936</v>
      </c>
      <c r="G21" s="114">
        <v>0.43076550270973968</v>
      </c>
      <c r="H21" s="114">
        <v>0.97396432305133906</v>
      </c>
      <c r="I21" s="114">
        <v>0.90671257354848356</v>
      </c>
      <c r="J21" s="114">
        <v>4.2833250068466722E-2</v>
      </c>
      <c r="K21" s="94">
        <v>0.20070919125531694</v>
      </c>
      <c r="L21" s="95"/>
      <c r="M21" s="96">
        <v>20</v>
      </c>
      <c r="N21" s="117">
        <v>0.14601846774929217</v>
      </c>
      <c r="O21" s="117">
        <v>0.19807522568827673</v>
      </c>
      <c r="P21" s="117">
        <v>-2.9424223492955663</v>
      </c>
      <c r="Q21" s="117">
        <v>0.82389579474873864</v>
      </c>
      <c r="R21" s="117">
        <v>-0.94319691704648101</v>
      </c>
      <c r="S21" s="117">
        <v>-0.17442558903126562</v>
      </c>
      <c r="T21" s="117">
        <v>1.9425433783523516</v>
      </c>
      <c r="U21" s="114">
        <v>1.3207796322504519</v>
      </c>
      <c r="V21" s="114">
        <v>-1.7187137881865366</v>
      </c>
      <c r="W21" s="88">
        <v>-0.83909075694425828</v>
      </c>
      <c r="X21" s="50"/>
      <c r="Y21" s="89">
        <v>20</v>
      </c>
      <c r="Z21" s="114">
        <f>(幕後結果!$AB$2+幕後結果!$AB$4*幕後結果_最佳化!$N1022)*12/3</f>
        <v>0.1329989616498462</v>
      </c>
      <c r="AA21" s="114">
        <f>(幕後結果!$AC$2+幕後結果!$AC$4*幕後結果_最佳化!$O1022)*12/3</f>
        <v>1.7221517158271418</v>
      </c>
      <c r="AB21" s="114">
        <f>(幕後結果!$AD$2+幕後結果!$AD$4*幕後結果_最佳化!$P1022)*12/3</f>
        <v>-3.6402009087795606</v>
      </c>
      <c r="AC21" s="114">
        <f>(幕後結果!$AE$2+幕後結果!$AE$4*幕後結果_最佳化!$Q1022)*12/3</f>
        <v>8.6000535251282206E-2</v>
      </c>
      <c r="AD21" s="114">
        <f>(幕後結果!$AF$2+幕後結果!$AF$4*幕後結果_最佳化!$R1022)*12/3</f>
        <v>-2.0562026227659937</v>
      </c>
      <c r="AE21" s="114">
        <f>(幕後結果!$AG$2+幕後結果!$AG$4*幕後結果_最佳化!$S1022)*12/3</f>
        <v>0.10618246391798214</v>
      </c>
      <c r="AF21" s="114">
        <f>(幕後結果!$AH$2+幕後結果!$AH$4*幕後結果_最佳化!$T1022)*12/3</f>
        <v>0.49973025486546446</v>
      </c>
      <c r="AG21" s="114">
        <f>(幕後結果!$AI$2+幕後結果!$AI$4*幕後結果_最佳化!$U1022)*12/3</f>
        <v>-0.62635924282417288</v>
      </c>
      <c r="AH21" s="114">
        <f>(幕後結果!$AJ$2+幕後結果!$AJ$4*幕後結果_最佳化!$V1022)*12/3</f>
        <v>0.2785194493520492</v>
      </c>
      <c r="AI21" s="90">
        <f>(幕後結果!$AK$2+幕後結果!$AK$4*幕後結果_最佳化!$W1022)*12/3</f>
        <v>1.0585962167161842</v>
      </c>
      <c r="AJ21" s="50"/>
      <c r="AK21" s="50"/>
      <c r="AL21" s="50"/>
      <c r="AM21" s="91">
        <v>20</v>
      </c>
      <c r="AN21" s="118">
        <f t="shared" si="1"/>
        <v>6.7124676399952329E-2</v>
      </c>
      <c r="AO21" s="118">
        <f t="shared" si="2"/>
        <v>7.2509560173655535E-2</v>
      </c>
      <c r="AP21" s="118">
        <f t="shared" si="3"/>
        <v>0.12042237800210011</v>
      </c>
      <c r="AQ21" s="118">
        <f t="shared" si="4"/>
        <v>2.6279005514249242E-2</v>
      </c>
      <c r="AR21" s="118">
        <f t="shared" si="5"/>
        <v>0.129840268702369</v>
      </c>
      <c r="AS21" s="118">
        <f t="shared" si="6"/>
        <v>0.13302069720293044</v>
      </c>
      <c r="AT21" s="118">
        <f t="shared" si="7"/>
        <v>0.15010660284181215</v>
      </c>
      <c r="AU21" s="118">
        <f t="shared" si="8"/>
        <v>1.8430263561818941E-2</v>
      </c>
      <c r="AV21" s="118">
        <f t="shared" si="9"/>
        <v>9.7373130194549851E-2</v>
      </c>
      <c r="AW21" s="118">
        <f t="shared" si="10"/>
        <v>0.1848934174065624</v>
      </c>
      <c r="AX21" s="118">
        <f t="shared" si="11"/>
        <v>0.99999999999999989</v>
      </c>
      <c r="AY21" s="118">
        <f>SUMPRODUCT(AN21:AW21,幕後結果_最佳化!$Z$1005:$AI$1005)</f>
        <v>7.4496833143459895E-2</v>
      </c>
      <c r="AZ21" s="118">
        <f>(SUMPRODUCT(AN21:AW21,MMULT(AN21:AW21,幕後結果!$AB$9:$AK$18)))*252</f>
        <v>6.2572758058561939E-2</v>
      </c>
      <c r="BA21" s="118">
        <f t="shared" si="12"/>
        <v>0.25014547379187563</v>
      </c>
      <c r="BB21" s="113">
        <f t="shared" si="13"/>
        <v>0.12631383116589542</v>
      </c>
      <c r="BC21" s="50"/>
      <c r="BD21" s="50"/>
    </row>
    <row r="22" spans="1:56">
      <c r="A22" s="85">
        <v>21</v>
      </c>
      <c r="B22" s="114">
        <v>0.33628721872359413</v>
      </c>
      <c r="C22" s="114">
        <v>0.52212193209686397</v>
      </c>
      <c r="D22" s="114">
        <v>0.23565788390665099</v>
      </c>
      <c r="E22" s="114">
        <v>0.23719057871452409</v>
      </c>
      <c r="F22" s="114">
        <v>0.24236592273508939</v>
      </c>
      <c r="G22" s="114">
        <v>0.91655647752487734</v>
      </c>
      <c r="H22" s="114">
        <v>0.52037527323780752</v>
      </c>
      <c r="I22" s="114">
        <v>0.88769725748576356</v>
      </c>
      <c r="J22" s="114">
        <v>0.61904991673022591</v>
      </c>
      <c r="K22" s="94">
        <v>0.74129199657569322</v>
      </c>
      <c r="L22" s="95"/>
      <c r="M22" s="96">
        <v>21</v>
      </c>
      <c r="N22" s="117">
        <v>-0.4226173890202467</v>
      </c>
      <c r="O22" s="117">
        <v>5.5479908728204255E-2</v>
      </c>
      <c r="P22" s="117">
        <v>-0.72033986112151727</v>
      </c>
      <c r="Q22" s="117">
        <v>-0.71536884650562083</v>
      </c>
      <c r="R22" s="117">
        <v>-0.69871230013093732</v>
      </c>
      <c r="S22" s="117">
        <v>1.3822757629822098</v>
      </c>
      <c r="T22" s="117">
        <v>5.1095460175742076E-2</v>
      </c>
      <c r="U22" s="114">
        <v>1.2143725700794819</v>
      </c>
      <c r="V22" s="114">
        <v>0.30298647800835671</v>
      </c>
      <c r="W22" s="88">
        <v>0.64733368211461728</v>
      </c>
      <c r="X22" s="50"/>
      <c r="Y22" s="89">
        <v>21</v>
      </c>
      <c r="Z22" s="114">
        <f>(幕後結果!$AB$2+幕後結果!$AB$4*幕後結果_最佳化!$N1023)*12/3</f>
        <v>-0.57299111200637332</v>
      </c>
      <c r="AA22" s="114">
        <f>(幕後結果!$AC$2+幕後結果!$AC$4*幕後結果_最佳化!$O1023)*12/3</f>
        <v>1.2001477323835597</v>
      </c>
      <c r="AB22" s="114">
        <f>(幕後結果!$AD$2+幕後結果!$AD$4*幕後結果_最佳化!$P1023)*12/3</f>
        <v>-1.991695552612371</v>
      </c>
      <c r="AC22" s="114">
        <f>(幕後結果!$AE$2+幕後結果!$AE$4*幕後結果_最佳化!$Q1023)*12/3</f>
        <v>-0.97765969335031822</v>
      </c>
      <c r="AD22" s="114">
        <f>(幕後結果!$AF$2+幕後結果!$AF$4*幕後結果_最佳化!$R1023)*12/3</f>
        <v>-1.9680405561779395</v>
      </c>
      <c r="AE22" s="114">
        <f>(幕後結果!$AG$2+幕後結果!$AG$4*幕後結果_最佳化!$S1023)*12/3</f>
        <v>1.2573548194230957</v>
      </c>
      <c r="AF22" s="114">
        <f>(幕後結果!$AH$2+幕後結果!$AH$4*幕後結果_最佳化!$T1023)*12/3</f>
        <v>-0.43729479905365681</v>
      </c>
      <c r="AG22" s="114">
        <f>(幕後結果!$AI$2+幕後結果!$AI$4*幕後結果_最佳化!$U1023)*12/3</f>
        <v>-0.79979897038110559</v>
      </c>
      <c r="AH22" s="114">
        <f>(幕後結果!$AJ$2+幕後結果!$AJ$4*幕後結果_最佳化!$V1023)*12/3</f>
        <v>0.73618137442741693</v>
      </c>
      <c r="AI22" s="90">
        <f>(幕後結果!$AK$2+幕後結果!$AK$4*幕後結果_最佳化!$W1023)*12/3</f>
        <v>1.2431167640573046</v>
      </c>
      <c r="AJ22" s="50"/>
      <c r="AK22" s="50"/>
      <c r="AL22" s="50"/>
      <c r="AM22" s="91">
        <v>21</v>
      </c>
      <c r="AN22" s="118">
        <f t="shared" si="1"/>
        <v>0.10856366149040853</v>
      </c>
      <c r="AO22" s="118">
        <f t="shared" si="2"/>
        <v>5.2323784582784895E-2</v>
      </c>
      <c r="AP22" s="118">
        <f t="shared" si="3"/>
        <v>0.1592345105868298</v>
      </c>
      <c r="AQ22" s="118">
        <f t="shared" si="4"/>
        <v>3.4838800299861937E-2</v>
      </c>
      <c r="AR22" s="118">
        <f t="shared" si="5"/>
        <v>2.7027459733580467E-2</v>
      </c>
      <c r="AS22" s="118">
        <f t="shared" si="6"/>
        <v>0.20815384069219101</v>
      </c>
      <c r="AT22" s="118">
        <f t="shared" si="7"/>
        <v>0.21623817476660001</v>
      </c>
      <c r="AU22" s="118">
        <f t="shared" si="8"/>
        <v>1.3668639583549405E-2</v>
      </c>
      <c r="AV22" s="118">
        <f t="shared" si="9"/>
        <v>4.3428711120933883E-2</v>
      </c>
      <c r="AW22" s="118">
        <f t="shared" si="10"/>
        <v>0.13652241714326011</v>
      </c>
      <c r="AX22" s="118">
        <f t="shared" si="11"/>
        <v>0.99999999999999989</v>
      </c>
      <c r="AY22" s="118">
        <f>SUMPRODUCT(AN22:AW22,幕後結果_最佳化!$Z$1005:$AI$1005)</f>
        <v>5.0226167388148002E-2</v>
      </c>
      <c r="AZ22" s="118">
        <f>(SUMPRODUCT(AN22:AW22,MMULT(AN22:AW22,幕後結果!$AB$9:$AK$18)))*252</f>
        <v>6.5545587556996229E-2</v>
      </c>
      <c r="BA22" s="118">
        <f t="shared" si="12"/>
        <v>0.25601872501244166</v>
      </c>
      <c r="BB22" s="113">
        <f t="shared" si="13"/>
        <v>2.8615748273068595E-2</v>
      </c>
      <c r="BC22" s="50"/>
      <c r="BD22" s="50"/>
    </row>
    <row r="23" spans="1:56">
      <c r="A23" s="85">
        <v>22</v>
      </c>
      <c r="B23" s="114">
        <v>0.36645186060960788</v>
      </c>
      <c r="C23" s="114">
        <v>0.79297896996209571</v>
      </c>
      <c r="D23" s="114">
        <v>0.40193745311071316</v>
      </c>
      <c r="E23" s="114">
        <v>0.62926996520370815</v>
      </c>
      <c r="F23" s="114">
        <v>0.475196444745553</v>
      </c>
      <c r="G23" s="114">
        <v>0.17308023877897827</v>
      </c>
      <c r="H23" s="114">
        <v>0.29451121423690796</v>
      </c>
      <c r="I23" s="114">
        <v>0.91076522826009731</v>
      </c>
      <c r="J23" s="114">
        <v>0.87714263498038547</v>
      </c>
      <c r="K23" s="94">
        <v>0.6836751835534447</v>
      </c>
      <c r="L23" s="95"/>
      <c r="M23" s="96">
        <v>22</v>
      </c>
      <c r="N23" s="117">
        <v>-0.34126549522287397</v>
      </c>
      <c r="O23" s="117">
        <v>0.81680117599220925</v>
      </c>
      <c r="P23" s="117">
        <v>-0.24833540672607793</v>
      </c>
      <c r="Q23" s="117">
        <v>0.32992045185629071</v>
      </c>
      <c r="R23" s="117">
        <v>-6.2213402529068047E-2</v>
      </c>
      <c r="S23" s="117">
        <v>-0.94206282163599409</v>
      </c>
      <c r="T23" s="117">
        <v>-0.54025320008760869</v>
      </c>
      <c r="U23" s="114">
        <v>1.3454822689974011</v>
      </c>
      <c r="V23" s="114">
        <v>1.1608209287060631</v>
      </c>
      <c r="W23" s="88">
        <v>0.4780008038614571</v>
      </c>
      <c r="X23" s="50"/>
      <c r="Y23" s="89">
        <v>22</v>
      </c>
      <c r="Z23" s="114">
        <f>(幕後結果!$AB$2+幕後結果!$AB$4*幕後結果_最佳化!$N1024)*12/3</f>
        <v>-0.47198863597476198</v>
      </c>
      <c r="AA23" s="114">
        <f>(幕後結果!$AC$2+幕後結果!$AC$4*幕後結果_最佳化!$O1024)*12/3</f>
        <v>2.0400074276161324</v>
      </c>
      <c r="AB23" s="114">
        <f>(幕後結果!$AD$2+幕後結果!$AD$4*幕後結果_最佳化!$P1024)*12/3</f>
        <v>-1.0948253718437189</v>
      </c>
      <c r="AC23" s="114">
        <f>(幕後結果!$AE$2+幕後結果!$AE$4*幕後結果_最佳化!$Q1024)*12/3</f>
        <v>-0.21641111734155319</v>
      </c>
      <c r="AD23" s="114">
        <f>(幕後結果!$AF$2+幕後結果!$AF$4*幕後結果_最佳化!$R1024)*12/3</f>
        <v>-0.90307187528522459</v>
      </c>
      <c r="AE23" s="114">
        <f>(幕後結果!$AG$2+幕後結果!$AG$4*幕後結果_最佳化!$S1024)*12/3</f>
        <v>-0.30767965382167467</v>
      </c>
      <c r="AF23" s="114">
        <f>(幕後結果!$AH$2+幕後結果!$AH$4*幕後結果_最佳化!$T1024)*12/3</f>
        <v>-0.42524613684796631</v>
      </c>
      <c r="AG23" s="114">
        <f>(幕後結果!$AI$2+幕後結果!$AI$4*幕後結果_最佳化!$U1024)*12/3</f>
        <v>-0.26008664920678015</v>
      </c>
      <c r="AH23" s="114">
        <f>(幕後結果!$AJ$2+幕後結果!$AJ$4*幕後結果_最佳化!$V1024)*12/3</f>
        <v>1.1090480284938127</v>
      </c>
      <c r="AI23" s="90">
        <f>(幕後結果!$AK$2+幕後結果!$AK$4*幕後結果_最佳化!$W1024)*12/3</f>
        <v>1.5374885134335408</v>
      </c>
      <c r="AJ23" s="50"/>
      <c r="AK23" s="50"/>
      <c r="AL23" s="50"/>
      <c r="AM23" s="91">
        <v>22</v>
      </c>
      <c r="AN23" s="118">
        <f t="shared" si="1"/>
        <v>4.5041310633358443E-2</v>
      </c>
      <c r="AO23" s="118">
        <f t="shared" si="2"/>
        <v>3.08354915456833E-2</v>
      </c>
      <c r="AP23" s="118">
        <f t="shared" si="3"/>
        <v>0.15154528251018659</v>
      </c>
      <c r="AQ23" s="118">
        <f t="shared" si="4"/>
        <v>6.6605415536252294E-2</v>
      </c>
      <c r="AR23" s="118">
        <f t="shared" si="5"/>
        <v>0.18379410302162794</v>
      </c>
      <c r="AS23" s="118">
        <f t="shared" si="6"/>
        <v>0.14360736965541618</v>
      </c>
      <c r="AT23" s="118">
        <f t="shared" si="7"/>
        <v>0.18920977987469428</v>
      </c>
      <c r="AU23" s="118">
        <f t="shared" si="8"/>
        <v>0.1059025649377047</v>
      </c>
      <c r="AV23" s="118">
        <f t="shared" si="9"/>
        <v>2.7990407916227547E-2</v>
      </c>
      <c r="AW23" s="118">
        <f t="shared" si="10"/>
        <v>5.5468274368848561E-2</v>
      </c>
      <c r="AX23" s="118">
        <f t="shared" si="11"/>
        <v>0.99999999999999978</v>
      </c>
      <c r="AY23" s="118">
        <f>SUMPRODUCT(AN23:AW23,幕後結果_最佳化!$Z$1005:$AI$1005)</f>
        <v>-0.38441695259042508</v>
      </c>
      <c r="AZ23" s="118">
        <f>(SUMPRODUCT(AN23:AW23,MMULT(AN23:AW23,幕後結果!$AB$9:$AK$18)))*252</f>
        <v>7.1436878483492519E-2</v>
      </c>
      <c r="BA23" s="118">
        <f t="shared" si="12"/>
        <v>0.26727678253730253</v>
      </c>
      <c r="BB23" s="113">
        <f t="shared" si="13"/>
        <v>-1.5987806667449183</v>
      </c>
      <c r="BC23" s="50"/>
      <c r="BD23" s="50"/>
    </row>
    <row r="24" spans="1:56">
      <c r="A24" s="85">
        <v>23</v>
      </c>
      <c r="B24" s="114">
        <v>0.10310779345000132</v>
      </c>
      <c r="C24" s="114">
        <v>0.86548890929291167</v>
      </c>
      <c r="D24" s="114">
        <v>0.96494832286307441</v>
      </c>
      <c r="E24" s="114">
        <v>0.83687171846210351</v>
      </c>
      <c r="F24" s="114">
        <v>0.48264232625772374</v>
      </c>
      <c r="G24" s="114">
        <v>9.0273731254063794E-2</v>
      </c>
      <c r="H24" s="114">
        <v>0.24178549671790872</v>
      </c>
      <c r="I24" s="114">
        <v>0.43812329458237942</v>
      </c>
      <c r="J24" s="114">
        <v>0.33182481220723115</v>
      </c>
      <c r="K24" s="94">
        <v>0.27518238318017407</v>
      </c>
      <c r="L24" s="95"/>
      <c r="M24" s="96">
        <v>23</v>
      </c>
      <c r="N24" s="117">
        <v>-1.264040232313201</v>
      </c>
      <c r="O24" s="117">
        <v>1.105317168007298</v>
      </c>
      <c r="P24" s="117">
        <v>1.8112422917827398</v>
      </c>
      <c r="Q24" s="117">
        <v>0.98168194472068215</v>
      </c>
      <c r="R24" s="117">
        <v>-4.3522972439663479E-2</v>
      </c>
      <c r="S24" s="117">
        <v>-1.3390713002590342</v>
      </c>
      <c r="T24" s="117">
        <v>-0.70057066086730657</v>
      </c>
      <c r="U24" s="114">
        <v>-0.15572906112281135</v>
      </c>
      <c r="V24" s="114">
        <v>-0.43487987325620991</v>
      </c>
      <c r="W24" s="88">
        <v>-0.59721362091901087</v>
      </c>
      <c r="X24" s="50"/>
      <c r="Y24" s="89">
        <v>23</v>
      </c>
      <c r="Z24" s="114">
        <f>(幕後結果!$AB$2+幕後結果!$AB$4*幕後結果_最佳化!$N1025)*12/3</f>
        <v>-1.6176599770462612</v>
      </c>
      <c r="AA24" s="114">
        <f>(幕後結果!$AC$2+幕後結果!$AC$4*幕後結果_最佳化!$O1025)*12/3</f>
        <v>1.7298465721807306</v>
      </c>
      <c r="AB24" s="114">
        <f>(幕後結果!$AD$2+幕後結果!$AD$4*幕後結果_最佳化!$P1025)*12/3</f>
        <v>0.17782839162729636</v>
      </c>
      <c r="AC24" s="114">
        <f>(幕後結果!$AE$2+幕後結果!$AE$4*幕後結果_最佳化!$Q1025)*12/3</f>
        <v>0.13299366242111105</v>
      </c>
      <c r="AD24" s="114">
        <f>(幕後結果!$AF$2+幕後結果!$AF$4*幕後結果_最佳化!$R1025)*12/3</f>
        <v>-0.75851947009415188</v>
      </c>
      <c r="AE24" s="114">
        <f>(幕後結果!$AG$2+幕後結果!$AG$4*幕後結果_最佳化!$S1025)*12/3</f>
        <v>-0.58468780405755227</v>
      </c>
      <c r="AF24" s="114">
        <f>(幕後結果!$AH$2+幕後結果!$AH$4*幕後結果_最佳化!$T1025)*12/3</f>
        <v>-0.34554430028157795</v>
      </c>
      <c r="AG24" s="114">
        <f>(幕後結果!$AI$2+幕後結果!$AI$4*幕後結果_最佳化!$U1025)*12/3</f>
        <v>-1.830038245771678</v>
      </c>
      <c r="AH24" s="114">
        <f>(幕後結果!$AJ$2+幕後結果!$AJ$4*幕後結果_最佳化!$V1025)*12/3</f>
        <v>0.5892377121413962</v>
      </c>
      <c r="AI24" s="90">
        <f>(幕後結果!$AK$2+幕後結果!$AK$4*幕後結果_最佳化!$W1025)*12/3</f>
        <v>0.33686985395278707</v>
      </c>
      <c r="AJ24" s="50"/>
      <c r="AK24" s="50"/>
      <c r="AL24" s="50"/>
      <c r="AM24" s="91">
        <v>23</v>
      </c>
      <c r="AN24" s="118">
        <f t="shared" si="1"/>
        <v>5.2489627373961588E-2</v>
      </c>
      <c r="AO24" s="118">
        <f t="shared" si="2"/>
        <v>0.12396725109515869</v>
      </c>
      <c r="AP24" s="118">
        <f t="shared" si="3"/>
        <v>6.3686828066605722E-2</v>
      </c>
      <c r="AQ24" s="118">
        <f t="shared" si="4"/>
        <v>2.4785826765958294E-2</v>
      </c>
      <c r="AR24" s="118">
        <f t="shared" si="5"/>
        <v>0.16848172720188181</v>
      </c>
      <c r="AS24" s="118">
        <f t="shared" si="6"/>
        <v>5.2698567698451333E-2</v>
      </c>
      <c r="AT24" s="118">
        <f t="shared" si="7"/>
        <v>0.15073583009656308</v>
      </c>
      <c r="AU24" s="118">
        <f t="shared" si="8"/>
        <v>0.12215284723743378</v>
      </c>
      <c r="AV24" s="118">
        <f t="shared" si="9"/>
        <v>0.10127213161231766</v>
      </c>
      <c r="AW24" s="118">
        <f t="shared" si="10"/>
        <v>0.13972936285166801</v>
      </c>
      <c r="AX24" s="118">
        <f t="shared" si="11"/>
        <v>1</v>
      </c>
      <c r="AY24" s="118">
        <f>SUMPRODUCT(AN24:AW24,幕後結果_最佳化!$Z$1005:$AI$1005)</f>
        <v>-8.7718804146288312E-2</v>
      </c>
      <c r="AZ24" s="118">
        <f>(SUMPRODUCT(AN24:AW24,MMULT(AN24:AW24,幕後結果!$AB$9:$AK$18)))*252</f>
        <v>6.4700979030584388E-2</v>
      </c>
      <c r="BA24" s="118">
        <f t="shared" si="12"/>
        <v>0.25436387131545313</v>
      </c>
      <c r="BB24" s="113">
        <f t="shared" si="13"/>
        <v>-0.51351162203495271</v>
      </c>
      <c r="BC24" s="50"/>
      <c r="BD24" s="50"/>
    </row>
    <row r="25" spans="1:56">
      <c r="A25" s="85">
        <v>24</v>
      </c>
      <c r="B25" s="114">
        <v>6.1347054081356767E-2</v>
      </c>
      <c r="C25" s="114">
        <v>0.67279784183104074</v>
      </c>
      <c r="D25" s="114">
        <v>0.10937437901559832</v>
      </c>
      <c r="E25" s="114">
        <v>0.69880392895051835</v>
      </c>
      <c r="F25" s="114">
        <v>0.26482595199961856</v>
      </c>
      <c r="G25" s="114">
        <v>0.95387326456186994</v>
      </c>
      <c r="H25" s="114">
        <v>0.20146611267880066</v>
      </c>
      <c r="I25" s="114">
        <v>0.62993631084866508</v>
      </c>
      <c r="J25" s="114">
        <v>0.87657247823938178</v>
      </c>
      <c r="K25" s="94">
        <v>9.2430748736291646E-2</v>
      </c>
      <c r="L25" s="95"/>
      <c r="M25" s="96">
        <v>24</v>
      </c>
      <c r="N25" s="117">
        <v>-1.5435635203646147</v>
      </c>
      <c r="O25" s="117">
        <v>0.44765207209895996</v>
      </c>
      <c r="P25" s="117">
        <v>-1.2298620752441236</v>
      </c>
      <c r="Q25" s="117">
        <v>0.52096358071280435</v>
      </c>
      <c r="R25" s="117">
        <v>-0.62853747678805238</v>
      </c>
      <c r="S25" s="117">
        <v>1.6836285846821251</v>
      </c>
      <c r="T25" s="117">
        <v>-0.83639588758054362</v>
      </c>
      <c r="U25" s="114">
        <v>0.33168466902063942</v>
      </c>
      <c r="V25" s="114">
        <v>1.1580220369525289</v>
      </c>
      <c r="W25" s="88">
        <v>-1.3259341881520366</v>
      </c>
      <c r="X25" s="50"/>
      <c r="Y25" s="89">
        <v>24</v>
      </c>
      <c r="Z25" s="114">
        <f>(幕後結果!$AB$2+幕後結果!$AB$4*幕後結果_最佳化!$N1026)*12/3</f>
        <v>-1.9647022262655645</v>
      </c>
      <c r="AA25" s="114">
        <f>(幕後結果!$AC$2+幕後結果!$AC$4*幕後結果_最佳化!$O1026)*12/3</f>
        <v>0.8664387618721775</v>
      </c>
      <c r="AB25" s="114">
        <f>(幕後結果!$AD$2+幕後結果!$AD$4*幕後結果_最佳化!$P1026)*12/3</f>
        <v>-3.5784935744327426</v>
      </c>
      <c r="AC25" s="114">
        <f>(幕後結果!$AE$2+幕後結果!$AE$4*幕後結果_最佳化!$Q1026)*12/3</f>
        <v>-0.25397562037341426</v>
      </c>
      <c r="AD25" s="114">
        <f>(幕後結果!$AF$2+幕後結果!$AF$4*幕後結果_最佳化!$R1026)*12/3</f>
        <v>-2.1414548338482033</v>
      </c>
      <c r="AE25" s="114">
        <f>(幕後結果!$AG$2+幕後結果!$AG$4*幕後結果_最佳化!$S1026)*12/3</f>
        <v>1.4712791496201187</v>
      </c>
      <c r="AF25" s="114">
        <f>(幕後結果!$AH$2+幕後結果!$AH$4*幕後結果_最佳化!$T1026)*12/3</f>
        <v>-0.58254515763541792</v>
      </c>
      <c r="AG25" s="114">
        <f>(幕後結果!$AI$2+幕後結果!$AI$4*幕後結果_最佳化!$U1026)*12/3</f>
        <v>-2.3514277254383922</v>
      </c>
      <c r="AH25" s="114">
        <f>(幕後結果!$AJ$2+幕後結果!$AJ$4*幕後結果_最佳化!$V1026)*12/3</f>
        <v>1.1204061515458554</v>
      </c>
      <c r="AI25" s="90">
        <f>(幕後結果!$AK$2+幕後結果!$AK$4*幕後結果_最佳化!$W1026)*12/3</f>
        <v>-0.36772701248031686</v>
      </c>
      <c r="AJ25" s="50"/>
      <c r="AK25" s="50"/>
      <c r="AL25" s="50"/>
      <c r="AM25" s="91">
        <v>24</v>
      </c>
      <c r="AN25" s="118">
        <f t="shared" si="1"/>
        <v>0.15974266850864219</v>
      </c>
      <c r="AO25" s="118">
        <f t="shared" si="2"/>
        <v>0.15038638305025667</v>
      </c>
      <c r="AP25" s="118">
        <f t="shared" si="3"/>
        <v>9.39169462271945E-2</v>
      </c>
      <c r="AQ25" s="118">
        <f t="shared" si="4"/>
        <v>0.1370667115795314</v>
      </c>
      <c r="AR25" s="118">
        <f t="shared" si="5"/>
        <v>1.6645768038823176E-2</v>
      </c>
      <c r="AS25" s="118">
        <f t="shared" si="6"/>
        <v>0.1347260449401074</v>
      </c>
      <c r="AT25" s="118">
        <f t="shared" si="7"/>
        <v>4.2118668991445469E-3</v>
      </c>
      <c r="AU25" s="118">
        <f t="shared" si="8"/>
        <v>2.1309362856393534E-2</v>
      </c>
      <c r="AV25" s="118">
        <f t="shared" si="9"/>
        <v>0.16389342499925416</v>
      </c>
      <c r="AW25" s="118">
        <f t="shared" si="10"/>
        <v>0.11810082290065238</v>
      </c>
      <c r="AX25" s="118">
        <f t="shared" si="11"/>
        <v>1</v>
      </c>
      <c r="AY25" s="118">
        <f>SUMPRODUCT(AN25:AW25,幕後結果_最佳化!$Z$1005:$AI$1005)</f>
        <v>0.28366895905654771</v>
      </c>
      <c r="AZ25" s="118">
        <f>(SUMPRODUCT(AN25:AW25,MMULT(AN25:AW25,幕後結果!$AB$9:$AK$18)))*252</f>
        <v>7.315527184469757E-2</v>
      </c>
      <c r="BA25" s="118">
        <f t="shared" si="12"/>
        <v>0.2704723125288383</v>
      </c>
      <c r="BB25" s="113">
        <f t="shared" si="13"/>
        <v>0.89017968902408984</v>
      </c>
      <c r="BC25" s="50"/>
      <c r="BD25" s="50"/>
    </row>
    <row r="26" spans="1:56">
      <c r="A26" s="85">
        <v>25</v>
      </c>
      <c r="B26" s="114">
        <v>0.64159717328309451</v>
      </c>
      <c r="C26" s="114">
        <v>5.8508763558660748E-2</v>
      </c>
      <c r="D26" s="114">
        <v>0.59384307390916891</v>
      </c>
      <c r="E26" s="114">
        <v>0.69273461804062531</v>
      </c>
      <c r="F26" s="114">
        <v>0.51995748638253736</v>
      </c>
      <c r="G26" s="114">
        <v>0.3943634777101368</v>
      </c>
      <c r="H26" s="114">
        <v>0.29067429193407901</v>
      </c>
      <c r="I26" s="114">
        <v>0.20198695352561069</v>
      </c>
      <c r="J26" s="114">
        <v>0.18707462629915717</v>
      </c>
      <c r="K26" s="94">
        <v>0.20634267903442849</v>
      </c>
      <c r="L26" s="95"/>
      <c r="M26" s="96">
        <v>25</v>
      </c>
      <c r="N26" s="117">
        <v>0.36273124972475579</v>
      </c>
      <c r="O26" s="117">
        <v>-1.5674158260630715</v>
      </c>
      <c r="P26" s="117">
        <v>0.23744207438722204</v>
      </c>
      <c r="Q26" s="117">
        <v>0.50361668712987484</v>
      </c>
      <c r="R26" s="117">
        <v>5.0046883803231294E-2</v>
      </c>
      <c r="S26" s="117">
        <v>-0.26796409621698186</v>
      </c>
      <c r="T26" s="117">
        <v>-0.5514159286925604</v>
      </c>
      <c r="U26" s="114">
        <v>-0.83454505927424083</v>
      </c>
      <c r="V26" s="114">
        <v>-0.88872804940225059</v>
      </c>
      <c r="W26" s="88">
        <v>-0.81917713540618398</v>
      </c>
      <c r="X26" s="50"/>
      <c r="Y26" s="89">
        <v>25</v>
      </c>
      <c r="Z26" s="114">
        <f>(幕後結果!$AB$2+幕後結果!$AB$4*幕後結果_最佳化!$N1027)*12/3</f>
        <v>0.40205880212190004</v>
      </c>
      <c r="AA26" s="114">
        <f>(幕後結果!$AC$2+幕後結果!$AC$4*幕後結果_最佳化!$O1027)*12/3</f>
        <v>4.1674254232976216E-2</v>
      </c>
      <c r="AB26" s="114">
        <f>(幕後結果!$AD$2+幕後結果!$AD$4*幕後結果_最佳化!$P1027)*12/3</f>
        <v>-0.80910893989167787</v>
      </c>
      <c r="AC26" s="114">
        <f>(幕後結果!$AE$2+幕後結果!$AE$4*幕後結果_最佳化!$Q1027)*12/3</f>
        <v>-0.31126075583907875</v>
      </c>
      <c r="AD26" s="114">
        <f>(幕後結果!$AF$2+幕後結果!$AF$4*幕後結果_最佳化!$R1027)*12/3</f>
        <v>-0.7366869669984869</v>
      </c>
      <c r="AE26" s="114">
        <f>(幕後結果!$AG$2+幕後結果!$AG$4*幕後結果_最佳化!$S1027)*12/3</f>
        <v>0.11897444190591161</v>
      </c>
      <c r="AF26" s="114">
        <f>(幕後結果!$AH$2+幕後結果!$AH$4*幕後結果_最佳化!$T1027)*12/3</f>
        <v>-0.5304633486013477</v>
      </c>
      <c r="AG26" s="114">
        <f>(幕後結果!$AI$2+幕後結果!$AI$4*幕後結果_最佳化!$U1027)*12/3</f>
        <v>-2.1558010443583537</v>
      </c>
      <c r="AH26" s="114">
        <f>(幕後結果!$AJ$2+幕後結果!$AJ$4*幕後結果_最佳化!$V1027)*12/3</f>
        <v>-1.4431433413886197E-3</v>
      </c>
      <c r="AI26" s="90">
        <f>(幕後結果!$AK$2+幕後結果!$AK$4*幕後結果_最佳化!$W1027)*12/3</f>
        <v>0.15576757148342624</v>
      </c>
      <c r="AJ26" s="50"/>
      <c r="AK26" s="50"/>
      <c r="AL26" s="50"/>
      <c r="AM26" s="91">
        <v>25</v>
      </c>
      <c r="AN26" s="118">
        <f t="shared" si="1"/>
        <v>0.171235130407523</v>
      </c>
      <c r="AO26" s="118">
        <f t="shared" si="2"/>
        <v>0.13963953620521297</v>
      </c>
      <c r="AP26" s="118">
        <f t="shared" si="3"/>
        <v>3.7514203857102017E-2</v>
      </c>
      <c r="AQ26" s="118">
        <f t="shared" si="4"/>
        <v>0.10332218994067212</v>
      </c>
      <c r="AR26" s="118">
        <f t="shared" si="5"/>
        <v>3.577904993022947E-2</v>
      </c>
      <c r="AS26" s="118">
        <f t="shared" si="6"/>
        <v>0.11915500117868762</v>
      </c>
      <c r="AT26" s="118">
        <f t="shared" si="7"/>
        <v>0.16728150714599493</v>
      </c>
      <c r="AU26" s="118">
        <f t="shared" si="8"/>
        <v>2.2479368972128988E-2</v>
      </c>
      <c r="AV26" s="118">
        <f t="shared" si="9"/>
        <v>9.6892483855723938E-2</v>
      </c>
      <c r="AW26" s="118">
        <f t="shared" si="10"/>
        <v>0.10670152850672515</v>
      </c>
      <c r="AX26" s="118">
        <f t="shared" si="11"/>
        <v>1.0000000000000002</v>
      </c>
      <c r="AY26" s="118">
        <f>SUMPRODUCT(AN26:AW26,幕後結果_最佳化!$Z$1005:$AI$1005)</f>
        <v>0.19525083808326066</v>
      </c>
      <c r="AZ26" s="118">
        <f>(SUMPRODUCT(AN26:AW26,MMULT(AN26:AW26,幕後結果!$AB$9:$AK$18)))*252</f>
        <v>5.6696159261401646E-2</v>
      </c>
      <c r="BA26" s="118">
        <f t="shared" si="12"/>
        <v>0.23810955306623388</v>
      </c>
      <c r="BB26" s="113">
        <f t="shared" si="13"/>
        <v>0.63983505122485318</v>
      </c>
      <c r="BC26" s="50"/>
      <c r="BD26" s="50"/>
    </row>
    <row r="27" spans="1:56">
      <c r="A27" s="85">
        <v>26</v>
      </c>
      <c r="B27" s="114">
        <v>0.35682993486851178</v>
      </c>
      <c r="C27" s="114">
        <v>0.29255338341240411</v>
      </c>
      <c r="D27" s="114">
        <v>2.8921066753752056E-2</v>
      </c>
      <c r="E27" s="114">
        <v>0.6373607473594971</v>
      </c>
      <c r="F27" s="114">
        <v>0.62743699823306054</v>
      </c>
      <c r="G27" s="114">
        <v>0.92157626362120437</v>
      </c>
      <c r="H27" s="114">
        <v>0.42876377831292944</v>
      </c>
      <c r="I27" s="114">
        <v>0.54872429947614387</v>
      </c>
      <c r="J27" s="114">
        <v>0.37528751047717068</v>
      </c>
      <c r="K27" s="94">
        <v>0.68566992441731078</v>
      </c>
      <c r="L27" s="95"/>
      <c r="M27" s="96">
        <v>26</v>
      </c>
      <c r="N27" s="117">
        <v>-0.36694523370005977</v>
      </c>
      <c r="O27" s="117">
        <v>-0.54594060317133042</v>
      </c>
      <c r="P27" s="117">
        <v>-1.8968924546259727</v>
      </c>
      <c r="Q27" s="117">
        <v>0.35141303422772713</v>
      </c>
      <c r="R27" s="117">
        <v>0.32507276152842579</v>
      </c>
      <c r="S27" s="117">
        <v>1.4157542361698572</v>
      </c>
      <c r="T27" s="117">
        <v>-0.17952236656339379</v>
      </c>
      <c r="U27" s="114">
        <v>0.12243893972422838</v>
      </c>
      <c r="V27" s="114">
        <v>-0.31788124321944899</v>
      </c>
      <c r="W27" s="88">
        <v>0.48361355761362074</v>
      </c>
      <c r="X27" s="50"/>
      <c r="Y27" s="89">
        <v>26</v>
      </c>
      <c r="Z27" s="114">
        <f>(幕後結果!$AB$2+幕後結果!$AB$4*幕後結果_最佳化!$N1028)*12/3</f>
        <v>-0.50387132547305824</v>
      </c>
      <c r="AA27" s="114">
        <f>(幕後結果!$AC$2+幕後結果!$AC$4*幕後結果_最佳化!$O1028)*12/3</f>
        <v>0.61572507365391183</v>
      </c>
      <c r="AB27" s="114">
        <f>(幕後結果!$AD$2+幕後結果!$AD$4*幕後結果_最佳化!$P1028)*12/3</f>
        <v>-3.410757453450417</v>
      </c>
      <c r="AC27" s="114">
        <f>(幕後結果!$AE$2+幕後結果!$AE$4*幕後結果_最佳化!$Q1028)*12/3</f>
        <v>-0.35632090689089568</v>
      </c>
      <c r="AD27" s="114">
        <f>(幕後結果!$AF$2+幕後結果!$AF$4*幕後結果_最佳化!$R1028)*12/3</f>
        <v>-0.9658993447408829</v>
      </c>
      <c r="AE27" s="114">
        <f>(幕後結果!$AG$2+幕後結果!$AG$4*幕後結果_最佳化!$S1028)*12/3</f>
        <v>1.4631354226932389</v>
      </c>
      <c r="AF27" s="114">
        <f>(幕後結果!$AH$2+幕後結果!$AH$4*幕後結果_最佳化!$T1028)*12/3</f>
        <v>-0.36580589456023666</v>
      </c>
      <c r="AG27" s="114">
        <f>(幕後結果!$AI$2+幕後結果!$AI$4*幕後結果_最佳化!$U1028)*12/3</f>
        <v>-1.9083552347912882</v>
      </c>
      <c r="AH27" s="114">
        <f>(幕後結果!$AJ$2+幕後結果!$AJ$4*幕後結果_最佳化!$V1028)*12/3</f>
        <v>0.39565329982588776</v>
      </c>
      <c r="AI27" s="90">
        <f>(幕後結果!$AK$2+幕後結果!$AK$4*幕後結果_最佳化!$W1028)*12/3</f>
        <v>1.4117701924406552</v>
      </c>
      <c r="AJ27" s="50"/>
      <c r="AK27" s="50"/>
      <c r="AL27" s="50"/>
      <c r="AM27" s="91">
        <v>26</v>
      </c>
      <c r="AN27" s="118">
        <f t="shared" si="1"/>
        <v>0.17038947924677939</v>
      </c>
      <c r="AO27" s="118">
        <f t="shared" si="2"/>
        <v>2.0396200910282572E-3</v>
      </c>
      <c r="AP27" s="118">
        <f t="shared" si="3"/>
        <v>1.445014634288431E-2</v>
      </c>
      <c r="AQ27" s="118">
        <f t="shared" si="4"/>
        <v>0.15057835164348912</v>
      </c>
      <c r="AR27" s="118">
        <f t="shared" si="5"/>
        <v>2.2075181091205737E-2</v>
      </c>
      <c r="AS27" s="118">
        <f t="shared" si="6"/>
        <v>0.18049728421072445</v>
      </c>
      <c r="AT27" s="118">
        <f t="shared" si="7"/>
        <v>7.1374452945813099E-2</v>
      </c>
      <c r="AU27" s="118">
        <f t="shared" si="8"/>
        <v>0.15252997959075729</v>
      </c>
      <c r="AV27" s="118">
        <f t="shared" si="9"/>
        <v>0.16443719157425821</v>
      </c>
      <c r="AW27" s="118">
        <f t="shared" si="10"/>
        <v>7.1628313263060239E-2</v>
      </c>
      <c r="AX27" s="118">
        <f t="shared" si="11"/>
        <v>1</v>
      </c>
      <c r="AY27" s="118">
        <f>SUMPRODUCT(AN27:AW27,幕後結果_最佳化!$Z$1005:$AI$1005)</f>
        <v>-0.1323229764510834</v>
      </c>
      <c r="AZ27" s="118">
        <f>(SUMPRODUCT(AN27:AW27,MMULT(AN27:AW27,幕後結果!$AB$9:$AK$18)))*252</f>
        <v>5.9573628087843278E-2</v>
      </c>
      <c r="BA27" s="118">
        <f t="shared" si="12"/>
        <v>0.24407709455793528</v>
      </c>
      <c r="BB27" s="113">
        <f t="shared" si="13"/>
        <v>-0.717900124009759</v>
      </c>
      <c r="BC27" s="50"/>
      <c r="BD27" s="50"/>
    </row>
    <row r="28" spans="1:56">
      <c r="A28" s="85">
        <v>27</v>
      </c>
      <c r="B28" s="114">
        <v>0.31275201641910555</v>
      </c>
      <c r="C28" s="114">
        <v>0.99556840508003508</v>
      </c>
      <c r="D28" s="114">
        <v>0.55082941569719068</v>
      </c>
      <c r="E28" s="114">
        <v>0.15598931176708963</v>
      </c>
      <c r="F28" s="114">
        <v>0.6270529415931887</v>
      </c>
      <c r="G28" s="114">
        <v>0.9742752258724352</v>
      </c>
      <c r="H28" s="114">
        <v>0.57913313616225315</v>
      </c>
      <c r="I28" s="114">
        <v>0.31145000515120302</v>
      </c>
      <c r="J28" s="114">
        <v>0.50116210644574788</v>
      </c>
      <c r="K28" s="94">
        <v>0.38548145637218578</v>
      </c>
      <c r="L28" s="95"/>
      <c r="M28" s="96">
        <v>27</v>
      </c>
      <c r="N28" s="117">
        <v>-0.48806467294625722</v>
      </c>
      <c r="O28" s="117">
        <v>2.617286562937422</v>
      </c>
      <c r="P28" s="117">
        <v>0.12775714094928112</v>
      </c>
      <c r="Q28" s="117">
        <v>-1.0110789935674811</v>
      </c>
      <c r="R28" s="117">
        <v>0.3240580090910759</v>
      </c>
      <c r="S28" s="117">
        <v>1.9477110409570135</v>
      </c>
      <c r="T28" s="117">
        <v>0.19967632899362645</v>
      </c>
      <c r="U28" s="114">
        <v>-0.49174445085667495</v>
      </c>
      <c r="V28" s="114">
        <v>2.9129729946665004E-3</v>
      </c>
      <c r="W28" s="88">
        <v>-0.29111559551291571</v>
      </c>
      <c r="X28" s="50"/>
      <c r="Y28" s="89">
        <v>27</v>
      </c>
      <c r="Z28" s="114">
        <f>(幕後結果!$AB$2+幕後結果!$AB$4*幕後結果_最佳化!$N1029)*12/3</f>
        <v>-0.65424721333986713</v>
      </c>
      <c r="AA28" s="114">
        <f>(幕後結果!$AC$2+幕後結果!$AC$4*幕後結果_最佳化!$O1029)*12/3</f>
        <v>3.8026991323690655</v>
      </c>
      <c r="AB28" s="114">
        <f>(幕後結果!$AD$2+幕後結果!$AD$4*幕後結果_最佳化!$P1029)*12/3</f>
        <v>-0.11597834556957853</v>
      </c>
      <c r="AC28" s="114">
        <f>(幕後結果!$AE$2+幕後結果!$AE$4*幕後結果_最佳化!$Q1029)*12/3</f>
        <v>-0.88098585003897989</v>
      </c>
      <c r="AD28" s="114">
        <f>(幕後結果!$AF$2+幕後結果!$AF$4*幕後結果_最佳化!$R1029)*12/3</f>
        <v>-0.48693209121796938</v>
      </c>
      <c r="AE28" s="114">
        <f>(幕後結果!$AG$2+幕後結果!$AG$4*幕後結果_最佳化!$S1029)*12/3</f>
        <v>2.4506374197270651</v>
      </c>
      <c r="AF28" s="114">
        <f>(幕後結果!$AH$2+幕後結果!$AH$4*幕後結果_最佳化!$T1029)*12/3</f>
        <v>-0.22602964386360436</v>
      </c>
      <c r="AG28" s="114">
        <f>(幕後結果!$AI$2+幕後結果!$AI$4*幕後結果_最佳化!$U1029)*12/3</f>
        <v>-3.0548732968012473</v>
      </c>
      <c r="AH28" s="114">
        <f>(幕後結果!$AJ$2+幕後結果!$AJ$4*幕後結果_最佳化!$V1029)*12/3</f>
        <v>1.0136346454621261</v>
      </c>
      <c r="AI28" s="90">
        <f>(幕後結果!$AK$2+幕後結果!$AK$4*幕後結果_最佳化!$W1029)*12/3</f>
        <v>0.27098705725901695</v>
      </c>
      <c r="AJ28" s="50"/>
      <c r="AK28" s="50"/>
      <c r="AL28" s="50"/>
      <c r="AM28" s="91">
        <v>27</v>
      </c>
      <c r="AN28" s="118">
        <f t="shared" si="1"/>
        <v>5.8882474606853981E-2</v>
      </c>
      <c r="AO28" s="118">
        <f t="shared" si="2"/>
        <v>0.11500176766059829</v>
      </c>
      <c r="AP28" s="118">
        <f t="shared" si="3"/>
        <v>0.11720109725969172</v>
      </c>
      <c r="AQ28" s="118">
        <f t="shared" si="4"/>
        <v>8.8454769996176626E-3</v>
      </c>
      <c r="AR28" s="118">
        <f t="shared" si="5"/>
        <v>0.18333318027676646</v>
      </c>
      <c r="AS28" s="118">
        <f t="shared" si="6"/>
        <v>0.21434474997638109</v>
      </c>
      <c r="AT28" s="118">
        <f t="shared" si="7"/>
        <v>2.6249121442645587E-2</v>
      </c>
      <c r="AU28" s="118">
        <f t="shared" si="8"/>
        <v>7.0222365322953539E-3</v>
      </c>
      <c r="AV28" s="118">
        <f t="shared" si="9"/>
        <v>7.4479930659652041E-2</v>
      </c>
      <c r="AW28" s="118">
        <f t="shared" si="10"/>
        <v>0.19463996458549782</v>
      </c>
      <c r="AX28" s="118">
        <f t="shared" si="11"/>
        <v>1</v>
      </c>
      <c r="AY28" s="118">
        <f>SUMPRODUCT(AN28:AW28,幕後結果_最佳化!$Z$1005:$AI$1005)</f>
        <v>0.18769431950192289</v>
      </c>
      <c r="AZ28" s="118">
        <f>(SUMPRODUCT(AN28:AW28,MMULT(AN28:AW28,幕後結果!$AB$9:$AK$18)))*252</f>
        <v>8.2260660336041097E-2</v>
      </c>
      <c r="BA28" s="118">
        <f t="shared" si="12"/>
        <v>0.28681119283605566</v>
      </c>
      <c r="BB28" s="113">
        <f t="shared" si="13"/>
        <v>0.50484194173233987</v>
      </c>
      <c r="BC28" s="50"/>
      <c r="BD28" s="50"/>
    </row>
    <row r="29" spans="1:56">
      <c r="A29" s="85">
        <v>28</v>
      </c>
      <c r="B29" s="114">
        <v>8.599545323634139E-2</v>
      </c>
      <c r="C29" s="114">
        <v>5.7044470726477448E-2</v>
      </c>
      <c r="D29" s="114">
        <v>0.10159811577971856</v>
      </c>
      <c r="E29" s="114">
        <v>0.89905905737501057</v>
      </c>
      <c r="F29" s="114">
        <v>0.47803601535328277</v>
      </c>
      <c r="G29" s="114">
        <v>0.29962258866756453</v>
      </c>
      <c r="H29" s="114">
        <v>0.20915487776364339</v>
      </c>
      <c r="I29" s="114">
        <v>0.83423096537546737</v>
      </c>
      <c r="J29" s="114">
        <v>0.48574126822154606</v>
      </c>
      <c r="K29" s="94">
        <v>0.52498705036355409</v>
      </c>
      <c r="L29" s="95"/>
      <c r="M29" s="96">
        <v>28</v>
      </c>
      <c r="N29" s="117">
        <v>-1.3658345275207828</v>
      </c>
      <c r="O29" s="117">
        <v>-1.580078276766621</v>
      </c>
      <c r="P29" s="117">
        <v>-1.2724980075482173</v>
      </c>
      <c r="Q29" s="117">
        <v>1.2762083286834429</v>
      </c>
      <c r="R29" s="117">
        <v>-5.5083387747773847E-2</v>
      </c>
      <c r="S29" s="117">
        <v>-0.52548629609148101</v>
      </c>
      <c r="T29" s="117">
        <v>-0.80935712668177429</v>
      </c>
      <c r="U29" s="114">
        <v>0.97102050202555856</v>
      </c>
      <c r="V29" s="114">
        <v>-3.5748953230294492E-2</v>
      </c>
      <c r="W29" s="88">
        <v>6.2674254170250632E-2</v>
      </c>
      <c r="X29" s="50"/>
      <c r="Y29" s="89">
        <v>28</v>
      </c>
      <c r="Z29" s="114">
        <f>(幕後結果!$AB$2+幕後結果!$AB$4*幕後結果_最佳化!$N1030)*12/3</f>
        <v>-1.7440427246620347</v>
      </c>
      <c r="AA29" s="114">
        <f>(幕後結果!$AC$2+幕後結果!$AC$4*幕後結果_最佳化!$O1030)*12/3</f>
        <v>-1.1105548458041763</v>
      </c>
      <c r="AB29" s="114">
        <f>(幕後結果!$AD$2+幕後結果!$AD$4*幕後結果_最佳化!$P1030)*12/3</f>
        <v>-4.2689735567240286</v>
      </c>
      <c r="AC29" s="114">
        <f>(幕後結果!$AE$2+幕後結果!$AE$4*幕後結果_最佳化!$Q1030)*12/3</f>
        <v>1.2514703557962747E-2</v>
      </c>
      <c r="AD29" s="114">
        <f>(幕後結果!$AF$2+幕後結果!$AF$4*幕後結果_最佳化!$R1030)*12/3</f>
        <v>-1.6341541308342997</v>
      </c>
      <c r="AE29" s="114">
        <f>(幕後結果!$AG$2+幕後結果!$AG$4*幕後結果_最佳化!$S1030)*12/3</f>
        <v>-0.61818888775522951</v>
      </c>
      <c r="AF29" s="114">
        <f>(幕後結果!$AH$2+幕後結果!$AH$4*幕後結果_最佳化!$T1030)*12/3</f>
        <v>-0.52540061446395558</v>
      </c>
      <c r="AG29" s="114">
        <f>(幕後結果!$AI$2+幕後結果!$AI$4*幕後結果_最佳化!$U1030)*12/3</f>
        <v>-0.77662532693392572</v>
      </c>
      <c r="AH29" s="114">
        <f>(幕後結果!$AJ$2+幕後結果!$AJ$4*幕後結果_最佳化!$V1030)*12/3</f>
        <v>0.24754580136810234</v>
      </c>
      <c r="AI29" s="90">
        <f>(幕後結果!$AK$2+幕後結果!$AK$4*幕後結果_最佳化!$W1030)*12/3</f>
        <v>1.1326877137418854</v>
      </c>
      <c r="AJ29" s="50"/>
      <c r="AK29" s="50"/>
      <c r="AL29" s="50"/>
      <c r="AM29" s="91">
        <v>28</v>
      </c>
      <c r="AN29" s="118">
        <f t="shared" si="1"/>
        <v>9.1770502341233587E-2</v>
      </c>
      <c r="AO29" s="118">
        <f t="shared" si="2"/>
        <v>7.0622525628720786E-3</v>
      </c>
      <c r="AP29" s="118">
        <f t="shared" si="3"/>
        <v>4.1000319869698688E-2</v>
      </c>
      <c r="AQ29" s="118">
        <f t="shared" si="4"/>
        <v>0.20442901033730793</v>
      </c>
      <c r="AR29" s="118">
        <f t="shared" si="5"/>
        <v>8.5700602741195203E-2</v>
      </c>
      <c r="AS29" s="118">
        <f t="shared" si="6"/>
        <v>0.23614198434016487</v>
      </c>
      <c r="AT29" s="118">
        <f t="shared" si="7"/>
        <v>0.14241031631883727</v>
      </c>
      <c r="AU29" s="118">
        <f t="shared" si="8"/>
        <v>0.10008915583517866</v>
      </c>
      <c r="AV29" s="118">
        <f t="shared" si="9"/>
        <v>2.7135042261874808E-2</v>
      </c>
      <c r="AW29" s="118">
        <f t="shared" si="10"/>
        <v>6.4260813391636834E-2</v>
      </c>
      <c r="AX29" s="118">
        <f t="shared" si="11"/>
        <v>0.99999999999999989</v>
      </c>
      <c r="AY29" s="118">
        <f>SUMPRODUCT(AN29:AW29,幕後結果_最佳化!$Z$1005:$AI$1005)</f>
        <v>-0.23630054269000556</v>
      </c>
      <c r="AZ29" s="118">
        <f>(SUMPRODUCT(AN29:AW29,MMULT(AN29:AW29,幕後結果!$AB$9:$AK$18)))*252</f>
        <v>5.5806492332474436E-2</v>
      </c>
      <c r="BA29" s="118">
        <f t="shared" si="12"/>
        <v>0.23623397793813328</v>
      </c>
      <c r="BB29" s="113">
        <f t="shared" si="13"/>
        <v>-1.1818813920287312</v>
      </c>
      <c r="BC29" s="50"/>
      <c r="BD29" s="50"/>
    </row>
    <row r="30" spans="1:56">
      <c r="A30" s="85">
        <v>29</v>
      </c>
      <c r="B30" s="114">
        <v>0.73618690666730635</v>
      </c>
      <c r="C30" s="114">
        <v>0.11933659732572388</v>
      </c>
      <c r="D30" s="114">
        <v>0.14568225348715447</v>
      </c>
      <c r="E30" s="114">
        <v>0.97353494746740799</v>
      </c>
      <c r="F30" s="114">
        <v>0.44873984239077847</v>
      </c>
      <c r="G30" s="114">
        <v>0.45395123998252029</v>
      </c>
      <c r="H30" s="114">
        <v>6.4858693895044617E-3</v>
      </c>
      <c r="I30" s="114">
        <v>0.79186504927356527</v>
      </c>
      <c r="J30" s="114">
        <v>0.18000597123110684</v>
      </c>
      <c r="K30" s="94">
        <v>0.65406008541081651</v>
      </c>
      <c r="L30" s="95"/>
      <c r="M30" s="96">
        <v>29</v>
      </c>
      <c r="N30" s="117">
        <v>0.63163381264301655</v>
      </c>
      <c r="O30" s="117">
        <v>-1.1783096184275543</v>
      </c>
      <c r="P30" s="117">
        <v>-1.0551329876200815</v>
      </c>
      <c r="Q30" s="117">
        <v>1.9354907305139406</v>
      </c>
      <c r="R30" s="117">
        <v>-0.12884577422451651</v>
      </c>
      <c r="S30" s="117">
        <v>-0.11568464006378548</v>
      </c>
      <c r="T30" s="117">
        <v>-2.4845442438080116</v>
      </c>
      <c r="U30" s="114">
        <v>0.81290958008449499</v>
      </c>
      <c r="V30" s="114">
        <v>-0.91534233186522707</v>
      </c>
      <c r="W30" s="88">
        <v>0.39630528460267567</v>
      </c>
      <c r="X30" s="50"/>
      <c r="Y30" s="89">
        <v>29</v>
      </c>
      <c r="Z30" s="114">
        <f>(幕後結果!$AB$2+幕後結果!$AB$4*幕後結果_最佳化!$N1031)*12/3</f>
        <v>0.73591488583691278</v>
      </c>
      <c r="AA30" s="114">
        <f>(幕後結果!$AC$2+幕後結果!$AC$4*幕後結果_最佳化!$O1031)*12/3</f>
        <v>0.62073112485808757</v>
      </c>
      <c r="AB30" s="114">
        <f>(幕後結果!$AD$2+幕後結果!$AD$4*幕後結果_最佳化!$P1031)*12/3</f>
        <v>-1.7085252298046705</v>
      </c>
      <c r="AC30" s="114">
        <f>(幕後結果!$AE$2+幕後結果!$AE$4*幕後結果_最佳化!$Q1031)*12/3</f>
        <v>0.67891121765092566</v>
      </c>
      <c r="AD30" s="114">
        <f>(幕後結果!$AF$2+幕後結果!$AF$4*幕後結果_最佳化!$R1031)*12/3</f>
        <v>-0.71021298495027863</v>
      </c>
      <c r="AE30" s="114">
        <f>(幕後結果!$AG$2+幕後結果!$AG$4*幕後結果_最佳化!$S1031)*12/3</f>
        <v>0.52651643209625654</v>
      </c>
      <c r="AF30" s="114">
        <f>(幕後結果!$AH$2+幕後結果!$AH$4*幕後結果_最佳化!$T1031)*12/3</f>
        <v>-1.093220119537758</v>
      </c>
      <c r="AG30" s="114">
        <f>(幕後結果!$AI$2+幕後結果!$AI$4*幕後結果_最佳化!$U1031)*12/3</f>
        <v>-0.15511019708681184</v>
      </c>
      <c r="AH30" s="114">
        <f>(幕後結果!$AJ$2+幕後結果!$AJ$4*幕後結果_最佳化!$V1031)*12/3</f>
        <v>-0.21433890165257141</v>
      </c>
      <c r="AI30" s="90">
        <f>(幕後結果!$AK$2+幕後結果!$AK$4*幕後結果_最佳化!$W1031)*12/3</f>
        <v>1.8840603746039839</v>
      </c>
      <c r="AJ30" s="50"/>
      <c r="AK30" s="50"/>
      <c r="AL30" s="50"/>
      <c r="AM30" s="91">
        <v>29</v>
      </c>
      <c r="AN30" s="118">
        <f t="shared" si="1"/>
        <v>0.18659666788373028</v>
      </c>
      <c r="AO30" s="118">
        <f t="shared" si="2"/>
        <v>6.7593598361195301E-2</v>
      </c>
      <c r="AP30" s="118">
        <f t="shared" si="3"/>
        <v>0.10832231798340271</v>
      </c>
      <c r="AQ30" s="118">
        <f t="shared" si="4"/>
        <v>6.8933079229242938E-2</v>
      </c>
      <c r="AR30" s="118">
        <f t="shared" si="5"/>
        <v>0.15716144612834554</v>
      </c>
      <c r="AS30" s="118">
        <f t="shared" si="6"/>
        <v>6.9551677347579402E-2</v>
      </c>
      <c r="AT30" s="118">
        <f t="shared" si="7"/>
        <v>0.16968355688566278</v>
      </c>
      <c r="AU30" s="118">
        <f t="shared" si="8"/>
        <v>2.3408705962524548E-2</v>
      </c>
      <c r="AV30" s="118">
        <f t="shared" si="9"/>
        <v>1.7958907467179017E-2</v>
      </c>
      <c r="AW30" s="118">
        <f t="shared" si="10"/>
        <v>0.13079004275113768</v>
      </c>
      <c r="AX30" s="118">
        <f t="shared" si="11"/>
        <v>1</v>
      </c>
      <c r="AY30" s="118">
        <f>SUMPRODUCT(AN30:AW30,幕後結果_最佳化!$Z$1005:$AI$1005)</f>
        <v>-0.10917113685881982</v>
      </c>
      <c r="AZ30" s="118">
        <f>(SUMPRODUCT(AN30:AW30,MMULT(AN30:AW30,幕後結果!$AB$9:$AK$18)))*252</f>
        <v>7.3077381160821006E-2</v>
      </c>
      <c r="BA30" s="118">
        <f t="shared" si="12"/>
        <v>0.27032828405629516</v>
      </c>
      <c r="BB30" s="113">
        <f t="shared" si="13"/>
        <v>-0.5625424560722303</v>
      </c>
      <c r="BC30" s="50"/>
      <c r="BD30" s="50"/>
    </row>
    <row r="31" spans="1:56">
      <c r="A31" s="85">
        <v>30</v>
      </c>
      <c r="B31" s="114">
        <v>0.46443076131839689</v>
      </c>
      <c r="C31" s="114">
        <v>0.21724954171951771</v>
      </c>
      <c r="D31" s="114">
        <v>0.84060039622508587</v>
      </c>
      <c r="E31" s="114">
        <v>0.58258857444167034</v>
      </c>
      <c r="F31" s="114">
        <v>7.5322337006836104E-2</v>
      </c>
      <c r="G31" s="114">
        <v>0.20511602934878725</v>
      </c>
      <c r="H31" s="114">
        <v>0.74316769656857007</v>
      </c>
      <c r="I31" s="114">
        <v>0.12288486720611425</v>
      </c>
      <c r="J31" s="114">
        <v>0.49366205411351904</v>
      </c>
      <c r="K31" s="94">
        <v>0.67173251691621738</v>
      </c>
      <c r="L31" s="95"/>
      <c r="M31" s="96">
        <v>30</v>
      </c>
      <c r="N31" s="117">
        <v>-8.9277314293181892E-2</v>
      </c>
      <c r="O31" s="117">
        <v>-0.7815159772051522</v>
      </c>
      <c r="P31" s="117">
        <v>0.99692851905369106</v>
      </c>
      <c r="Q31" s="117">
        <v>0.20852014983228931</v>
      </c>
      <c r="R31" s="117">
        <v>-1.4372580848343555</v>
      </c>
      <c r="S31" s="117">
        <v>-0.82348532556915643</v>
      </c>
      <c r="T31" s="117">
        <v>0.65314220298397263</v>
      </c>
      <c r="U31" s="114">
        <v>-1.1606857120733687</v>
      </c>
      <c r="V31" s="114">
        <v>-1.5887542709898797E-2</v>
      </c>
      <c r="W31" s="88">
        <v>0.44470221808312493</v>
      </c>
      <c r="X31" s="50"/>
      <c r="Y31" s="89">
        <v>30</v>
      </c>
      <c r="Z31" s="114">
        <f>(幕後結果!$AB$2+幕後結果!$AB$4*幕後結果_最佳化!$N1032)*12/3</f>
        <v>-0.15913260993074974</v>
      </c>
      <c r="AA31" s="114">
        <f>(幕後結果!$AC$2+幕後結果!$AC$4*幕後結果_最佳化!$O1032)*12/3</f>
        <v>0.55542431113703727</v>
      </c>
      <c r="AB31" s="114">
        <f>(幕後結果!$AD$2+幕後結果!$AD$4*幕後結果_最佳化!$P1032)*12/3</f>
        <v>-0.17996229319702894</v>
      </c>
      <c r="AC31" s="114">
        <f>(幕後結果!$AE$2+幕後結果!$AE$4*幕後結果_最佳化!$Q1032)*12/3</f>
        <v>-0.45709356656432359</v>
      </c>
      <c r="AD31" s="114">
        <f>(幕後結果!$AF$2+幕後結果!$AF$4*幕後結果_最佳化!$R1032)*12/3</f>
        <v>-2.2779086224383711</v>
      </c>
      <c r="AE31" s="114">
        <f>(幕後結果!$AG$2+幕後結果!$AG$4*幕後結果_最佳化!$S1032)*12/3</f>
        <v>-0.61208565266622306</v>
      </c>
      <c r="AF31" s="114">
        <f>(幕後結果!$AH$2+幕後結果!$AH$4*幕後結果_最佳化!$T1032)*12/3</f>
        <v>-0.12239980559953519</v>
      </c>
      <c r="AG31" s="114">
        <f>(幕後結果!$AI$2+幕後結果!$AI$4*幕後結果_最佳化!$U1032)*12/3</f>
        <v>-3.0759826162497408</v>
      </c>
      <c r="AH31" s="114">
        <f>(幕後結果!$AJ$2+幕後結果!$AJ$4*幕後結果_最佳化!$V1032)*12/3</f>
        <v>0.74984091438092249</v>
      </c>
      <c r="AI31" s="90">
        <f>(幕後結果!$AK$2+幕後結果!$AK$4*幕後結果_最佳化!$W1032)*12/3</f>
        <v>0.90997737563670711</v>
      </c>
      <c r="AJ31" s="50"/>
      <c r="AK31" s="50"/>
      <c r="AL31" s="50"/>
      <c r="AM31" s="91">
        <v>30</v>
      </c>
      <c r="AN31" s="118">
        <f t="shared" si="1"/>
        <v>3.1901039049256841E-2</v>
      </c>
      <c r="AO31" s="118">
        <f t="shared" si="2"/>
        <v>0.14450291314328273</v>
      </c>
      <c r="AP31" s="118">
        <f t="shared" si="3"/>
        <v>0.13468852073689247</v>
      </c>
      <c r="AQ31" s="118">
        <f t="shared" si="4"/>
        <v>0.12844000677831141</v>
      </c>
      <c r="AR31" s="118">
        <f t="shared" si="5"/>
        <v>0.13537007346622418</v>
      </c>
      <c r="AS31" s="118">
        <f t="shared" si="6"/>
        <v>0.12282446369857833</v>
      </c>
      <c r="AT31" s="118">
        <f t="shared" si="7"/>
        <v>0.12533608384185568</v>
      </c>
      <c r="AU31" s="118">
        <f t="shared" si="8"/>
        <v>4.2119864851172348E-2</v>
      </c>
      <c r="AV31" s="118">
        <f t="shared" si="9"/>
        <v>0.1137667569056483</v>
      </c>
      <c r="AW31" s="118">
        <f t="shared" si="10"/>
        <v>2.1050277528777635E-2</v>
      </c>
      <c r="AX31" s="118">
        <f t="shared" si="11"/>
        <v>1</v>
      </c>
      <c r="AY31" s="118">
        <f>SUMPRODUCT(AN31:AW31,幕後結果_最佳化!$Z$1005:$AI$1005)</f>
        <v>-5.5718539910280161E-2</v>
      </c>
      <c r="AZ31" s="118">
        <f>(SUMPRODUCT(AN31:AW31,MMULT(AN31:AW31,幕後結果!$AB$9:$AK$18)))*252</f>
        <v>6.5992672679295344E-2</v>
      </c>
      <c r="BA31" s="118">
        <f t="shared" si="12"/>
        <v>0.25689039039889239</v>
      </c>
      <c r="BB31" s="113">
        <f t="shared" si="13"/>
        <v>-0.38389345649382983</v>
      </c>
      <c r="BC31" s="50"/>
      <c r="BD31" s="50"/>
    </row>
    <row r="32" spans="1:56">
      <c r="A32" s="85">
        <v>31</v>
      </c>
      <c r="B32" s="114">
        <v>0.84148792029717412</v>
      </c>
      <c r="C32" s="114">
        <v>0.59370421356028813</v>
      </c>
      <c r="D32" s="114">
        <v>4.4793506545755646E-2</v>
      </c>
      <c r="E32" s="114">
        <v>0.99619996710821779</v>
      </c>
      <c r="F32" s="114">
        <v>0.56825407071885059</v>
      </c>
      <c r="G32" s="114">
        <v>0.95167445838806342</v>
      </c>
      <c r="H32" s="114">
        <v>0.42606581281557987</v>
      </c>
      <c r="I32" s="114">
        <v>0.47856784483064563</v>
      </c>
      <c r="J32" s="114">
        <v>0.42954775247650057</v>
      </c>
      <c r="K32" s="94">
        <v>0.69287350483859456</v>
      </c>
      <c r="L32" s="95"/>
      <c r="M32" s="96">
        <v>31</v>
      </c>
      <c r="N32" s="117">
        <v>1.0005918757822267</v>
      </c>
      <c r="O32" s="117">
        <v>0.23708406680543054</v>
      </c>
      <c r="P32" s="117">
        <v>-1.6975802495914789</v>
      </c>
      <c r="Q32" s="117">
        <v>2.6693391848675256</v>
      </c>
      <c r="R32" s="117">
        <v>0.17193089369681441</v>
      </c>
      <c r="S32" s="117">
        <v>1.6613105949867997</v>
      </c>
      <c r="T32" s="117">
        <v>-0.18639932001990514</v>
      </c>
      <c r="U32" s="114">
        <v>-5.3748313672562997E-2</v>
      </c>
      <c r="V32" s="114">
        <v>-0.177525668410694</v>
      </c>
      <c r="W32" s="88">
        <v>0.50401193463590366</v>
      </c>
      <c r="X32" s="50"/>
      <c r="Y32" s="89">
        <v>31</v>
      </c>
      <c r="Z32" s="114">
        <f>(幕後結果!$AB$2+幕後結果!$AB$4*幕後結果_最佳化!$N1033)*12/3</f>
        <v>1.1939949155619407</v>
      </c>
      <c r="AA32" s="114">
        <f>(幕後結果!$AC$2+幕後結果!$AC$4*幕後結果_最佳化!$O1033)*12/3</f>
        <v>2.3256150714678494</v>
      </c>
      <c r="AB32" s="114">
        <f>(幕後結果!$AD$2+幕後結果!$AD$4*幕後結果_最佳化!$P1033)*12/3</f>
        <v>-1.3948673760049026</v>
      </c>
      <c r="AC32" s="114">
        <f>(幕後結果!$AE$2+幕後結果!$AE$4*幕後結果_最佳化!$Q1033)*12/3</f>
        <v>1.3494810274539135</v>
      </c>
      <c r="AD32" s="114">
        <f>(幕後結果!$AF$2+幕後結果!$AF$4*幕後結果_最佳化!$R1033)*12/3</f>
        <v>-2.2657908613020417E-2</v>
      </c>
      <c r="AE32" s="114">
        <f>(幕後結果!$AG$2+幕後結果!$AG$4*幕後結果_最佳化!$S1033)*12/3</f>
        <v>2.6335629692701983</v>
      </c>
      <c r="AF32" s="114">
        <f>(幕後結果!$AH$2+幕後結果!$AH$4*幕後結果_最佳化!$T1033)*12/3</f>
        <v>-2.0791220660943577E-2</v>
      </c>
      <c r="AG32" s="114">
        <f>(幕後結果!$AI$2+幕後結果!$AI$4*幕後結果_最佳化!$U1033)*12/3</f>
        <v>-0.92458839483960442</v>
      </c>
      <c r="AH32" s="114">
        <f>(幕後結果!$AJ$2+幕後結果!$AJ$4*幕後結果_最佳化!$V1033)*12/3</f>
        <v>1.140124048581852</v>
      </c>
      <c r="AI32" s="90">
        <f>(幕後結果!$AK$2+幕後結果!$AK$4*幕後結果_最佳化!$W1033)*12/3</f>
        <v>2.6550466099155896</v>
      </c>
      <c r="AJ32" s="50"/>
      <c r="AK32" s="50"/>
      <c r="AL32" s="50"/>
      <c r="AM32" s="91">
        <v>31</v>
      </c>
      <c r="AN32" s="118">
        <f t="shared" si="1"/>
        <v>6.1145874175115361E-3</v>
      </c>
      <c r="AO32" s="118">
        <f t="shared" si="2"/>
        <v>1.3797314577882575E-2</v>
      </c>
      <c r="AP32" s="118">
        <f t="shared" si="3"/>
        <v>0.15882682476571891</v>
      </c>
      <c r="AQ32" s="118">
        <f t="shared" si="4"/>
        <v>6.8687665223785208E-2</v>
      </c>
      <c r="AR32" s="118">
        <f t="shared" si="5"/>
        <v>0.16862063388778817</v>
      </c>
      <c r="AS32" s="118">
        <f t="shared" si="6"/>
        <v>0.15039287090040507</v>
      </c>
      <c r="AT32" s="118">
        <f t="shared" si="7"/>
        <v>0.15548862983221273</v>
      </c>
      <c r="AU32" s="118">
        <f t="shared" si="8"/>
        <v>6.4192098174176662E-2</v>
      </c>
      <c r="AV32" s="118">
        <f t="shared" si="9"/>
        <v>0.17147987502369025</v>
      </c>
      <c r="AW32" s="118">
        <f t="shared" si="10"/>
        <v>4.2399500196828997E-2</v>
      </c>
      <c r="AX32" s="118">
        <f t="shared" si="11"/>
        <v>1</v>
      </c>
      <c r="AY32" s="118">
        <f>SUMPRODUCT(AN32:AW32,幕後結果_最佳化!$Z$1005:$AI$1005)</f>
        <v>-0.23809541755483127</v>
      </c>
      <c r="AZ32" s="118">
        <f>(SUMPRODUCT(AN32:AW32,MMULT(AN32:AW32,幕後結果!$AB$9:$AK$18)))*252</f>
        <v>6.0901720660773366E-2</v>
      </c>
      <c r="BA32" s="118">
        <f t="shared" si="12"/>
        <v>0.2467827397950946</v>
      </c>
      <c r="BB32" s="113">
        <f t="shared" si="13"/>
        <v>-1.138634808042668</v>
      </c>
      <c r="BC32" s="50"/>
      <c r="BD32" s="50"/>
    </row>
    <row r="33" spans="1:56">
      <c r="A33" s="85">
        <v>32</v>
      </c>
      <c r="B33" s="114">
        <v>9.7263834020851148E-2</v>
      </c>
      <c r="C33" s="114">
        <v>0.22156754210030938</v>
      </c>
      <c r="D33" s="114">
        <v>0.524601769433231</v>
      </c>
      <c r="E33" s="114">
        <v>0.94370779377071656</v>
      </c>
      <c r="F33" s="114">
        <v>0.59119445857954545</v>
      </c>
      <c r="G33" s="114">
        <v>0.38274098973192339</v>
      </c>
      <c r="H33" s="114">
        <v>0.54128164147929603</v>
      </c>
      <c r="I33" s="114">
        <v>0.27340159688113186</v>
      </c>
      <c r="J33" s="114">
        <v>0.67227265244275691</v>
      </c>
      <c r="K33" s="94">
        <v>0.12380642924578211</v>
      </c>
      <c r="L33" s="95"/>
      <c r="M33" s="96">
        <v>32</v>
      </c>
      <c r="N33" s="117">
        <v>-1.2973009198129082</v>
      </c>
      <c r="O33" s="117">
        <v>-0.76690990490160627</v>
      </c>
      <c r="P33" s="117">
        <v>6.170662864832549E-2</v>
      </c>
      <c r="Q33" s="117">
        <v>1.5866832031060767</v>
      </c>
      <c r="R33" s="117">
        <v>0.23061864316126363</v>
      </c>
      <c r="S33" s="117">
        <v>-0.29828981193245713</v>
      </c>
      <c r="T33" s="117">
        <v>0.10366309210067555</v>
      </c>
      <c r="U33" s="114">
        <v>-0.60255735996309101</v>
      </c>
      <c r="V33" s="114">
        <v>0.44619735258058474</v>
      </c>
      <c r="W33" s="88">
        <v>-1.1561669916159916</v>
      </c>
      <c r="X33" s="50"/>
      <c r="Y33" s="89">
        <v>32</v>
      </c>
      <c r="Z33" s="114">
        <f>(幕後結果!$AB$2+幕後結果!$AB$4*幕後結果_最佳化!$N1034)*12/3</f>
        <v>-1.6589547968122467</v>
      </c>
      <c r="AA33" s="114">
        <f>(幕後結果!$AC$2+幕後結果!$AC$4*幕後結果_最佳化!$O1034)*12/3</f>
        <v>-0.2255979839684763</v>
      </c>
      <c r="AB33" s="114">
        <f>(幕後結果!$AD$2+幕後結果!$AD$4*幕後結果_最佳化!$P1034)*12/3</f>
        <v>-2.4626813570205579</v>
      </c>
      <c r="AC33" s="114">
        <f>(幕後結果!$AE$2+幕後結果!$AE$4*幕後結果_最佳化!$Q1034)*12/3</f>
        <v>0.3064213097499941</v>
      </c>
      <c r="AD33" s="114">
        <f>(幕後結果!$AF$2+幕後結果!$AF$4*幕後結果_最佳化!$R1034)*12/3</f>
        <v>-0.9247810195397671</v>
      </c>
      <c r="AE33" s="114">
        <f>(幕後結果!$AG$2+幕後結果!$AG$4*幕後結果_最佳化!$S1034)*12/3</f>
        <v>-1.8962685677004487E-2</v>
      </c>
      <c r="AF33" s="114">
        <f>(幕後結果!$AH$2+幕後結果!$AH$4*幕後結果_最佳化!$T1034)*12/3</f>
        <v>-5.3223840102890607E-2</v>
      </c>
      <c r="AG33" s="114">
        <f>(幕後結果!$AI$2+幕後結果!$AI$4*幕後結果_最佳化!$U1034)*12/3</f>
        <v>-2.2455992671523539</v>
      </c>
      <c r="AH33" s="114">
        <f>(幕後結果!$AJ$2+幕後結果!$AJ$4*幕後結果_最佳化!$V1034)*12/3</f>
        <v>0.98650884703718</v>
      </c>
      <c r="AI33" s="90">
        <f>(幕後結果!$AK$2+幕後結果!$AK$4*幕後結果_最佳化!$W1034)*12/3</f>
        <v>0.13623018887407512</v>
      </c>
      <c r="AJ33" s="50"/>
      <c r="AK33" s="50"/>
      <c r="AL33" s="50"/>
      <c r="AM33" s="91">
        <v>32</v>
      </c>
      <c r="AN33" s="118">
        <f t="shared" si="1"/>
        <v>8.8727831082148448E-2</v>
      </c>
      <c r="AO33" s="118">
        <f t="shared" si="2"/>
        <v>0.13504218913458163</v>
      </c>
      <c r="AP33" s="118">
        <f t="shared" si="3"/>
        <v>1.2113554640335613E-2</v>
      </c>
      <c r="AQ33" s="118">
        <f t="shared" si="4"/>
        <v>0.1150424599495727</v>
      </c>
      <c r="AR33" s="118">
        <f t="shared" si="5"/>
        <v>4.9705523080666739E-2</v>
      </c>
      <c r="AS33" s="118">
        <f t="shared" si="6"/>
        <v>8.0022791040560801E-2</v>
      </c>
      <c r="AT33" s="118">
        <f t="shared" si="7"/>
        <v>0.17221895946633464</v>
      </c>
      <c r="AU33" s="118">
        <f t="shared" si="8"/>
        <v>9.7283866929292251E-2</v>
      </c>
      <c r="AV33" s="118">
        <f t="shared" si="9"/>
        <v>0.17836961860954267</v>
      </c>
      <c r="AW33" s="118">
        <f t="shared" si="10"/>
        <v>7.147320606696457E-2</v>
      </c>
      <c r="AX33" s="118">
        <f t="shared" si="11"/>
        <v>1.0000000000000002</v>
      </c>
      <c r="AY33" s="118">
        <f>SUMPRODUCT(AN33:AW33,幕後結果_最佳化!$Z$1005:$AI$1005)</f>
        <v>6.8659989419444206E-2</v>
      </c>
      <c r="AZ33" s="118">
        <f>(SUMPRODUCT(AN33:AW33,MMULT(AN33:AW33,幕後結果!$AB$9:$AK$18)))*252</f>
        <v>4.6851918350313521E-2</v>
      </c>
      <c r="BA33" s="118">
        <f t="shared" si="12"/>
        <v>0.21645303959592141</v>
      </c>
      <c r="BB33" s="113">
        <f t="shared" si="13"/>
        <v>0.11900959888358896</v>
      </c>
      <c r="BC33" s="50"/>
      <c r="BD33" s="50"/>
    </row>
    <row r="34" spans="1:56">
      <c r="A34" s="85">
        <v>33</v>
      </c>
      <c r="B34" s="114">
        <v>0.18814469824996105</v>
      </c>
      <c r="C34" s="114">
        <v>0.74329697900849645</v>
      </c>
      <c r="D34" s="114">
        <v>0.20047387331554112</v>
      </c>
      <c r="E34" s="114">
        <v>0.48938856087155469</v>
      </c>
      <c r="F34" s="114">
        <v>0.32917631794282287</v>
      </c>
      <c r="G34" s="114">
        <v>0.4561993030006477</v>
      </c>
      <c r="H34" s="114">
        <v>0.59876603291955233</v>
      </c>
      <c r="I34" s="114">
        <v>0.76123595198058025</v>
      </c>
      <c r="J34" s="114">
        <v>0.24261551815262683</v>
      </c>
      <c r="K34" s="94">
        <v>0.85114235659428505</v>
      </c>
      <c r="L34" s="95"/>
      <c r="M34" s="96">
        <v>33</v>
      </c>
      <c r="N34" s="117">
        <v>-0.88475386586823523</v>
      </c>
      <c r="O34" s="117">
        <v>0.65354336541157843</v>
      </c>
      <c r="P34" s="117">
        <v>-0.83992980235651671</v>
      </c>
      <c r="Q34" s="117">
        <v>-2.6602070602787058E-2</v>
      </c>
      <c r="R34" s="117">
        <v>-0.44218873665357156</v>
      </c>
      <c r="S34" s="117">
        <v>-0.11001357874573307</v>
      </c>
      <c r="T34" s="117">
        <v>0.25015441766921087</v>
      </c>
      <c r="U34" s="114">
        <v>0.71028390912250772</v>
      </c>
      <c r="V34" s="114">
        <v>-0.69791390756047889</v>
      </c>
      <c r="W34" s="88">
        <v>1.041345370589071</v>
      </c>
      <c r="X34" s="50"/>
      <c r="Y34" s="89">
        <v>33</v>
      </c>
      <c r="Z34" s="114">
        <f>(幕後結果!$AB$2+幕後結果!$AB$4*幕後結果_最佳化!$N1035)*12/3</f>
        <v>-1.1467568382528066</v>
      </c>
      <c r="AA34" s="114">
        <f>(幕後結果!$AC$2+幕後結果!$AC$4*幕後結果_最佳化!$O1035)*12/3</f>
        <v>1.5132370338970762</v>
      </c>
      <c r="AB34" s="114">
        <f>(幕後結果!$AD$2+幕後結果!$AD$4*幕後結果_最佳化!$P1035)*12/3</f>
        <v>-2.3707628095066515</v>
      </c>
      <c r="AC34" s="114">
        <f>(幕後結果!$AE$2+幕後結果!$AE$4*幕後結果_最佳化!$Q1035)*12/3</f>
        <v>-0.51510227929217856</v>
      </c>
      <c r="AD34" s="114">
        <f>(幕後結果!$AF$2+幕後結果!$AF$4*幕後結果_最佳化!$R1035)*12/3</f>
        <v>-1.6947266703402197</v>
      </c>
      <c r="AE34" s="114">
        <f>(幕後結果!$AG$2+幕後結果!$AG$4*幕後結果_最佳化!$S1035)*12/3</f>
        <v>6.6625431659302459E-2</v>
      </c>
      <c r="AF34" s="114">
        <f>(幕後結果!$AH$2+幕後結果!$AH$4*幕後結果_最佳化!$T1035)*12/3</f>
        <v>-0.20181202578878554</v>
      </c>
      <c r="AG34" s="114">
        <f>(幕後結果!$AI$2+幕後結果!$AI$4*幕後結果_最佳化!$U1035)*12/3</f>
        <v>-1.5828546353392356</v>
      </c>
      <c r="AH34" s="114">
        <f>(幕後結果!$AJ$2+幕後結果!$AJ$4*幕後結果_最佳化!$V1035)*12/3</f>
        <v>0.35327009819962624</v>
      </c>
      <c r="AI34" s="90">
        <f>(幕後結果!$AK$2+幕後結果!$AK$4*幕後結果_最佳化!$W1035)*12/3</f>
        <v>1.6883565849584699</v>
      </c>
      <c r="AJ34" s="50"/>
      <c r="AK34" s="50"/>
      <c r="AL34" s="50"/>
      <c r="AM34" s="91">
        <v>33</v>
      </c>
      <c r="AN34" s="118">
        <f t="shared" si="1"/>
        <v>9.9440683207610361E-2</v>
      </c>
      <c r="AO34" s="118">
        <f t="shared" si="2"/>
        <v>3.6176667812237759E-2</v>
      </c>
      <c r="AP34" s="118">
        <f t="shared" si="3"/>
        <v>0.10251559692447174</v>
      </c>
      <c r="AQ34" s="118">
        <f t="shared" si="4"/>
        <v>0.12814230712827884</v>
      </c>
      <c r="AR34" s="118">
        <f t="shared" si="5"/>
        <v>4.7592701158079995E-2</v>
      </c>
      <c r="AS34" s="118">
        <f t="shared" si="6"/>
        <v>0.1060465581312596</v>
      </c>
      <c r="AT34" s="118">
        <f t="shared" si="7"/>
        <v>0.16258978908467187</v>
      </c>
      <c r="AU34" s="118">
        <f t="shared" si="8"/>
        <v>0.12103953924143926</v>
      </c>
      <c r="AV34" s="118">
        <f t="shared" si="9"/>
        <v>5.8594695170473714E-2</v>
      </c>
      <c r="AW34" s="118">
        <f t="shared" si="10"/>
        <v>0.1378614621414769</v>
      </c>
      <c r="AX34" s="118">
        <f t="shared" si="11"/>
        <v>1.0000000000000002</v>
      </c>
      <c r="AY34" s="118">
        <f>SUMPRODUCT(AN34:AW34,幕後結果_最佳化!$Z$1005:$AI$1005)</f>
        <v>-0.18817934083499716</v>
      </c>
      <c r="AZ34" s="118">
        <f>(SUMPRODUCT(AN34:AW34,MMULT(AN34:AW34,幕後結果!$AB$9:$AK$18)))*252</f>
        <v>6.079620750149E-2</v>
      </c>
      <c r="BA34" s="118">
        <f t="shared" si="12"/>
        <v>0.24656886969260738</v>
      </c>
      <c r="BB34" s="113">
        <f t="shared" si="13"/>
        <v>-0.93717970611245149</v>
      </c>
      <c r="BC34" s="50"/>
      <c r="BD34" s="50"/>
    </row>
    <row r="35" spans="1:56">
      <c r="A35" s="85">
        <v>34</v>
      </c>
      <c r="B35" s="114">
        <v>0.52951389581657482</v>
      </c>
      <c r="C35" s="114">
        <v>0.44942054508564522</v>
      </c>
      <c r="D35" s="114">
        <v>0.75101340823192242</v>
      </c>
      <c r="E35" s="114">
        <v>0.84104938708339794</v>
      </c>
      <c r="F35" s="114">
        <v>0.49960270932566586</v>
      </c>
      <c r="G35" s="114">
        <v>0.84241675196730026</v>
      </c>
      <c r="H35" s="114">
        <v>0.49704379622666006</v>
      </c>
      <c r="I35" s="114">
        <v>0.43788449562571707</v>
      </c>
      <c r="J35" s="114">
        <v>0.42832350083181892</v>
      </c>
      <c r="K35" s="94">
        <v>0.39445748578988526</v>
      </c>
      <c r="L35" s="95"/>
      <c r="M35" s="96">
        <v>34</v>
      </c>
      <c r="N35" s="117">
        <v>7.4047978914202242E-2</v>
      </c>
      <c r="O35" s="117">
        <v>-0.12712547339764937</v>
      </c>
      <c r="P35" s="117">
        <v>0.67768224933882171</v>
      </c>
      <c r="Q35" s="117">
        <v>0.99878010473341494</v>
      </c>
      <c r="R35" s="117">
        <v>-9.9586020213846926E-4</v>
      </c>
      <c r="S35" s="117">
        <v>1.0044401699116559</v>
      </c>
      <c r="T35" s="117">
        <v>-7.410171779485825E-3</v>
      </c>
      <c r="U35" s="114">
        <v>-0.15633497239249153</v>
      </c>
      <c r="V35" s="114">
        <v>-0.18064401951861464</v>
      </c>
      <c r="W35" s="88">
        <v>-0.26771984703794899</v>
      </c>
      <c r="X35" s="50"/>
      <c r="Y35" s="89">
        <v>34</v>
      </c>
      <c r="Z35" s="114">
        <f>(幕後結果!$AB$2+幕後結果!$AB$4*幕後結果_最佳化!$N1036)*12/3</f>
        <v>4.3643972672511772E-2</v>
      </c>
      <c r="AA35" s="114">
        <f>(幕後結果!$AC$2+幕後結果!$AC$4*幕後結果_最佳化!$O1036)*12/3</f>
        <v>1.3388740080224253</v>
      </c>
      <c r="AB35" s="114">
        <f>(幕後結果!$AD$2+幕後結果!$AD$4*幕後結果_最佳化!$P1036)*12/3</f>
        <v>-6.6061063176001467E-2</v>
      </c>
      <c r="AC35" s="114">
        <f>(幕後結果!$AE$2+幕後結果!$AE$4*幕後結果_最佳化!$Q1036)*12/3</f>
        <v>0.14010400988003818</v>
      </c>
      <c r="AD35" s="114">
        <f>(幕後結果!$AF$2+幕後結果!$AF$4*幕後結果_最佳化!$R1036)*12/3</f>
        <v>-0.53941921022215511</v>
      </c>
      <c r="AE35" s="114">
        <f>(幕後結果!$AG$2+幕後結果!$AG$4*幕後結果_最佳化!$S1036)*12/3</f>
        <v>1.572262184235689</v>
      </c>
      <c r="AF35" s="114">
        <f>(幕後結果!$AH$2+幕後結果!$AH$4*幕後結果_最佳化!$T1036)*12/3</f>
        <v>-0.17622979403293174</v>
      </c>
      <c r="AG35" s="114">
        <f>(幕後結果!$AI$2+幕後結果!$AI$4*幕後結果_最佳化!$U1036)*12/3</f>
        <v>-1.1892586462276356</v>
      </c>
      <c r="AH35" s="114">
        <f>(幕後結果!$AJ$2+幕後結果!$AJ$4*幕後結果_最佳化!$V1036)*12/3</f>
        <v>0.90671736049685625</v>
      </c>
      <c r="AI35" s="90">
        <f>(幕後結果!$AK$2+幕後結果!$AK$4*幕後結果_最佳化!$W1036)*12/3</f>
        <v>1.0316625576354601</v>
      </c>
      <c r="AJ35" s="50"/>
      <c r="AK35" s="50"/>
      <c r="AL35" s="50"/>
      <c r="AM35" s="91">
        <v>34</v>
      </c>
      <c r="AN35" s="118">
        <f t="shared" si="1"/>
        <v>0.10019567455365223</v>
      </c>
      <c r="AO35" s="118">
        <f t="shared" si="2"/>
        <v>0.14435052076919763</v>
      </c>
      <c r="AP35" s="118">
        <f t="shared" si="3"/>
        <v>0.19305750185043941</v>
      </c>
      <c r="AQ35" s="118">
        <f t="shared" si="4"/>
        <v>0.18572445059568132</v>
      </c>
      <c r="AR35" s="118">
        <f t="shared" si="5"/>
        <v>3.189844524505446E-2</v>
      </c>
      <c r="AS35" s="118">
        <f t="shared" si="6"/>
        <v>0.2156260858800742</v>
      </c>
      <c r="AT35" s="118">
        <f t="shared" si="7"/>
        <v>4.8226242508761938E-2</v>
      </c>
      <c r="AU35" s="118">
        <f t="shared" si="8"/>
        <v>5.482354042815412E-2</v>
      </c>
      <c r="AV35" s="118">
        <f t="shared" si="9"/>
        <v>2.9979722184975792E-3</v>
      </c>
      <c r="AW35" s="118">
        <f t="shared" si="10"/>
        <v>2.3099565950487309E-2</v>
      </c>
      <c r="AX35" s="118">
        <f t="shared" si="11"/>
        <v>1.0000000000000002</v>
      </c>
      <c r="AY35" s="118">
        <f>SUMPRODUCT(AN35:AW35,幕後結果_最佳化!$Z$1005:$AI$1005)</f>
        <v>-5.5998228806795267E-2</v>
      </c>
      <c r="AZ35" s="118">
        <f>(SUMPRODUCT(AN35:AW35,MMULT(AN35:AW35,幕後結果!$AB$9:$AK$18)))*252</f>
        <v>9.2950522166084362E-2</v>
      </c>
      <c r="BA35" s="118">
        <f t="shared" si="12"/>
        <v>0.30487788074257594</v>
      </c>
      <c r="BB35" s="113">
        <f t="shared" si="13"/>
        <v>-0.32438636927649117</v>
      </c>
      <c r="BC35" s="50"/>
      <c r="BD35" s="50"/>
    </row>
    <row r="36" spans="1:56">
      <c r="A36" s="85">
        <v>35</v>
      </c>
      <c r="B36" s="114">
        <v>0.47402352832330696</v>
      </c>
      <c r="C36" s="114">
        <v>0.54765157983376489</v>
      </c>
      <c r="D36" s="114">
        <v>0.2112909864962722</v>
      </c>
      <c r="E36" s="114">
        <v>0.47505649552858142</v>
      </c>
      <c r="F36" s="114">
        <v>0.56045822744809404</v>
      </c>
      <c r="G36" s="114">
        <v>0.97871664578939677</v>
      </c>
      <c r="H36" s="114">
        <v>0.22895893814858792</v>
      </c>
      <c r="I36" s="114">
        <v>0.31956749597671052</v>
      </c>
      <c r="J36" s="114">
        <v>0.37558826656377131</v>
      </c>
      <c r="K36" s="94">
        <v>0.77651067010724262</v>
      </c>
      <c r="L36" s="95"/>
      <c r="M36" s="96">
        <v>35</v>
      </c>
      <c r="N36" s="117">
        <v>-6.5159437501905684E-2</v>
      </c>
      <c r="O36" s="117">
        <v>0.11973024540078579</v>
      </c>
      <c r="P36" s="117">
        <v>-0.8019498420293093</v>
      </c>
      <c r="Q36" s="117">
        <v>-6.2564886589132368E-2</v>
      </c>
      <c r="R36" s="117">
        <v>0.15213108773885539</v>
      </c>
      <c r="S36" s="117">
        <v>2.0279367045790457</v>
      </c>
      <c r="T36" s="117">
        <v>-0.74227972022024025</v>
      </c>
      <c r="U36" s="114">
        <v>-0.46890856771313011</v>
      </c>
      <c r="V36" s="114">
        <v>-0.31708839131229211</v>
      </c>
      <c r="W36" s="88">
        <v>0.76046169118663098</v>
      </c>
      <c r="X36" s="50"/>
      <c r="Y36" s="89">
        <v>35</v>
      </c>
      <c r="Z36" s="114">
        <f>(幕後結果!$AB$2+幕後結果!$AB$4*幕後結果_最佳化!$N1037)*12/3</f>
        <v>-0.12918905042847667</v>
      </c>
      <c r="AA36" s="114">
        <f>(幕後結果!$AC$2+幕後結果!$AC$4*幕後結果_最佳化!$O1037)*12/3</f>
        <v>1.5020720946644577</v>
      </c>
      <c r="AB36" s="114">
        <f>(幕後結果!$AD$2+幕後結果!$AD$4*幕後結果_最佳化!$P1037)*12/3</f>
        <v>-1.6627077633282117</v>
      </c>
      <c r="AC36" s="114">
        <f>(幕後結果!$AE$2+幕後結果!$AE$4*幕後結果_最佳化!$Q1037)*12/3</f>
        <v>-0.51752859235267556</v>
      </c>
      <c r="AD36" s="114">
        <f>(幕後結果!$AF$2+幕後結果!$AF$4*幕後結果_最佳化!$R1037)*12/3</f>
        <v>-0.83030017714964977</v>
      </c>
      <c r="AE36" s="114">
        <f>(幕後結果!$AG$2+幕後結果!$AG$4*幕後結果_最佳化!$S1037)*12/3</f>
        <v>2.2136449884773324</v>
      </c>
      <c r="AF36" s="114">
        <f>(幕後結果!$AH$2+幕後結果!$AH$4*幕後結果_最佳化!$T1037)*12/3</f>
        <v>-0.61590591641080372</v>
      </c>
      <c r="AG36" s="114">
        <f>(幕後結果!$AI$2+幕後結果!$AI$4*幕後結果_最佳化!$U1037)*12/3</f>
        <v>-2.5483797056939483</v>
      </c>
      <c r="AH36" s="114">
        <f>(幕後結果!$AJ$2+幕後結果!$AJ$4*幕後結果_最佳化!$V1037)*12/3</f>
        <v>0.43675886129695884</v>
      </c>
      <c r="AI36" s="90">
        <f>(幕後結果!$AK$2+幕後結果!$AK$4*幕後結果_最佳化!$W1037)*12/3</f>
        <v>1.3489991260949428</v>
      </c>
      <c r="AJ36" s="50"/>
      <c r="AK36" s="50"/>
      <c r="AL36" s="50"/>
      <c r="AM36" s="91">
        <v>35</v>
      </c>
      <c r="AN36" s="118">
        <f t="shared" si="1"/>
        <v>0.12368616977264434</v>
      </c>
      <c r="AO36" s="118">
        <f t="shared" si="2"/>
        <v>0.17045431620323476</v>
      </c>
      <c r="AP36" s="118">
        <f t="shared" si="3"/>
        <v>0.11444366603369253</v>
      </c>
      <c r="AQ36" s="118">
        <f t="shared" si="4"/>
        <v>8.8573782734090625E-2</v>
      </c>
      <c r="AR36" s="118">
        <f t="shared" si="5"/>
        <v>0.13168017648377306</v>
      </c>
      <c r="AS36" s="118">
        <f t="shared" si="6"/>
        <v>0.1254872715622958</v>
      </c>
      <c r="AT36" s="118">
        <f t="shared" si="7"/>
        <v>5.9010716699211707E-2</v>
      </c>
      <c r="AU36" s="118">
        <f t="shared" si="8"/>
        <v>2.7707547953304226E-2</v>
      </c>
      <c r="AV36" s="118">
        <f t="shared" si="9"/>
        <v>0.13856186332242437</v>
      </c>
      <c r="AW36" s="118">
        <f t="shared" si="10"/>
        <v>2.0394489235328453E-2</v>
      </c>
      <c r="AX36" s="118">
        <f t="shared" si="11"/>
        <v>0.99999999999999978</v>
      </c>
      <c r="AY36" s="118">
        <f>SUMPRODUCT(AN36:AW36,幕後結果_最佳化!$Z$1005:$AI$1005)</f>
        <v>8.2114997017502162E-2</v>
      </c>
      <c r="AZ36" s="118">
        <f>(SUMPRODUCT(AN36:AW36,MMULT(AN36:AW36,幕後結果!$AB$9:$AK$18)))*252</f>
        <v>7.8631739748623475E-2</v>
      </c>
      <c r="BA36" s="118">
        <f t="shared" si="12"/>
        <v>0.28041351563115402</v>
      </c>
      <c r="BB36" s="113">
        <f t="shared" si="13"/>
        <v>0.13984702887532774</v>
      </c>
      <c r="BC36" s="50"/>
      <c r="BD36" s="50"/>
    </row>
    <row r="37" spans="1:56">
      <c r="A37" s="85">
        <v>36</v>
      </c>
      <c r="B37" s="114">
        <v>0.97766657029909476</v>
      </c>
      <c r="C37" s="114">
        <v>0.44429980023019455</v>
      </c>
      <c r="D37" s="114">
        <v>0.12039203776448382</v>
      </c>
      <c r="E37" s="114">
        <v>0.8585221322360066</v>
      </c>
      <c r="F37" s="114">
        <v>0.9841255752781779</v>
      </c>
      <c r="G37" s="114">
        <v>0.56532635995251401</v>
      </c>
      <c r="H37" s="114">
        <v>0.19299193880978871</v>
      </c>
      <c r="I37" s="114">
        <v>0.29228299483870424</v>
      </c>
      <c r="J37" s="114">
        <v>0.4969933175664456</v>
      </c>
      <c r="K37" s="94">
        <v>5.6316734280522862E-2</v>
      </c>
      <c r="L37" s="95"/>
      <c r="M37" s="96">
        <v>36</v>
      </c>
      <c r="N37" s="117">
        <v>2.0077782658296894</v>
      </c>
      <c r="O37" s="117">
        <v>-0.14007643334368824</v>
      </c>
      <c r="P37" s="117">
        <v>-1.1730292516711642</v>
      </c>
      <c r="Q37" s="117">
        <v>1.0737031803062032</v>
      </c>
      <c r="R37" s="117">
        <v>2.1475584466738735</v>
      </c>
      <c r="S37" s="117">
        <v>0.16448763489578888</v>
      </c>
      <c r="T37" s="117">
        <v>-0.86692358930006597</v>
      </c>
      <c r="U37" s="114">
        <v>-0.54672745430438141</v>
      </c>
      <c r="V37" s="114">
        <v>-7.5367065501084837E-3</v>
      </c>
      <c r="W37" s="88">
        <v>-1.5864667517106255</v>
      </c>
      <c r="X37" s="50"/>
      <c r="Y37" s="89">
        <v>36</v>
      </c>
      <c r="Z37" s="114">
        <f>(幕後結果!$AB$2+幕後結果!$AB$4*幕後結果_最佳化!$N1038)*12/3</f>
        <v>2.4444675778642329</v>
      </c>
      <c r="AA37" s="114">
        <f>(幕後結果!$AC$2+幕後結果!$AC$4*幕後結果_最佳化!$O1038)*12/3</f>
        <v>2.5998577375477421</v>
      </c>
      <c r="AB37" s="114">
        <f>(幕後結果!$AD$2+幕後結果!$AD$4*幕後結果_最佳化!$P1038)*12/3</f>
        <v>9.0450648289918334E-2</v>
      </c>
      <c r="AC37" s="114">
        <f>(幕後結果!$AE$2+幕後結果!$AE$4*幕後結果_最佳化!$Q1038)*12/3</f>
        <v>0.38676213942800935</v>
      </c>
      <c r="AD37" s="114">
        <f>(幕後結果!$AF$2+幕後結果!$AF$4*幕後結果_最佳化!$R1038)*12/3</f>
        <v>2.1676113428409423</v>
      </c>
      <c r="AE37" s="114">
        <f>(幕後結果!$AG$2+幕後結果!$AG$4*幕後結果_最佳化!$S1038)*12/3</f>
        <v>1.6272474149033058</v>
      </c>
      <c r="AF37" s="114">
        <f>(幕後結果!$AH$2+幕後結果!$AH$4*幕後結果_最佳化!$T1038)*12/3</f>
        <v>-0.41977340660288465</v>
      </c>
      <c r="AG37" s="114">
        <f>(幕後結果!$AI$2+幕後結果!$AI$4*幕後結果_最佳化!$U1038)*12/3</f>
        <v>-1.0617996577481519</v>
      </c>
      <c r="AH37" s="114">
        <f>(幕後結果!$AJ$2+幕後結果!$AJ$4*幕後結果_最佳化!$V1038)*12/3</f>
        <v>0.60333473883467825</v>
      </c>
      <c r="AI37" s="90">
        <f>(幕後結果!$AK$2+幕後結果!$AK$4*幕後結果_最佳化!$W1038)*12/3</f>
        <v>0.51204016877073055</v>
      </c>
      <c r="AJ37" s="50"/>
      <c r="AK37" s="50"/>
      <c r="AL37" s="50"/>
      <c r="AM37" s="91">
        <v>36</v>
      </c>
      <c r="AN37" s="118">
        <f t="shared" si="1"/>
        <v>1.2677709763710805E-2</v>
      </c>
      <c r="AO37" s="118">
        <f t="shared" si="2"/>
        <v>1.5643477913440916E-2</v>
      </c>
      <c r="AP37" s="118">
        <f t="shared" si="3"/>
        <v>0.11338917089690707</v>
      </c>
      <c r="AQ37" s="118">
        <f t="shared" si="4"/>
        <v>8.2812074760643169E-3</v>
      </c>
      <c r="AR37" s="118">
        <f t="shared" si="5"/>
        <v>0.12467012687690507</v>
      </c>
      <c r="AS37" s="118">
        <f t="shared" si="6"/>
        <v>0.13601572339701801</v>
      </c>
      <c r="AT37" s="118">
        <f t="shared" si="7"/>
        <v>0.23009780425300588</v>
      </c>
      <c r="AU37" s="118">
        <f t="shared" si="8"/>
        <v>4.6258232629146794E-2</v>
      </c>
      <c r="AV37" s="118">
        <f t="shared" si="9"/>
        <v>0.16396689742653844</v>
      </c>
      <c r="AW37" s="118">
        <f t="shared" si="10"/>
        <v>0.14899964936726259</v>
      </c>
      <c r="AX37" s="118">
        <f t="shared" si="11"/>
        <v>0.99999999999999989</v>
      </c>
      <c r="AY37" s="118">
        <f>SUMPRODUCT(AN37:AW37,幕後結果_最佳化!$Z$1005:$AI$1005)</f>
        <v>-4.6219455614200683E-2</v>
      </c>
      <c r="AZ37" s="118">
        <f>(SUMPRODUCT(AN37:AW37,MMULT(AN37:AW37,幕後結果!$AB$9:$AK$18)))*252</f>
        <v>4.9720751432021384E-2</v>
      </c>
      <c r="BA37" s="118">
        <f t="shared" si="12"/>
        <v>0.22298150468597477</v>
      </c>
      <c r="BB37" s="113">
        <f t="shared" si="13"/>
        <v>-0.3996719626576552</v>
      </c>
      <c r="BC37" s="50"/>
      <c r="BD37" s="50"/>
    </row>
    <row r="38" spans="1:56">
      <c r="A38" s="85">
        <v>37</v>
      </c>
      <c r="B38" s="114">
        <v>0.85042835725970067</v>
      </c>
      <c r="C38" s="114">
        <v>0.80729860882811644</v>
      </c>
      <c r="D38" s="114">
        <v>0.38054665845464997</v>
      </c>
      <c r="E38" s="114">
        <v>0.73936214451260951</v>
      </c>
      <c r="F38" s="114">
        <v>0.95493188930350881</v>
      </c>
      <c r="G38" s="114">
        <v>0.85375238074716475</v>
      </c>
      <c r="H38" s="114">
        <v>0.64339243402993507</v>
      </c>
      <c r="I38" s="114">
        <v>0.71457198292971635</v>
      </c>
      <c r="J38" s="114">
        <v>0.69904013448585833</v>
      </c>
      <c r="K38" s="94">
        <v>0.23911953097994232</v>
      </c>
      <c r="L38" s="95"/>
      <c r="M38" s="96">
        <v>37</v>
      </c>
      <c r="N38" s="117">
        <v>1.0382723331175923</v>
      </c>
      <c r="O38" s="117">
        <v>0.86798456515516453</v>
      </c>
      <c r="P38" s="117">
        <v>-0.30404538199155168</v>
      </c>
      <c r="Q38" s="117">
        <v>0.64138017384516999</v>
      </c>
      <c r="R38" s="117">
        <v>1.694679580159129</v>
      </c>
      <c r="S38" s="117">
        <v>1.0526635094039867</v>
      </c>
      <c r="T38" s="117">
        <v>0.36754151354850839</v>
      </c>
      <c r="U38" s="114">
        <v>0.56679122343098631</v>
      </c>
      <c r="V38" s="114">
        <v>0.52164183287651966</v>
      </c>
      <c r="W38" s="88">
        <v>-0.70913764817743385</v>
      </c>
      <c r="X38" s="50"/>
      <c r="Y38" s="89">
        <v>37</v>
      </c>
      <c r="Z38" s="114">
        <f>(幕後結果!$AB$2+幕後結果!$AB$4*幕後結果_最佳化!$N1039)*12/3</f>
        <v>1.2407771023215353</v>
      </c>
      <c r="AA38" s="114">
        <f>(幕後結果!$AC$2+幕後結果!$AC$4*幕後結果_最佳化!$O1039)*12/3</f>
        <v>3.002003756243635</v>
      </c>
      <c r="AB38" s="114">
        <f>(幕後結果!$AD$2+幕後結果!$AD$4*幕後結果_最佳化!$P1039)*12/3</f>
        <v>0.36462792003142575</v>
      </c>
      <c r="AC38" s="114">
        <f>(幕後結果!$AE$2+幕後結果!$AE$4*幕後結果_最佳化!$Q1039)*12/3</f>
        <v>0.12668740245786586</v>
      </c>
      <c r="AD38" s="114">
        <f>(幕後結果!$AF$2+幕後結果!$AF$4*幕後結果_最佳化!$R1039)*12/3</f>
        <v>1.5191933795618973</v>
      </c>
      <c r="AE38" s="114">
        <f>(幕後結果!$AG$2+幕後結果!$AG$4*幕後結果_最佳化!$S1039)*12/3</f>
        <v>2.2524448878261678</v>
      </c>
      <c r="AF38" s="114">
        <f>(幕後結果!$AH$2+幕後結果!$AH$4*幕後結果_最佳化!$T1039)*12/3</f>
        <v>4.3864684322309444E-2</v>
      </c>
      <c r="AG38" s="114">
        <f>(幕後結果!$AI$2+幕後結果!$AI$4*幕後結果_最佳化!$U1039)*12/3</f>
        <v>7.4795372578126074E-2</v>
      </c>
      <c r="AH38" s="114">
        <f>(幕後結果!$AJ$2+幕後結果!$AJ$4*幕後結果_最佳化!$V1039)*12/3</f>
        <v>1.3328130208379569</v>
      </c>
      <c r="AI38" s="90">
        <f>(幕後結果!$AK$2+幕後結果!$AK$4*幕後結果_最佳化!$W1039)*12/3</f>
        <v>1.2170264726385918</v>
      </c>
      <c r="AJ38" s="50"/>
      <c r="AK38" s="50"/>
      <c r="AL38" s="50"/>
      <c r="AM38" s="91">
        <v>37</v>
      </c>
      <c r="AN38" s="118">
        <f t="shared" si="1"/>
        <v>0.16285875558791424</v>
      </c>
      <c r="AO38" s="118">
        <f t="shared" si="2"/>
        <v>5.6227428167668521E-2</v>
      </c>
      <c r="AP38" s="118">
        <f t="shared" si="3"/>
        <v>0.17111574775650759</v>
      </c>
      <c r="AQ38" s="118">
        <f t="shared" si="4"/>
        <v>7.847279645429879E-2</v>
      </c>
      <c r="AR38" s="118">
        <f t="shared" si="5"/>
        <v>6.5181656250382275E-2</v>
      </c>
      <c r="AS38" s="118">
        <f t="shared" si="6"/>
        <v>8.2360862957206737E-2</v>
      </c>
      <c r="AT38" s="118">
        <f t="shared" si="7"/>
        <v>5.3330259586947912E-2</v>
      </c>
      <c r="AU38" s="118">
        <f t="shared" si="8"/>
        <v>8.7624229874235043E-2</v>
      </c>
      <c r="AV38" s="118">
        <f t="shared" si="9"/>
        <v>0.11142762961193303</v>
      </c>
      <c r="AW38" s="118">
        <f t="shared" si="10"/>
        <v>0.13140063375290578</v>
      </c>
      <c r="AX38" s="118">
        <f t="shared" si="11"/>
        <v>0.99999999999999989</v>
      </c>
      <c r="AY38" s="118">
        <f>SUMPRODUCT(AN38:AW38,幕後結果_最佳化!$Z$1005:$AI$1005)</f>
        <v>-9.5384681294663418E-2</v>
      </c>
      <c r="AZ38" s="118">
        <f>(SUMPRODUCT(AN38:AW38,MMULT(AN38:AW38,幕後結果!$AB$9:$AK$18)))*252</f>
        <v>8.4406367320274858E-2</v>
      </c>
      <c r="BA38" s="118">
        <f t="shared" si="12"/>
        <v>0.2905277393301281</v>
      </c>
      <c r="BB38" s="113">
        <f t="shared" si="13"/>
        <v>-0.4759775490406094</v>
      </c>
      <c r="BC38" s="50"/>
      <c r="BD38" s="50"/>
    </row>
    <row r="39" spans="1:56">
      <c r="A39" s="85">
        <v>38</v>
      </c>
      <c r="B39" s="114">
        <v>0.72246984337162923</v>
      </c>
      <c r="C39" s="114">
        <v>0.78794707667924224</v>
      </c>
      <c r="D39" s="114">
        <v>0.10453869209306421</v>
      </c>
      <c r="E39" s="114">
        <v>0.82755697227799985</v>
      </c>
      <c r="F39" s="114">
        <v>0.68260544277901958</v>
      </c>
      <c r="G39" s="114">
        <v>0.75753831207246503</v>
      </c>
      <c r="H39" s="114">
        <v>0.35549328954163495</v>
      </c>
      <c r="I39" s="114">
        <v>0.66447741633782553</v>
      </c>
      <c r="J39" s="114">
        <v>0.3555577254157487</v>
      </c>
      <c r="K39" s="94">
        <v>0.22464064305690434</v>
      </c>
      <c r="L39" s="95"/>
      <c r="M39" s="96">
        <v>38</v>
      </c>
      <c r="N39" s="117">
        <v>0.59019441914371373</v>
      </c>
      <c r="O39" s="117">
        <v>0.79931834084270004</v>
      </c>
      <c r="P39" s="117">
        <v>-1.2561064327249998</v>
      </c>
      <c r="Q39" s="117">
        <v>0.94455510701930523</v>
      </c>
      <c r="R39" s="117">
        <v>0.47499699598232664</v>
      </c>
      <c r="S39" s="117">
        <v>0.69840591888345527</v>
      </c>
      <c r="T39" s="117">
        <v>-0.37053140792376388</v>
      </c>
      <c r="U39" s="114">
        <v>0.4247140129398061</v>
      </c>
      <c r="V39" s="114">
        <v>-0.370358419655131</v>
      </c>
      <c r="W39" s="88">
        <v>-0.75661377514340611</v>
      </c>
      <c r="X39" s="50"/>
      <c r="Y39" s="89">
        <v>38</v>
      </c>
      <c r="Z39" s="114">
        <f>(幕後結果!$AB$2+幕後結果!$AB$4*幕後結果_最佳化!$N1040)*12/3</f>
        <v>0.68446579039110989</v>
      </c>
      <c r="AA39" s="114">
        <f>(幕後結果!$AC$2+幕後結果!$AC$4*幕後結果_最佳化!$O1040)*12/3</f>
        <v>2.6357989442791618</v>
      </c>
      <c r="AB39" s="114">
        <f>(幕後結果!$AD$2+幕後結果!$AD$4*幕後結果_最佳化!$P1040)*12/3</f>
        <v>-1.1457392024898074</v>
      </c>
      <c r="AC39" s="114">
        <f>(幕後結果!$AE$2+幕後結果!$AE$4*幕後結果_最佳化!$Q1040)*12/3</f>
        <v>0.27075314223982277</v>
      </c>
      <c r="AD39" s="114">
        <f>(幕後結果!$AF$2+幕後結果!$AF$4*幕後結果_最佳化!$R1040)*12/3</f>
        <v>-3.1257174452805736E-2</v>
      </c>
      <c r="AE39" s="114">
        <f>(幕後結果!$AG$2+幕後結果!$AG$4*幕後結果_最佳化!$S1040)*12/3</f>
        <v>1.5487459040605145</v>
      </c>
      <c r="AF39" s="114">
        <f>(幕後結果!$AH$2+幕後結果!$AH$4*幕後結果_最佳化!$T1040)*12/3</f>
        <v>-0.2756411220467096</v>
      </c>
      <c r="AG39" s="114">
        <f>(幕後結果!$AI$2+幕後結果!$AI$4*幕後結果_最佳化!$U1040)*12/3</f>
        <v>-0.97190419359057334</v>
      </c>
      <c r="AH39" s="114">
        <f>(幕後結果!$AJ$2+幕後結果!$AJ$4*幕後結果_最佳化!$V1040)*12/3</f>
        <v>0.66593527593252388</v>
      </c>
      <c r="AI39" s="90">
        <f>(幕後結果!$AK$2+幕後結果!$AK$4*幕後結果_最佳化!$W1040)*12/3</f>
        <v>0.95022748704642745</v>
      </c>
      <c r="AJ39" s="50"/>
      <c r="AK39" s="50"/>
      <c r="AL39" s="50"/>
      <c r="AM39" s="91">
        <v>38</v>
      </c>
      <c r="AN39" s="118">
        <f t="shared" si="1"/>
        <v>0.15879305468947064</v>
      </c>
      <c r="AO39" s="118">
        <f t="shared" si="2"/>
        <v>9.3506682430956584E-2</v>
      </c>
      <c r="AP39" s="118">
        <f t="shared" si="3"/>
        <v>3.395531939062825E-2</v>
      </c>
      <c r="AQ39" s="118">
        <f t="shared" si="4"/>
        <v>0.21064001195440005</v>
      </c>
      <c r="AR39" s="118">
        <f t="shared" si="5"/>
        <v>3.5867083903360193E-2</v>
      </c>
      <c r="AS39" s="118">
        <f t="shared" si="6"/>
        <v>4.7714163742867181E-2</v>
      </c>
      <c r="AT39" s="118">
        <f t="shared" si="7"/>
        <v>5.198009011164445E-2</v>
      </c>
      <c r="AU39" s="118">
        <f t="shared" si="8"/>
        <v>0.19076942195071928</v>
      </c>
      <c r="AV39" s="118">
        <f t="shared" si="9"/>
        <v>0.12452492487721394</v>
      </c>
      <c r="AW39" s="118">
        <f t="shared" si="10"/>
        <v>5.2249246948739503E-2</v>
      </c>
      <c r="AX39" s="118">
        <f t="shared" si="11"/>
        <v>1</v>
      </c>
      <c r="AY39" s="118">
        <f>SUMPRODUCT(AN39:AW39,幕後結果_最佳化!$Z$1005:$AI$1005)</f>
        <v>-0.22001091617117979</v>
      </c>
      <c r="AZ39" s="118">
        <f>(SUMPRODUCT(AN39:AW39,MMULT(AN39:AW39,幕後結果!$AB$9:$AK$18)))*252</f>
        <v>6.8389443480592435E-2</v>
      </c>
      <c r="BA39" s="118">
        <f t="shared" si="12"/>
        <v>0.26151375390329368</v>
      </c>
      <c r="BB39" s="113">
        <f t="shared" si="13"/>
        <v>-1.0053425957412656</v>
      </c>
      <c r="BC39" s="50"/>
      <c r="BD39" s="50"/>
    </row>
    <row r="40" spans="1:56">
      <c r="A40" s="85">
        <v>39</v>
      </c>
      <c r="B40" s="114">
        <v>0.71865024011790823</v>
      </c>
      <c r="C40" s="114">
        <v>8.8317777487265881E-2</v>
      </c>
      <c r="D40" s="114">
        <v>0.43706783358859602</v>
      </c>
      <c r="E40" s="114">
        <v>7.8229263283793982E-2</v>
      </c>
      <c r="F40" s="114">
        <v>0.92516957286343149</v>
      </c>
      <c r="G40" s="114">
        <v>0.48670268250663606</v>
      </c>
      <c r="H40" s="114">
        <v>0.56640674575098182</v>
      </c>
      <c r="I40" s="114">
        <v>0.88475551780696615</v>
      </c>
      <c r="J40" s="114">
        <v>6.3269450306088659E-2</v>
      </c>
      <c r="K40" s="94">
        <v>0.72907684203486922</v>
      </c>
      <c r="L40" s="95"/>
      <c r="M40" s="96">
        <v>39</v>
      </c>
      <c r="N40" s="117">
        <v>0.57883647093491797</v>
      </c>
      <c r="O40" s="117">
        <v>-1.3511869465235471</v>
      </c>
      <c r="P40" s="117">
        <v>-0.1584075470524593</v>
      </c>
      <c r="Q40" s="117">
        <v>-1.4170834639856846</v>
      </c>
      <c r="R40" s="117">
        <v>1.4407304308912607</v>
      </c>
      <c r="S40" s="117">
        <v>-3.3337606189901198E-2</v>
      </c>
      <c r="T40" s="117">
        <v>0.16723326853297063</v>
      </c>
      <c r="U40" s="114">
        <v>1.1991002565022415</v>
      </c>
      <c r="V40" s="114">
        <v>-1.5278938290338917</v>
      </c>
      <c r="W40" s="88">
        <v>0.6100233862615051</v>
      </c>
      <c r="X40" s="50"/>
      <c r="Y40" s="89">
        <v>39</v>
      </c>
      <c r="Z40" s="114">
        <f>(幕後結果!$AB$2+幕後結果!$AB$4*幕後結果_最佳化!$N1041)*12/3</f>
        <v>0.67036432528466117</v>
      </c>
      <c r="AA40" s="114">
        <f>(幕後結果!$AC$2+幕後結果!$AC$4*幕後結果_最佳化!$O1041)*12/3</f>
        <v>0.40739937926174696</v>
      </c>
      <c r="AB40" s="114">
        <f>(幕後結果!$AD$2+幕後結果!$AD$4*幕後結果_最佳化!$P1041)*12/3</f>
        <v>-0.89930715203903633</v>
      </c>
      <c r="AC40" s="114">
        <f>(幕後結果!$AE$2+幕後結果!$AE$4*幕後結果_最佳化!$Q1041)*12/3</f>
        <v>-1.4891143469234309</v>
      </c>
      <c r="AD40" s="114">
        <f>(幕後結果!$AF$2+幕後結果!$AF$4*幕後結果_最佳化!$R1041)*12/3</f>
        <v>0.41144661120779036</v>
      </c>
      <c r="AE40" s="114">
        <f>(幕後結果!$AG$2+幕後結果!$AG$4*幕後結果_最佳化!$S1041)*12/3</f>
        <v>0.31058978118621949</v>
      </c>
      <c r="AF40" s="114">
        <f>(幕後結果!$AH$2+幕後結果!$AH$4*幕後結果_最佳化!$T1041)*12/3</f>
        <v>-0.44197150437890814</v>
      </c>
      <c r="AG40" s="114">
        <f>(幕後結果!$AI$2+幕後結果!$AI$4*幕後結果_最佳化!$U1041)*12/3</f>
        <v>0.35146376190806539</v>
      </c>
      <c r="AH40" s="114">
        <f>(幕後結果!$AJ$2+幕後結果!$AJ$4*幕後結果_最佳化!$V1041)*12/3</f>
        <v>-0.46854667810012574</v>
      </c>
      <c r="AI40" s="90">
        <f>(幕後結果!$AK$2+幕後結果!$AK$4*幕後結果_最佳化!$W1041)*12/3</f>
        <v>1.2794767238467732</v>
      </c>
      <c r="AJ40" s="50"/>
      <c r="AK40" s="50"/>
      <c r="AL40" s="50"/>
      <c r="AM40" s="91">
        <v>39</v>
      </c>
      <c r="AN40" s="118">
        <f t="shared" si="1"/>
        <v>0.11442081917388362</v>
      </c>
      <c r="AO40" s="118">
        <f t="shared" si="2"/>
        <v>0.12046479534147239</v>
      </c>
      <c r="AP40" s="118">
        <f t="shared" si="3"/>
        <v>6.2351693253157994E-2</v>
      </c>
      <c r="AQ40" s="118">
        <f t="shared" si="4"/>
        <v>0.10324281967224307</v>
      </c>
      <c r="AR40" s="118">
        <f t="shared" si="5"/>
        <v>3.1722010630705851E-2</v>
      </c>
      <c r="AS40" s="118">
        <f t="shared" si="6"/>
        <v>0.10024435342185369</v>
      </c>
      <c r="AT40" s="118">
        <f t="shared" si="7"/>
        <v>0.11213986912796581</v>
      </c>
      <c r="AU40" s="118">
        <f t="shared" si="8"/>
        <v>8.9050406625011444E-2</v>
      </c>
      <c r="AV40" s="118">
        <f t="shared" si="9"/>
        <v>0.13332934770066282</v>
      </c>
      <c r="AW40" s="118">
        <f t="shared" si="10"/>
        <v>0.13303388505304342</v>
      </c>
      <c r="AX40" s="118">
        <f t="shared" si="11"/>
        <v>1</v>
      </c>
      <c r="AY40" s="118">
        <f>SUMPRODUCT(AN40:AW40,幕後結果_最佳化!$Z$1005:$AI$1005)</f>
        <v>9.8562212323305448E-2</v>
      </c>
      <c r="AZ40" s="118">
        <f>(SUMPRODUCT(AN40:AW40,MMULT(AN40:AW40,幕後結果!$AB$9:$AK$18)))*252</f>
        <v>5.8725772371021528E-2</v>
      </c>
      <c r="BA40" s="118">
        <f t="shared" si="12"/>
        <v>0.24233400993467988</v>
      </c>
      <c r="BB40" s="113">
        <f t="shared" si="13"/>
        <v>0.22969211931213851</v>
      </c>
      <c r="BC40" s="50"/>
      <c r="BD40" s="50"/>
    </row>
    <row r="41" spans="1:56">
      <c r="A41" s="85">
        <v>40</v>
      </c>
      <c r="B41" s="114">
        <v>0.63734213963739705</v>
      </c>
      <c r="C41" s="114">
        <v>0.61818942537197974</v>
      </c>
      <c r="D41" s="114">
        <v>0.7315169538855637</v>
      </c>
      <c r="E41" s="114">
        <v>0.61836971514601147</v>
      </c>
      <c r="F41" s="114">
        <v>0.5429250902060081</v>
      </c>
      <c r="G41" s="114">
        <v>0.39695046508643261</v>
      </c>
      <c r="H41" s="114">
        <v>0.33732062967681298</v>
      </c>
      <c r="I41" s="114">
        <v>0.47505998957729645</v>
      </c>
      <c r="J41" s="114">
        <v>0.96832977022671241</v>
      </c>
      <c r="K41" s="94">
        <v>7.2384708243102835E-2</v>
      </c>
      <c r="L41" s="95"/>
      <c r="M41" s="96">
        <v>40</v>
      </c>
      <c r="N41" s="117">
        <v>0.35136342127031189</v>
      </c>
      <c r="O41" s="117">
        <v>0.30072900495858718</v>
      </c>
      <c r="P41" s="117">
        <v>0.61740732423215527</v>
      </c>
      <c r="Q41" s="117">
        <v>0.30120186244695957</v>
      </c>
      <c r="R41" s="117">
        <v>0.10780570215728739</v>
      </c>
      <c r="S41" s="117">
        <v>-0.26124843333298942</v>
      </c>
      <c r="T41" s="117">
        <v>-0.41978673062964106</v>
      </c>
      <c r="U41" s="114">
        <v>-6.2556111151898672E-2</v>
      </c>
      <c r="V41" s="114">
        <v>1.856794057168752</v>
      </c>
      <c r="W41" s="88">
        <v>-1.4582580934962728</v>
      </c>
      <c r="X41" s="50"/>
      <c r="Y41" s="89">
        <v>40</v>
      </c>
      <c r="Z41" s="114">
        <f>(幕後結果!$AB$2+幕後結果!$AB$4*幕後結果_最佳化!$N1042)*12/3</f>
        <v>0.38794507019254554</v>
      </c>
      <c r="AA41" s="114">
        <f>(幕後結果!$AC$2+幕後結果!$AC$4*幕後結果_最佳化!$O1042)*12/3</f>
        <v>1.9634920178486865</v>
      </c>
      <c r="AB41" s="114">
        <f>(幕後結果!$AD$2+幕後結果!$AD$4*幕後結果_最佳化!$P1042)*12/3</f>
        <v>0.34869290087009541</v>
      </c>
      <c r="AC41" s="114">
        <f>(幕後結果!$AE$2+幕後結果!$AE$4*幕後結果_最佳化!$Q1042)*12/3</f>
        <v>-0.22783260733762764</v>
      </c>
      <c r="AD41" s="114">
        <f>(幕後結果!$AF$2+幕後結果!$AF$4*幕後結果_最佳化!$R1042)*12/3</f>
        <v>-0.39198171801121195</v>
      </c>
      <c r="AE41" s="114">
        <f>(幕後結果!$AG$2+幕後結果!$AG$4*幕後結果_最佳化!$S1042)*12/3</f>
        <v>0.49570998408985362</v>
      </c>
      <c r="AF41" s="114">
        <f>(幕後結果!$AH$2+幕後結果!$AH$4*幕後結果_最佳化!$T1042)*12/3</f>
        <v>-0.4026053128673876</v>
      </c>
      <c r="AG41" s="114">
        <f>(幕後結果!$AI$2+幕後結果!$AI$4*幕後結果_最佳化!$U1042)*12/3</f>
        <v>-1.3779977005735711</v>
      </c>
      <c r="AH41" s="114">
        <f>(幕後結果!$AJ$2+幕後結果!$AJ$4*幕後結果_最佳化!$V1042)*12/3</f>
        <v>1.5437455011790695</v>
      </c>
      <c r="AI41" s="90">
        <f>(幕後結果!$AK$2+幕後結果!$AK$4*幕後結果_最佳化!$W1042)*12/3</f>
        <v>-0.16962628987668704</v>
      </c>
      <c r="AJ41" s="50"/>
      <c r="AK41" s="50"/>
      <c r="AL41" s="50"/>
      <c r="AM41" s="91">
        <v>40</v>
      </c>
      <c r="AN41" s="118">
        <f t="shared" si="1"/>
        <v>1.1179342022623065E-2</v>
      </c>
      <c r="AO41" s="118">
        <f t="shared" si="2"/>
        <v>8.4505193860176034E-2</v>
      </c>
      <c r="AP41" s="118">
        <f t="shared" si="3"/>
        <v>8.4186543166605739E-3</v>
      </c>
      <c r="AQ41" s="118">
        <f t="shared" si="4"/>
        <v>2.4918303600436738E-2</v>
      </c>
      <c r="AR41" s="118">
        <f t="shared" si="5"/>
        <v>3.5275693618015982E-2</v>
      </c>
      <c r="AS41" s="118">
        <f t="shared" si="6"/>
        <v>0.21395828944136622</v>
      </c>
      <c r="AT41" s="118">
        <f t="shared" si="7"/>
        <v>3.3103155790557594E-2</v>
      </c>
      <c r="AU41" s="118">
        <f t="shared" si="8"/>
        <v>0.22449187113229768</v>
      </c>
      <c r="AV41" s="118">
        <f t="shared" si="9"/>
        <v>0.24266972724144484</v>
      </c>
      <c r="AW41" s="118">
        <f t="shared" si="10"/>
        <v>0.1214797689764212</v>
      </c>
      <c r="AX41" s="118">
        <f t="shared" si="11"/>
        <v>1</v>
      </c>
      <c r="AY41" s="118">
        <f>SUMPRODUCT(AN41:AW41,幕後結果_最佳化!$Z$1005:$AI$1005)</f>
        <v>3.9709429590831943E-2</v>
      </c>
      <c r="AZ41" s="118">
        <f>(SUMPRODUCT(AN41:AW41,MMULT(AN41:AW41,幕後結果!$AB$9:$AK$18)))*252</f>
        <v>6.7969888920788354E-2</v>
      </c>
      <c r="BA41" s="118">
        <f t="shared" si="12"/>
        <v>0.26071035445641272</v>
      </c>
      <c r="BB41" s="113">
        <f t="shared" si="13"/>
        <v>-1.223798884329114E-2</v>
      </c>
      <c r="BC41" s="50"/>
      <c r="BD41" s="50"/>
    </row>
    <row r="42" spans="1:56">
      <c r="A42" s="85">
        <v>41</v>
      </c>
      <c r="B42" s="114">
        <v>0.28243253836019289</v>
      </c>
      <c r="C42" s="114">
        <v>5.1404285858994037E-2</v>
      </c>
      <c r="D42" s="114">
        <v>0.76498065712169394</v>
      </c>
      <c r="E42" s="114">
        <v>0.70359237359698201</v>
      </c>
      <c r="F42" s="114">
        <v>0.63502754218627233</v>
      </c>
      <c r="G42" s="114">
        <v>0.52208593516457014</v>
      </c>
      <c r="H42" s="114">
        <v>0.40615837192519999</v>
      </c>
      <c r="I42" s="114">
        <v>0.86625050579044438</v>
      </c>
      <c r="J42" s="114">
        <v>0.75099560785723085</v>
      </c>
      <c r="K42" s="94">
        <v>0.62719287781596544</v>
      </c>
      <c r="L42" s="95"/>
      <c r="M42" s="96">
        <v>41</v>
      </c>
      <c r="N42" s="117">
        <v>-0.57563032869452546</v>
      </c>
      <c r="O42" s="117">
        <v>-1.6313875429586759</v>
      </c>
      <c r="P42" s="117">
        <v>0.72241610902013986</v>
      </c>
      <c r="Q42" s="117">
        <v>0.53476082880616405</v>
      </c>
      <c r="R42" s="117">
        <v>0.34519880693824845</v>
      </c>
      <c r="S42" s="117">
        <v>5.5389539053110795E-2</v>
      </c>
      <c r="T42" s="117">
        <v>-0.23743834660293273</v>
      </c>
      <c r="U42" s="114">
        <v>1.1088405164642439</v>
      </c>
      <c r="V42" s="114">
        <v>0.67762611399462891</v>
      </c>
      <c r="W42" s="88">
        <v>0.32442770914853575</v>
      </c>
      <c r="X42" s="50"/>
      <c r="Y42" s="89">
        <v>41</v>
      </c>
      <c r="Z42" s="114">
        <f>(幕後結果!$AB$2+幕後結果!$AB$4*幕後結果_最佳化!$N1043)*12/3</f>
        <v>-0.76296438798777222</v>
      </c>
      <c r="AA42" s="114">
        <f>(幕後結果!$AC$2+幕後結果!$AC$4*幕後結果_最佳化!$O1043)*12/3</f>
        <v>-0.64278700498702723</v>
      </c>
      <c r="AB42" s="114">
        <f>(幕後結果!$AD$2+幕後結果!$AD$4*幕後結果_最佳化!$P1043)*12/3</f>
        <v>-1.3462313933907957</v>
      </c>
      <c r="AC42" s="114">
        <f>(幕後結果!$AE$2+幕後結果!$AE$4*幕後結果_最佳化!$Q1043)*12/3</f>
        <v>-0.39449657433623769</v>
      </c>
      <c r="AD42" s="114">
        <f>(幕後結果!$AF$2+幕後結果!$AF$4*幕後結果_最佳化!$R1043)*12/3</f>
        <v>-0.72683533950873558</v>
      </c>
      <c r="AE42" s="114">
        <f>(幕後結果!$AG$2+幕後結果!$AG$4*幕後結果_最佳化!$S1043)*12/3</f>
        <v>0.22272542575994866</v>
      </c>
      <c r="AF42" s="114">
        <f>(幕後結果!$AH$2+幕後結果!$AH$4*幕後結果_最佳化!$T1043)*12/3</f>
        <v>-0.37799984895112021</v>
      </c>
      <c r="AG42" s="114">
        <f>(幕後結果!$AI$2+幕後結果!$AI$4*幕後結果_最佳化!$U1043)*12/3</f>
        <v>0.39443674121847883</v>
      </c>
      <c r="AH42" s="114">
        <f>(幕後結果!$AJ$2+幕後結果!$AJ$4*幕後結果_最佳化!$V1043)*12/3</f>
        <v>0.83667362836438441</v>
      </c>
      <c r="AI42" s="90">
        <f>(幕後結果!$AK$2+幕後結果!$AK$4*幕後結果_最佳化!$W1043)*12/3</f>
        <v>1.3331045294960528</v>
      </c>
      <c r="AJ42" s="50"/>
      <c r="AK42" s="50"/>
      <c r="AL42" s="50"/>
      <c r="AM42" s="91">
        <v>41</v>
      </c>
      <c r="AN42" s="118">
        <f t="shared" si="1"/>
        <v>0.16257241522791235</v>
      </c>
      <c r="AO42" s="118">
        <f t="shared" si="2"/>
        <v>6.9178263183934788E-2</v>
      </c>
      <c r="AP42" s="118">
        <f t="shared" si="3"/>
        <v>5.5075974484652547E-2</v>
      </c>
      <c r="AQ42" s="118">
        <f t="shared" si="4"/>
        <v>9.1559375069988624E-2</v>
      </c>
      <c r="AR42" s="118">
        <f t="shared" si="5"/>
        <v>0.14344019457935467</v>
      </c>
      <c r="AS42" s="118">
        <f t="shared" si="6"/>
        <v>7.0481038272884225E-2</v>
      </c>
      <c r="AT42" s="118">
        <f t="shared" si="7"/>
        <v>6.3185924132156998E-2</v>
      </c>
      <c r="AU42" s="118">
        <f t="shared" si="8"/>
        <v>0.18616353951209239</v>
      </c>
      <c r="AV42" s="118">
        <f t="shared" si="9"/>
        <v>0.15558428608973351</v>
      </c>
      <c r="AW42" s="118">
        <f t="shared" si="10"/>
        <v>2.7589894472900001E-3</v>
      </c>
      <c r="AX42" s="118">
        <f t="shared" si="11"/>
        <v>1</v>
      </c>
      <c r="AY42" s="118">
        <f>SUMPRODUCT(AN42:AW42,幕後結果_最佳化!$Z$1005:$AI$1005)</f>
        <v>-0.31831768047779213</v>
      </c>
      <c r="AZ42" s="118">
        <f>(SUMPRODUCT(AN42:AW42,MMULT(AN42:AW42,幕後結果!$AB$9:$AK$18)))*252</f>
        <v>7.6217706286679468E-2</v>
      </c>
      <c r="BA42" s="118">
        <f t="shared" si="12"/>
        <v>0.27607554452844874</v>
      </c>
      <c r="BB42" s="113">
        <f t="shared" si="13"/>
        <v>-1.308401586583015</v>
      </c>
      <c r="BC42" s="50"/>
      <c r="BD42" s="50"/>
    </row>
    <row r="43" spans="1:56">
      <c r="A43" s="85">
        <v>42</v>
      </c>
      <c r="B43" s="114">
        <v>0.77119881503016274</v>
      </c>
      <c r="C43" s="114">
        <v>0.30624087651025866</v>
      </c>
      <c r="D43" s="114">
        <v>0.34969319251168529</v>
      </c>
      <c r="E43" s="114">
        <v>0.17549250456829624</v>
      </c>
      <c r="F43" s="114">
        <v>3.7831547645788E-3</v>
      </c>
      <c r="G43" s="114">
        <v>0.39055164706678203</v>
      </c>
      <c r="H43" s="114">
        <v>3.0865397268868389E-2</v>
      </c>
      <c r="I43" s="114">
        <v>9.8752548169942722E-2</v>
      </c>
      <c r="J43" s="114">
        <v>0.8949540961364939</v>
      </c>
      <c r="K43" s="94">
        <v>0.54176747080909471</v>
      </c>
      <c r="L43" s="95"/>
      <c r="M43" s="96">
        <v>42</v>
      </c>
      <c r="N43" s="117">
        <v>0.74280066974762393</v>
      </c>
      <c r="O43" s="117">
        <v>-0.50653410631003015</v>
      </c>
      <c r="P43" s="117">
        <v>-0.3861489148959113</v>
      </c>
      <c r="Q43" s="117">
        <v>-0.93268039706529882</v>
      </c>
      <c r="R43" s="117">
        <v>-2.6708338200985065</v>
      </c>
      <c r="S43" s="117">
        <v>-0.27788154110285673</v>
      </c>
      <c r="T43" s="117">
        <v>-1.8682244328389055</v>
      </c>
      <c r="U43" s="114">
        <v>-1.2886922543669801</v>
      </c>
      <c r="V43" s="114">
        <v>1.2533130314928351</v>
      </c>
      <c r="W43" s="88">
        <v>0.10488752448263046</v>
      </c>
      <c r="X43" s="50"/>
      <c r="Y43" s="89">
        <v>42</v>
      </c>
      <c r="Z43" s="114">
        <f>(幕後結果!$AB$2+幕後結果!$AB$4*幕後結果_最佳化!$N1044)*12/3</f>
        <v>0.87393414139578296</v>
      </c>
      <c r="AA43" s="114">
        <f>(幕後結果!$AC$2+幕後結果!$AC$4*幕後結果_最佳化!$O1044)*12/3</f>
        <v>1.3877617978585317</v>
      </c>
      <c r="AB43" s="114">
        <f>(幕後結果!$AD$2+幕後結果!$AD$4*幕後結果_最佳化!$P1044)*12/3</f>
        <v>-0.61030224811565437</v>
      </c>
      <c r="AC43" s="114">
        <f>(幕後結果!$AE$2+幕後結果!$AE$4*幕後結果_最佳化!$Q1044)*12/3</f>
        <v>-1.0654716097982095</v>
      </c>
      <c r="AD43" s="114">
        <f>(幕後結果!$AF$2+幕後結果!$AF$4*幕後結果_最佳化!$R1044)*12/3</f>
        <v>-3.6182420791354324</v>
      </c>
      <c r="AE43" s="114">
        <f>(幕後結果!$AG$2+幕後結果!$AG$4*幕後結果_最佳化!$S1044)*12/3</f>
        <v>-0.36826705603838988</v>
      </c>
      <c r="AF43" s="114">
        <f>(幕後結果!$AH$2+幕後結果!$AH$4*幕後結果_最佳化!$T1044)*12/3</f>
        <v>-1.3534917001057112</v>
      </c>
      <c r="AG43" s="114">
        <f>(幕後結果!$AI$2+幕後結果!$AI$4*幕後結果_最佳化!$U1044)*12/3</f>
        <v>-4.4355805303568667</v>
      </c>
      <c r="AH43" s="114">
        <f>(幕後結果!$AJ$2+幕後結果!$AJ$4*幕後結果_最佳化!$V1044)*12/3</f>
        <v>0.51219684847482227</v>
      </c>
      <c r="AI43" s="90">
        <f>(幕後結果!$AK$2+幕後結果!$AK$4*幕後結果_最佳化!$W1044)*12/3</f>
        <v>-5.4057531999017971E-2</v>
      </c>
      <c r="AJ43" s="50"/>
      <c r="AK43" s="50"/>
      <c r="AL43" s="50"/>
      <c r="AM43" s="91">
        <v>42</v>
      </c>
      <c r="AN43" s="118">
        <f t="shared" si="1"/>
        <v>0.16676778227830277</v>
      </c>
      <c r="AO43" s="118">
        <f t="shared" si="2"/>
        <v>7.5400281258388116E-2</v>
      </c>
      <c r="AP43" s="118">
        <f t="shared" si="3"/>
        <v>8.0471824446894796E-2</v>
      </c>
      <c r="AQ43" s="118">
        <f t="shared" si="4"/>
        <v>0.16900177519304935</v>
      </c>
      <c r="AR43" s="118">
        <f t="shared" si="5"/>
        <v>5.3140327231680801E-2</v>
      </c>
      <c r="AS43" s="118">
        <f t="shared" si="6"/>
        <v>4.1806381787542361E-2</v>
      </c>
      <c r="AT43" s="118">
        <f t="shared" si="7"/>
        <v>0.17719404413108056</v>
      </c>
      <c r="AU43" s="118">
        <f t="shared" si="8"/>
        <v>9.1276855662760469E-3</v>
      </c>
      <c r="AV43" s="118">
        <f t="shared" si="9"/>
        <v>5.8224469210486907E-2</v>
      </c>
      <c r="AW43" s="118">
        <f t="shared" si="10"/>
        <v>0.16886542889629838</v>
      </c>
      <c r="AX43" s="118">
        <f t="shared" si="11"/>
        <v>1</v>
      </c>
      <c r="AY43" s="118">
        <f>SUMPRODUCT(AN43:AW43,幕後結果_最佳化!$Z$1005:$AI$1005)</f>
        <v>3.5350395450554198E-2</v>
      </c>
      <c r="AZ43" s="118">
        <f>(SUMPRODUCT(AN43:AW43,MMULT(AN43:AW43,幕後結果!$AB$9:$AK$18)))*252</f>
        <v>5.6636933160927029E-2</v>
      </c>
      <c r="BA43" s="118">
        <f t="shared" si="12"/>
        <v>0.23798515323634589</v>
      </c>
      <c r="BB43" s="113">
        <f t="shared" si="13"/>
        <v>-3.1723006442961596E-2</v>
      </c>
      <c r="BC43" s="50"/>
      <c r="BD43" s="50"/>
    </row>
    <row r="44" spans="1:56">
      <c r="A44" s="85">
        <v>43</v>
      </c>
      <c r="B44" s="114">
        <v>0.25236421642719864</v>
      </c>
      <c r="C44" s="114">
        <v>0.35831109191555521</v>
      </c>
      <c r="D44" s="114">
        <v>0.43761896728309435</v>
      </c>
      <c r="E44" s="114">
        <v>0.49240510674751592</v>
      </c>
      <c r="F44" s="114">
        <v>3.6077851256901772E-2</v>
      </c>
      <c r="G44" s="114">
        <v>0.81043112180492161</v>
      </c>
      <c r="H44" s="114">
        <v>4.4783113307150568E-2</v>
      </c>
      <c r="I44" s="114">
        <v>0.11429220354354674</v>
      </c>
      <c r="J44" s="114">
        <v>0.16290458306993161</v>
      </c>
      <c r="K44" s="94">
        <v>0.1549464934364797</v>
      </c>
      <c r="L44" s="95"/>
      <c r="M44" s="96">
        <v>43</v>
      </c>
      <c r="N44" s="117">
        <v>-0.66706841689227825</v>
      </c>
      <c r="O44" s="117">
        <v>-0.36297684178923589</v>
      </c>
      <c r="P44" s="117">
        <v>-0.15700877228827842</v>
      </c>
      <c r="Q44" s="117">
        <v>-1.903872427760199E-2</v>
      </c>
      <c r="R44" s="117">
        <v>-1.7981344601847633</v>
      </c>
      <c r="S44" s="117">
        <v>0.87948611863571013</v>
      </c>
      <c r="T44" s="117">
        <v>-1.6976903152153855</v>
      </c>
      <c r="U44" s="114">
        <v>-1.2040133800140993</v>
      </c>
      <c r="V44" s="114">
        <v>-0.98259020699933353</v>
      </c>
      <c r="W44" s="88">
        <v>-1.0154466048539803</v>
      </c>
      <c r="X44" s="50"/>
      <c r="Y44" s="89">
        <v>43</v>
      </c>
      <c r="Z44" s="114">
        <f>(幕後結果!$AB$2+幕後結果!$AB$4*幕後結果_最佳化!$N1045)*12/3</f>
        <v>-0.87648938268025167</v>
      </c>
      <c r="AA44" s="114">
        <f>(幕後結果!$AC$2+幕後結果!$AC$4*幕後結果_最佳化!$O1045)*12/3</f>
        <v>0.60689330602980074</v>
      </c>
      <c r="AB44" s="114">
        <f>(幕後結果!$AD$2+幕後結果!$AD$4*幕後結果_最佳化!$P1045)*12/3</f>
        <v>-1.8407009098035758</v>
      </c>
      <c r="AC44" s="114">
        <f>(幕後結果!$AE$2+幕後結果!$AE$4*幕後結果_最佳化!$Q1045)*12/3</f>
        <v>-0.60793076443645622</v>
      </c>
      <c r="AD44" s="114">
        <f>(幕後結果!$AF$2+幕後結果!$AF$4*幕後結果_最佳化!$R1045)*12/3</f>
        <v>-3.0480477377094188</v>
      </c>
      <c r="AE44" s="114">
        <f>(幕後結果!$AG$2+幕後結果!$AG$4*幕後結果_最佳化!$S1045)*12/3</f>
        <v>0.62621809429081543</v>
      </c>
      <c r="AF44" s="114">
        <f>(幕後結果!$AH$2+幕後結果!$AH$4*幕後結果_最佳化!$T1045)*12/3</f>
        <v>-1.0943085692871666</v>
      </c>
      <c r="AG44" s="114">
        <f>(幕後結果!$AI$2+幕後結果!$AI$4*幕後結果_最佳化!$U1045)*12/3</f>
        <v>-4.2054433348958797</v>
      </c>
      <c r="AH44" s="114">
        <f>(幕後結果!$AJ$2+幕後結果!$AJ$4*幕後結果_最佳化!$V1045)*12/3</f>
        <v>-0.22259061694670257</v>
      </c>
      <c r="AI44" s="90">
        <f>(幕後結果!$AK$2+幕後結果!$AK$4*幕後結果_最佳化!$W1045)*12/3</f>
        <v>-0.7732802412597467</v>
      </c>
      <c r="AJ44" s="50"/>
      <c r="AK44" s="50"/>
      <c r="AL44" s="50"/>
      <c r="AM44" s="91">
        <v>43</v>
      </c>
      <c r="AN44" s="118">
        <f t="shared" si="1"/>
        <v>0.16563833176077999</v>
      </c>
      <c r="AO44" s="118">
        <f t="shared" si="2"/>
        <v>0.17515278107234281</v>
      </c>
      <c r="AP44" s="118">
        <f t="shared" si="3"/>
        <v>4.26313931717393E-2</v>
      </c>
      <c r="AQ44" s="118">
        <f t="shared" si="4"/>
        <v>2.4227502086077934E-2</v>
      </c>
      <c r="AR44" s="118">
        <f t="shared" si="5"/>
        <v>0.11360527318744312</v>
      </c>
      <c r="AS44" s="118">
        <f t="shared" si="6"/>
        <v>0.11025839580002161</v>
      </c>
      <c r="AT44" s="118">
        <f t="shared" si="7"/>
        <v>0.1827291325144868</v>
      </c>
      <c r="AU44" s="118">
        <f t="shared" si="8"/>
        <v>4.0828730568669244E-2</v>
      </c>
      <c r="AV44" s="118">
        <f t="shared" si="9"/>
        <v>7.5057083191341939E-2</v>
      </c>
      <c r="AW44" s="118">
        <f t="shared" si="10"/>
        <v>6.9871376647097305E-2</v>
      </c>
      <c r="AX44" s="118">
        <f t="shared" si="11"/>
        <v>1</v>
      </c>
      <c r="AY44" s="118">
        <f>SUMPRODUCT(AN44:AW44,幕後結果_最佳化!$Z$1005:$AI$1005)</f>
        <v>0.12437206282298799</v>
      </c>
      <c r="AZ44" s="118">
        <f>(SUMPRODUCT(AN44:AW44,MMULT(AN44:AW44,幕後結果!$AB$9:$AK$18)))*252</f>
        <v>6.6095290027507025E-2</v>
      </c>
      <c r="BA44" s="118">
        <f t="shared" si="12"/>
        <v>0.25709004264558172</v>
      </c>
      <c r="BB44" s="113">
        <f t="shared" si="13"/>
        <v>0.3169008880491862</v>
      </c>
      <c r="BC44" s="50"/>
      <c r="BD44" s="50"/>
    </row>
    <row r="45" spans="1:56">
      <c r="A45" s="85">
        <v>44</v>
      </c>
      <c r="B45" s="114">
        <v>0.86287544926984316</v>
      </c>
      <c r="C45" s="114">
        <v>2.13733645802483E-3</v>
      </c>
      <c r="D45" s="114">
        <v>0.72505400122919061</v>
      </c>
      <c r="E45" s="114">
        <v>0.58510850069390141</v>
      </c>
      <c r="F45" s="114">
        <v>0.60688585389553351</v>
      </c>
      <c r="G45" s="114">
        <v>0.11997876912034044</v>
      </c>
      <c r="H45" s="114">
        <v>0.39199704337972108</v>
      </c>
      <c r="I45" s="114">
        <v>0.88098640302954712</v>
      </c>
      <c r="J45" s="114">
        <v>0.51896424698609556</v>
      </c>
      <c r="K45" s="94">
        <v>0.84770463567404697</v>
      </c>
      <c r="L45" s="95"/>
      <c r="M45" s="96">
        <v>44</v>
      </c>
      <c r="N45" s="117">
        <v>1.0933296220863027</v>
      </c>
      <c r="O45" s="117">
        <v>-2.8571473896359083</v>
      </c>
      <c r="P45" s="117">
        <v>0.59792197318146967</v>
      </c>
      <c r="Q45" s="117">
        <v>0.21497988851470648</v>
      </c>
      <c r="R45" s="117">
        <v>0.27121159935994749</v>
      </c>
      <c r="S45" s="117">
        <v>-1.1750929315994643</v>
      </c>
      <c r="T45" s="117">
        <v>-0.27411781091061788</v>
      </c>
      <c r="U45" s="114">
        <v>1.1799321695472678</v>
      </c>
      <c r="V45" s="114">
        <v>4.7554234857065461E-2</v>
      </c>
      <c r="W45" s="88">
        <v>1.0266384776928104</v>
      </c>
      <c r="X45" s="50"/>
      <c r="Y45" s="89">
        <v>44</v>
      </c>
      <c r="Z45" s="114">
        <f>(幕後結果!$AB$2+幕後結果!$AB$4*幕後結果_最佳化!$N1046)*12/3</f>
        <v>1.3091335012921426</v>
      </c>
      <c r="AA45" s="114">
        <f>(幕後結果!$AC$2+幕後結果!$AC$4*幕後結果_最佳化!$O1046)*12/3</f>
        <v>-0.80880828717693054</v>
      </c>
      <c r="AB45" s="114">
        <f>(幕後結果!$AD$2+幕後結果!$AD$4*幕後結果_最佳化!$P1046)*12/3</f>
        <v>-0.17291029585817308</v>
      </c>
      <c r="AC45" s="114">
        <f>(幕後結果!$AE$2+幕後結果!$AE$4*幕後結果_最佳化!$Q1046)*12/3</f>
        <v>-0.57204567311938592</v>
      </c>
      <c r="AD45" s="114">
        <f>(幕後結果!$AF$2+幕後結果!$AF$4*幕後結果_最佳化!$R1046)*12/3</f>
        <v>-0.39537555535758012</v>
      </c>
      <c r="AE45" s="114">
        <f>(幕後結果!$AG$2+幕後結果!$AG$4*幕後結果_最佳化!$S1046)*12/3</f>
        <v>-0.7174108289189709</v>
      </c>
      <c r="AF45" s="114">
        <f>(幕後結果!$AH$2+幕後結果!$AH$4*幕後結果_最佳化!$T1046)*12/3</f>
        <v>-0.51461333743078741</v>
      </c>
      <c r="AG45" s="114">
        <f>(幕後結果!$AI$2+幕後結果!$AI$4*幕後結果_最佳化!$U1046)*12/3</f>
        <v>1.1536428418279194</v>
      </c>
      <c r="AH45" s="114">
        <f>(幕後結果!$AJ$2+幕後結果!$AJ$4*幕後結果_最佳化!$V1046)*12/3</f>
        <v>0.27001158551195892</v>
      </c>
      <c r="AI45" s="90">
        <f>(幕後結果!$AK$2+幕後結果!$AK$4*幕後結果_最佳化!$W1046)*12/3</f>
        <v>2.0698104084858424</v>
      </c>
      <c r="AJ45" s="50"/>
      <c r="AK45" s="50"/>
      <c r="AL45" s="50"/>
      <c r="AM45" s="91">
        <v>44</v>
      </c>
      <c r="AN45" s="118">
        <f t="shared" si="1"/>
        <v>0.18935513592486372</v>
      </c>
      <c r="AO45" s="118">
        <f t="shared" si="2"/>
        <v>6.5435264461033371E-2</v>
      </c>
      <c r="AP45" s="118">
        <f t="shared" si="3"/>
        <v>0.11294981861445873</v>
      </c>
      <c r="AQ45" s="118">
        <f t="shared" si="4"/>
        <v>0.17291602025348923</v>
      </c>
      <c r="AR45" s="118">
        <f t="shared" si="5"/>
        <v>0.1322919938615908</v>
      </c>
      <c r="AS45" s="118">
        <f t="shared" si="6"/>
        <v>5.3242483833805969E-2</v>
      </c>
      <c r="AT45" s="118">
        <f t="shared" si="7"/>
        <v>4.2857456598368961E-2</v>
      </c>
      <c r="AU45" s="118">
        <f t="shared" si="8"/>
        <v>1.2186893562530977E-2</v>
      </c>
      <c r="AV45" s="118">
        <f t="shared" si="9"/>
        <v>0.10769494852182639</v>
      </c>
      <c r="AW45" s="118">
        <f t="shared" si="10"/>
        <v>0.11106998436803191</v>
      </c>
      <c r="AX45" s="118">
        <f t="shared" si="11"/>
        <v>0.99999999999999989</v>
      </c>
      <c r="AY45" s="118">
        <f>SUMPRODUCT(AN45:AW45,幕後結果_最佳化!$Z$1005:$AI$1005)</f>
        <v>-5.0562767451837742E-2</v>
      </c>
      <c r="AZ45" s="118">
        <f>(SUMPRODUCT(AN45:AW45,MMULT(AN45:AW45,幕後結果!$AB$9:$AK$18)))*252</f>
        <v>7.300093107335405E-2</v>
      </c>
      <c r="BA45" s="118">
        <f t="shared" si="12"/>
        <v>0.2701868447451764</v>
      </c>
      <c r="BB45" s="113">
        <f t="shared" si="13"/>
        <v>-0.34591901593131252</v>
      </c>
      <c r="BC45" s="50"/>
      <c r="BD45" s="50"/>
    </row>
    <row r="46" spans="1:56">
      <c r="A46" s="85">
        <v>45</v>
      </c>
      <c r="B46" s="114">
        <v>0.63331316635977286</v>
      </c>
      <c r="C46" s="114">
        <v>0.80581587801232057</v>
      </c>
      <c r="D46" s="114">
        <v>0.67364391538615798</v>
      </c>
      <c r="E46" s="114">
        <v>0.80472557146702939</v>
      </c>
      <c r="F46" s="114">
        <v>4.0857217385702027E-2</v>
      </c>
      <c r="G46" s="114">
        <v>0.89348862607423851</v>
      </c>
      <c r="H46" s="114">
        <v>0.40244807472331612</v>
      </c>
      <c r="I46" s="114">
        <v>0.64140589631449707</v>
      </c>
      <c r="J46" s="114">
        <v>0.23438259079452228</v>
      </c>
      <c r="K46" s="94">
        <v>0.72955096161857558</v>
      </c>
      <c r="L46" s="95"/>
      <c r="M46" s="96">
        <v>45</v>
      </c>
      <c r="N46" s="117">
        <v>0.3406412558570221</v>
      </c>
      <c r="O46" s="117">
        <v>0.86258033919130828</v>
      </c>
      <c r="P46" s="117">
        <v>0.44999760260522587</v>
      </c>
      <c r="Q46" s="117">
        <v>0.85862243370955826</v>
      </c>
      <c r="R46" s="117">
        <v>-1.7408239940260508</v>
      </c>
      <c r="S46" s="117">
        <v>1.2452965922325661</v>
      </c>
      <c r="T46" s="117">
        <v>-0.24701560207788059</v>
      </c>
      <c r="U46" s="114">
        <v>0.36221923408640361</v>
      </c>
      <c r="V46" s="114">
        <v>-0.72448964584213416</v>
      </c>
      <c r="W46" s="88">
        <v>0.6114554895782407</v>
      </c>
      <c r="X46" s="50"/>
      <c r="Y46" s="89">
        <v>45</v>
      </c>
      <c r="Z46" s="114">
        <f>(幕後結果!$AB$2+幕後結果!$AB$4*幕後結果_最佳化!$N1047)*12/3</f>
        <v>0.37463296146819092</v>
      </c>
      <c r="AA46" s="114">
        <f>(幕後結果!$AC$2+幕後結果!$AC$4*幕後結果_最佳化!$O1047)*12/3</f>
        <v>2.5366727246261811</v>
      </c>
      <c r="AB46" s="114">
        <f>(幕後結果!$AD$2+幕後結果!$AD$4*幕後結果_最佳化!$P1047)*12/3</f>
        <v>0.39433293617789733</v>
      </c>
      <c r="AC46" s="114">
        <f>(幕後結果!$AE$2+幕後結果!$AE$4*幕後結果_最佳化!$Q1047)*12/3</f>
        <v>0.19213072735647815</v>
      </c>
      <c r="AD46" s="114">
        <f>(幕後結果!$AF$2+幕後結果!$AF$4*幕後結果_最佳化!$R1047)*12/3</f>
        <v>-2.160506515137314</v>
      </c>
      <c r="AE46" s="114">
        <f>(幕後結果!$AG$2+幕後結果!$AG$4*幕後結果_最佳化!$S1047)*12/3</f>
        <v>1.702449068341193</v>
      </c>
      <c r="AF46" s="114">
        <f>(幕後結果!$AH$2+幕後結果!$AH$4*幕後結果_最佳化!$T1047)*12/3</f>
        <v>-0.33976050156327026</v>
      </c>
      <c r="AG46" s="114">
        <f>(幕後結果!$AI$2+幕後結果!$AI$4*幕後結果_最佳化!$U1047)*12/3</f>
        <v>-1.2056805659013932</v>
      </c>
      <c r="AH46" s="114">
        <f>(幕後結果!$AJ$2+幕後結果!$AJ$4*幕後結果_最佳化!$V1047)*12/3</f>
        <v>0.75416418539726893</v>
      </c>
      <c r="AI46" s="90">
        <f>(幕後結果!$AK$2+幕後結果!$AK$4*幕後結果_最佳化!$W1047)*12/3</f>
        <v>1.6983537183975697</v>
      </c>
      <c r="AJ46" s="50"/>
      <c r="AK46" s="50"/>
      <c r="AL46" s="50"/>
      <c r="AM46" s="91">
        <v>45</v>
      </c>
      <c r="AN46" s="118">
        <f t="shared" si="1"/>
        <v>2.337445495551641E-3</v>
      </c>
      <c r="AO46" s="118">
        <f t="shared" si="2"/>
        <v>0.13215607085806233</v>
      </c>
      <c r="AP46" s="118">
        <f t="shared" si="3"/>
        <v>2.6286331563525996E-2</v>
      </c>
      <c r="AQ46" s="118">
        <f t="shared" si="4"/>
        <v>0.1237491958082356</v>
      </c>
      <c r="AR46" s="118">
        <f t="shared" si="5"/>
        <v>0.14802971406833151</v>
      </c>
      <c r="AS46" s="118">
        <f t="shared" si="6"/>
        <v>0.16701153028238203</v>
      </c>
      <c r="AT46" s="118">
        <f t="shared" si="7"/>
        <v>0.15884865327874931</v>
      </c>
      <c r="AU46" s="118">
        <f t="shared" si="8"/>
        <v>9.3207473254863588E-2</v>
      </c>
      <c r="AV46" s="118">
        <f t="shared" si="9"/>
        <v>0.13773714210287613</v>
      </c>
      <c r="AW46" s="118">
        <f t="shared" si="10"/>
        <v>1.0636443287421686E-2</v>
      </c>
      <c r="AX46" s="118">
        <f t="shared" si="11"/>
        <v>0.99999999999999978</v>
      </c>
      <c r="AY46" s="118">
        <f>SUMPRODUCT(AN46:AW46,幕後結果_最佳化!$Z$1005:$AI$1005)</f>
        <v>-6.7571968845916167E-2</v>
      </c>
      <c r="AZ46" s="118">
        <f>(SUMPRODUCT(AN46:AW46,MMULT(AN46:AW46,幕後結果!$AB$9:$AK$18)))*252</f>
        <v>5.173777872203475E-2</v>
      </c>
      <c r="BA46" s="118">
        <f t="shared" si="12"/>
        <v>0.22745940016195143</v>
      </c>
      <c r="BB46" s="113">
        <f t="shared" si="13"/>
        <v>-0.48567774630224103</v>
      </c>
      <c r="BC46" s="50"/>
      <c r="BD46" s="50"/>
    </row>
    <row r="47" spans="1:56">
      <c r="A47" s="85">
        <v>46</v>
      </c>
      <c r="B47" s="114">
        <v>0.97999224562077902</v>
      </c>
      <c r="C47" s="114">
        <v>0.40179382431467126</v>
      </c>
      <c r="D47" s="114">
        <v>0.28856076001466291</v>
      </c>
      <c r="E47" s="114">
        <v>0.91681139916786125</v>
      </c>
      <c r="F47" s="114">
        <v>0.56175831887208649</v>
      </c>
      <c r="G47" s="114">
        <v>0.53879571026443873</v>
      </c>
      <c r="H47" s="114">
        <v>0.58180614565366984</v>
      </c>
      <c r="I47" s="114">
        <v>0.82007370998670481</v>
      </c>
      <c r="J47" s="114">
        <v>0.5826934575864493</v>
      </c>
      <c r="K47" s="94">
        <v>0.40758940595244209</v>
      </c>
      <c r="L47" s="95"/>
      <c r="M47" s="96">
        <v>46</v>
      </c>
      <c r="N47" s="117">
        <v>2.0535887825286006</v>
      </c>
      <c r="O47" s="117">
        <v>-0.24870672221080056</v>
      </c>
      <c r="P47" s="117">
        <v>-0.55759419692257028</v>
      </c>
      <c r="Q47" s="117">
        <v>1.3839387779911227</v>
      </c>
      <c r="R47" s="117">
        <v>0.15542869684092833</v>
      </c>
      <c r="S47" s="117">
        <v>9.740020810600071E-2</v>
      </c>
      <c r="T47" s="117">
        <v>0.20651620385839356</v>
      </c>
      <c r="U47" s="114">
        <v>0.91564603091063612</v>
      </c>
      <c r="V47" s="114">
        <v>0.20878883859898006</v>
      </c>
      <c r="W47" s="88">
        <v>-0.23375033042036433</v>
      </c>
      <c r="X47" s="50"/>
      <c r="Y47" s="89">
        <v>46</v>
      </c>
      <c r="Z47" s="114">
        <f>(幕後結果!$AB$2+幕後結果!$AB$4*幕後結果_最佳化!$N1048)*12/3</f>
        <v>2.50134364305335</v>
      </c>
      <c r="AA47" s="114">
        <f>(幕後結果!$AC$2+幕後結果!$AC$4*幕後結果_最佳化!$O1048)*12/3</f>
        <v>2.5178606607638514</v>
      </c>
      <c r="AB47" s="114">
        <f>(幕後結果!$AD$2+幕後結果!$AD$4*幕後結果_最佳化!$P1048)*12/3</f>
        <v>0.73897728080793301</v>
      </c>
      <c r="AC47" s="114">
        <f>(幕後結果!$AE$2+幕後結果!$AE$4*幕後結果_最佳化!$Q1048)*12/3</f>
        <v>0.5746547873376493</v>
      </c>
      <c r="AD47" s="114">
        <f>(幕後結果!$AF$2+幕後結果!$AF$4*幕後結果_最佳化!$R1048)*12/3</f>
        <v>0.25887147770699737</v>
      </c>
      <c r="AE47" s="114">
        <f>(幕後結果!$AG$2+幕後結果!$AG$4*幕後結果_最佳化!$S1048)*12/3</f>
        <v>1.3051570737340881</v>
      </c>
      <c r="AF47" s="114">
        <f>(幕後結果!$AH$2+幕後結果!$AH$4*幕後結果_最佳化!$T1048)*12/3</f>
        <v>-6.1720943319513749E-2</v>
      </c>
      <c r="AG47" s="114">
        <f>(幕後結果!$AI$2+幕後結果!$AI$4*幕後結果_最佳化!$U1048)*12/3</f>
        <v>0.80708238166601021</v>
      </c>
      <c r="AH47" s="114">
        <f>(幕後結果!$AJ$2+幕後結果!$AJ$4*幕後結果_最佳化!$V1048)*12/3</f>
        <v>1.1129506059257217</v>
      </c>
      <c r="AI47" s="90">
        <f>(幕後結果!$AK$2+幕後結果!$AK$4*幕後結果_最佳化!$W1048)*12/3</f>
        <v>1.9363102964045471</v>
      </c>
      <c r="AJ47" s="50"/>
      <c r="AK47" s="50"/>
      <c r="AL47" s="50"/>
      <c r="AM47" s="91">
        <v>46</v>
      </c>
      <c r="AN47" s="118">
        <f t="shared" si="1"/>
        <v>0.14302174617482039</v>
      </c>
      <c r="AO47" s="118">
        <f t="shared" si="2"/>
        <v>0.16874647376737345</v>
      </c>
      <c r="AP47" s="118">
        <f t="shared" si="3"/>
        <v>0.15941876647872763</v>
      </c>
      <c r="AQ47" s="118">
        <f t="shared" si="4"/>
        <v>0.1306903002325327</v>
      </c>
      <c r="AR47" s="118">
        <f t="shared" si="5"/>
        <v>0.10348987083998396</v>
      </c>
      <c r="AS47" s="118">
        <f t="shared" si="6"/>
        <v>5.1004693261579755E-2</v>
      </c>
      <c r="AT47" s="118">
        <f t="shared" si="7"/>
        <v>7.9834808001706489E-2</v>
      </c>
      <c r="AU47" s="118">
        <f t="shared" si="8"/>
        <v>5.3179751113624926E-2</v>
      </c>
      <c r="AV47" s="118">
        <f t="shared" si="9"/>
        <v>6.6396104712291196E-2</v>
      </c>
      <c r="AW47" s="118">
        <f t="shared" si="10"/>
        <v>4.421748541735937E-2</v>
      </c>
      <c r="AX47" s="118">
        <f t="shared" si="11"/>
        <v>0.99999999999999989</v>
      </c>
      <c r="AY47" s="118">
        <f>SUMPRODUCT(AN47:AW47,幕後結果_最佳化!$Z$1005:$AI$1005)</f>
        <v>-5.8471962479495564E-2</v>
      </c>
      <c r="AZ47" s="118">
        <f>(SUMPRODUCT(AN47:AW47,MMULT(AN47:AW47,幕後結果!$AB$9:$AK$18)))*252</f>
        <v>8.7762498308734865E-2</v>
      </c>
      <c r="BA47" s="118">
        <f t="shared" si="12"/>
        <v>0.29624736000297935</v>
      </c>
      <c r="BB47" s="113">
        <f t="shared" si="13"/>
        <v>-0.34218688895143595</v>
      </c>
      <c r="BC47" s="50"/>
      <c r="BD47" s="50"/>
    </row>
    <row r="48" spans="1:56">
      <c r="A48" s="85">
        <v>47</v>
      </c>
      <c r="B48" s="114">
        <v>0.64323961258870765</v>
      </c>
      <c r="C48" s="114">
        <v>0.74221369321853148</v>
      </c>
      <c r="D48" s="114">
        <v>0.8644791425534466</v>
      </c>
      <c r="E48" s="114">
        <v>7.1043735573210975E-2</v>
      </c>
      <c r="F48" s="114">
        <v>0.94331207718547505</v>
      </c>
      <c r="G48" s="114">
        <v>0.27807557047957121</v>
      </c>
      <c r="H48" s="114">
        <v>0.58594127121981621</v>
      </c>
      <c r="I48" s="114">
        <v>0.94978138674095369</v>
      </c>
      <c r="J48" s="114">
        <v>0.60837274084934623</v>
      </c>
      <c r="K48" s="94">
        <v>0.26346597862497556</v>
      </c>
      <c r="L48" s="95"/>
      <c r="M48" s="96">
        <v>47</v>
      </c>
      <c r="N48" s="117">
        <v>0.36713171043984982</v>
      </c>
      <c r="O48" s="117">
        <v>0.65018517876905413</v>
      </c>
      <c r="P48" s="117">
        <v>1.1006667675688153</v>
      </c>
      <c r="Q48" s="117">
        <v>-1.4680616733540741</v>
      </c>
      <c r="R48" s="117">
        <v>1.5832001792754358</v>
      </c>
      <c r="S48" s="117">
        <v>-0.58856794709449989</v>
      </c>
      <c r="T48" s="117">
        <v>0.21711662569923484</v>
      </c>
      <c r="U48" s="114">
        <v>1.6427376445205395</v>
      </c>
      <c r="V48" s="114">
        <v>0.27508033641644675</v>
      </c>
      <c r="W48" s="88">
        <v>-0.63269634483635118</v>
      </c>
      <c r="X48" s="50"/>
      <c r="Y48" s="89">
        <v>47</v>
      </c>
      <c r="Z48" s="114">
        <f>(幕後結果!$AB$2+幕後結果!$AB$4*幕後結果_最佳化!$N1049)*12/3</f>
        <v>0.40752219586920929</v>
      </c>
      <c r="AA48" s="114">
        <f>(幕後結果!$AC$2+幕後結果!$AC$4*幕後結果_最佳化!$O1049)*12/3</f>
        <v>2.334781208707434</v>
      </c>
      <c r="AB48" s="114">
        <f>(幕後結果!$AD$2+幕後結果!$AD$4*幕後結果_最佳化!$P1049)*12/3</f>
        <v>1.0158384105492579</v>
      </c>
      <c r="AC48" s="114">
        <f>(幕後結果!$AE$2+幕後結果!$AE$4*幕後結果_最佳化!$Q1049)*12/3</f>
        <v>-1.3168933794474591</v>
      </c>
      <c r="AD48" s="114">
        <f>(幕後結果!$AF$2+幕後結果!$AF$4*幕後結果_最佳化!$R1049)*12/3</f>
        <v>0.95248534955191955</v>
      </c>
      <c r="AE48" s="114">
        <f>(幕後結果!$AG$2+幕後結果!$AG$4*幕後結果_最佳化!$S1049)*12/3</f>
        <v>0.26736629988113625</v>
      </c>
      <c r="AF48" s="114">
        <f>(幕後結果!$AH$2+幕後結果!$AH$4*幕後結果_最佳化!$T1049)*12/3</f>
        <v>-0.29758780689092706</v>
      </c>
      <c r="AG48" s="114">
        <f>(幕後結果!$AI$2+幕後結果!$AI$4*幕後結果_最佳化!$U1049)*12/3</f>
        <v>0.90989690204492835</v>
      </c>
      <c r="AH48" s="114">
        <f>(幕後結果!$AJ$2+幕後結果!$AJ$4*幕後結果_最佳化!$V1049)*12/3</f>
        <v>0.68289300266214104</v>
      </c>
      <c r="AI48" s="90">
        <f>(幕後結果!$AK$2+幕後結果!$AK$4*幕後結果_最佳化!$W1049)*12/3</f>
        <v>0.3777465985139507</v>
      </c>
      <c r="AJ48" s="50"/>
      <c r="AK48" s="50"/>
      <c r="AL48" s="50"/>
      <c r="AM48" s="91">
        <v>47</v>
      </c>
      <c r="AN48" s="118">
        <f t="shared" si="1"/>
        <v>0.14106292009510754</v>
      </c>
      <c r="AO48" s="118">
        <f t="shared" si="2"/>
        <v>1.2014565256175959E-2</v>
      </c>
      <c r="AP48" s="118">
        <f t="shared" si="3"/>
        <v>0.12749999472179557</v>
      </c>
      <c r="AQ48" s="118">
        <f t="shared" si="4"/>
        <v>0.21102457758995574</v>
      </c>
      <c r="AR48" s="118">
        <f t="shared" si="5"/>
        <v>5.729141528107369E-2</v>
      </c>
      <c r="AS48" s="118">
        <f t="shared" si="6"/>
        <v>1.0951509635543562E-2</v>
      </c>
      <c r="AT48" s="118">
        <f t="shared" si="7"/>
        <v>0.12908018082305681</v>
      </c>
      <c r="AU48" s="118">
        <f t="shared" si="8"/>
        <v>0.14287338582333237</v>
      </c>
      <c r="AV48" s="118">
        <f t="shared" si="9"/>
        <v>5.9597426570910161E-2</v>
      </c>
      <c r="AW48" s="118">
        <f t="shared" si="10"/>
        <v>0.10860402420304859</v>
      </c>
      <c r="AX48" s="118">
        <f t="shared" si="11"/>
        <v>1</v>
      </c>
      <c r="AY48" s="118">
        <f>SUMPRODUCT(AN48:AW48,幕後結果_最佳化!$Z$1005:$AI$1005)</f>
        <v>-0.38355668138563681</v>
      </c>
      <c r="AZ48" s="118">
        <f>(SUMPRODUCT(AN48:AW48,MMULT(AN48:AW48,幕後結果!$AB$9:$AK$18)))*252</f>
        <v>6.9417601640650028E-2</v>
      </c>
      <c r="BA48" s="118">
        <f t="shared" si="12"/>
        <v>0.26347220278551214</v>
      </c>
      <c r="BB48" s="113">
        <f t="shared" si="13"/>
        <v>-1.6186021784347677</v>
      </c>
      <c r="BC48" s="50"/>
      <c r="BD48" s="50"/>
    </row>
    <row r="49" spans="1:56">
      <c r="A49" s="85">
        <v>48</v>
      </c>
      <c r="B49" s="114">
        <v>0.91477416150377922</v>
      </c>
      <c r="C49" s="114">
        <v>0.83582417949831767</v>
      </c>
      <c r="D49" s="114">
        <v>0.10653197930515645</v>
      </c>
      <c r="E49" s="114">
        <v>0.82632787183680056</v>
      </c>
      <c r="F49" s="114">
        <v>0.98221755596675275</v>
      </c>
      <c r="G49" s="114">
        <v>0.33190816692161218</v>
      </c>
      <c r="H49" s="114">
        <v>0.84402887409861393</v>
      </c>
      <c r="I49" s="114">
        <v>0.87866113649207223</v>
      </c>
      <c r="J49" s="114">
        <v>0.51561461046793466</v>
      </c>
      <c r="K49" s="94">
        <v>0.36033508017213167</v>
      </c>
      <c r="L49" s="95"/>
      <c r="M49" s="96">
        <v>48</v>
      </c>
      <c r="N49" s="117">
        <v>1.3707539295027165</v>
      </c>
      <c r="O49" s="117">
        <v>0.97743944898910917</v>
      </c>
      <c r="P49" s="117">
        <v>-1.2451844461101269</v>
      </c>
      <c r="Q49" s="117">
        <v>0.93975303094828855</v>
      </c>
      <c r="R49" s="117">
        <v>2.1018674558644732</v>
      </c>
      <c r="S49" s="117">
        <v>-0.43465022380351476</v>
      </c>
      <c r="T49" s="117">
        <v>1.0111549957459749</v>
      </c>
      <c r="U49" s="114">
        <v>1.1683199600608587</v>
      </c>
      <c r="V49" s="114">
        <v>3.9150022829177976E-2</v>
      </c>
      <c r="W49" s="88">
        <v>-0.35756328240176338</v>
      </c>
      <c r="X49" s="50"/>
      <c r="Y49" s="89">
        <v>48</v>
      </c>
      <c r="Z49" s="114">
        <f>(幕後結果!$AB$2+幕後結果!$AB$4*幕後結果_最佳化!$N1050)*12/3</f>
        <v>1.6535697602710038</v>
      </c>
      <c r="AA49" s="114">
        <f>(幕後結果!$AC$2+幕後結果!$AC$4*幕後結果_最佳化!$O1050)*12/3</f>
        <v>3.3341528862252106</v>
      </c>
      <c r="AB49" s="114">
        <f>(幕後結果!$AD$2+幕後結果!$AD$4*幕後結果_最佳化!$P1050)*12/3</f>
        <v>-0.21387146022737402</v>
      </c>
      <c r="AC49" s="114">
        <f>(幕後結果!$AE$2+幕後結果!$AE$4*幕後結果_最佳化!$Q1050)*12/3</f>
        <v>0.366371278509452</v>
      </c>
      <c r="AD49" s="114">
        <f>(幕後結果!$AF$2+幕後結果!$AF$4*幕後結果_最佳化!$R1050)*12/3</f>
        <v>1.9909804525415762</v>
      </c>
      <c r="AE49" s="114">
        <f>(幕後結果!$AG$2+幕後結果!$AG$4*幕後結果_最佳化!$S1050)*12/3</f>
        <v>1.0899563820090279</v>
      </c>
      <c r="AF49" s="114">
        <f>(幕後結果!$AH$2+幕後結果!$AH$4*幕後結果_最佳化!$T1050)*12/3</f>
        <v>0.36439264263540783</v>
      </c>
      <c r="AG49" s="114">
        <f>(幕後結果!$AI$2+幕後結果!$AI$4*幕後結果_最佳化!$U1050)*12/3</f>
        <v>0.88186280176484333</v>
      </c>
      <c r="AH49" s="114">
        <f>(幕後結果!$AJ$2+幕後結果!$AJ$4*幕後結果_最佳化!$V1050)*12/3</f>
        <v>1.131760967445594</v>
      </c>
      <c r="AI49" s="90">
        <f>(幕後結果!$AK$2+幕後結果!$AK$4*幕後結果_最佳化!$W1050)*12/3</f>
        <v>1.9478891033260866</v>
      </c>
      <c r="AJ49" s="50"/>
      <c r="AK49" s="50"/>
      <c r="AL49" s="50"/>
      <c r="AM49" s="91">
        <v>48</v>
      </c>
      <c r="AN49" s="118">
        <f t="shared" si="1"/>
        <v>8.8002907752704293E-2</v>
      </c>
      <c r="AO49" s="118">
        <f t="shared" si="2"/>
        <v>7.8549142545579778E-2</v>
      </c>
      <c r="AP49" s="118">
        <f t="shared" si="3"/>
        <v>0.14273930135629639</v>
      </c>
      <c r="AQ49" s="118">
        <f t="shared" si="4"/>
        <v>0.12076595441056562</v>
      </c>
      <c r="AR49" s="118">
        <f t="shared" si="5"/>
        <v>7.2915712365236182E-2</v>
      </c>
      <c r="AS49" s="118">
        <f t="shared" si="6"/>
        <v>0.14280346422213133</v>
      </c>
      <c r="AT49" s="118">
        <f t="shared" si="7"/>
        <v>0.12978931244420047</v>
      </c>
      <c r="AU49" s="118">
        <f t="shared" si="8"/>
        <v>5.2736547681287479E-2</v>
      </c>
      <c r="AV49" s="118">
        <f t="shared" si="9"/>
        <v>9.7923908732822834E-2</v>
      </c>
      <c r="AW49" s="118">
        <f t="shared" si="10"/>
        <v>7.3773748489175436E-2</v>
      </c>
      <c r="AX49" s="118">
        <f t="shared" si="11"/>
        <v>0.99999999999999967</v>
      </c>
      <c r="AY49" s="118">
        <f>SUMPRODUCT(AN49:AW49,幕後結果_最佳化!$Z$1005:$AI$1005)</f>
        <v>-6.8623803202778597E-2</v>
      </c>
      <c r="AZ49" s="118">
        <f>(SUMPRODUCT(AN49:AW49,MMULT(AN49:AW49,幕後結果!$AB$9:$AK$18)))*252</f>
        <v>6.4502544292970948E-2</v>
      </c>
      <c r="BA49" s="118">
        <f t="shared" si="12"/>
        <v>0.25397351100650428</v>
      </c>
      <c r="BB49" s="113">
        <f t="shared" si="13"/>
        <v>-0.43911588559297615</v>
      </c>
      <c r="BC49" s="50"/>
      <c r="BD49" s="50"/>
    </row>
    <row r="50" spans="1:56">
      <c r="A50" s="85">
        <v>49</v>
      </c>
      <c r="B50" s="114">
        <v>0.56768442674072617</v>
      </c>
      <c r="C50" s="114">
        <v>0.70125375842949378</v>
      </c>
      <c r="D50" s="114">
        <v>0.44210453363919533</v>
      </c>
      <c r="E50" s="114">
        <v>0.60009444632108866</v>
      </c>
      <c r="F50" s="114">
        <v>0.28452561035997692</v>
      </c>
      <c r="G50" s="114">
        <v>6.5153302329619134E-2</v>
      </c>
      <c r="H50" s="114">
        <v>0.30351284873033313</v>
      </c>
      <c r="I50" s="114">
        <v>9.7464590457096101E-2</v>
      </c>
      <c r="J50" s="114">
        <v>0.90880719372457608</v>
      </c>
      <c r="K50" s="94">
        <v>9.1502037920235146E-2</v>
      </c>
      <c r="L50" s="95"/>
      <c r="M50" s="96">
        <v>49</v>
      </c>
      <c r="N50" s="117">
        <v>0.1704819269376969</v>
      </c>
      <c r="O50" s="117">
        <v>0.52800987339634808</v>
      </c>
      <c r="P50" s="117">
        <v>-0.14563559440076954</v>
      </c>
      <c r="Q50" s="117">
        <v>0.25359157336280314</v>
      </c>
      <c r="R50" s="117">
        <v>-0.56944937001275409</v>
      </c>
      <c r="S50" s="117">
        <v>-1.5128939274626483</v>
      </c>
      <c r="T50" s="117">
        <v>-0.51432369576877934</v>
      </c>
      <c r="U50" s="114">
        <v>-1.2961344126163381</v>
      </c>
      <c r="V50" s="114">
        <v>1.333445611977464</v>
      </c>
      <c r="W50" s="88">
        <v>-1.3315622524591677</v>
      </c>
      <c r="X50" s="50"/>
      <c r="Y50" s="89">
        <v>49</v>
      </c>
      <c r="Z50" s="114">
        <f>(幕後結果!$AB$2+幕後結果!$AB$4*幕後結果_最佳化!$N1051)*12/3</f>
        <v>0.16337157911443123</v>
      </c>
      <c r="AA50" s="114">
        <f>(幕後結果!$AC$2+幕後結果!$AC$4*幕後結果_最佳化!$O1051)*12/3</f>
        <v>2.079010484664392</v>
      </c>
      <c r="AB50" s="114">
        <f>(幕後結果!$AD$2+幕後結果!$AD$4*幕後結果_最佳化!$P1051)*12/3</f>
        <v>-0.55168880393228836</v>
      </c>
      <c r="AC50" s="114">
        <f>(幕後結果!$AE$2+幕後結果!$AE$4*幕後結果_最佳化!$Q1051)*12/3</f>
        <v>-0.24746377442082731</v>
      </c>
      <c r="AD50" s="114">
        <f>(幕後結果!$AF$2+幕後結果!$AF$4*幕後結果_最佳化!$R1051)*12/3</f>
        <v>-1.2651501875332387</v>
      </c>
      <c r="AE50" s="114">
        <f>(幕後結果!$AG$2+幕後結果!$AG$4*幕後結果_最佳化!$S1051)*12/3</f>
        <v>-0.82385710217272079</v>
      </c>
      <c r="AF50" s="114">
        <f>(幕後結果!$AH$2+幕後結果!$AH$4*幕後結果_最佳化!$T1051)*12/3</f>
        <v>-0.46826758905839777</v>
      </c>
      <c r="AG50" s="114">
        <f>(幕後結果!$AI$2+幕後結果!$AI$4*幕後結果_最佳化!$U1051)*12/3</f>
        <v>-3.7054032953203087</v>
      </c>
      <c r="AH50" s="114">
        <f>(幕後結果!$AJ$2+幕後結果!$AJ$4*幕後結果_最佳化!$V1051)*12/3</f>
        <v>1.0953279337011081</v>
      </c>
      <c r="AI50" s="90">
        <f>(幕後結果!$AK$2+幕後結果!$AK$4*幕後結果_最佳化!$W1051)*12/3</f>
        <v>-0.44947975530933054</v>
      </c>
      <c r="AJ50" s="50"/>
      <c r="AK50" s="50"/>
      <c r="AL50" s="50"/>
      <c r="AM50" s="91">
        <v>49</v>
      </c>
      <c r="AN50" s="118">
        <f t="shared" si="1"/>
        <v>0.1847966855044155</v>
      </c>
      <c r="AO50" s="118">
        <f t="shared" si="2"/>
        <v>0.14772665550123176</v>
      </c>
      <c r="AP50" s="118">
        <f t="shared" si="3"/>
        <v>9.1733863034210994E-2</v>
      </c>
      <c r="AQ50" s="118">
        <f t="shared" si="4"/>
        <v>6.0986820269020199E-2</v>
      </c>
      <c r="AR50" s="118">
        <f t="shared" si="5"/>
        <v>6.6184789812493303E-2</v>
      </c>
      <c r="AS50" s="118">
        <f t="shared" si="6"/>
        <v>0.1819222737670135</v>
      </c>
      <c r="AT50" s="118">
        <f t="shared" si="7"/>
        <v>5.0310652379955629E-3</v>
      </c>
      <c r="AU50" s="118">
        <f t="shared" si="8"/>
        <v>6.1112403463628319E-2</v>
      </c>
      <c r="AV50" s="118">
        <f t="shared" si="9"/>
        <v>3.449024445114357E-2</v>
      </c>
      <c r="AW50" s="118">
        <f t="shared" si="10"/>
        <v>0.16601519895884717</v>
      </c>
      <c r="AX50" s="118">
        <f t="shared" si="11"/>
        <v>1</v>
      </c>
      <c r="AY50" s="118">
        <f>SUMPRODUCT(AN50:AW50,幕後結果_最佳化!$Z$1005:$AI$1005)</f>
        <v>0.18832840671104162</v>
      </c>
      <c r="AZ50" s="118">
        <f>(SUMPRODUCT(AN50:AW50,MMULT(AN50:AW50,幕後結果!$AB$9:$AK$18)))*252</f>
        <v>9.0466379272726855E-2</v>
      </c>
      <c r="BA50" s="118">
        <f t="shared" si="12"/>
        <v>0.30077629439955345</v>
      </c>
      <c r="BB50" s="113">
        <f t="shared" si="13"/>
        <v>0.48351020149830509</v>
      </c>
      <c r="BC50" s="50"/>
      <c r="BD50" s="50"/>
    </row>
    <row r="51" spans="1:56">
      <c r="A51" s="85">
        <v>50</v>
      </c>
      <c r="B51" s="114">
        <v>0.22802383589918951</v>
      </c>
      <c r="C51" s="114">
        <v>0.64028739819845071</v>
      </c>
      <c r="D51" s="114">
        <v>0.98695891971449234</v>
      </c>
      <c r="E51" s="114">
        <v>0.78508873863387008</v>
      </c>
      <c r="F51" s="114">
        <v>0.28135997910745658</v>
      </c>
      <c r="G51" s="114">
        <v>0.80381875922223633</v>
      </c>
      <c r="H51" s="114">
        <v>0.313215255364381</v>
      </c>
      <c r="I51" s="114">
        <v>0.50221166802134043</v>
      </c>
      <c r="J51" s="114">
        <v>0.60073074319625852</v>
      </c>
      <c r="K51" s="94">
        <v>0.46167621068408105</v>
      </c>
      <c r="L51" s="95"/>
      <c r="M51" s="96">
        <v>50</v>
      </c>
      <c r="N51" s="117">
        <v>-0.74537066646508188</v>
      </c>
      <c r="O51" s="117">
        <v>0.35922710178585421</v>
      </c>
      <c r="P51" s="117">
        <v>2.2249862596301266</v>
      </c>
      <c r="Q51" s="117">
        <v>0.78949539065689422</v>
      </c>
      <c r="R51" s="117">
        <v>-0.5788061836984949</v>
      </c>
      <c r="S51" s="117">
        <v>0.85534084535218502</v>
      </c>
      <c r="T51" s="117">
        <v>-0.48675704994789032</v>
      </c>
      <c r="U51" s="114">
        <v>5.5438579940807788E-3</v>
      </c>
      <c r="V51" s="114">
        <v>0.25523899622939855</v>
      </c>
      <c r="W51" s="88">
        <v>-9.6211721783488149E-2</v>
      </c>
      <c r="X51" s="50"/>
      <c r="Y51" s="89">
        <v>50</v>
      </c>
      <c r="Z51" s="114">
        <f>(幕後結果!$AB$2+幕後結果!$AB$4*幕後結果_最佳化!$N1052)*12/3</f>
        <v>-0.9737055717144858</v>
      </c>
      <c r="AA51" s="114">
        <f>(幕後結果!$AC$2+幕後結果!$AC$4*幕後結果_最佳化!$O1052)*12/3</f>
        <v>1.3011403511396809</v>
      </c>
      <c r="AB51" s="114">
        <f>(幕後結果!$AD$2+幕後結果!$AD$4*幕後結果_最佳化!$P1052)*12/3</f>
        <v>0.86469165553138039</v>
      </c>
      <c r="AC51" s="114">
        <f>(幕後結果!$AE$2+幕後結果!$AE$4*幕後結果_最佳化!$Q1052)*12/3</f>
        <v>-2.5065045898559069E-2</v>
      </c>
      <c r="AD51" s="114">
        <f>(幕後結果!$AF$2+幕後結果!$AF$4*幕後結果_最佳化!$R1052)*12/3</f>
        <v>-1.1826368040651549</v>
      </c>
      <c r="AE51" s="114">
        <f>(幕後結果!$AG$2+幕後結果!$AG$4*幕後結果_最佳化!$S1052)*12/3</f>
        <v>1.2830711874315013</v>
      </c>
      <c r="AF51" s="114">
        <f>(幕後結果!$AH$2+幕後結果!$AH$4*幕後結果_最佳化!$T1052)*12/3</f>
        <v>-0.37417148908392611</v>
      </c>
      <c r="AG51" s="114">
        <f>(幕後結果!$AI$2+幕後結果!$AI$4*幕後結果_最佳化!$U1052)*12/3</f>
        <v>-1.1775499547293076</v>
      </c>
      <c r="AH51" s="114">
        <f>(幕後結果!$AJ$2+幕後結果!$AJ$4*幕後結果_最佳化!$V1052)*12/3</f>
        <v>1.1076188071270157</v>
      </c>
      <c r="AI51" s="90">
        <f>(幕後結果!$AK$2+幕後結果!$AK$4*幕後結果_最佳化!$W1052)*12/3</f>
        <v>0.78415967189537772</v>
      </c>
      <c r="AJ51" s="50"/>
      <c r="AK51" s="50"/>
      <c r="AL51" s="50"/>
      <c r="AM51" s="91">
        <v>50</v>
      </c>
      <c r="AN51" s="118">
        <f t="shared" si="1"/>
        <v>0.10199316099909891</v>
      </c>
      <c r="AO51" s="118">
        <f t="shared" si="2"/>
        <v>4.0268506224138559E-3</v>
      </c>
      <c r="AP51" s="118">
        <f t="shared" si="3"/>
        <v>0.1754354754423838</v>
      </c>
      <c r="AQ51" s="118">
        <f t="shared" si="4"/>
        <v>8.0298886352261775E-2</v>
      </c>
      <c r="AR51" s="118">
        <f t="shared" si="5"/>
        <v>3.2928832009330118E-2</v>
      </c>
      <c r="AS51" s="118">
        <f t="shared" si="6"/>
        <v>9.4048774556589138E-2</v>
      </c>
      <c r="AT51" s="118">
        <f t="shared" si="7"/>
        <v>9.5677844654893721E-2</v>
      </c>
      <c r="AU51" s="118">
        <f t="shared" si="8"/>
        <v>0.16318779797867689</v>
      </c>
      <c r="AV51" s="118">
        <f t="shared" si="9"/>
        <v>0.11546545207776993</v>
      </c>
      <c r="AW51" s="118">
        <f t="shared" si="10"/>
        <v>0.13693692530658172</v>
      </c>
      <c r="AX51" s="118">
        <f t="shared" si="11"/>
        <v>0.99999999999999989</v>
      </c>
      <c r="AY51" s="118">
        <f>SUMPRODUCT(AN51:AW51,幕後結果_最佳化!$Z$1005:$AI$1005)</f>
        <v>-0.2697971538935573</v>
      </c>
      <c r="AZ51" s="118">
        <f>(SUMPRODUCT(AN51:AW51,MMULT(AN51:AW51,幕後結果!$AB$9:$AK$18)))*252</f>
        <v>7.9396755916593037E-2</v>
      </c>
      <c r="BA51" s="118">
        <f t="shared" si="12"/>
        <v>0.28177429960270162</v>
      </c>
      <c r="BB51" s="113">
        <f t="shared" si="13"/>
        <v>-1.1097433454167271</v>
      </c>
      <c r="BC51" s="50"/>
      <c r="BD51" s="50"/>
    </row>
    <row r="52" spans="1:56">
      <c r="A52" s="85">
        <v>51</v>
      </c>
      <c r="B52" s="114">
        <v>0.19554640724348116</v>
      </c>
      <c r="C52" s="114">
        <v>0.67767015628917826</v>
      </c>
      <c r="D52" s="114">
        <v>0.97932793721190703</v>
      </c>
      <c r="E52" s="114">
        <v>0.21816224875987156</v>
      </c>
      <c r="F52" s="114">
        <v>0.6199243346828951</v>
      </c>
      <c r="G52" s="114">
        <v>0.22928332635260484</v>
      </c>
      <c r="H52" s="114">
        <v>0.33162079667263855</v>
      </c>
      <c r="I52" s="114">
        <v>0.97353985221272943</v>
      </c>
      <c r="J52" s="114">
        <v>0.1208976498173846</v>
      </c>
      <c r="K52" s="94">
        <v>0.54759058769333824</v>
      </c>
      <c r="L52" s="95"/>
      <c r="M52" s="96">
        <v>51</v>
      </c>
      <c r="N52" s="117">
        <v>-0.85763722280161869</v>
      </c>
      <c r="O52" s="117">
        <v>0.46119363559661997</v>
      </c>
      <c r="P52" s="117">
        <v>2.040062254405115</v>
      </c>
      <c r="Q52" s="117">
        <v>-0.7784148322591854</v>
      </c>
      <c r="R52" s="117">
        <v>0.30528206997975876</v>
      </c>
      <c r="S52" s="117">
        <v>-0.74120912301520414</v>
      </c>
      <c r="T52" s="117">
        <v>-0.43544205052000379</v>
      </c>
      <c r="U52" s="114">
        <v>1.9355707508918423</v>
      </c>
      <c r="V52" s="114">
        <v>-1.1705112248617593</v>
      </c>
      <c r="W52" s="88">
        <v>0.11957626243335898</v>
      </c>
      <c r="X52" s="50"/>
      <c r="Y52" s="89">
        <v>51</v>
      </c>
      <c r="Z52" s="114">
        <f>(幕後結果!$AB$2+幕後結果!$AB$4*幕後結果_最佳化!$N1053)*12/3</f>
        <v>-1.1130901592912144</v>
      </c>
      <c r="AA52" s="114">
        <f>(幕後結果!$AC$2+幕後結果!$AC$4*幕後結果_最佳化!$O1053)*12/3</f>
        <v>1.332459919602492</v>
      </c>
      <c r="AB52" s="114">
        <f>(幕後結果!$AD$2+幕後結果!$AD$4*幕後結果_最佳化!$P1053)*12/3</f>
        <v>0.59164110257068536</v>
      </c>
      <c r="AC52" s="114">
        <f>(幕後結果!$AE$2+幕後結果!$AE$4*幕後結果_最佳化!$Q1053)*12/3</f>
        <v>-1.0245729144311235</v>
      </c>
      <c r="AD52" s="114">
        <f>(幕後結果!$AF$2+幕後結果!$AF$4*幕後結果_最佳化!$R1053)*12/3</f>
        <v>-0.60835075166592723</v>
      </c>
      <c r="AE52" s="114">
        <f>(幕後結果!$AG$2+幕後結果!$AG$4*幕後結果_最佳化!$S1053)*12/3</f>
        <v>-0.2913872618501438</v>
      </c>
      <c r="AF52" s="114">
        <f>(幕後結果!$AH$2+幕後結果!$AH$4*幕後結果_最佳化!$T1053)*12/3</f>
        <v>-0.51179564931293542</v>
      </c>
      <c r="AG52" s="114">
        <f>(幕後結果!$AI$2+幕後結果!$AI$4*幕後結果_最佳化!$U1053)*12/3</f>
        <v>0.92538269454453914</v>
      </c>
      <c r="AH52" s="114">
        <f>(幕後結果!$AJ$2+幕後結果!$AJ$4*幕後結果_最佳化!$V1053)*12/3</f>
        <v>2.1355517092799259E-3</v>
      </c>
      <c r="AI52" s="90">
        <f>(幕後結果!$AK$2+幕後結果!$AK$4*幕後結果_最佳化!$W1053)*12/3</f>
        <v>0.76733783159252467</v>
      </c>
      <c r="AJ52" s="50"/>
      <c r="AK52" s="50"/>
      <c r="AL52" s="50"/>
      <c r="AM52" s="91">
        <v>51</v>
      </c>
      <c r="AN52" s="118">
        <f t="shared" si="1"/>
        <v>7.6829700784456847E-2</v>
      </c>
      <c r="AO52" s="118">
        <f t="shared" si="2"/>
        <v>0.15659863596871396</v>
      </c>
      <c r="AP52" s="118">
        <f t="shared" si="3"/>
        <v>0.1118253875263561</v>
      </c>
      <c r="AQ52" s="118">
        <f t="shared" si="4"/>
        <v>0.11506044577591801</v>
      </c>
      <c r="AR52" s="118">
        <f t="shared" si="5"/>
        <v>5.0045325828326645E-2</v>
      </c>
      <c r="AS52" s="118">
        <f t="shared" si="6"/>
        <v>8.6591794613035233E-2</v>
      </c>
      <c r="AT52" s="118">
        <f t="shared" si="7"/>
        <v>0.1294356189249791</v>
      </c>
      <c r="AU52" s="118">
        <f t="shared" si="8"/>
        <v>3.470453576249628E-3</v>
      </c>
      <c r="AV52" s="118">
        <f t="shared" si="9"/>
        <v>0.12615198298774946</v>
      </c>
      <c r="AW52" s="118">
        <f t="shared" si="10"/>
        <v>0.1439906540142151</v>
      </c>
      <c r="AX52" s="118">
        <f t="shared" si="11"/>
        <v>1.0000000000000002</v>
      </c>
      <c r="AY52" s="118">
        <f>SUMPRODUCT(AN52:AW52,幕後結果_最佳化!$Z$1005:$AI$1005)</f>
        <v>0.22223548777975882</v>
      </c>
      <c r="AZ52" s="118">
        <f>(SUMPRODUCT(AN52:AW52,MMULT(AN52:AW52,幕後結果!$AB$9:$AK$18)))*252</f>
        <v>6.1060120460191041E-2</v>
      </c>
      <c r="BA52" s="118">
        <f t="shared" si="12"/>
        <v>0.24710346104454109</v>
      </c>
      <c r="BB52" s="113">
        <f t="shared" si="13"/>
        <v>0.72575061078336378</v>
      </c>
      <c r="BC52" s="50"/>
      <c r="BD52" s="50"/>
    </row>
    <row r="53" spans="1:56">
      <c r="A53" s="85">
        <v>52</v>
      </c>
      <c r="B53" s="114">
        <v>9.0626555227146133E-2</v>
      </c>
      <c r="C53" s="114">
        <v>0.91452273971540388</v>
      </c>
      <c r="D53" s="114">
        <v>0.32256593062372763</v>
      </c>
      <c r="E53" s="114">
        <v>0.26784422037915467</v>
      </c>
      <c r="F53" s="114">
        <v>0.49602742228022101</v>
      </c>
      <c r="G53" s="114">
        <v>0.33484252649384505</v>
      </c>
      <c r="H53" s="114">
        <v>0.86098589621621158</v>
      </c>
      <c r="I53" s="114">
        <v>0.8511539834585069</v>
      </c>
      <c r="J53" s="114">
        <v>5.2846118417222421E-3</v>
      </c>
      <c r="K53" s="94">
        <v>0.25640500964109214</v>
      </c>
      <c r="L53" s="95"/>
      <c r="M53" s="96">
        <v>52</v>
      </c>
      <c r="N53" s="117">
        <v>-1.336906648235701</v>
      </c>
      <c r="O53" s="117">
        <v>1.3691431879788405</v>
      </c>
      <c r="P53" s="117">
        <v>-0.46053554892274146</v>
      </c>
      <c r="Q53" s="117">
        <v>-0.61934600922474026</v>
      </c>
      <c r="R53" s="117">
        <v>-9.9579402056290105E-3</v>
      </c>
      <c r="S53" s="117">
        <v>-0.42658029451446722</v>
      </c>
      <c r="T53" s="117">
        <v>1.0847594544892258</v>
      </c>
      <c r="U53" s="114">
        <v>1.0413954937413894</v>
      </c>
      <c r="V53" s="114">
        <v>-2.5566278066044688</v>
      </c>
      <c r="W53" s="88">
        <v>-0.65446849331862766</v>
      </c>
      <c r="X53" s="50"/>
      <c r="Y53" s="89">
        <v>52</v>
      </c>
      <c r="Z53" s="114">
        <f>(幕後結果!$AB$2+幕後結果!$AB$4*幕後結果_最佳化!$N1054)*12/3</f>
        <v>-1.7081273046545513</v>
      </c>
      <c r="AA53" s="114">
        <f>(幕後結果!$AC$2+幕後結果!$AC$4*幕後結果_最佳化!$O1054)*12/3</f>
        <v>1.954290344965868</v>
      </c>
      <c r="AB53" s="114">
        <f>(幕後結果!$AD$2+幕後結果!$AD$4*幕後結果_最佳化!$P1054)*12/3</f>
        <v>-2.1684353591515122</v>
      </c>
      <c r="AC53" s="114">
        <f>(幕後結果!$AE$2+幕後結果!$AE$4*幕後結果_最佳化!$Q1054)*12/3</f>
        <v>-0.8576558349974196</v>
      </c>
      <c r="AD53" s="114">
        <f>(幕後結果!$AF$2+幕後結果!$AF$4*幕後結果_最佳化!$R1054)*12/3</f>
        <v>-1.3696831286826801</v>
      </c>
      <c r="AE53" s="114">
        <f>(幕後結果!$AG$2+幕後結果!$AG$4*幕後結果_最佳化!$S1054)*12/3</f>
        <v>-0.20240313567017018</v>
      </c>
      <c r="AF53" s="114">
        <f>(幕後結果!$AH$2+幕後結果!$AH$4*幕後結果_最佳化!$T1054)*12/3</f>
        <v>0.11355705932856486</v>
      </c>
      <c r="AG53" s="114">
        <f>(幕後結果!$AI$2+幕後結果!$AI$4*幕後結果_最佳化!$U1054)*12/3</f>
        <v>-1.3173736549640984</v>
      </c>
      <c r="AH53" s="114">
        <f>(幕後結果!$AJ$2+幕後結果!$AJ$4*幕後結果_最佳化!$V1054)*12/3</f>
        <v>-0.33782780553256408</v>
      </c>
      <c r="AI53" s="90">
        <f>(幕後結果!$AK$2+幕後結果!$AK$4*幕後結果_最佳化!$W1054)*12/3</f>
        <v>0.21013091739182865</v>
      </c>
      <c r="AJ53" s="50"/>
      <c r="AK53" s="50"/>
      <c r="AL53" s="50"/>
      <c r="AM53" s="91">
        <v>52</v>
      </c>
      <c r="AN53" s="118">
        <f t="shared" si="1"/>
        <v>0.13679697098668966</v>
      </c>
      <c r="AO53" s="118">
        <f t="shared" si="2"/>
        <v>0.14609622882084788</v>
      </c>
      <c r="AP53" s="118">
        <f t="shared" si="3"/>
        <v>0.14768792748669532</v>
      </c>
      <c r="AQ53" s="118">
        <f t="shared" si="4"/>
        <v>0.13216842383346925</v>
      </c>
      <c r="AR53" s="118">
        <f t="shared" si="5"/>
        <v>0.13772298070675196</v>
      </c>
      <c r="AS53" s="118">
        <f t="shared" si="6"/>
        <v>2.8689377553007264E-2</v>
      </c>
      <c r="AT53" s="118">
        <f t="shared" si="7"/>
        <v>1.2885866035727266E-2</v>
      </c>
      <c r="AU53" s="118">
        <f t="shared" si="8"/>
        <v>8.6621651920506096E-2</v>
      </c>
      <c r="AV53" s="118">
        <f t="shared" si="9"/>
        <v>7.8638655240615571E-2</v>
      </c>
      <c r="AW53" s="118">
        <f t="shared" si="10"/>
        <v>9.2691917415689745E-2</v>
      </c>
      <c r="AX53" s="118">
        <f t="shared" si="11"/>
        <v>1</v>
      </c>
      <c r="AY53" s="118">
        <f>SUMPRODUCT(AN53:AW53,幕後結果_最佳化!$Z$1005:$AI$1005)</f>
        <v>-0.10688876962684817</v>
      </c>
      <c r="AZ53" s="118">
        <f>(SUMPRODUCT(AN53:AW53,MMULT(AN53:AW53,幕後結果!$AB$9:$AK$18)))*252</f>
        <v>9.0853588044305544E-2</v>
      </c>
      <c r="BA53" s="118">
        <f t="shared" si="12"/>
        <v>0.30141928943633572</v>
      </c>
      <c r="BB53" s="113">
        <f t="shared" si="13"/>
        <v>-0.49694487007436799</v>
      </c>
      <c r="BC53" s="50"/>
      <c r="BD53" s="50"/>
    </row>
    <row r="54" spans="1:56">
      <c r="A54" s="85">
        <v>53</v>
      </c>
      <c r="B54" s="114">
        <v>0.26527414453525133</v>
      </c>
      <c r="C54" s="114">
        <v>6.6649641091514944E-2</v>
      </c>
      <c r="D54" s="114">
        <v>0.72741093051581807</v>
      </c>
      <c r="E54" s="114">
        <v>0.73575993376151394</v>
      </c>
      <c r="F54" s="114">
        <v>0.99044820059382954</v>
      </c>
      <c r="G54" s="114">
        <v>0.88884872059697306</v>
      </c>
      <c r="H54" s="114">
        <v>0.45748481127035179</v>
      </c>
      <c r="I54" s="114">
        <v>0.18319647570751796</v>
      </c>
      <c r="J54" s="114">
        <v>1.0098991616804387E-2</v>
      </c>
      <c r="K54" s="94">
        <v>0.82818040480226363</v>
      </c>
      <c r="L54" s="95"/>
      <c r="M54" s="96">
        <v>53</v>
      </c>
      <c r="N54" s="117">
        <v>-0.62716926293046782</v>
      </c>
      <c r="O54" s="117">
        <v>-1.5012176271992381</v>
      </c>
      <c r="P54" s="117">
        <v>0.60500129089888266</v>
      </c>
      <c r="Q54" s="117">
        <v>0.63032780844223857</v>
      </c>
      <c r="R54" s="117">
        <v>2.3435031913293636</v>
      </c>
      <c r="S54" s="117">
        <v>1.2204282890134548</v>
      </c>
      <c r="T54" s="117">
        <v>-0.10677230085983387</v>
      </c>
      <c r="U54" s="114">
        <v>-0.9032505186464419</v>
      </c>
      <c r="V54" s="114">
        <v>-2.3226496115388753</v>
      </c>
      <c r="W54" s="88">
        <v>0.94699919252669651</v>
      </c>
      <c r="X54" s="50"/>
      <c r="Y54" s="89">
        <v>53</v>
      </c>
      <c r="Z54" s="114">
        <f>(幕後結果!$AB$2+幕後結果!$AB$4*幕後結果_最佳化!$N1055)*12/3</f>
        <v>-0.82695257224352281</v>
      </c>
      <c r="AA54" s="114">
        <f>(幕後結果!$AC$2+幕後結果!$AC$4*幕後結果_最佳化!$O1055)*12/3</f>
        <v>-0.542320194596982</v>
      </c>
      <c r="AB54" s="114">
        <f>(幕後結果!$AD$2+幕後結果!$AD$4*幕後結果_最佳化!$P1055)*12/3</f>
        <v>-1.4711216110320811</v>
      </c>
      <c r="AC54" s="114">
        <f>(幕後結果!$AE$2+幕後結果!$AE$4*幕後結果_最佳化!$Q1055)*12/3</f>
        <v>-0.3232642579827078</v>
      </c>
      <c r="AD54" s="114">
        <f>(幕後結果!$AF$2+幕後結果!$AF$4*幕後結果_最佳化!$R1055)*12/3</f>
        <v>1.3424911680312939</v>
      </c>
      <c r="AE54" s="114">
        <f>(幕後結果!$AG$2+幕後結果!$AG$4*幕後結果_最佳化!$S1055)*12/3</f>
        <v>1.6431337510310413</v>
      </c>
      <c r="AF54" s="114">
        <f>(幕後結果!$AH$2+幕後結果!$AH$4*幕後結果_最佳化!$T1055)*12/3</f>
        <v>-0.20736073960692472</v>
      </c>
      <c r="AG54" s="114">
        <f>(幕後結果!$AI$2+幕後結果!$AI$4*幕後結果_最佳化!$U1055)*12/3</f>
        <v>-1.6965637767652508</v>
      </c>
      <c r="AH54" s="114">
        <f>(幕後結果!$AJ$2+幕後結果!$AJ$4*幕後結果_最佳化!$V1055)*12/3</f>
        <v>-0.42511141528163554</v>
      </c>
      <c r="AI54" s="90">
        <f>(幕後結果!$AK$2+幕後結果!$AK$4*幕後結果_最佳化!$W1055)*12/3</f>
        <v>1.729881187969659</v>
      </c>
      <c r="AJ54" s="50"/>
      <c r="AK54" s="50"/>
      <c r="AL54" s="50"/>
      <c r="AM54" s="91">
        <v>53</v>
      </c>
      <c r="AN54" s="118">
        <f t="shared" si="1"/>
        <v>0.16270011385181191</v>
      </c>
      <c r="AO54" s="118">
        <f t="shared" si="2"/>
        <v>0.16640541817994581</v>
      </c>
      <c r="AP54" s="118">
        <f t="shared" si="3"/>
        <v>0.17355450344881648</v>
      </c>
      <c r="AQ54" s="118">
        <f t="shared" si="4"/>
        <v>0.10875805949749455</v>
      </c>
      <c r="AR54" s="118">
        <f t="shared" si="5"/>
        <v>0.12376899421620273</v>
      </c>
      <c r="AS54" s="118">
        <f t="shared" si="6"/>
        <v>3.352333000376314E-2</v>
      </c>
      <c r="AT54" s="118">
        <f t="shared" si="7"/>
        <v>0.10750868467542678</v>
      </c>
      <c r="AU54" s="118">
        <f t="shared" si="8"/>
        <v>6.5728241269136359E-2</v>
      </c>
      <c r="AV54" s="118">
        <f t="shared" si="9"/>
        <v>9.5115212428860934E-3</v>
      </c>
      <c r="AW54" s="118">
        <f t="shared" si="10"/>
        <v>4.8541133614516098E-2</v>
      </c>
      <c r="AX54" s="118">
        <f t="shared" si="11"/>
        <v>0.99999999999999989</v>
      </c>
      <c r="AY54" s="118">
        <f>SUMPRODUCT(AN54:AW54,幕後結果_最佳化!$Z$1005:$AI$1005)</f>
        <v>-0.15073107847598541</v>
      </c>
      <c r="AZ54" s="118">
        <f>(SUMPRODUCT(AN54:AW54,MMULT(AN54:AW54,幕後結果!$AB$9:$AK$18)))*252</f>
        <v>9.712918722864855E-2</v>
      </c>
      <c r="BA54" s="118">
        <f t="shared" si="12"/>
        <v>0.31165555863588978</v>
      </c>
      <c r="BB54" s="113">
        <f t="shared" si="13"/>
        <v>-0.62129833115605193</v>
      </c>
      <c r="BC54" s="50"/>
      <c r="BD54" s="50"/>
    </row>
    <row r="55" spans="1:56">
      <c r="A55" s="85">
        <v>54</v>
      </c>
      <c r="B55" s="114">
        <v>0.8657707839929083</v>
      </c>
      <c r="C55" s="114">
        <v>0.54867278731756652</v>
      </c>
      <c r="D55" s="114">
        <v>0.2404414202359082</v>
      </c>
      <c r="E55" s="114">
        <v>0.22751474134353789</v>
      </c>
      <c r="F55" s="114">
        <v>0.42029962480237537</v>
      </c>
      <c r="G55" s="114">
        <v>0.78350905317852182</v>
      </c>
      <c r="H55" s="114">
        <v>0.3970396267506815</v>
      </c>
      <c r="I55" s="114">
        <v>0.97277513258592996</v>
      </c>
      <c r="J55" s="114">
        <v>0.95960362689941348</v>
      </c>
      <c r="K55" s="94">
        <v>0.61282014125954731</v>
      </c>
      <c r="L55" s="95"/>
      <c r="M55" s="96">
        <v>54</v>
      </c>
      <c r="N55" s="117">
        <v>1.1066195943136852</v>
      </c>
      <c r="O55" s="117">
        <v>0.12230884743867183</v>
      </c>
      <c r="P55" s="117">
        <v>-0.70488333728434815</v>
      </c>
      <c r="Q55" s="117">
        <v>-0.74705645666156684</v>
      </c>
      <c r="R55" s="117">
        <v>-0.20112702660009699</v>
      </c>
      <c r="S55" s="117">
        <v>0.78409921903524482</v>
      </c>
      <c r="T55" s="117">
        <v>-0.26101718668485696</v>
      </c>
      <c r="U55" s="114">
        <v>1.9232414425667601</v>
      </c>
      <c r="V55" s="114">
        <v>1.7461047809703618</v>
      </c>
      <c r="W55" s="88">
        <v>0.28667691196558009</v>
      </c>
      <c r="X55" s="50"/>
      <c r="Y55" s="89">
        <v>54</v>
      </c>
      <c r="Z55" s="114">
        <f>(幕後結果!$AB$2+幕後結果!$AB$4*幕後結果_最佳化!$N1056)*12/3</f>
        <v>1.3256336715856623</v>
      </c>
      <c r="AA55" s="114">
        <f>(幕後結果!$AC$2+幕後結果!$AC$4*幕後結果_最佳化!$O1056)*12/3</f>
        <v>2.2769559587795767</v>
      </c>
      <c r="AB55" s="114">
        <f>(幕後結果!$AD$2+幕後結果!$AD$4*幕後結果_最佳化!$P1056)*12/3</f>
        <v>-0.28893174731530014</v>
      </c>
      <c r="AC55" s="114">
        <f>(幕後結果!$AE$2+幕後結果!$AE$4*幕後結果_最佳化!$Q1056)*12/3</f>
        <v>-0.83701247533059908</v>
      </c>
      <c r="AD55" s="114">
        <f>(幕後結果!$AF$2+幕後結果!$AF$4*幕後結果_最佳化!$R1056)*12/3</f>
        <v>-0.84121105680871666</v>
      </c>
      <c r="AE55" s="114">
        <f>(幕後結果!$AG$2+幕後結果!$AG$4*幕後結果_最佳化!$S1056)*12/3</f>
        <v>1.2630384333731082</v>
      </c>
      <c r="AF55" s="114">
        <f>(幕後結果!$AH$2+幕後結果!$AH$4*幕後結果_最佳化!$T1056)*12/3</f>
        <v>-0.54444735412741918</v>
      </c>
      <c r="AG55" s="114">
        <f>(幕後結果!$AI$2+幕後結果!$AI$4*幕後結果_最佳化!$U1056)*12/3</f>
        <v>0.82774349430119321</v>
      </c>
      <c r="AH55" s="114">
        <f>(幕後結果!$AJ$2+幕後結果!$AJ$4*幕後結果_最佳化!$V1056)*12/3</f>
        <v>1.3497852136411026</v>
      </c>
      <c r="AI55" s="90">
        <f>(幕後結果!$AK$2+幕後結果!$AK$4*幕後結果_最佳化!$W1056)*12/3</f>
        <v>1.4362220964212191</v>
      </c>
      <c r="AJ55" s="50"/>
      <c r="AK55" s="50"/>
      <c r="AL55" s="50"/>
      <c r="AM55" s="91">
        <v>54</v>
      </c>
      <c r="AN55" s="118">
        <f t="shared" si="1"/>
        <v>4.1703564336647674E-2</v>
      </c>
      <c r="AO55" s="118">
        <f t="shared" si="2"/>
        <v>7.2615068733930207E-4</v>
      </c>
      <c r="AP55" s="118">
        <f t="shared" si="3"/>
        <v>1.3077386609003188E-2</v>
      </c>
      <c r="AQ55" s="118">
        <f t="shared" si="4"/>
        <v>0.12101673470639794</v>
      </c>
      <c r="AR55" s="118">
        <f t="shared" si="5"/>
        <v>0.21919861353837794</v>
      </c>
      <c r="AS55" s="118">
        <f t="shared" si="6"/>
        <v>3.706423336532963E-2</v>
      </c>
      <c r="AT55" s="118">
        <f t="shared" si="7"/>
        <v>4.0186135917299443E-2</v>
      </c>
      <c r="AU55" s="118">
        <f t="shared" si="8"/>
        <v>0.20735553671054732</v>
      </c>
      <c r="AV55" s="118">
        <f t="shared" si="9"/>
        <v>9.1355196001519895E-2</v>
      </c>
      <c r="AW55" s="118">
        <f t="shared" si="10"/>
        <v>0.22831644812753765</v>
      </c>
      <c r="AX55" s="118">
        <f t="shared" si="11"/>
        <v>1</v>
      </c>
      <c r="AY55" s="118">
        <f>SUMPRODUCT(AN55:AW55,幕後結果_最佳化!$Z$1005:$AI$1005)</f>
        <v>-0.35679533561736254</v>
      </c>
      <c r="AZ55" s="118">
        <f>(SUMPRODUCT(AN55:AW55,MMULT(AN55:AW55,幕後結果!$AB$9:$AK$18)))*252</f>
        <v>8.0630707282481312E-2</v>
      </c>
      <c r="BA55" s="118">
        <f t="shared" si="12"/>
        <v>0.28395546707623243</v>
      </c>
      <c r="BB55" s="113">
        <f t="shared" si="13"/>
        <v>-1.4075986623284766</v>
      </c>
      <c r="BC55" s="50"/>
      <c r="BD55" s="50"/>
    </row>
    <row r="56" spans="1:56">
      <c r="A56" s="85">
        <v>55</v>
      </c>
      <c r="B56" s="114">
        <v>0.6100911595241616</v>
      </c>
      <c r="C56" s="114">
        <v>0.80009489234388242</v>
      </c>
      <c r="D56" s="114">
        <v>0.78237113358774346</v>
      </c>
      <c r="E56" s="114">
        <v>0.42437586398908689</v>
      </c>
      <c r="F56" s="114">
        <v>0.32446849036473457</v>
      </c>
      <c r="G56" s="114">
        <v>0.43665728266647763</v>
      </c>
      <c r="H56" s="114">
        <v>0.22878440670653566</v>
      </c>
      <c r="I56" s="114">
        <v>0.49963411776230093</v>
      </c>
      <c r="J56" s="114">
        <v>0.92374800854585537</v>
      </c>
      <c r="K56" s="94">
        <v>0.85145533097982451</v>
      </c>
      <c r="L56" s="95"/>
      <c r="M56" s="96">
        <v>55</v>
      </c>
      <c r="N56" s="117">
        <v>0.27955663532282543</v>
      </c>
      <c r="O56" s="117">
        <v>0.84196022925804714</v>
      </c>
      <c r="P56" s="117">
        <v>0.78022621783767632</v>
      </c>
      <c r="Q56" s="117">
        <v>-0.19071137286131148</v>
      </c>
      <c r="R56" s="117">
        <v>-0.45523945183920866</v>
      </c>
      <c r="S56" s="117">
        <v>-0.15944972470866245</v>
      </c>
      <c r="T56" s="117">
        <v>-0.74285608859444796</v>
      </c>
      <c r="U56" s="114">
        <v>-9.171308907726342E-4</v>
      </c>
      <c r="V56" s="114">
        <v>1.4307426570312707</v>
      </c>
      <c r="W56" s="88">
        <v>1.0426955100595596</v>
      </c>
      <c r="X56" s="50"/>
      <c r="Y56" s="89">
        <v>55</v>
      </c>
      <c r="Z56" s="114">
        <f>(幕後結果!$AB$2+幕後結果!$AB$4*幕後結果_最佳化!$N1057)*12/3</f>
        <v>0.29879332660028668</v>
      </c>
      <c r="AA56" s="114">
        <f>(幕後結果!$AC$2+幕後結果!$AC$4*幕後結果_最佳化!$O1057)*12/3</f>
        <v>2.4751217693310279</v>
      </c>
      <c r="AB56" s="114">
        <f>(幕後結果!$AD$2+幕後結果!$AD$4*幕後結果_最佳化!$P1057)*12/3</f>
        <v>0.66496563447520174</v>
      </c>
      <c r="AC56" s="114">
        <f>(幕後結果!$AE$2+幕後結果!$AE$4*幕後結果_最佳化!$Q1057)*12/3</f>
        <v>-0.48723197141179214</v>
      </c>
      <c r="AD56" s="114">
        <f>(幕後結果!$AF$2+幕後結果!$AF$4*幕後結果_最佳化!$R1057)*12/3</f>
        <v>-0.99036608317388464</v>
      </c>
      <c r="AE56" s="114">
        <f>(幕後結果!$AG$2+幕後結果!$AG$4*幕後結果_最佳化!$S1057)*12/3</f>
        <v>0.49692816403750867</v>
      </c>
      <c r="AF56" s="114">
        <f>(幕後結果!$AH$2+幕後結果!$AH$4*幕後結果_最佳化!$T1057)*12/3</f>
        <v>-0.59971312945670963</v>
      </c>
      <c r="AG56" s="114">
        <f>(幕後結果!$AI$2+幕後結果!$AI$4*幕後結果_最佳化!$U1057)*12/3</f>
        <v>-1.7280447468690501</v>
      </c>
      <c r="AH56" s="114">
        <f>(幕後結果!$AJ$2+幕後結果!$AJ$4*幕後結果_最佳化!$V1057)*12/3</f>
        <v>1.2749679839638346</v>
      </c>
      <c r="AI56" s="90">
        <f>(幕後結果!$AK$2+幕後結果!$AK$4*幕後結果_最佳化!$W1057)*12/3</f>
        <v>1.5860418230036455</v>
      </c>
      <c r="AJ56" s="50"/>
      <c r="AK56" s="50"/>
      <c r="AL56" s="50"/>
      <c r="AM56" s="91">
        <v>55</v>
      </c>
      <c r="AN56" s="118">
        <f t="shared" si="1"/>
        <v>0.11821180380862235</v>
      </c>
      <c r="AO56" s="118">
        <f t="shared" si="2"/>
        <v>1.8215354626468019E-2</v>
      </c>
      <c r="AP56" s="118">
        <f t="shared" si="3"/>
        <v>6.8885426455832954E-2</v>
      </c>
      <c r="AQ56" s="118">
        <f t="shared" si="4"/>
        <v>0.17769681649603378</v>
      </c>
      <c r="AR56" s="118">
        <f t="shared" si="5"/>
        <v>8.3692450201120108E-2</v>
      </c>
      <c r="AS56" s="118">
        <f t="shared" si="6"/>
        <v>0.11349243904832113</v>
      </c>
      <c r="AT56" s="118">
        <f t="shared" si="7"/>
        <v>0.13097256649067074</v>
      </c>
      <c r="AU56" s="118">
        <f t="shared" si="8"/>
        <v>0.14735727729726603</v>
      </c>
      <c r="AV56" s="118">
        <f t="shared" si="9"/>
        <v>9.8586504984852205E-2</v>
      </c>
      <c r="AW56" s="118">
        <f t="shared" si="10"/>
        <v>4.2889360590812803E-2</v>
      </c>
      <c r="AX56" s="118">
        <f t="shared" si="11"/>
        <v>1</v>
      </c>
      <c r="AY56" s="118">
        <f>SUMPRODUCT(AN56:AW56,幕後結果_最佳化!$Z$1005:$AI$1005)</f>
        <v>-0.32986954381383748</v>
      </c>
      <c r="AZ56" s="118">
        <f>(SUMPRODUCT(AN56:AW56,MMULT(AN56:AW56,幕後結果!$AB$9:$AK$18)))*252</f>
        <v>5.9588499399491672E-2</v>
      </c>
      <c r="BA56" s="118">
        <f t="shared" si="12"/>
        <v>0.2441075570306902</v>
      </c>
      <c r="BB56" s="113">
        <f t="shared" si="13"/>
        <v>-1.5270708877192662</v>
      </c>
      <c r="BC56" s="50"/>
      <c r="BD56" s="50"/>
    </row>
    <row r="57" spans="1:56">
      <c r="A57" s="85">
        <v>56</v>
      </c>
      <c r="B57" s="114">
        <v>0.77179057955942554</v>
      </c>
      <c r="C57" s="114">
        <v>0.30906196284029885</v>
      </c>
      <c r="D57" s="114">
        <v>0.30506322388572849</v>
      </c>
      <c r="E57" s="114">
        <v>6.8472867890454481E-3</v>
      </c>
      <c r="F57" s="114">
        <v>0.10324640091953374</v>
      </c>
      <c r="G57" s="114">
        <v>0.42593081907568586</v>
      </c>
      <c r="H57" s="114">
        <v>0.13347098285395109</v>
      </c>
      <c r="I57" s="114">
        <v>0.41554074008796249</v>
      </c>
      <c r="J57" s="114">
        <v>0.3234011753313708</v>
      </c>
      <c r="K57" s="94">
        <v>0.57174567691996292</v>
      </c>
      <c r="L57" s="95"/>
      <c r="M57" s="96">
        <v>56</v>
      </c>
      <c r="N57" s="117">
        <v>0.74475665782646949</v>
      </c>
      <c r="O57" s="117">
        <v>-0.4985109890860368</v>
      </c>
      <c r="P57" s="117">
        <v>-0.50989296935700668</v>
      </c>
      <c r="Q57" s="117">
        <v>-2.4651766018048087</v>
      </c>
      <c r="R57" s="117">
        <v>-1.2632682238593889</v>
      </c>
      <c r="S57" s="117">
        <v>-0.18674364000104454</v>
      </c>
      <c r="T57" s="117">
        <v>-1.110132427036389</v>
      </c>
      <c r="U57" s="114">
        <v>-0.21331473627839961</v>
      </c>
      <c r="V57" s="114">
        <v>-0.45820892186873086</v>
      </c>
      <c r="W57" s="88">
        <v>0.18082027770604417</v>
      </c>
      <c r="X57" s="50"/>
      <c r="Y57" s="89">
        <v>56</v>
      </c>
      <c r="Z57" s="114">
        <f>(幕後結果!$AB$2+幕後結果!$AB$4*幕後結果_最佳化!$N1058)*12/3</f>
        <v>0.87636259917137949</v>
      </c>
      <c r="AA57" s="114">
        <f>(幕後結果!$AC$2+幕後結果!$AC$4*幕後結果_最佳化!$O1058)*12/3</f>
        <v>1.3973366251120227</v>
      </c>
      <c r="AB57" s="114">
        <f>(幕後結果!$AD$2+幕後結果!$AD$4*幕後結果_最佳化!$P1058)*12/3</f>
        <v>-0.73430132603345433</v>
      </c>
      <c r="AC57" s="114">
        <f>(幕後結果!$AE$2+幕後結果!$AE$4*幕後結果_最佳化!$Q1058)*12/3</f>
        <v>-2.0419666618509615</v>
      </c>
      <c r="AD57" s="114">
        <f>(幕後結果!$AF$2+幕後結果!$AF$4*幕後結果_最佳化!$R1058)*12/3</f>
        <v>-2.4528691461655026</v>
      </c>
      <c r="AE57" s="114">
        <f>(幕後結果!$AG$2+幕後結果!$AG$4*幕後結果_最佳化!$S1058)*12/3</f>
        <v>-0.31353149938170838</v>
      </c>
      <c r="AF57" s="114">
        <f>(幕後結果!$AH$2+幕後結果!$AH$4*幕後結果_最佳化!$T1058)*12/3</f>
        <v>-1.1983446013051944</v>
      </c>
      <c r="AG57" s="114">
        <f>(幕後結果!$AI$2+幕後結果!$AI$4*幕後結果_最佳化!$U1058)*12/3</f>
        <v>-3.0406257595020789</v>
      </c>
      <c r="AH57" s="114">
        <f>(幕後結果!$AJ$2+幕後結果!$AJ$4*幕後結果_最佳化!$V1058)*12/3</f>
        <v>-0.40014529142583033</v>
      </c>
      <c r="AI57" s="90">
        <f>(幕後結果!$AK$2+幕後結果!$AK$4*幕後結果_最佳化!$W1058)*12/3</f>
        <v>-0.1334554702744265</v>
      </c>
      <c r="AJ57" s="50"/>
      <c r="AK57" s="50"/>
      <c r="AL57" s="50"/>
      <c r="AM57" s="91">
        <v>56</v>
      </c>
      <c r="AN57" s="118">
        <f t="shared" si="1"/>
        <v>6.0878657783090213E-2</v>
      </c>
      <c r="AO57" s="118">
        <f t="shared" si="2"/>
        <v>0.17639633355708315</v>
      </c>
      <c r="AP57" s="118">
        <f t="shared" si="3"/>
        <v>5.2160077322264242E-2</v>
      </c>
      <c r="AQ57" s="118">
        <f t="shared" si="4"/>
        <v>0.15972795046895144</v>
      </c>
      <c r="AR57" s="118">
        <f t="shared" si="5"/>
        <v>2.8108996921389198E-2</v>
      </c>
      <c r="AS57" s="118">
        <f t="shared" si="6"/>
        <v>6.2113366962755254E-2</v>
      </c>
      <c r="AT57" s="118">
        <f t="shared" si="7"/>
        <v>0.11906988059229326</v>
      </c>
      <c r="AU57" s="118">
        <f t="shared" si="8"/>
        <v>1.7305635679341101E-2</v>
      </c>
      <c r="AV57" s="118">
        <f t="shared" si="9"/>
        <v>0.15210588931560662</v>
      </c>
      <c r="AW57" s="118">
        <f t="shared" si="10"/>
        <v>0.1721332113972254</v>
      </c>
      <c r="AX57" s="118">
        <f t="shared" si="11"/>
        <v>0.99999999999999989</v>
      </c>
      <c r="AY57" s="118">
        <f>SUMPRODUCT(AN57:AW57,幕後結果_最佳化!$Z$1005:$AI$1005)</f>
        <v>0.30417143243213873</v>
      </c>
      <c r="AZ57" s="118">
        <f>(SUMPRODUCT(AN57:AW57,MMULT(AN57:AW57,幕後結果!$AB$9:$AK$18)))*252</f>
        <v>5.3004819341492093E-2</v>
      </c>
      <c r="BA57" s="118">
        <f t="shared" si="12"/>
        <v>0.23022775536735812</v>
      </c>
      <c r="BB57" s="113">
        <f t="shared" si="13"/>
        <v>1.1348389859217731</v>
      </c>
      <c r="BC57" s="50"/>
      <c r="BD57" s="50"/>
    </row>
    <row r="58" spans="1:56">
      <c r="A58" s="85">
        <v>57</v>
      </c>
      <c r="B58" s="114">
        <v>0.23889290084334069</v>
      </c>
      <c r="C58" s="114">
        <v>0.10290950611588801</v>
      </c>
      <c r="D58" s="114">
        <v>0.9771821991278653</v>
      </c>
      <c r="E58" s="114">
        <v>0.63216422875514144</v>
      </c>
      <c r="F58" s="114">
        <v>0.22699871791024751</v>
      </c>
      <c r="G58" s="114">
        <v>0.25234257038372965</v>
      </c>
      <c r="H58" s="114">
        <v>0.87737801517418923</v>
      </c>
      <c r="I58" s="114">
        <v>0.44194182798224801</v>
      </c>
      <c r="J58" s="114">
        <v>0.5520793563840527</v>
      </c>
      <c r="K58" s="94">
        <v>0.49546124515818324</v>
      </c>
      <c r="L58" s="95"/>
      <c r="M58" s="96">
        <v>57</v>
      </c>
      <c r="N58" s="117">
        <v>-0.70986831320676591</v>
      </c>
      <c r="O58" s="117">
        <v>-1.2651459539982894</v>
      </c>
      <c r="P58" s="117">
        <v>1.9987482300207284</v>
      </c>
      <c r="Q58" s="117">
        <v>0.33759084460756167</v>
      </c>
      <c r="R58" s="117">
        <v>-0.74876736016770773</v>
      </c>
      <c r="S58" s="117">
        <v>-0.66713619735313401</v>
      </c>
      <c r="T58" s="117">
        <v>1.1619790629069546</v>
      </c>
      <c r="U58" s="114">
        <v>-0.14604779751479915</v>
      </c>
      <c r="V58" s="114">
        <v>0.13091659440161563</v>
      </c>
      <c r="W58" s="88">
        <v>-1.137721665984604E-2</v>
      </c>
      <c r="X58" s="50"/>
      <c r="Y58" s="89">
        <v>57</v>
      </c>
      <c r="Z58" s="114">
        <f>(幕後結果!$AB$2+幕後結果!$AB$4*幕後結果_最佳化!$N1059)*12/3</f>
        <v>-0.92962761093621238</v>
      </c>
      <c r="AA58" s="114">
        <f>(幕後結果!$AC$2+幕後結果!$AC$4*幕後結果_最佳化!$O1059)*12/3</f>
        <v>-0.35301932831629435</v>
      </c>
      <c r="AB58" s="114">
        <f>(幕後結果!$AD$2+幕後結果!$AD$4*幕後結果_最佳化!$P1059)*12/3</f>
        <v>-5.299789261656751E-3</v>
      </c>
      <c r="AC58" s="114">
        <f>(幕後結果!$AE$2+幕後結果!$AE$4*幕後結果_最佳化!$Q1059)*12/3</f>
        <v>-0.49614577438897173</v>
      </c>
      <c r="AD58" s="114">
        <f>(幕後結果!$AF$2+幕後結果!$AF$4*幕後結果_最佳化!$R1059)*12/3</f>
        <v>-1.6930739485431208</v>
      </c>
      <c r="AE58" s="114">
        <f>(幕後結果!$AG$2+幕後結果!$AG$4*幕後結果_最佳化!$S1059)*12/3</f>
        <v>-0.51797527908415075</v>
      </c>
      <c r="AF58" s="114">
        <f>(幕後結果!$AH$2+幕後結果!$AH$4*幕後結果_最佳化!$T1059)*12/3</f>
        <v>0.12341507405475216</v>
      </c>
      <c r="AG58" s="114">
        <f>(幕後結果!$AI$2+幕後結果!$AI$4*幕後結果_最佳化!$U1059)*12/3</f>
        <v>-1.2281673532762603</v>
      </c>
      <c r="AH58" s="114">
        <f>(幕後結果!$AJ$2+幕後結果!$AJ$4*幕後結果_最佳化!$V1059)*12/3</f>
        <v>0.97855619970120189</v>
      </c>
      <c r="AI58" s="90">
        <f>(幕後結果!$AK$2+幕後結果!$AK$4*幕後結果_最佳化!$W1059)*12/3</f>
        <v>0.73796305600322754</v>
      </c>
      <c r="AJ58" s="50"/>
      <c r="AK58" s="50"/>
      <c r="AL58" s="50"/>
      <c r="AM58" s="91">
        <v>57</v>
      </c>
      <c r="AN58" s="118">
        <f t="shared" si="1"/>
        <v>1.1507258552057763E-2</v>
      </c>
      <c r="AO58" s="118">
        <f t="shared" si="2"/>
        <v>4.4650681358909941E-2</v>
      </c>
      <c r="AP58" s="118">
        <f t="shared" si="3"/>
        <v>0.17442449376127422</v>
      </c>
      <c r="AQ58" s="118">
        <f t="shared" si="4"/>
        <v>9.2016353584538385E-2</v>
      </c>
      <c r="AR58" s="118">
        <f t="shared" si="5"/>
        <v>0.17495116569709265</v>
      </c>
      <c r="AS58" s="118">
        <f t="shared" si="6"/>
        <v>0.12673382298683583</v>
      </c>
      <c r="AT58" s="118">
        <f t="shared" si="7"/>
        <v>0.17830512300367302</v>
      </c>
      <c r="AU58" s="118">
        <f t="shared" si="8"/>
        <v>2.2547987338685051E-2</v>
      </c>
      <c r="AV58" s="118">
        <f t="shared" si="9"/>
        <v>0.10643509613813494</v>
      </c>
      <c r="AW58" s="118">
        <f t="shared" si="10"/>
        <v>6.842801757879817E-2</v>
      </c>
      <c r="AX58" s="118">
        <f t="shared" si="11"/>
        <v>0.99999999999999978</v>
      </c>
      <c r="AY58" s="118">
        <f>SUMPRODUCT(AN58:AW58,幕後結果_最佳化!$Z$1005:$AI$1005)</f>
        <v>-0.19300293212911085</v>
      </c>
      <c r="AZ58" s="118">
        <f>(SUMPRODUCT(AN58:AW58,MMULT(AN58:AW58,幕後結果!$AB$9:$AK$18)))*252</f>
        <v>6.2509237629102057E-2</v>
      </c>
      <c r="BA58" s="118">
        <f t="shared" si="12"/>
        <v>0.25001847457558424</v>
      </c>
      <c r="BB58" s="113">
        <f t="shared" si="13"/>
        <v>-0.94354200236428509</v>
      </c>
      <c r="BC58" s="50"/>
      <c r="BD58" s="50"/>
    </row>
    <row r="59" spans="1:56">
      <c r="A59" s="85">
        <v>58</v>
      </c>
      <c r="B59" s="114">
        <v>0.67279127093988356</v>
      </c>
      <c r="C59" s="114">
        <v>0.65348826179492558</v>
      </c>
      <c r="D59" s="114">
        <v>0.44536644330997044</v>
      </c>
      <c r="E59" s="114">
        <v>1.6998655972870313E-2</v>
      </c>
      <c r="F59" s="114">
        <v>0.86111343439458232</v>
      </c>
      <c r="G59" s="114">
        <v>0.74568354656218916</v>
      </c>
      <c r="H59" s="114">
        <v>0.34972924327075172</v>
      </c>
      <c r="I59" s="114">
        <v>0.12923721445795655</v>
      </c>
      <c r="J59" s="114">
        <v>0.37923338131852136</v>
      </c>
      <c r="K59" s="94">
        <v>0.61310458335276263</v>
      </c>
      <c r="L59" s="95"/>
      <c r="M59" s="96">
        <v>58</v>
      </c>
      <c r="N59" s="117">
        <v>0.44763386557278861</v>
      </c>
      <c r="O59" s="117">
        <v>0.39475531390275559</v>
      </c>
      <c r="P59" s="117">
        <v>-0.1373769030747046</v>
      </c>
      <c r="Q59" s="117">
        <v>-2.1201035702486086</v>
      </c>
      <c r="R59" s="117">
        <v>1.0853354029909896</v>
      </c>
      <c r="S59" s="117">
        <v>0.66096788871555323</v>
      </c>
      <c r="T59" s="117">
        <v>-0.38605155609340952</v>
      </c>
      <c r="U59" s="114">
        <v>-1.1300042612519723</v>
      </c>
      <c r="V59" s="114">
        <v>-0.30749482339004924</v>
      </c>
      <c r="W59" s="88">
        <v>0.28741989011867453</v>
      </c>
      <c r="X59" s="50"/>
      <c r="Y59" s="89">
        <v>58</v>
      </c>
      <c r="Z59" s="114">
        <f>(幕後結果!$AB$2+幕後結果!$AB$4*幕後結果_最佳化!$N1060)*12/3</f>
        <v>0.50746967852474278</v>
      </c>
      <c r="AA59" s="114">
        <f>(幕後結果!$AC$2+幕後結果!$AC$4*幕後結果_最佳化!$O1060)*12/3</f>
        <v>2.1240405600543055</v>
      </c>
      <c r="AB59" s="114">
        <f>(幕後結果!$AD$2+幕後結果!$AD$4*幕後結果_最佳化!$P1060)*12/3</f>
        <v>-0.29750381231765288</v>
      </c>
      <c r="AC59" s="114">
        <f>(幕後結果!$AE$2+幕後結果!$AE$4*幕後結果_最佳化!$Q1060)*12/3</f>
        <v>-1.7499809736493974</v>
      </c>
      <c r="AD59" s="114">
        <f>(幕後結果!$AF$2+幕後結果!$AF$4*幕後結果_最佳化!$R1060)*12/3</f>
        <v>0.11475945239312368</v>
      </c>
      <c r="AE59" s="114">
        <f>(幕後結果!$AG$2+幕後結果!$AG$4*幕後結果_最佳化!$S1060)*12/3</f>
        <v>1.0503859330492602</v>
      </c>
      <c r="AF59" s="114">
        <f>(幕後結果!$AH$2+幕後結果!$AH$4*幕後結果_最佳化!$T1060)*12/3</f>
        <v>-0.6904787260248364</v>
      </c>
      <c r="AG59" s="114">
        <f>(幕後結果!$AI$2+幕後結果!$AI$4*幕後結果_最佳化!$U1060)*12/3</f>
        <v>-3.502903906362834</v>
      </c>
      <c r="AH59" s="114">
        <f>(幕後結果!$AJ$2+幕後結果!$AJ$4*幕後結果_最佳化!$V1060)*12/3</f>
        <v>8.8652559022723953E-2</v>
      </c>
      <c r="AI59" s="90">
        <f>(幕後結果!$AK$2+幕後結果!$AK$4*幕後結果_最佳化!$W1060)*12/3</f>
        <v>0.25076702232493675</v>
      </c>
      <c r="AJ59" s="50"/>
      <c r="AK59" s="50"/>
      <c r="AL59" s="50"/>
      <c r="AM59" s="98">
        <v>58</v>
      </c>
      <c r="AN59" s="118">
        <f t="shared" si="1"/>
        <v>0.11800203717905719</v>
      </c>
      <c r="AO59" s="118">
        <f t="shared" si="2"/>
        <v>8.4876188774186151E-2</v>
      </c>
      <c r="AP59" s="118">
        <f t="shared" si="3"/>
        <v>0.12725713787995505</v>
      </c>
      <c r="AQ59" s="118">
        <f t="shared" si="4"/>
        <v>0.1222726236561365</v>
      </c>
      <c r="AR59" s="118">
        <f t="shared" si="5"/>
        <v>0.16729099947239884</v>
      </c>
      <c r="AS59" s="118">
        <f t="shared" si="6"/>
        <v>0.1006695571634617</v>
      </c>
      <c r="AT59" s="118">
        <f t="shared" si="7"/>
        <v>3.4791498397874036E-2</v>
      </c>
      <c r="AU59" s="118">
        <f t="shared" si="8"/>
        <v>0.2048081908985431</v>
      </c>
      <c r="AV59" s="118">
        <f t="shared" si="9"/>
        <v>1.7294371975078095E-3</v>
      </c>
      <c r="AW59" s="118">
        <f t="shared" si="10"/>
        <v>3.8302329380879699E-2</v>
      </c>
      <c r="AX59" s="118">
        <f t="shared" si="11"/>
        <v>1</v>
      </c>
      <c r="AY59" s="118">
        <f>SUMPRODUCT(AN59:AW59,幕後結果_最佳化!$Z$1005:$AI$1005)</f>
        <v>-0.46392007509567268</v>
      </c>
      <c r="AZ59" s="118">
        <f>(SUMPRODUCT(AN59:AW59,MMULT(AN59:AW59,幕後結果!$AB$9:$AK$18)))*252</f>
        <v>9.9874780755638923E-2</v>
      </c>
      <c r="BA59" s="118">
        <f t="shared" si="12"/>
        <v>0.3160297149883835</v>
      </c>
      <c r="BB59" s="113">
        <f t="shared" si="13"/>
        <v>-1.6037101926136985</v>
      </c>
      <c r="BC59" s="50"/>
      <c r="BD59" s="50"/>
    </row>
    <row r="60" spans="1:56">
      <c r="A60" s="85">
        <v>59</v>
      </c>
      <c r="B60" s="114">
        <v>0.64857506575011881</v>
      </c>
      <c r="C60" s="114">
        <v>0.29253965727325237</v>
      </c>
      <c r="D60" s="114">
        <v>0.60292127061185807</v>
      </c>
      <c r="E60" s="114">
        <v>0.88449919000881083</v>
      </c>
      <c r="F60" s="114">
        <v>0.26705248922508495</v>
      </c>
      <c r="G60" s="114">
        <v>0.63182422857744469</v>
      </c>
      <c r="H60" s="114">
        <v>0.87210731645757766</v>
      </c>
      <c r="I60" s="114">
        <v>0.62480408433007573</v>
      </c>
      <c r="J60" s="114">
        <v>0.26423700812182593</v>
      </c>
      <c r="K60" s="94">
        <v>2.8258954151275661E-2</v>
      </c>
      <c r="L60" s="95"/>
      <c r="M60" s="96">
        <v>59</v>
      </c>
      <c r="N60" s="117">
        <v>0.38147628036920028</v>
      </c>
      <c r="O60" s="117">
        <v>-0.54598053912402156</v>
      </c>
      <c r="P60" s="117">
        <v>0.26091577582295994</v>
      </c>
      <c r="Q60" s="117">
        <v>1.1977827099903118</v>
      </c>
      <c r="R60" s="117">
        <v>-0.62175196155964485</v>
      </c>
      <c r="S60" s="117">
        <v>0.33668875277444033</v>
      </c>
      <c r="T60" s="117">
        <v>1.1364091525149265</v>
      </c>
      <c r="U60" s="114">
        <v>0.3181227447353509</v>
      </c>
      <c r="V60" s="114">
        <v>-0.63033715863827045</v>
      </c>
      <c r="W60" s="88">
        <v>-1.9070206899906668</v>
      </c>
      <c r="X60" s="50"/>
      <c r="Y60" s="89">
        <v>59</v>
      </c>
      <c r="Z60" s="114">
        <f>(幕後結果!$AB$2+幕後結果!$AB$4*幕後結果_最佳化!$N1061)*12/3</f>
        <v>0.42533170235816314</v>
      </c>
      <c r="AA60" s="114">
        <f>(幕後結果!$AC$2+幕後結果!$AC$4*幕後結果_最佳化!$O1061)*12/3</f>
        <v>1.1089053950414467</v>
      </c>
      <c r="AB60" s="114">
        <f>(幕後結果!$AD$2+幕後結果!$AD$4*幕後結果_最佳化!$P1061)*12/3</f>
        <v>-0.34174540133125703</v>
      </c>
      <c r="AC60" s="114">
        <f>(幕後結果!$AE$2+幕後結果!$AE$4*幕後結果_最佳化!$Q1061)*12/3</f>
        <v>0.25116655411249561</v>
      </c>
      <c r="AD60" s="114">
        <f>(幕後結果!$AF$2+幕後結果!$AF$4*幕後結果_最佳化!$R1061)*12/3</f>
        <v>-1.1522909953225104</v>
      </c>
      <c r="AE60" s="114">
        <f>(幕後結果!$AG$2+幕後結果!$AG$4*幕後結果_最佳化!$S1061)*12/3</f>
        <v>0.87078416325379193</v>
      </c>
      <c r="AF60" s="114">
        <f>(幕後結果!$AH$2+幕後結果!$AH$4*幕後結果_最佳化!$T1061)*12/3</f>
        <v>0.24280751154013536</v>
      </c>
      <c r="AG60" s="114">
        <f>(幕後結果!$AI$2+幕後結果!$AI$4*幕後結果_最佳化!$U1061)*12/3</f>
        <v>-0.5018380564528615</v>
      </c>
      <c r="AH60" s="114">
        <f>(幕後結果!$AJ$2+幕後結果!$AJ$4*幕後結果_最佳化!$V1061)*12/3</f>
        <v>0.89217010425798338</v>
      </c>
      <c r="AI60" s="90">
        <f>(幕後結果!$AK$2+幕後結果!$AK$4*幕後結果_最佳化!$W1061)*12/3</f>
        <v>1.0192925156407018E-3</v>
      </c>
      <c r="AJ60" s="50"/>
      <c r="AK60" s="50"/>
      <c r="AL60" s="50"/>
      <c r="AM60" s="98">
        <v>59</v>
      </c>
      <c r="AN60" s="118">
        <f t="shared" si="1"/>
        <v>6.8979933460813821E-3</v>
      </c>
      <c r="AO60" s="118">
        <f t="shared" si="2"/>
        <v>5.288396553684447E-2</v>
      </c>
      <c r="AP60" s="118">
        <f t="shared" si="3"/>
        <v>0.17454583319806449</v>
      </c>
      <c r="AQ60" s="118">
        <f t="shared" si="4"/>
        <v>8.6293913942147235E-2</v>
      </c>
      <c r="AR60" s="118">
        <f t="shared" si="5"/>
        <v>0.12994186177201297</v>
      </c>
      <c r="AS60" s="118">
        <f t="shared" si="6"/>
        <v>3.0697257746836359E-2</v>
      </c>
      <c r="AT60" s="118">
        <f t="shared" si="7"/>
        <v>0.12985852271893583</v>
      </c>
      <c r="AU60" s="118">
        <f t="shared" si="8"/>
        <v>0.18487401830351433</v>
      </c>
      <c r="AV60" s="118">
        <f t="shared" si="9"/>
        <v>0.12565322872796555</v>
      </c>
      <c r="AW60" s="118">
        <f t="shared" si="10"/>
        <v>7.8353404707597454E-2</v>
      </c>
      <c r="AX60" s="118">
        <f t="shared" si="11"/>
        <v>1.0000000000000002</v>
      </c>
      <c r="AY60" s="118">
        <f>SUMPRODUCT(AN60:AW60,幕後結果_最佳化!$Z$1005:$AI$1005)</f>
        <v>-0.4118641676468035</v>
      </c>
      <c r="AZ60" s="118">
        <f>(SUMPRODUCT(AN60:AW60,MMULT(AN60:AW60,幕後結果!$AB$9:$AK$18)))*252</f>
        <v>7.6989680944619956E-2</v>
      </c>
      <c r="BA60" s="118">
        <f t="shared" si="12"/>
        <v>0.27747014424009647</v>
      </c>
      <c r="BB60" s="113">
        <f t="shared" si="13"/>
        <v>-1.6389661269404665</v>
      </c>
      <c r="BC60" s="50"/>
      <c r="BD60" s="50"/>
    </row>
    <row r="61" spans="1:56">
      <c r="A61" s="85">
        <v>60</v>
      </c>
      <c r="B61" s="114">
        <v>0.87025487417850989</v>
      </c>
      <c r="C61" s="114">
        <v>0.87965543583809791</v>
      </c>
      <c r="D61" s="114">
        <v>0.81255225875436654</v>
      </c>
      <c r="E61" s="114">
        <v>0.37809907172445212</v>
      </c>
      <c r="F61" s="114">
        <v>0.24850955641504369</v>
      </c>
      <c r="G61" s="114">
        <v>0.61405197704394299</v>
      </c>
      <c r="H61" s="114">
        <v>0.2129802842771642</v>
      </c>
      <c r="I61" s="114">
        <v>0.8289918617722658</v>
      </c>
      <c r="J61" s="114">
        <v>0.27979081013542673</v>
      </c>
      <c r="K61" s="94">
        <v>0.18941061527289382</v>
      </c>
      <c r="L61" s="95"/>
      <c r="M61" s="96">
        <v>60</v>
      </c>
      <c r="N61" s="117">
        <v>1.1275967694947797</v>
      </c>
      <c r="O61" s="117">
        <v>1.1732660597608202</v>
      </c>
      <c r="P61" s="117">
        <v>0.88734073145320735</v>
      </c>
      <c r="Q61" s="117">
        <v>-0.31047713651250186</v>
      </c>
      <c r="R61" s="117">
        <v>-0.67918742682678779</v>
      </c>
      <c r="S61" s="117">
        <v>0.28989568096362978</v>
      </c>
      <c r="T61" s="117">
        <v>-0.79612296281576633</v>
      </c>
      <c r="U61" s="114">
        <v>0.95018890248486287</v>
      </c>
      <c r="V61" s="114">
        <v>-0.58346305587885727</v>
      </c>
      <c r="W61" s="88">
        <v>-0.88007029392869374</v>
      </c>
      <c r="X61" s="50"/>
      <c r="Y61" s="89">
        <v>60</v>
      </c>
      <c r="Z61" s="114">
        <f>(幕後結果!$AB$2+幕後結果!$AB$4*幕後結果_最佳化!$N1062)*12/3</f>
        <v>1.3516778917573113</v>
      </c>
      <c r="AA61" s="114">
        <f>(幕後結果!$AC$2+幕後結果!$AC$4*幕後結果_最佳化!$O1062)*12/3</f>
        <v>3.3761466141078258</v>
      </c>
      <c r="AB61" s="114">
        <f>(幕後結果!$AD$2+幕後結果!$AD$4*幕後結果_最佳化!$P1062)*12/3</f>
        <v>1.8340163895487078</v>
      </c>
      <c r="AC61" s="114">
        <f>(幕後結果!$AE$2+幕後結果!$AE$4*幕後結果_最佳化!$Q1062)*12/3</f>
        <v>-0.44092694441152203</v>
      </c>
      <c r="AD61" s="114">
        <f>(幕後結果!$AF$2+幕後結果!$AF$4*幕後結果_最佳化!$R1062)*12/3</f>
        <v>-0.84492969347674018</v>
      </c>
      <c r="AE61" s="114">
        <f>(幕後結果!$AG$2+幕後結果!$AG$4*幕後結果_最佳化!$S1062)*12/3</f>
        <v>1.1561586988913437</v>
      </c>
      <c r="AF61" s="114">
        <f>(幕後結果!$AH$2+幕後結果!$AH$4*幕後結果_最佳化!$T1062)*12/3</f>
        <v>-0.6431617955804898</v>
      </c>
      <c r="AG61" s="114">
        <f>(幕後結果!$AI$2+幕後結果!$AI$4*幕後結果_最佳化!$U1062)*12/3</f>
        <v>-0.21297346747558077</v>
      </c>
      <c r="AH61" s="114">
        <f>(幕後結果!$AJ$2+幕後結果!$AJ$4*幕後結果_最佳化!$V1062)*12/3</f>
        <v>0.47437744231938539</v>
      </c>
      <c r="AI61" s="90">
        <f>(幕後結果!$AK$2+幕後結果!$AK$4*幕後結果_最佳化!$W1062)*12/3</f>
        <v>0.3445884724683399</v>
      </c>
      <c r="AJ61" s="50"/>
      <c r="AK61" s="50"/>
      <c r="AL61" s="50"/>
      <c r="AM61" s="98">
        <v>60</v>
      </c>
      <c r="AN61" s="118">
        <f t="shared" si="1"/>
        <v>0.10950156621809895</v>
      </c>
      <c r="AO61" s="118">
        <f t="shared" si="2"/>
        <v>9.1565779620953608E-2</v>
      </c>
      <c r="AP61" s="118">
        <f t="shared" si="3"/>
        <v>4.3358830516018264E-2</v>
      </c>
      <c r="AQ61" s="118">
        <f t="shared" si="4"/>
        <v>0.11323334127519748</v>
      </c>
      <c r="AR61" s="118">
        <f t="shared" si="5"/>
        <v>3.121111038054392E-2</v>
      </c>
      <c r="AS61" s="118">
        <f t="shared" si="6"/>
        <v>4.4239454884402313E-2</v>
      </c>
      <c r="AT61" s="118">
        <f t="shared" si="7"/>
        <v>0.10885377872291334</v>
      </c>
      <c r="AU61" s="118">
        <f t="shared" si="8"/>
        <v>0.18613944326404899</v>
      </c>
      <c r="AV61" s="118">
        <f t="shared" si="9"/>
        <v>0.18809064434993444</v>
      </c>
      <c r="AW61" s="118">
        <f t="shared" si="10"/>
        <v>8.380605076788876E-2</v>
      </c>
      <c r="AX61" s="118">
        <f t="shared" si="11"/>
        <v>1.0000000000000002</v>
      </c>
      <c r="AY61" s="118">
        <f>SUMPRODUCT(AN61:AW61,幕後結果_最佳化!$Z$1005:$AI$1005)</f>
        <v>-0.12349707603680085</v>
      </c>
      <c r="AZ61" s="118">
        <f>(SUMPRODUCT(AN61:AW61,MMULT(AN61:AW61,幕後結果!$AB$9:$AK$18)))*252</f>
        <v>6.1097872798278455E-2</v>
      </c>
      <c r="BA61" s="118">
        <f t="shared" si="12"/>
        <v>0.24717983898020174</v>
      </c>
      <c r="BB61" s="113">
        <f t="shared" si="13"/>
        <v>-0.67318223332174221</v>
      </c>
      <c r="BC61" s="50"/>
      <c r="BD61" s="50"/>
    </row>
    <row r="62" spans="1:56">
      <c r="A62" s="85">
        <v>61</v>
      </c>
      <c r="B62" s="114">
        <v>9.4533838162689232E-3</v>
      </c>
      <c r="C62" s="114">
        <v>0.32113075223233256</v>
      </c>
      <c r="D62" s="114">
        <v>0.42932054765066141</v>
      </c>
      <c r="E62" s="114">
        <v>0.92349242891682026</v>
      </c>
      <c r="F62" s="114">
        <v>0.59437854136974466</v>
      </c>
      <c r="G62" s="114">
        <v>7.8260493193425873E-2</v>
      </c>
      <c r="H62" s="114">
        <v>9.2779406846307921E-2</v>
      </c>
      <c r="I62" s="114">
        <v>9.1838744318434751E-2</v>
      </c>
      <c r="J62" s="114">
        <v>0.37779112418901417</v>
      </c>
      <c r="K62" s="94">
        <v>0.99185173342127197</v>
      </c>
      <c r="L62" s="95"/>
      <c r="M62" s="96">
        <v>61</v>
      </c>
      <c r="N62" s="117">
        <v>-2.3473641256540008</v>
      </c>
      <c r="O62" s="117">
        <v>-0.46453916758663405</v>
      </c>
      <c r="P62" s="117">
        <v>-0.17810426156136466</v>
      </c>
      <c r="Q62" s="117">
        <v>1.4289620470152034</v>
      </c>
      <c r="R62" s="117">
        <v>0.23882289365126239</v>
      </c>
      <c r="S62" s="117">
        <v>-1.4168698381135956</v>
      </c>
      <c r="T62" s="117">
        <v>-1.3238320970744273</v>
      </c>
      <c r="U62" s="114">
        <v>-1.3295169161275906</v>
      </c>
      <c r="V62" s="114">
        <v>-0.31128726418704006</v>
      </c>
      <c r="W62" s="88">
        <v>2.4022058922310423</v>
      </c>
      <c r="X62" s="50"/>
      <c r="Y62" s="89">
        <v>61</v>
      </c>
      <c r="Z62" s="114">
        <f>(幕後結果!$AB$2+幕後結果!$AB$4*幕後結果_最佳化!$N1063)*12/3</f>
        <v>-2.9626611867803567</v>
      </c>
      <c r="AA62" s="114">
        <f>(幕後結果!$AC$2+幕後結果!$AC$4*幕後結果_最佳化!$O1063)*12/3</f>
        <v>-0.6053355846069699</v>
      </c>
      <c r="AB62" s="114">
        <f>(幕後結果!$AD$2+幕後結果!$AD$4*幕後結果_最佳化!$P1063)*12/3</f>
        <v>-3.7276015589127112</v>
      </c>
      <c r="AC62" s="114">
        <f>(幕後結果!$AE$2+幕後結果!$AE$4*幕後結果_最佳化!$Q1063)*12/3</f>
        <v>0.13621166260992074</v>
      </c>
      <c r="AD62" s="114">
        <f>(幕後結果!$AF$2+幕後結果!$AF$4*幕後結果_最佳化!$R1063)*12/3</f>
        <v>-1.3555276381623853</v>
      </c>
      <c r="AE62" s="114">
        <f>(幕後結果!$AG$2+幕後結果!$AG$4*幕後結果_最佳化!$S1063)*12/3</f>
        <v>-1.3090801916543868</v>
      </c>
      <c r="AF62" s="114">
        <f>(幕後結果!$AH$2+幕後結果!$AH$4*幕後結果_最佳化!$T1063)*12/3</f>
        <v>-0.60324034466930643</v>
      </c>
      <c r="AG62" s="114">
        <f>(幕後結果!$AI$2+幕後結果!$AI$4*幕後結果_最佳化!$U1063)*12/3</f>
        <v>-4.0838879318703292</v>
      </c>
      <c r="AH62" s="114">
        <f>(幕後結果!$AJ$2+幕後結果!$AJ$4*幕後結果_最佳化!$V1063)*12/3</f>
        <v>0.10402149488326495</v>
      </c>
      <c r="AI62" s="90">
        <f>(幕後結果!$AK$2+幕後結果!$AK$4*幕後結果_最佳化!$W1063)*12/3</f>
        <v>2.3900923301895642</v>
      </c>
      <c r="AJ62" s="50"/>
      <c r="AK62" s="50"/>
      <c r="AL62" s="50"/>
      <c r="AM62" s="98">
        <v>61</v>
      </c>
      <c r="AN62" s="118">
        <f t="shared" si="1"/>
        <v>0.12234960417775939</v>
      </c>
      <c r="AO62" s="118">
        <f t="shared" si="2"/>
        <v>8.1402292372841786E-2</v>
      </c>
      <c r="AP62" s="118">
        <f t="shared" si="3"/>
        <v>3.1563939605741519E-2</v>
      </c>
      <c r="AQ62" s="118">
        <f t="shared" si="4"/>
        <v>4.3494586064038887E-2</v>
      </c>
      <c r="AR62" s="118">
        <f t="shared" si="5"/>
        <v>0.18090162458492051</v>
      </c>
      <c r="AS62" s="118">
        <f t="shared" si="6"/>
        <v>5.473548136018911E-2</v>
      </c>
      <c r="AT62" s="118">
        <f t="shared" si="7"/>
        <v>2.6429796095117752E-2</v>
      </c>
      <c r="AU62" s="118">
        <f t="shared" si="8"/>
        <v>0.1815358420409354</v>
      </c>
      <c r="AV62" s="118">
        <f t="shared" si="9"/>
        <v>0.1499405934044096</v>
      </c>
      <c r="AW62" s="118">
        <f t="shared" si="10"/>
        <v>0.12764624029404609</v>
      </c>
      <c r="AX62" s="118">
        <f t="shared" si="11"/>
        <v>1</v>
      </c>
      <c r="AY62" s="118">
        <f>SUMPRODUCT(AN62:AW62,幕後結果_最佳化!$Z$1005:$AI$1005)</f>
        <v>-0.1777114940443682</v>
      </c>
      <c r="AZ62" s="118">
        <f>(SUMPRODUCT(AN62:AW62,MMULT(AN62:AW62,幕後結果!$AB$9:$AK$18)))*252</f>
        <v>7.753950945215568E-2</v>
      </c>
      <c r="BA62" s="118">
        <f t="shared" si="12"/>
        <v>0.27845917017070149</v>
      </c>
      <c r="BB62" s="113">
        <f t="shared" si="13"/>
        <v>-0.79225795979040148</v>
      </c>
      <c r="BC62" s="50"/>
      <c r="BD62" s="50"/>
    </row>
    <row r="63" spans="1:56">
      <c r="A63" s="85">
        <v>62</v>
      </c>
      <c r="B63" s="114">
        <v>0.30537821457916348</v>
      </c>
      <c r="C63" s="114">
        <v>0.96614783801766846</v>
      </c>
      <c r="D63" s="114">
        <v>0.4313318040096934</v>
      </c>
      <c r="E63" s="114">
        <v>0.28531294590013379</v>
      </c>
      <c r="F63" s="114">
        <v>0.74322541738782766</v>
      </c>
      <c r="G63" s="114">
        <v>0.38094852224905162</v>
      </c>
      <c r="H63" s="114">
        <v>0.1183791051283194</v>
      </c>
      <c r="I63" s="114">
        <v>0.88185230947315096</v>
      </c>
      <c r="J63" s="114">
        <v>0.73896712733956837</v>
      </c>
      <c r="K63" s="94">
        <v>0.89774807930755696</v>
      </c>
      <c r="L63" s="95"/>
      <c r="M63" s="96">
        <v>62</v>
      </c>
      <c r="N63" s="117">
        <v>-0.50899400086670432</v>
      </c>
      <c r="O63" s="117">
        <v>1.8269697087388657</v>
      </c>
      <c r="P63" s="117">
        <v>-0.17298450399339421</v>
      </c>
      <c r="Q63" s="117">
        <v>-0.56712995619828599</v>
      </c>
      <c r="R63" s="117">
        <v>0.65332129725502119</v>
      </c>
      <c r="S63" s="117">
        <v>-0.30299057469894142</v>
      </c>
      <c r="T63" s="117">
        <v>-1.1831285354289538</v>
      </c>
      <c r="U63" s="114">
        <v>1.1842973409495403</v>
      </c>
      <c r="V63" s="114">
        <v>0.64016436802657828</v>
      </c>
      <c r="W63" s="88">
        <v>1.2688240052456012</v>
      </c>
      <c r="X63" s="50"/>
      <c r="Y63" s="89">
        <v>62</v>
      </c>
      <c r="Z63" s="114">
        <f>(幕後結果!$AB$2+幕後結果!$AB$4*幕後結果_最佳化!$N1064)*12/3</f>
        <v>-0.68023202872606969</v>
      </c>
      <c r="AA63" s="114">
        <f>(幕後結果!$AC$2+幕後結果!$AC$4*幕後結果_最佳化!$O1064)*12/3</f>
        <v>2.972713934723608</v>
      </c>
      <c r="AB63" s="114">
        <f>(幕後結果!$AD$2+幕後結果!$AD$4*幕後結果_最佳化!$P1064)*12/3</f>
        <v>-0.78014819134960833</v>
      </c>
      <c r="AC63" s="114">
        <f>(幕後結果!$AE$2+幕後結果!$AE$4*幕後結果_最佳化!$Q1064)*12/3</f>
        <v>-0.68968010663165336</v>
      </c>
      <c r="AD63" s="114">
        <f>(幕後結果!$AF$2+幕後結果!$AF$4*幕後結果_最佳化!$R1064)*12/3</f>
        <v>-0.23385246720015385</v>
      </c>
      <c r="AE63" s="114">
        <f>(幕後結果!$AG$2+幕後結果!$AG$4*幕後結果_最佳化!$S1064)*12/3</f>
        <v>0.3901472371065462</v>
      </c>
      <c r="AF63" s="114">
        <f>(幕後結果!$AH$2+幕後結果!$AH$4*幕後結果_最佳化!$T1064)*12/3</f>
        <v>-0.71537566600257885</v>
      </c>
      <c r="AG63" s="114">
        <f>(幕後結果!$AI$2+幕後結果!$AI$4*幕後結果_最佳化!$U1064)*12/3</f>
        <v>-0.83945287842485194</v>
      </c>
      <c r="AH63" s="114">
        <f>(幕後結果!$AJ$2+幕後結果!$AJ$4*幕後結果_最佳化!$V1064)*12/3</f>
        <v>0.7183503647644871</v>
      </c>
      <c r="AI63" s="90">
        <f>(幕後結果!$AK$2+幕後結果!$AK$4*幕後結果_最佳化!$W1064)*12/3</f>
        <v>1.8114287850991673</v>
      </c>
      <c r="AJ63" s="50"/>
      <c r="AK63" s="50"/>
      <c r="AL63" s="50"/>
      <c r="AM63" s="98">
        <v>62</v>
      </c>
      <c r="AN63" s="118">
        <f t="shared" si="1"/>
        <v>0.1481658677067916</v>
      </c>
      <c r="AO63" s="118">
        <f t="shared" si="2"/>
        <v>8.0892876282579074E-2</v>
      </c>
      <c r="AP63" s="118">
        <f t="shared" si="3"/>
        <v>0.10110538405684637</v>
      </c>
      <c r="AQ63" s="118">
        <f t="shared" si="4"/>
        <v>0.10443706018781898</v>
      </c>
      <c r="AR63" s="118">
        <f t="shared" si="5"/>
        <v>4.5954243515232571E-2</v>
      </c>
      <c r="AS63" s="118">
        <f t="shared" si="6"/>
        <v>0.15478448224589025</v>
      </c>
      <c r="AT63" s="118">
        <f t="shared" si="7"/>
        <v>0.12353021556215939</v>
      </c>
      <c r="AU63" s="118">
        <f t="shared" si="8"/>
        <v>4.3781464925636254E-2</v>
      </c>
      <c r="AV63" s="118">
        <f t="shared" si="9"/>
        <v>0.12031995686527509</v>
      </c>
      <c r="AW63" s="118">
        <f t="shared" si="10"/>
        <v>7.7028448651770456E-2</v>
      </c>
      <c r="AX63" s="118">
        <f t="shared" si="11"/>
        <v>1</v>
      </c>
      <c r="AY63" s="118">
        <f>SUMPRODUCT(AN63:AW63,幕後結果_最佳化!$Z$1005:$AI$1005)</f>
        <v>3.9006887582973521E-2</v>
      </c>
      <c r="AZ63" s="118">
        <f>(SUMPRODUCT(AN63:AW63,MMULT(AN63:AW63,幕後結果!$AB$9:$AK$18)))*252</f>
        <v>6.261063128643081E-2</v>
      </c>
      <c r="BA63" s="118">
        <f t="shared" si="12"/>
        <v>0.25022116474517259</v>
      </c>
      <c r="BB63" s="113">
        <f t="shared" si="13"/>
        <v>-1.5558685537217683E-2</v>
      </c>
      <c r="BC63" s="50"/>
      <c r="BD63" s="50"/>
    </row>
    <row r="64" spans="1:56">
      <c r="A64" s="85">
        <v>63</v>
      </c>
      <c r="B64" s="114">
        <v>0.43020339444375266</v>
      </c>
      <c r="C64" s="114">
        <v>0.75385438569527419</v>
      </c>
      <c r="D64" s="114">
        <v>0.29405541179411321</v>
      </c>
      <c r="E64" s="114">
        <v>0.74368056582529007</v>
      </c>
      <c r="F64" s="114">
        <v>0.67044833157807981</v>
      </c>
      <c r="G64" s="114">
        <v>0.59741642591885213</v>
      </c>
      <c r="H64" s="114">
        <v>0.38727816573848739</v>
      </c>
      <c r="I64" s="114">
        <v>3.8464515836729163E-2</v>
      </c>
      <c r="J64" s="114">
        <v>0.50940042965976917</v>
      </c>
      <c r="K64" s="94">
        <v>0.85061375277528506</v>
      </c>
      <c r="L64" s="95"/>
      <c r="M64" s="96">
        <v>63</v>
      </c>
      <c r="N64" s="117">
        <v>-0.17585636222493062</v>
      </c>
      <c r="O64" s="117">
        <v>0.68666917082507384</v>
      </c>
      <c r="P64" s="117">
        <v>-0.54157571744293098</v>
      </c>
      <c r="Q64" s="117">
        <v>0.65473425199034818</v>
      </c>
      <c r="R64" s="117">
        <v>0.44115147964929624</v>
      </c>
      <c r="S64" s="117">
        <v>0.24666544895191017</v>
      </c>
      <c r="T64" s="117">
        <v>-0.28642016557683098</v>
      </c>
      <c r="U64" s="114">
        <v>-1.7687893681584763</v>
      </c>
      <c r="V64" s="114">
        <v>2.3565563730687428E-2</v>
      </c>
      <c r="W64" s="88">
        <v>1.0390693282277144</v>
      </c>
      <c r="X64" s="50"/>
      <c r="Y64" s="89">
        <v>63</v>
      </c>
      <c r="Z64" s="114">
        <f>(幕後結果!$AB$2+幕後結果!$AB$4*幕後結果_最佳化!$N1065)*12/3</f>
        <v>-0.26662486125248341</v>
      </c>
      <c r="AA64" s="114">
        <f>(幕後結果!$AC$2+幕後結果!$AC$4*幕後結果_最佳化!$O1065)*12/3</f>
        <v>2.014622023398791</v>
      </c>
      <c r="AB64" s="114">
        <f>(幕後結果!$AD$2+幕後結果!$AD$4*幕後結果_最佳化!$P1065)*12/3</f>
        <v>-1.2759458677820779</v>
      </c>
      <c r="AC64" s="114">
        <f>(幕後結果!$AE$2+幕後結果!$AE$4*幕後結果_最佳化!$Q1065)*12/3</f>
        <v>-6.4798883910660576E-3</v>
      </c>
      <c r="AD64" s="114">
        <f>(幕後結果!$AF$2+幕後結果!$AF$4*幕後結果_最佳化!$R1065)*12/3</f>
        <v>-0.32250153112192026</v>
      </c>
      <c r="AE64" s="114">
        <f>(幕後結果!$AG$2+幕後結果!$AG$4*幕後結果_最佳化!$S1065)*12/3</f>
        <v>0.90195436109066562</v>
      </c>
      <c r="AF64" s="114">
        <f>(幕後結果!$AH$2+幕後結果!$AH$4*幕後結果_最佳化!$T1065)*12/3</f>
        <v>-0.27275803388501813</v>
      </c>
      <c r="AG64" s="114">
        <f>(幕後結果!$AI$2+幕後結果!$AI$4*幕後結果_最佳化!$U1065)*12/3</f>
        <v>-4.0866616134054254</v>
      </c>
      <c r="AH64" s="114">
        <f>(幕後結果!$AJ$2+幕後結果!$AJ$4*幕後結果_最佳化!$V1065)*12/3</f>
        <v>0.74733514213191565</v>
      </c>
      <c r="AI64" s="90">
        <f>(幕後結果!$AK$2+幕後結果!$AK$4*幕後結果_最佳化!$W1065)*12/3</f>
        <v>1.6588094605801935</v>
      </c>
      <c r="AJ64" s="50"/>
      <c r="AK64" s="50"/>
      <c r="AL64" s="50"/>
      <c r="AM64" s="98">
        <v>63</v>
      </c>
      <c r="AN64" s="118">
        <f t="shared" si="1"/>
        <v>0.15261277354019681</v>
      </c>
      <c r="AO64" s="118">
        <f t="shared" si="2"/>
        <v>0.11335207458870507</v>
      </c>
      <c r="AP64" s="118">
        <f t="shared" si="3"/>
        <v>0.16149222234349925</v>
      </c>
      <c r="AQ64" s="118">
        <f t="shared" si="4"/>
        <v>6.2127917126310009E-2</v>
      </c>
      <c r="AR64" s="118">
        <f t="shared" si="5"/>
        <v>8.9914910445342208E-2</v>
      </c>
      <c r="AS64" s="118">
        <f t="shared" si="6"/>
        <v>0.14542002083969674</v>
      </c>
      <c r="AT64" s="118">
        <f t="shared" si="7"/>
        <v>9.6042964759269392E-2</v>
      </c>
      <c r="AU64" s="118">
        <f t="shared" si="8"/>
        <v>8.292063328749058E-2</v>
      </c>
      <c r="AV64" s="118">
        <f t="shared" si="9"/>
        <v>5.1695279459221949E-2</v>
      </c>
      <c r="AW64" s="118">
        <f t="shared" si="10"/>
        <v>4.4421203610268044E-2</v>
      </c>
      <c r="AX64" s="118">
        <f t="shared" si="11"/>
        <v>1</v>
      </c>
      <c r="AY64" s="118">
        <f>SUMPRODUCT(AN64:AW64,幕後結果_最佳化!$Z$1005:$AI$1005)</f>
        <v>-0.11224990615965844</v>
      </c>
      <c r="AZ64" s="118">
        <f>(SUMPRODUCT(AN64:AW64,MMULT(AN64:AW64,幕後結果!$AB$9:$AK$18)))*252</f>
        <v>8.8828163188430592E-2</v>
      </c>
      <c r="BA64" s="118">
        <f t="shared" si="12"/>
        <v>0.29804053950499854</v>
      </c>
      <c r="BB64" s="113">
        <f t="shared" si="13"/>
        <v>-0.52056645185698425</v>
      </c>
      <c r="BC64" s="50"/>
      <c r="BD64" s="50"/>
    </row>
    <row r="65" spans="1:56">
      <c r="A65" s="85">
        <v>64</v>
      </c>
      <c r="B65" s="114">
        <v>0.87547397039706532</v>
      </c>
      <c r="C65" s="114">
        <v>0.57336031098575191</v>
      </c>
      <c r="D65" s="114">
        <v>0.41108735069599844</v>
      </c>
      <c r="E65" s="114">
        <v>0.66159643559844716</v>
      </c>
      <c r="F65" s="114">
        <v>0.86491879420326967</v>
      </c>
      <c r="G65" s="114">
        <v>0.99357930246726633</v>
      </c>
      <c r="H65" s="114">
        <v>3.8281360753394722E-2</v>
      </c>
      <c r="I65" s="114">
        <v>9.9516599726908073E-2</v>
      </c>
      <c r="J65" s="114">
        <v>0.25362124398360408</v>
      </c>
      <c r="K65" s="94">
        <v>0.46603525783944488</v>
      </c>
      <c r="L65" s="95"/>
      <c r="M65" s="96">
        <v>64</v>
      </c>
      <c r="N65" s="117">
        <v>1.1526549012773664</v>
      </c>
      <c r="O65" s="117">
        <v>0.18493581646727988</v>
      </c>
      <c r="P65" s="117">
        <v>-0.22474879654883179</v>
      </c>
      <c r="Q65" s="117">
        <v>0.41682402408755836</v>
      </c>
      <c r="R65" s="117">
        <v>1.1026886172884904</v>
      </c>
      <c r="S65" s="117">
        <v>2.4881378423806355</v>
      </c>
      <c r="T65" s="117">
        <v>-1.7709878541032895</v>
      </c>
      <c r="U65" s="114">
        <v>-1.284310885751079</v>
      </c>
      <c r="V65" s="114">
        <v>-0.66313751173010227</v>
      </c>
      <c r="W65" s="88">
        <v>-8.5240094596235688E-2</v>
      </c>
      <c r="X65" s="50"/>
      <c r="Y65" s="89">
        <v>64</v>
      </c>
      <c r="Z65" s="114">
        <f>(幕後結果!$AB$2+幕後結果!$AB$4*幕後結果_最佳化!$N1066)*12/3</f>
        <v>1.3827888252172211</v>
      </c>
      <c r="AA65" s="114">
        <f>(幕後結果!$AC$2+幕後結果!$AC$4*幕後結果_最佳化!$O1066)*12/3</f>
        <v>2.3719713756558014</v>
      </c>
      <c r="AB65" s="114">
        <f>(幕後結果!$AD$2+幕後結果!$AD$4*幕後結果_最佳化!$P1066)*12/3</f>
        <v>0.28914444764611713</v>
      </c>
      <c r="AC65" s="114">
        <f>(幕後結果!$AE$2+幕後結果!$AE$4*幕後結果_最佳化!$Q1066)*12/3</f>
        <v>-8.4093607235645296E-2</v>
      </c>
      <c r="AD65" s="114">
        <f>(幕後結果!$AF$2+幕後結果!$AF$4*幕後結果_最佳化!$R1066)*12/3</f>
        <v>0.82574036985100996</v>
      </c>
      <c r="AE65" s="114">
        <f>(幕後結果!$AG$2+幕後結果!$AG$4*幕後結果_最佳化!$S1066)*12/3</f>
        <v>3.2939103387260951</v>
      </c>
      <c r="AF65" s="114">
        <f>(幕後結果!$AH$2+幕後結果!$AH$4*幕後結果_最佳化!$T1066)*12/3</f>
        <v>-0.90620856945502082</v>
      </c>
      <c r="AG65" s="114">
        <f>(幕後結果!$AI$2+幕後結果!$AI$4*幕後結果_最佳化!$U1066)*12/3</f>
        <v>-2.6263514915888262</v>
      </c>
      <c r="AH65" s="114">
        <f>(幕後結果!$AJ$2+幕後結果!$AJ$4*幕後結果_最佳化!$V1066)*12/3</f>
        <v>0.26866475748762625</v>
      </c>
      <c r="AI65" s="90">
        <f>(幕後結果!$AK$2+幕後結果!$AK$4*幕後結果_最佳化!$W1066)*12/3</f>
        <v>0.93226398245369158</v>
      </c>
      <c r="AJ65" s="50"/>
      <c r="AK65" s="50"/>
      <c r="AL65" s="50"/>
      <c r="AM65" s="98">
        <v>64</v>
      </c>
      <c r="AN65" s="118">
        <f t="shared" si="1"/>
        <v>8.712903875912914E-2</v>
      </c>
      <c r="AO65" s="118">
        <f t="shared" si="2"/>
        <v>7.8705777188010223E-2</v>
      </c>
      <c r="AP65" s="118">
        <f t="shared" si="3"/>
        <v>0.12333128709133916</v>
      </c>
      <c r="AQ65" s="118">
        <f t="shared" si="4"/>
        <v>0.11133224288888201</v>
      </c>
      <c r="AR65" s="118">
        <f t="shared" si="5"/>
        <v>0.16822195572246273</v>
      </c>
      <c r="AS65" s="118">
        <f t="shared" si="6"/>
        <v>4.4711744965356001E-2</v>
      </c>
      <c r="AT65" s="118">
        <f t="shared" si="7"/>
        <v>2.9835164908406323E-2</v>
      </c>
      <c r="AU65" s="118">
        <f t="shared" si="8"/>
        <v>6.378442674530628E-2</v>
      </c>
      <c r="AV65" s="118">
        <f t="shared" si="9"/>
        <v>0.17154748143343948</v>
      </c>
      <c r="AW65" s="118">
        <f t="shared" si="10"/>
        <v>0.12140088029766857</v>
      </c>
      <c r="AX65" s="118">
        <f t="shared" si="11"/>
        <v>0.99999999999999989</v>
      </c>
      <c r="AY65" s="118">
        <f>SUMPRODUCT(AN65:AW65,幕後結果_最佳化!$Z$1005:$AI$1005)</f>
        <v>-7.7717644831966318E-2</v>
      </c>
      <c r="AZ65" s="118">
        <f>(SUMPRODUCT(AN65:AW65,MMULT(AN65:AW65,幕後結果!$AB$9:$AK$18)))*252</f>
        <v>7.0155621337489191E-2</v>
      </c>
      <c r="BA65" s="118">
        <f t="shared" si="12"/>
        <v>0.26486906451582676</v>
      </c>
      <c r="BB65" s="113">
        <f t="shared" si="13"/>
        <v>-0.45538592833576852</v>
      </c>
      <c r="BC65" s="50"/>
      <c r="BD65" s="50"/>
    </row>
    <row r="66" spans="1:56">
      <c r="A66" s="85">
        <v>65</v>
      </c>
      <c r="B66" s="114">
        <v>7.9683208228940039E-2</v>
      </c>
      <c r="C66" s="114">
        <v>0.26211357605902097</v>
      </c>
      <c r="D66" s="114">
        <v>0.69370271262332106</v>
      </c>
      <c r="E66" s="114">
        <v>6.1878697434615715E-2</v>
      </c>
      <c r="F66" s="114">
        <v>0.44164972648053569</v>
      </c>
      <c r="G66" s="114">
        <v>0.72745198903710517</v>
      </c>
      <c r="H66" s="114">
        <v>0.66547707901823983</v>
      </c>
      <c r="I66" s="114">
        <v>0.76185413402117597</v>
      </c>
      <c r="J66" s="114">
        <v>0.44313252822208438</v>
      </c>
      <c r="K66" s="94">
        <v>0.98600962023513516</v>
      </c>
      <c r="L66" s="95"/>
      <c r="M66" s="96">
        <v>65</v>
      </c>
      <c r="N66" s="117">
        <v>-1.4072056509840634</v>
      </c>
      <c r="O66" s="117">
        <v>-0.63684294143084486</v>
      </c>
      <c r="P66" s="117">
        <v>0.5063733566847487</v>
      </c>
      <c r="Q66" s="117">
        <v>-1.5391921443120997</v>
      </c>
      <c r="R66" s="117">
        <v>-0.14678787803962998</v>
      </c>
      <c r="S66" s="117">
        <v>0.60512488311921087</v>
      </c>
      <c r="T66" s="117">
        <v>0.42745790132997535</v>
      </c>
      <c r="U66" s="114">
        <v>0.71227947395977276</v>
      </c>
      <c r="V66" s="114">
        <v>-0.14303181288824365</v>
      </c>
      <c r="W66" s="88">
        <v>2.1975560299790442</v>
      </c>
      <c r="X66" s="50"/>
      <c r="Y66" s="89">
        <v>65</v>
      </c>
      <c r="Z66" s="114">
        <f>(幕後結果!$AB$2+幕後結果!$AB$4*幕後結果_最佳化!$N1067)*12/3</f>
        <v>-1.7954070594175182</v>
      </c>
      <c r="AA66" s="114">
        <f>(幕後結果!$AC$2+幕後結果!$AC$4*幕後結果_最佳化!$O1067)*12/3</f>
        <v>-0.16370147600467377</v>
      </c>
      <c r="AB66" s="114">
        <f>(幕後結果!$AD$2+幕後結果!$AD$4*幕後結果_最佳化!$P1067)*12/3</f>
        <v>-2.062979321876016</v>
      </c>
      <c r="AC66" s="114">
        <f>(幕後結果!$AE$2+幕後結果!$AE$4*幕後結果_最佳化!$Q1067)*12/3</f>
        <v>-1.6861586487112259</v>
      </c>
      <c r="AD66" s="114">
        <f>(幕後結果!$AF$2+幕後結果!$AF$4*幕後結果_最佳化!$R1067)*12/3</f>
        <v>-1.8342013079330848</v>
      </c>
      <c r="AE66" s="114">
        <f>(幕後結果!$AG$2+幕後結果!$AG$4*幕後結果_最佳化!$S1067)*12/3</f>
        <v>0.19460697278252029</v>
      </c>
      <c r="AF66" s="114">
        <f>(幕後結果!$AH$2+幕後結果!$AH$4*幕後結果_最佳化!$T1067)*12/3</f>
        <v>-0.38380483751137473</v>
      </c>
      <c r="AG66" s="114">
        <f>(幕後結果!$AI$2+幕後結果!$AI$4*幕後結果_最佳化!$U1067)*12/3</f>
        <v>-1.4476274878092692</v>
      </c>
      <c r="AH66" s="114">
        <f>(幕後結果!$AJ$2+幕後結果!$AJ$4*幕後結果_最佳化!$V1067)*12/3</f>
        <v>0.33637660269453545</v>
      </c>
      <c r="AI66" s="90">
        <f>(幕後結果!$AK$2+幕後結果!$AK$4*幕後結果_最佳化!$W1067)*12/3</f>
        <v>1.8690986000036383</v>
      </c>
      <c r="AJ66" s="50"/>
      <c r="AK66" s="50"/>
      <c r="AL66" s="50"/>
      <c r="AM66" s="98">
        <v>65</v>
      </c>
      <c r="AN66" s="118">
        <f t="shared" si="1"/>
        <v>0.18428728667883484</v>
      </c>
      <c r="AO66" s="118">
        <f t="shared" si="2"/>
        <v>4.9704877746834186E-2</v>
      </c>
      <c r="AP66" s="118">
        <f t="shared" si="3"/>
        <v>0.13338831520514</v>
      </c>
      <c r="AQ66" s="118">
        <f t="shared" si="4"/>
        <v>1.5127644586687077E-2</v>
      </c>
      <c r="AR66" s="118">
        <f t="shared" si="5"/>
        <v>0.20043359191034196</v>
      </c>
      <c r="AS66" s="118">
        <f t="shared" si="6"/>
        <v>2.8063903212796403E-2</v>
      </c>
      <c r="AT66" s="118">
        <f t="shared" si="7"/>
        <v>4.3383642380890618E-2</v>
      </c>
      <c r="AU66" s="118">
        <f t="shared" si="8"/>
        <v>0.1938511323023081</v>
      </c>
      <c r="AV66" s="118">
        <f t="shared" si="9"/>
        <v>4.0131394667863064E-2</v>
      </c>
      <c r="AW66" s="118">
        <f t="shared" si="10"/>
        <v>0.11162821130830373</v>
      </c>
      <c r="AX66" s="118">
        <f t="shared" si="11"/>
        <v>1</v>
      </c>
      <c r="AY66" s="118">
        <f>SUMPRODUCT(AN66:AW66,幕後結果_最佳化!$Z$1005:$AI$1005)</f>
        <v>-0.42624968734800495</v>
      </c>
      <c r="AZ66" s="118">
        <f>(SUMPRODUCT(AN66:AW66,MMULT(AN66:AW66,幕後結果!$AB$9:$AK$18)))*252</f>
        <v>0.11004055665996723</v>
      </c>
      <c r="BA66" s="118">
        <f t="shared" si="12"/>
        <v>0.33172361486630286</v>
      </c>
      <c r="BB66" s="113">
        <f t="shared" si="13"/>
        <v>-1.4142788343153982</v>
      </c>
      <c r="BC66" s="50"/>
      <c r="BD66" s="50"/>
    </row>
    <row r="67" spans="1:56">
      <c r="A67" s="85">
        <v>66</v>
      </c>
      <c r="B67" s="114">
        <v>0.14532215990672581</v>
      </c>
      <c r="C67" s="114">
        <v>0.94217292852079515</v>
      </c>
      <c r="D67" s="114">
        <v>0.59813841041979998</v>
      </c>
      <c r="E67" s="114">
        <v>0.15925652789543876</v>
      </c>
      <c r="F67" s="114">
        <v>0.51571605783246688</v>
      </c>
      <c r="G67" s="114">
        <v>0.43724644157509007</v>
      </c>
      <c r="H67" s="114">
        <v>7.8275653151866242E-2</v>
      </c>
      <c r="I67" s="114">
        <v>0.59126266295173968</v>
      </c>
      <c r="J67" s="114">
        <v>0.88186751893951731</v>
      </c>
      <c r="K67" s="94">
        <v>0.35997291642942342</v>
      </c>
      <c r="L67" s="95"/>
      <c r="M67" s="96">
        <v>66</v>
      </c>
      <c r="N67" s="117">
        <v>-1.0567092112361438</v>
      </c>
      <c r="O67" s="117">
        <v>1.5732793747994085</v>
      </c>
      <c r="P67" s="117">
        <v>0.24853152819440091</v>
      </c>
      <c r="Q67" s="117">
        <v>-0.99751817595875858</v>
      </c>
      <c r="R67" s="117">
        <v>3.9404509885553704E-2</v>
      </c>
      <c r="S67" s="117">
        <v>-0.15795420699565579</v>
      </c>
      <c r="T67" s="117">
        <v>-1.4167661608547766</v>
      </c>
      <c r="U67" s="114">
        <v>0.23079421704321176</v>
      </c>
      <c r="V67" s="114">
        <v>1.1843742160607293</v>
      </c>
      <c r="W67" s="88">
        <v>-0.3585311873765557</v>
      </c>
      <c r="X67" s="50"/>
      <c r="Y67" s="89">
        <v>66</v>
      </c>
      <c r="Z67" s="114">
        <f>(幕後結果!$AB$2+幕後結果!$AB$4*幕後結果_最佳化!$N1068)*12/3</f>
        <v>-1.3602480655411202</v>
      </c>
      <c r="AA67" s="114">
        <f>(幕後結果!$AC$2+幕後結果!$AC$4*幕後結果_最佳化!$O1068)*12/3</f>
        <v>2.3497646327494408</v>
      </c>
      <c r="AB67" s="114">
        <f>(幕後結果!$AD$2+幕後結果!$AD$4*幕後結果_最佳化!$P1068)*12/3</f>
        <v>-1.0383355262041107</v>
      </c>
      <c r="AC67" s="114">
        <f>(幕後結果!$AE$2+幕後結果!$AE$4*幕後結果_最佳化!$Q1068)*12/3</f>
        <v>-1.0499463843526271</v>
      </c>
      <c r="AD67" s="114">
        <f>(幕後結果!$AF$2+幕後結果!$AF$4*幕後結果_最佳化!$R1068)*12/3</f>
        <v>-1.1330239920328413</v>
      </c>
      <c r="AE67" s="114">
        <f>(幕後結果!$AG$2+幕後結果!$AG$4*幕後結果_最佳化!$S1068)*12/3</f>
        <v>0.15857981735341747</v>
      </c>
      <c r="AF67" s="114">
        <f>(幕後結果!$AH$2+幕後結果!$AH$4*幕後結果_最佳化!$T1068)*12/3</f>
        <v>-0.90577325266539399</v>
      </c>
      <c r="AG67" s="114">
        <f>(幕後結果!$AI$2+幕後結果!$AI$4*幕後結果_最佳化!$U1068)*12/3</f>
        <v>-2.4906368403056094</v>
      </c>
      <c r="AH67" s="114">
        <f>(幕後結果!$AJ$2+幕後結果!$AJ$4*幕後結果_最佳化!$V1068)*12/3</f>
        <v>0.81126044765011063</v>
      </c>
      <c r="AI67" s="90">
        <f>(幕後結果!$AK$2+幕後結果!$AK$4*幕後結果_最佳化!$W1068)*12/3</f>
        <v>-0.11671295377089574</v>
      </c>
      <c r="AJ67" s="50"/>
      <c r="AK67" s="50"/>
      <c r="AL67" s="50"/>
      <c r="AM67" s="98">
        <v>66</v>
      </c>
      <c r="AN67" s="118">
        <f t="shared" si="1"/>
        <v>0.15144473434923025</v>
      </c>
      <c r="AO67" s="118">
        <f t="shared" si="2"/>
        <v>6.5142871254853171E-2</v>
      </c>
      <c r="AP67" s="118">
        <f t="shared" si="3"/>
        <v>0.12249959591600602</v>
      </c>
      <c r="AQ67" s="118">
        <f t="shared" si="4"/>
        <v>0.16783483506718916</v>
      </c>
      <c r="AR67" s="118">
        <f t="shared" si="5"/>
        <v>0.14326377849843369</v>
      </c>
      <c r="AS67" s="118">
        <f t="shared" si="6"/>
        <v>2.034218439873E-2</v>
      </c>
      <c r="AT67" s="118">
        <f t="shared" si="7"/>
        <v>7.2437923962182949E-3</v>
      </c>
      <c r="AU67" s="118">
        <f t="shared" si="8"/>
        <v>0.11405666944623875</v>
      </c>
      <c r="AV67" s="118">
        <f t="shared" si="9"/>
        <v>0.18128160088870859</v>
      </c>
      <c r="AW67" s="118">
        <f t="shared" si="10"/>
        <v>2.6889937784392321E-2</v>
      </c>
      <c r="AX67" s="118">
        <f t="shared" si="11"/>
        <v>1.0000000000000002</v>
      </c>
      <c r="AY67" s="118">
        <f>SUMPRODUCT(AN67:AW67,幕後結果_最佳化!$Z$1005:$AI$1005)</f>
        <v>-0.26195094927356311</v>
      </c>
      <c r="AZ67" s="118">
        <f>(SUMPRODUCT(AN67:AW67,MMULT(AN67:AW67,幕後結果!$AB$9:$AK$18)))*252</f>
        <v>7.7365272520866196E-2</v>
      </c>
      <c r="BA67" s="118">
        <f t="shared" si="12"/>
        <v>0.27814613518951903</v>
      </c>
      <c r="BB67" s="113">
        <f t="shared" si="13"/>
        <v>-1.0960100131028185</v>
      </c>
      <c r="BC67" s="50"/>
      <c r="BD67" s="50"/>
    </row>
    <row r="68" spans="1:56">
      <c r="A68" s="85">
        <v>67</v>
      </c>
      <c r="B68" s="114">
        <v>0.24783748888062829</v>
      </c>
      <c r="C68" s="114">
        <v>0.9430443550267662</v>
      </c>
      <c r="D68" s="114">
        <v>7.3899444117074164E-2</v>
      </c>
      <c r="E68" s="114">
        <v>0.89806410711184137</v>
      </c>
      <c r="F68" s="114">
        <v>0.75482292906307125</v>
      </c>
      <c r="G68" s="114">
        <v>7.6042045981260076E-2</v>
      </c>
      <c r="H68" s="114">
        <v>2.7259053591129234E-2</v>
      </c>
      <c r="I68" s="114">
        <v>0.86667745440880273</v>
      </c>
      <c r="J68" s="114">
        <v>0.17021966159373592</v>
      </c>
      <c r="K68" s="94">
        <v>0.69944206405215126</v>
      </c>
      <c r="L68" s="95"/>
      <c r="M68" s="96">
        <v>67</v>
      </c>
      <c r="N68" s="117">
        <v>-0.68131059957279116</v>
      </c>
      <c r="O68" s="117">
        <v>1.5808545869713615</v>
      </c>
      <c r="P68" s="117">
        <v>-1.4473501204188801</v>
      </c>
      <c r="Q68" s="117">
        <v>1.2705977557466221</v>
      </c>
      <c r="R68" s="117">
        <v>0.68974566731970999</v>
      </c>
      <c r="S68" s="117">
        <v>-1.4322087372773862</v>
      </c>
      <c r="T68" s="117">
        <v>-1.9226970529234306</v>
      </c>
      <c r="U68" s="114">
        <v>1.1108217297973717</v>
      </c>
      <c r="V68" s="114">
        <v>-0.95329756836814417</v>
      </c>
      <c r="W68" s="88">
        <v>0.52279650518708043</v>
      </c>
      <c r="X68" s="50"/>
      <c r="Y68" s="89">
        <v>67</v>
      </c>
      <c r="Z68" s="114">
        <f>(幕後結果!$AB$2+幕後結果!$AB$4*幕後結果_最佳化!$N1069)*12/3</f>
        <v>-0.89417177023977479</v>
      </c>
      <c r="AA68" s="114">
        <f>(幕後結果!$AC$2+幕後結果!$AC$4*幕後結果_最佳化!$O1069)*12/3</f>
        <v>2.6049814605880832</v>
      </c>
      <c r="AB68" s="114">
        <f>(幕後結果!$AD$2+幕後結果!$AD$4*幕後結果_最佳化!$P1069)*12/3</f>
        <v>-2.4018955954385697</v>
      </c>
      <c r="AC68" s="114">
        <f>(幕後結果!$AE$2+幕後結果!$AE$4*幕後結果_最佳化!$Q1069)*12/3</f>
        <v>0.44209669991983841</v>
      </c>
      <c r="AD68" s="114">
        <f>(幕後結果!$AF$2+幕後結果!$AF$4*幕後結果_最佳化!$R1069)*12/3</f>
        <v>-0.17221267409863272</v>
      </c>
      <c r="AE68" s="114">
        <f>(幕後結果!$AG$2+幕後結果!$AG$4*幕後結果_最佳化!$S1069)*12/3</f>
        <v>-0.48836185091694634</v>
      </c>
      <c r="AF68" s="114">
        <f>(幕後結果!$AH$2+幕後結果!$AH$4*幕後結果_最佳化!$T1069)*12/3</f>
        <v>-0.75943985090081689</v>
      </c>
      <c r="AG68" s="114">
        <f>(幕後結果!$AI$2+幕後結果!$AI$4*幕後結果_最佳化!$U1069)*12/3</f>
        <v>-0.93772109056659347</v>
      </c>
      <c r="AH68" s="114">
        <f>(幕後結果!$AJ$2+幕後結果!$AJ$4*幕後結果_最佳化!$V1069)*12/3</f>
        <v>-9.6893286846821414E-2</v>
      </c>
      <c r="AI68" s="90">
        <f>(幕後結果!$AK$2+幕後結果!$AK$4*幕後結果_最佳化!$W1069)*12/3</f>
        <v>1.7807682148605348</v>
      </c>
      <c r="AJ68" s="50"/>
      <c r="AK68" s="50"/>
      <c r="AL68" s="50"/>
      <c r="AM68" s="98">
        <v>67</v>
      </c>
      <c r="AN68" s="118">
        <f t="shared" ref="AN68:AN131" si="14">B1069/SUM($B1069:$K1069)</f>
        <v>0.1058821813288833</v>
      </c>
      <c r="AO68" s="118">
        <f t="shared" ref="AO68:AO131" si="15">C1069/SUM($B1069:$K1069)</f>
        <v>0.10861098426680307</v>
      </c>
      <c r="AP68" s="118">
        <f t="shared" ref="AP68:AP131" si="16">D1069/SUM($B1069:$K1069)</f>
        <v>7.0412150833043072E-2</v>
      </c>
      <c r="AQ68" s="118">
        <f t="shared" ref="AQ68:AQ131" si="17">E1069/SUM($B1069:$K1069)</f>
        <v>4.3678260724070883E-2</v>
      </c>
      <c r="AR68" s="118">
        <f t="shared" ref="AR68:AR131" si="18">F1069/SUM($B1069:$K1069)</f>
        <v>0.17083932555375292</v>
      </c>
      <c r="AS68" s="118">
        <f t="shared" ref="AS68:AS131" si="19">G1069/SUM($B1069:$K1069)</f>
        <v>1.0020051131738383E-2</v>
      </c>
      <c r="AT68" s="118">
        <f t="shared" ref="AT68:AT131" si="20">H1069/SUM($B1069:$K1069)</f>
        <v>8.3739433575383423E-2</v>
      </c>
      <c r="AU68" s="118">
        <f t="shared" ref="AU68:AU131" si="21">I1069/SUM($B1069:$K1069)</f>
        <v>0.13463555154197429</v>
      </c>
      <c r="AV68" s="118">
        <f t="shared" ref="AV68:AV131" si="22">J1069/SUM($B1069:$K1069)</f>
        <v>0.11953781546504107</v>
      </c>
      <c r="AW68" s="118">
        <f t="shared" ref="AW68:AW131" si="23">K1069/SUM($B1069:$K1069)</f>
        <v>0.15264424557930975</v>
      </c>
      <c r="AX68" s="118">
        <f t="shared" ref="AX68:AX131" si="24">SUM(AN68:AW68)</f>
        <v>1</v>
      </c>
      <c r="AY68" s="118">
        <f>SUMPRODUCT(AN68:AW68,幕後結果_最佳化!$Z$1005:$AI$1005)</f>
        <v>-0.12075007683213948</v>
      </c>
      <c r="AZ68" s="118">
        <f>(SUMPRODUCT(AN68:AW68,MMULT(AN68:AW68,幕後結果!$AB$9:$AK$18)))*252</f>
        <v>7.3806286207158497E-2</v>
      </c>
      <c r="BA68" s="118">
        <f t="shared" ref="BA68:BA131" si="25">AZ68^0.5</f>
        <v>0.27167312382191672</v>
      </c>
      <c r="BB68" s="113">
        <f t="shared" ref="BB68:BB131" si="26">(AY68-$BC$2)/$BA68</f>
        <v>-0.60237860311649016</v>
      </c>
      <c r="BC68" s="50"/>
      <c r="BD68" s="50"/>
    </row>
    <row r="69" spans="1:56">
      <c r="A69" s="85">
        <v>68</v>
      </c>
      <c r="B69" s="114">
        <v>0.67354752797758866</v>
      </c>
      <c r="C69" s="114">
        <v>4.865454556288773E-2</v>
      </c>
      <c r="D69" s="114">
        <v>0.82048823944997995</v>
      </c>
      <c r="E69" s="114">
        <v>0.21121122883832055</v>
      </c>
      <c r="F69" s="114">
        <v>0.28466461810674448</v>
      </c>
      <c r="G69" s="114">
        <v>0.78932593488955494</v>
      </c>
      <c r="H69" s="114">
        <v>0.35102403911176139</v>
      </c>
      <c r="I69" s="114">
        <v>0.32196274439028927</v>
      </c>
      <c r="J69" s="114">
        <v>0.66197073180697141</v>
      </c>
      <c r="K69" s="94">
        <v>0.53167856566467142</v>
      </c>
      <c r="L69" s="95"/>
      <c r="M69" s="96">
        <v>68</v>
      </c>
      <c r="N69" s="117">
        <v>0.4497302675147048</v>
      </c>
      <c r="O69" s="117">
        <v>-1.6580414956320262</v>
      </c>
      <c r="P69" s="117">
        <v>0.9172273437695766</v>
      </c>
      <c r="Q69" s="117">
        <v>-0.80222562208843795</v>
      </c>
      <c r="R69" s="117">
        <v>-0.56903964433540632</v>
      </c>
      <c r="S69" s="117">
        <v>0.80408457858062987</v>
      </c>
      <c r="T69" s="117">
        <v>-0.38255724259143359</v>
      </c>
      <c r="U69" s="114">
        <v>-0.46221731326565613</v>
      </c>
      <c r="V69" s="114">
        <v>0.41784761338395171</v>
      </c>
      <c r="W69" s="88">
        <v>7.9490020893715804E-2</v>
      </c>
      <c r="X69" s="50"/>
      <c r="Y69" s="89">
        <v>68</v>
      </c>
      <c r="Z69" s="114">
        <f>(幕後結果!$AB$2+幕後結果!$AB$4*幕後結果_最佳化!$N1070)*12/3</f>
        <v>0.51007246718776278</v>
      </c>
      <c r="AA69" s="114">
        <f>(幕後結果!$AC$2+幕後結果!$AC$4*幕後結果_最佳化!$O1070)*12/3</f>
        <v>5.4151528546673156E-3</v>
      </c>
      <c r="AB69" s="114">
        <f>(幕後結果!$AD$2+幕後結果!$AD$4*幕後結果_最佳化!$P1070)*12/3</f>
        <v>-4.114116420845737E-2</v>
      </c>
      <c r="AC69" s="114">
        <f>(幕後結果!$AE$2+幕後結果!$AE$4*幕後結果_最佳化!$Q1070)*12/3</f>
        <v>-1.1487932984423082</v>
      </c>
      <c r="AD69" s="114">
        <f>(幕後結果!$AF$2+幕後結果!$AF$4*幕後結果_最佳化!$R1070)*12/3</f>
        <v>-1.4837775027501434</v>
      </c>
      <c r="AE69" s="114">
        <f>(幕後結果!$AG$2+幕後結果!$AG$4*幕後結果_最佳化!$S1070)*12/3</f>
        <v>0.79621481826887364</v>
      </c>
      <c r="AF69" s="114">
        <f>(幕後結果!$AH$2+幕後結果!$AH$4*幕後結果_最佳化!$T1070)*12/3</f>
        <v>-0.68928767104659239</v>
      </c>
      <c r="AG69" s="114">
        <f>(幕後結果!$AI$2+幕後結果!$AI$4*幕後結果_最佳化!$U1070)*12/3</f>
        <v>-1.8960157325626474</v>
      </c>
      <c r="AH69" s="114">
        <f>(幕後結果!$AJ$2+幕後結果!$AJ$4*幕後結果_最佳化!$V1070)*12/3</f>
        <v>0.55134543960804661</v>
      </c>
      <c r="AI69" s="90">
        <f>(幕後結果!$AK$2+幕後結果!$AK$4*幕後結果_最佳化!$W1070)*12/3</f>
        <v>0.4179895225813583</v>
      </c>
      <c r="AJ69" s="50"/>
      <c r="AK69" s="50"/>
      <c r="AL69" s="50"/>
      <c r="AM69" s="98">
        <v>68</v>
      </c>
      <c r="AN69" s="118">
        <f t="shared" si="14"/>
        <v>9.289251634775969E-2</v>
      </c>
      <c r="AO69" s="118">
        <f t="shared" si="15"/>
        <v>0.18547751086671721</v>
      </c>
      <c r="AP69" s="118">
        <f t="shared" si="16"/>
        <v>0.12204227407579595</v>
      </c>
      <c r="AQ69" s="118">
        <f t="shared" si="17"/>
        <v>2.9783585079503912E-2</v>
      </c>
      <c r="AR69" s="118">
        <f t="shared" si="18"/>
        <v>7.853664307717538E-2</v>
      </c>
      <c r="AS69" s="118">
        <f t="shared" si="19"/>
        <v>0.14915958733395393</v>
      </c>
      <c r="AT69" s="118">
        <f t="shared" si="20"/>
        <v>0.17314943216905002</v>
      </c>
      <c r="AU69" s="118">
        <f t="shared" si="21"/>
        <v>1.0739676010219766E-2</v>
      </c>
      <c r="AV69" s="118">
        <f t="shared" si="22"/>
        <v>0.13647144966676436</v>
      </c>
      <c r="AW69" s="118">
        <f t="shared" si="23"/>
        <v>2.1747325373059519E-2</v>
      </c>
      <c r="AX69" s="118">
        <f t="shared" si="24"/>
        <v>0.99999999999999978</v>
      </c>
      <c r="AY69" s="118">
        <f>SUMPRODUCT(AN69:AW69,幕後結果_最佳化!$Z$1005:$AI$1005)</f>
        <v>0.17510780882723231</v>
      </c>
      <c r="AZ69" s="118">
        <f>(SUMPRODUCT(AN69:AW69,MMULT(AN69:AW69,幕後結果!$AB$9:$AK$18)))*252</f>
        <v>7.0118749939763914E-2</v>
      </c>
      <c r="BA69" s="118">
        <f t="shared" si="25"/>
        <v>0.2647994523026132</v>
      </c>
      <c r="BB69" s="113">
        <f t="shared" si="26"/>
        <v>0.49927523519249972</v>
      </c>
      <c r="BC69" s="50"/>
      <c r="BD69" s="50"/>
    </row>
    <row r="70" spans="1:56">
      <c r="A70" s="85">
        <v>69</v>
      </c>
      <c r="B70" s="114">
        <v>0.22222863715619545</v>
      </c>
      <c r="C70" s="114">
        <v>0.68263982161978687</v>
      </c>
      <c r="D70" s="114">
        <v>0.36374196379627044</v>
      </c>
      <c r="E70" s="114">
        <v>0.83646137584525326</v>
      </c>
      <c r="F70" s="114">
        <v>0.16835565126053331</v>
      </c>
      <c r="G70" s="114">
        <v>0.15282094911339428</v>
      </c>
      <c r="H70" s="114">
        <v>0.69769329448870954</v>
      </c>
      <c r="I70" s="114">
        <v>2.6275013013107307E-2</v>
      </c>
      <c r="J70" s="114">
        <v>0.13364430671273042</v>
      </c>
      <c r="K70" s="94">
        <v>0.6877036692009082</v>
      </c>
      <c r="L70" s="95"/>
      <c r="M70" s="96">
        <v>69</v>
      </c>
      <c r="N70" s="117">
        <v>-0.76468813297273286</v>
      </c>
      <c r="O70" s="117">
        <v>0.47509346421894844</v>
      </c>
      <c r="P70" s="117">
        <v>-0.34847441156927417</v>
      </c>
      <c r="Q70" s="117">
        <v>0.98001797018416725</v>
      </c>
      <c r="R70" s="117">
        <v>-0.96068355459540955</v>
      </c>
      <c r="S70" s="117">
        <v>-1.0244094967800059</v>
      </c>
      <c r="T70" s="117">
        <v>0.5177776540253376</v>
      </c>
      <c r="U70" s="114">
        <v>-1.9386003080145531</v>
      </c>
      <c r="V70" s="114">
        <v>-1.1093282245505862</v>
      </c>
      <c r="W70" s="88">
        <v>0.48935178928046258</v>
      </c>
      <c r="X70" s="50"/>
      <c r="Y70" s="89">
        <v>69</v>
      </c>
      <c r="Z70" s="114">
        <f>(幕後結果!$AB$2+幕後結果!$AB$4*幕後結果_最佳化!$N1071)*12/3</f>
        <v>-0.99768917992390505</v>
      </c>
      <c r="AA70" s="114">
        <f>(幕後結果!$AC$2+幕後結果!$AC$4*幕後結果_最佳化!$O1071)*12/3</f>
        <v>1.408069753472537</v>
      </c>
      <c r="AB70" s="114">
        <f>(幕後結果!$AD$2+幕後結果!$AD$4*幕後結果_最佳化!$P1071)*12/3</f>
        <v>-1.8002460999742567</v>
      </c>
      <c r="AC70" s="114">
        <f>(幕後結果!$AE$2+幕後結果!$AE$4*幕後結果_最佳化!$Q1071)*12/3</f>
        <v>0.11707136934986945</v>
      </c>
      <c r="AD70" s="114">
        <f>(幕後結果!$AF$2+幕後結果!$AF$4*幕後結果_最佳化!$R1071)*12/3</f>
        <v>-1.9495722167072278</v>
      </c>
      <c r="AE70" s="114">
        <f>(幕後結果!$AG$2+幕後結果!$AG$4*幕後結果_最佳化!$S1071)*12/3</f>
        <v>-0.6256754593968088</v>
      </c>
      <c r="AF70" s="114">
        <f>(幕後結果!$AH$2+幕後結果!$AH$4*幕後結果_最佳化!$T1071)*12/3</f>
        <v>1.9311962015212736E-2</v>
      </c>
      <c r="AG70" s="114">
        <f>(幕後結果!$AI$2+幕後結果!$AI$4*幕後結果_最佳化!$U1071)*12/3</f>
        <v>-4.723666516599522</v>
      </c>
      <c r="AH70" s="114">
        <f>(幕後結果!$AJ$2+幕後結果!$AJ$4*幕後結果_最佳化!$V1071)*12/3</f>
        <v>0.34303710883150856</v>
      </c>
      <c r="AI70" s="90">
        <f>(幕後結果!$AK$2+幕後結果!$AK$4*幕後結果_最佳化!$W1071)*12/3</f>
        <v>1.0796204778914165</v>
      </c>
      <c r="AJ70" s="50"/>
      <c r="AK70" s="50"/>
      <c r="AL70" s="50"/>
      <c r="AM70" s="98">
        <v>69</v>
      </c>
      <c r="AN70" s="118">
        <f t="shared" si="14"/>
        <v>0.15896999755553748</v>
      </c>
      <c r="AO70" s="118">
        <f t="shared" si="15"/>
        <v>6.0135200170846247E-2</v>
      </c>
      <c r="AP70" s="118">
        <f t="shared" si="16"/>
        <v>6.295552254337608E-2</v>
      </c>
      <c r="AQ70" s="118">
        <f t="shared" si="17"/>
        <v>3.2065443292456447E-2</v>
      </c>
      <c r="AR70" s="118">
        <f t="shared" si="18"/>
        <v>2.9030679309874543E-2</v>
      </c>
      <c r="AS70" s="118">
        <f t="shared" si="19"/>
        <v>8.9909158998484826E-2</v>
      </c>
      <c r="AT70" s="118">
        <f t="shared" si="20"/>
        <v>0.14557760996031502</v>
      </c>
      <c r="AU70" s="118">
        <f t="shared" si="21"/>
        <v>0.2090683571113465</v>
      </c>
      <c r="AV70" s="118">
        <f t="shared" si="22"/>
        <v>1.2193199398432473E-2</v>
      </c>
      <c r="AW70" s="118">
        <f t="shared" si="23"/>
        <v>0.20009483165933051</v>
      </c>
      <c r="AX70" s="118">
        <f t="shared" si="24"/>
        <v>1</v>
      </c>
      <c r="AY70" s="118">
        <f>SUMPRODUCT(AN70:AW70,幕後結果_最佳化!$Z$1005:$AI$1005)</f>
        <v>-0.18241994284408999</v>
      </c>
      <c r="AZ70" s="118">
        <f>(SUMPRODUCT(AN70:AW70,MMULT(AN70:AW70,幕後結果!$AB$9:$AK$18)))*252</f>
        <v>8.1402110884127424E-2</v>
      </c>
      <c r="BA70" s="118">
        <f t="shared" si="25"/>
        <v>0.28531055165227842</v>
      </c>
      <c r="BB70" s="113">
        <f t="shared" si="26"/>
        <v>-0.78973575123396822</v>
      </c>
      <c r="BC70" s="50"/>
      <c r="BD70" s="50"/>
    </row>
    <row r="71" spans="1:56">
      <c r="A71" s="85">
        <v>70</v>
      </c>
      <c r="B71" s="114">
        <v>0.61899391668628345</v>
      </c>
      <c r="C71" s="114">
        <v>0.1198826957736121</v>
      </c>
      <c r="D71" s="114">
        <v>0.42850237711347861</v>
      </c>
      <c r="E71" s="114">
        <v>0.94613764965052471</v>
      </c>
      <c r="F71" s="114">
        <v>0.72524549361782498</v>
      </c>
      <c r="G71" s="114">
        <v>0.4736221526407447</v>
      </c>
      <c r="H71" s="114">
        <v>0.58189472488776151</v>
      </c>
      <c r="I71" s="114">
        <v>0.35023957162855046</v>
      </c>
      <c r="J71" s="114">
        <v>0.82907613936414215</v>
      </c>
      <c r="K71" s="94">
        <v>0.89926035500986279</v>
      </c>
      <c r="L71" s="95"/>
      <c r="M71" s="96">
        <v>70</v>
      </c>
      <c r="N71" s="117">
        <v>0.30283951672825249</v>
      </c>
      <c r="O71" s="117">
        <v>-1.1755733966456277</v>
      </c>
      <c r="P71" s="117">
        <v>-0.18018828614175456</v>
      </c>
      <c r="Q71" s="117">
        <v>1.6085046404709238</v>
      </c>
      <c r="R71" s="117">
        <v>0.59849602151990355</v>
      </c>
      <c r="S71" s="117">
        <v>-6.6167708521118432E-2</v>
      </c>
      <c r="T71" s="117">
        <v>0.20674303001326264</v>
      </c>
      <c r="U71" s="114">
        <v>-0.38467375355463534</v>
      </c>
      <c r="V71" s="114">
        <v>0.95052073875725074</v>
      </c>
      <c r="W71" s="88">
        <v>1.2773483526310889</v>
      </c>
      <c r="X71" s="50"/>
      <c r="Y71" s="89">
        <v>70</v>
      </c>
      <c r="Z71" s="114">
        <f>(幕後結果!$AB$2+幕後結果!$AB$4*幕後結果_最佳化!$N1072)*12/3</f>
        <v>0.32770019724986021</v>
      </c>
      <c r="AA71" s="114">
        <f>(幕後結果!$AC$2+幕後結果!$AC$4*幕後結果_最佳化!$O1072)*12/3</f>
        <v>0.4068763133807638</v>
      </c>
      <c r="AB71" s="114">
        <f>(幕後結果!$AD$2+幕後結果!$AD$4*幕後結果_最佳化!$P1072)*12/3</f>
        <v>-1.1488635509202367</v>
      </c>
      <c r="AC71" s="114">
        <f>(幕後結果!$AE$2+幕後結果!$AE$4*幕後結果_最佳化!$Q1072)*12/3</f>
        <v>0.43448836675482244</v>
      </c>
      <c r="AD71" s="114">
        <f>(幕後結果!$AF$2+幕後結果!$AF$4*幕後結果_最佳化!$R1072)*12/3</f>
        <v>-3.5887415081995444E-3</v>
      </c>
      <c r="AE71" s="114">
        <f>(幕後結果!$AG$2+幕後結果!$AG$4*幕後結果_最佳化!$S1072)*12/3</f>
        <v>0.62086085056161688</v>
      </c>
      <c r="AF71" s="114">
        <f>(幕後結果!$AH$2+幕後結果!$AH$4*幕後結果_最佳化!$T1072)*12/3</f>
        <v>-3.1409241369856677E-2</v>
      </c>
      <c r="AG71" s="114">
        <f>(幕後結果!$AI$2+幕後結果!$AI$4*幕後結果_最佳化!$U1072)*12/3</f>
        <v>-1.1631133106745919</v>
      </c>
      <c r="AH71" s="114">
        <f>(幕後結果!$AJ$2+幕後結果!$AJ$4*幕後結果_最佳化!$V1072)*12/3</f>
        <v>1.2746954092711378</v>
      </c>
      <c r="AI71" s="90">
        <f>(幕後結果!$AK$2+幕後結果!$AK$4*幕後結果_最佳化!$W1072)*12/3</f>
        <v>2.5796016191333142</v>
      </c>
      <c r="AJ71" s="50"/>
      <c r="AK71" s="50"/>
      <c r="AL71" s="50"/>
      <c r="AM71" s="98">
        <v>70</v>
      </c>
      <c r="AN71" s="118">
        <f t="shared" si="14"/>
        <v>6.6213509724231442E-2</v>
      </c>
      <c r="AO71" s="118">
        <f t="shared" si="15"/>
        <v>4.4395003120642582E-2</v>
      </c>
      <c r="AP71" s="118">
        <f t="shared" si="16"/>
        <v>0.14065212294936144</v>
      </c>
      <c r="AQ71" s="118">
        <f t="shared" si="17"/>
        <v>5.2197191269446337E-2</v>
      </c>
      <c r="AR71" s="118">
        <f t="shared" si="18"/>
        <v>0.19085598158322661</v>
      </c>
      <c r="AS71" s="118">
        <f t="shared" si="19"/>
        <v>3.1749416223028119E-2</v>
      </c>
      <c r="AT71" s="118">
        <f t="shared" si="20"/>
        <v>8.4651151233414226E-2</v>
      </c>
      <c r="AU71" s="118">
        <f t="shared" si="21"/>
        <v>4.1556879693967222E-2</v>
      </c>
      <c r="AV71" s="118">
        <f t="shared" si="22"/>
        <v>0.20375844901373605</v>
      </c>
      <c r="AW71" s="118">
        <f t="shared" si="23"/>
        <v>0.14397029518894605</v>
      </c>
      <c r="AX71" s="118">
        <f t="shared" si="24"/>
        <v>1.0000000000000002</v>
      </c>
      <c r="AY71" s="118">
        <f>SUMPRODUCT(AN71:AW71,幕後結果_最佳化!$Z$1005:$AI$1005)</f>
        <v>-7.8829806400798175E-2</v>
      </c>
      <c r="AZ71" s="118">
        <f>(SUMPRODUCT(AN71:AW71,MMULT(AN71:AW71,幕後結果!$AB$9:$AK$18)))*252</f>
        <v>6.6044652574112725E-2</v>
      </c>
      <c r="BA71" s="118">
        <f t="shared" si="25"/>
        <v>0.25699154183379797</v>
      </c>
      <c r="BB71" s="113">
        <f t="shared" si="26"/>
        <v>-0.47367242334972831</v>
      </c>
      <c r="BC71" s="50"/>
      <c r="BD71" s="50"/>
    </row>
    <row r="72" spans="1:56">
      <c r="A72" s="85">
        <v>71</v>
      </c>
      <c r="B72" s="114">
        <v>0.68059907381683726</v>
      </c>
      <c r="C72" s="114">
        <v>0.55294920701923922</v>
      </c>
      <c r="D72" s="114">
        <v>0.94726516245270931</v>
      </c>
      <c r="E72" s="114">
        <v>0.32630744508727316</v>
      </c>
      <c r="F72" s="114">
        <v>0.69780202802228519</v>
      </c>
      <c r="G72" s="114">
        <v>0.50667535890741955</v>
      </c>
      <c r="H72" s="114">
        <v>0.29314184974700641</v>
      </c>
      <c r="I72" s="114">
        <v>0.28082484068058911</v>
      </c>
      <c r="J72" s="114">
        <v>0.86444981067026561</v>
      </c>
      <c r="K72" s="94">
        <v>0.79436512657282288</v>
      </c>
      <c r="L72" s="95"/>
      <c r="M72" s="96">
        <v>71</v>
      </c>
      <c r="N72" s="117">
        <v>0.46937466755821744</v>
      </c>
      <c r="O72" s="117">
        <v>0.13311607033854711</v>
      </c>
      <c r="P72" s="117">
        <v>1.618895844687924</v>
      </c>
      <c r="Q72" s="117">
        <v>-0.45013251886897909</v>
      </c>
      <c r="R72" s="117">
        <v>0.51808933069351926</v>
      </c>
      <c r="S72" s="117">
        <v>1.6733424261863788E-2</v>
      </c>
      <c r="T72" s="117">
        <v>-0.54422928855142139</v>
      </c>
      <c r="U72" s="114">
        <v>-0.58039291576664465</v>
      </c>
      <c r="V72" s="114">
        <v>1.1005320375193293</v>
      </c>
      <c r="W72" s="88">
        <v>0.82166120115855878</v>
      </c>
      <c r="X72" s="50"/>
      <c r="Y72" s="89">
        <v>71</v>
      </c>
      <c r="Z72" s="114">
        <f>(幕後結果!$AB$2+幕後結果!$AB$4*幕後結果_最佳化!$N1073)*12/3</f>
        <v>0.53446197985838673</v>
      </c>
      <c r="AA72" s="114">
        <f>(幕後結果!$AC$2+幕後結果!$AC$4*幕後結果_最佳化!$O1073)*12/3</f>
        <v>1.8681625756556801</v>
      </c>
      <c r="AB72" s="114">
        <f>(幕後結果!$AD$2+幕後結果!$AD$4*幕後結果_最佳化!$P1073)*12/3</f>
        <v>1.4549706765991275</v>
      </c>
      <c r="AC72" s="114">
        <f>(幕後結果!$AE$2+幕後結果!$AE$4*幕後結果_最佳化!$Q1073)*12/3</f>
        <v>-0.71837191983200677</v>
      </c>
      <c r="AD72" s="114">
        <f>(幕後結果!$AF$2+幕後結果!$AF$4*幕後結果_最佳化!$R1073)*12/3</f>
        <v>8.1946566145114197E-2</v>
      </c>
      <c r="AE72" s="114">
        <f>(幕後結果!$AG$2+幕後結果!$AG$4*幕後結果_最佳化!$S1073)*12/3</f>
        <v>0.76745315066520259</v>
      </c>
      <c r="AF72" s="114">
        <f>(幕後結果!$AH$2+幕後結果!$AH$4*幕後結果_最佳化!$T1073)*12/3</f>
        <v>-0.53702478696804279</v>
      </c>
      <c r="AG72" s="114">
        <f>(幕後結果!$AI$2+幕後結果!$AI$4*幕後結果_最佳化!$U1073)*12/3</f>
        <v>-1.7822491411642949</v>
      </c>
      <c r="AH72" s="114">
        <f>(幕後結果!$AJ$2+幕後結果!$AJ$4*幕後結果_最佳化!$V1073)*12/3</f>
        <v>1.1070827309090798</v>
      </c>
      <c r="AI72" s="90">
        <f>(幕後結果!$AK$2+幕後結果!$AK$4*幕後結果_最佳化!$W1073)*12/3</f>
        <v>1.303810574787879</v>
      </c>
      <c r="AJ72" s="50"/>
      <c r="AK72" s="50"/>
      <c r="AL72" s="50"/>
      <c r="AM72" s="98">
        <v>71</v>
      </c>
      <c r="AN72" s="118">
        <f t="shared" si="14"/>
        <v>0.14948752515405672</v>
      </c>
      <c r="AO72" s="118">
        <f t="shared" si="15"/>
        <v>2.0782582525026468E-2</v>
      </c>
      <c r="AP72" s="118">
        <f t="shared" si="16"/>
        <v>5.1350967692944678E-2</v>
      </c>
      <c r="AQ72" s="118">
        <f t="shared" si="17"/>
        <v>0.1599145600269431</v>
      </c>
      <c r="AR72" s="118">
        <f t="shared" si="18"/>
        <v>0.15554620311182002</v>
      </c>
      <c r="AS72" s="118">
        <f t="shared" si="19"/>
        <v>8.8811022403444233E-3</v>
      </c>
      <c r="AT72" s="118">
        <f t="shared" si="20"/>
        <v>0.14562226887824009</v>
      </c>
      <c r="AU72" s="118">
        <f t="shared" si="21"/>
        <v>0.10736048882421677</v>
      </c>
      <c r="AV72" s="118">
        <f t="shared" si="22"/>
        <v>0.10630949682937961</v>
      </c>
      <c r="AW72" s="118">
        <f t="shared" si="23"/>
        <v>9.474480471702823E-2</v>
      </c>
      <c r="AX72" s="118">
        <f t="shared" si="24"/>
        <v>1.0000000000000002</v>
      </c>
      <c r="AY72" s="118">
        <f>SUMPRODUCT(AN72:AW72,幕後結果_最佳化!$Z$1005:$AI$1005)</f>
        <v>-0.3070269179932682</v>
      </c>
      <c r="AZ72" s="118">
        <f>(SUMPRODUCT(AN72:AW72,MMULT(AN72:AW72,幕後結果!$AB$9:$AK$18)))*252</f>
        <v>5.8682443065112215E-2</v>
      </c>
      <c r="BA72" s="118">
        <f t="shared" si="25"/>
        <v>0.24224459346931196</v>
      </c>
      <c r="BB72" s="113">
        <f t="shared" si="26"/>
        <v>-1.4445190003284745</v>
      </c>
      <c r="BC72" s="50"/>
      <c r="BD72" s="50"/>
    </row>
    <row r="73" spans="1:56">
      <c r="A73" s="85">
        <v>72</v>
      </c>
      <c r="B73" s="114">
        <v>0.10347548025163666</v>
      </c>
      <c r="C73" s="114">
        <v>0.68115584034801846</v>
      </c>
      <c r="D73" s="114">
        <v>0.6121983283161303</v>
      </c>
      <c r="E73" s="114">
        <v>0.14187235375502572</v>
      </c>
      <c r="F73" s="114">
        <v>1.9388682834640569E-2</v>
      </c>
      <c r="G73" s="114">
        <v>0.12602260154515332</v>
      </c>
      <c r="H73" s="114">
        <v>0.45262140743924317</v>
      </c>
      <c r="I73" s="114">
        <v>0.19544071616887804</v>
      </c>
      <c r="J73" s="114">
        <v>0.10950988678674012</v>
      </c>
      <c r="K73" s="94">
        <v>0.15305535407454118</v>
      </c>
      <c r="L73" s="95"/>
      <c r="M73" s="96">
        <v>72</v>
      </c>
      <c r="N73" s="117">
        <v>-1.2619939579928068</v>
      </c>
      <c r="O73" s="117">
        <v>0.47093336691994775</v>
      </c>
      <c r="P73" s="117">
        <v>0.28505325321409092</v>
      </c>
      <c r="Q73" s="117">
        <v>-1.0719450645147168</v>
      </c>
      <c r="R73" s="117">
        <v>-2.0665416313877052</v>
      </c>
      <c r="S73" s="117">
        <v>-1.1453958827790278</v>
      </c>
      <c r="T73" s="117">
        <v>-0.11904107387035902</v>
      </c>
      <c r="U73" s="114">
        <v>-0.85801997735725299</v>
      </c>
      <c r="V73" s="114">
        <v>-1.2291387903641149</v>
      </c>
      <c r="W73" s="88">
        <v>-1.0234170355564645</v>
      </c>
      <c r="X73" s="50"/>
      <c r="Y73" s="89">
        <v>72</v>
      </c>
      <c r="Z73" s="114">
        <f>(幕後結果!$AB$2+幕後結果!$AB$4*幕後結果_最佳化!$N1074)*12/3</f>
        <v>-1.6151194243516371</v>
      </c>
      <c r="AA73" s="114">
        <f>(幕後結果!$AC$2+幕後結果!$AC$4*幕後結果_最佳化!$O1074)*12/3</f>
        <v>1.0760410804629807</v>
      </c>
      <c r="AB73" s="114">
        <f>(幕後結果!$AD$2+幕後結果!$AD$4*幕後結果_最佳化!$P1074)*12/3</f>
        <v>-1.6787706876512558</v>
      </c>
      <c r="AC73" s="114">
        <f>(幕後結果!$AE$2+幕後結果!$AE$4*幕後結果_最佳化!$Q1074)*12/3</f>
        <v>-1.245070625775436</v>
      </c>
      <c r="AD73" s="114">
        <f>(幕後結果!$AF$2+幕後結果!$AF$4*幕後結果_最佳化!$R1074)*12/3</f>
        <v>-3.5624706560840118</v>
      </c>
      <c r="AE73" s="114">
        <f>(幕後結果!$AG$2+幕後結果!$AG$4*幕後結果_最佳化!$S1074)*12/3</f>
        <v>-1.3913269795615708</v>
      </c>
      <c r="AF73" s="114">
        <f>(幕後結果!$AH$2+幕後結果!$AH$4*幕後結果_最佳化!$T1074)*12/3</f>
        <v>-0.56907083826211147</v>
      </c>
      <c r="AG73" s="114">
        <f>(幕後結果!$AI$2+幕後結果!$AI$4*幕後結果_最佳化!$U1074)*12/3</f>
        <v>-4.3450373380639835</v>
      </c>
      <c r="AH73" s="114">
        <f>(幕後結果!$AJ$2+幕後結果!$AJ$4*幕後結果_最佳化!$V1074)*12/3</f>
        <v>-0.22615360495160464</v>
      </c>
      <c r="AI73" s="90">
        <f>(幕後結果!$AK$2+幕後結果!$AK$4*幕後結果_最佳化!$W1074)*12/3</f>
        <v>-1.0946023433203056</v>
      </c>
      <c r="AJ73" s="50"/>
      <c r="AK73" s="50"/>
      <c r="AL73" s="50"/>
      <c r="AM73" s="98">
        <v>72</v>
      </c>
      <c r="AN73" s="118">
        <f t="shared" si="14"/>
        <v>6.540571569141837E-2</v>
      </c>
      <c r="AO73" s="118">
        <f t="shared" si="15"/>
        <v>0.10650419570008592</v>
      </c>
      <c r="AP73" s="118">
        <f t="shared" si="16"/>
        <v>0.30065597374598302</v>
      </c>
      <c r="AQ73" s="118">
        <f t="shared" si="17"/>
        <v>1.724972122623538E-2</v>
      </c>
      <c r="AR73" s="118">
        <f t="shared" si="18"/>
        <v>3.7662347173758069E-2</v>
      </c>
      <c r="AS73" s="118">
        <f t="shared" si="19"/>
        <v>4.8380521904265186E-2</v>
      </c>
      <c r="AT73" s="118">
        <f t="shared" si="20"/>
        <v>1.3905225354818716E-2</v>
      </c>
      <c r="AU73" s="118">
        <f t="shared" si="21"/>
        <v>0.24293427656640637</v>
      </c>
      <c r="AV73" s="118">
        <f t="shared" si="22"/>
        <v>7.583293605670044E-2</v>
      </c>
      <c r="AW73" s="118">
        <f t="shared" si="23"/>
        <v>9.1469086580328346E-2</v>
      </c>
      <c r="AX73" s="118">
        <f t="shared" si="24"/>
        <v>0.99999999999999989</v>
      </c>
      <c r="AY73" s="118">
        <f>SUMPRODUCT(AN73:AW73,幕後結果_最佳化!$Z$1005:$AI$1005)</f>
        <v>-0.38451432545664982</v>
      </c>
      <c r="AZ73" s="118">
        <f>(SUMPRODUCT(AN73:AW73,MMULT(AN73:AW73,幕後結果!$AB$9:$AK$18)))*252</f>
        <v>0.13690373781826162</v>
      </c>
      <c r="BA73" s="118">
        <f t="shared" si="25"/>
        <v>0.37000505107128151</v>
      </c>
      <c r="BB73" s="113">
        <f t="shared" si="26"/>
        <v>-1.1551580828941397</v>
      </c>
      <c r="BC73" s="50"/>
      <c r="BD73" s="50"/>
    </row>
    <row r="74" spans="1:56">
      <c r="A74" s="85">
        <v>73</v>
      </c>
      <c r="B74" s="114">
        <v>0.60459785271054822</v>
      </c>
      <c r="C74" s="114">
        <v>3.5426950868298501E-2</v>
      </c>
      <c r="D74" s="114">
        <v>0.87494749325916277</v>
      </c>
      <c r="E74" s="114">
        <v>0.5688127453461489</v>
      </c>
      <c r="F74" s="114">
        <v>0.8198947072523961</v>
      </c>
      <c r="G74" s="114">
        <v>0.51000330396177951</v>
      </c>
      <c r="H74" s="114">
        <v>0.38609196184120687</v>
      </c>
      <c r="I74" s="114">
        <v>3.2618912427452074E-2</v>
      </c>
      <c r="J74" s="114">
        <v>0.1255733762679121</v>
      </c>
      <c r="K74" s="94">
        <v>0.19812210749582726</v>
      </c>
      <c r="L74" s="95"/>
      <c r="M74" s="96">
        <v>73</v>
      </c>
      <c r="N74" s="117">
        <v>0.26526633757572854</v>
      </c>
      <c r="O74" s="117">
        <v>-1.8064126843040011</v>
      </c>
      <c r="P74" s="117">
        <v>1.1500943493368903</v>
      </c>
      <c r="Q74" s="117">
        <v>0.17335230910113109</v>
      </c>
      <c r="R74" s="117">
        <v>0.91496389344200924</v>
      </c>
      <c r="S74" s="117">
        <v>2.5077192666345643E-2</v>
      </c>
      <c r="T74" s="117">
        <v>-0.28951941638169126</v>
      </c>
      <c r="U74" s="114">
        <v>-1.8436248983612531</v>
      </c>
      <c r="V74" s="114">
        <v>-1.1475684692400518</v>
      </c>
      <c r="W74" s="88">
        <v>-0.84834796058099482</v>
      </c>
      <c r="X74" s="50"/>
      <c r="Y74" s="89">
        <v>73</v>
      </c>
      <c r="Z74" s="114">
        <f>(幕後結果!$AB$2+幕後結果!$AB$4*幕後結果_最佳化!$N1075)*12/3</f>
        <v>0.28105120176074966</v>
      </c>
      <c r="AA74" s="114">
        <f>(幕後結果!$AC$2+幕後結果!$AC$4*幕後結果_最佳化!$O1075)*12/3</f>
        <v>-0.2693784586061081</v>
      </c>
      <c r="AB74" s="114">
        <f>(幕後結果!$AD$2+幕後結果!$AD$4*幕後結果_最佳化!$P1075)*12/3</f>
        <v>-5.9035100983140354E-2</v>
      </c>
      <c r="AC74" s="114">
        <f>(幕後結果!$AE$2+幕後結果!$AE$4*幕後結果_最佳化!$Q1075)*12/3</f>
        <v>-0.56256366910804767</v>
      </c>
      <c r="AD74" s="114">
        <f>(幕後結果!$AF$2+幕後結果!$AF$4*幕後結果_最佳化!$R1075)*12/3</f>
        <v>0.1753025274705049</v>
      </c>
      <c r="AE74" s="114">
        <f>(幕後結果!$AG$2+幕後結果!$AG$4*幕後結果_最佳化!$S1075)*12/3</f>
        <v>0.47753545384507551</v>
      </c>
      <c r="AF74" s="114">
        <f>(幕後結果!$AH$2+幕後結果!$AH$4*幕後結果_最佳化!$T1075)*12/3</f>
        <v>-0.43152294076225606</v>
      </c>
      <c r="AG74" s="114">
        <f>(幕後結果!$AI$2+幕後結果!$AI$4*幕後結果_最佳化!$U1075)*12/3</f>
        <v>-3.0057109982695778</v>
      </c>
      <c r="AH74" s="114">
        <f>(幕後結果!$AJ$2+幕後結果!$AJ$4*幕後結果_最佳化!$V1075)*12/3</f>
        <v>-7.2925272252761797E-2</v>
      </c>
      <c r="AI74" s="90">
        <f>(幕後結果!$AK$2+幕後結果!$AK$4*幕後結果_最佳化!$W1075)*12/3</f>
        <v>-0.12602239643999746</v>
      </c>
      <c r="AJ74" s="50"/>
      <c r="AK74" s="50"/>
      <c r="AL74" s="50"/>
      <c r="AM74" s="98">
        <v>73</v>
      </c>
      <c r="AN74" s="118">
        <f t="shared" si="14"/>
        <v>9.3441644961172868E-2</v>
      </c>
      <c r="AO74" s="118">
        <f t="shared" si="15"/>
        <v>0.18280254931891785</v>
      </c>
      <c r="AP74" s="118">
        <f t="shared" si="16"/>
        <v>9.234646714010665E-2</v>
      </c>
      <c r="AQ74" s="118">
        <f t="shared" si="17"/>
        <v>0.12666922962927646</v>
      </c>
      <c r="AR74" s="118">
        <f t="shared" si="18"/>
        <v>5.9204352953686708E-2</v>
      </c>
      <c r="AS74" s="118">
        <f t="shared" si="19"/>
        <v>0.15302668117329843</v>
      </c>
      <c r="AT74" s="118">
        <f t="shared" si="20"/>
        <v>5.1676097996201917E-2</v>
      </c>
      <c r="AU74" s="118">
        <f t="shared" si="21"/>
        <v>2.5166054522058418E-2</v>
      </c>
      <c r="AV74" s="118">
        <f t="shared" si="22"/>
        <v>0.20972797193696058</v>
      </c>
      <c r="AW74" s="118">
        <f t="shared" si="23"/>
        <v>5.9389503683201905E-3</v>
      </c>
      <c r="AX74" s="118">
        <f t="shared" si="24"/>
        <v>1</v>
      </c>
      <c r="AY74" s="118">
        <f>SUMPRODUCT(AN74:AW74,幕後結果_最佳化!$Z$1005:$AI$1005)</f>
        <v>0.21596417263565471</v>
      </c>
      <c r="AZ74" s="118">
        <f>(SUMPRODUCT(AN74:AW74,MMULT(AN74:AW74,幕後結果!$AB$9:$AK$18)))*252</f>
        <v>6.7352246644198185E-2</v>
      </c>
      <c r="BA74" s="118">
        <f t="shared" si="25"/>
        <v>0.2595231138919965</v>
      </c>
      <c r="BB74" s="113">
        <f t="shared" si="26"/>
        <v>0.66685456274109489</v>
      </c>
      <c r="BC74" s="50"/>
      <c r="BD74" s="50"/>
    </row>
    <row r="75" spans="1:56">
      <c r="A75" s="85">
        <v>74</v>
      </c>
      <c r="B75" s="114">
        <v>0.52539198634742745</v>
      </c>
      <c r="C75" s="114">
        <v>0.35931916122096963</v>
      </c>
      <c r="D75" s="114">
        <v>8.2771326752772101E-2</v>
      </c>
      <c r="E75" s="114">
        <v>0.26624279468530854</v>
      </c>
      <c r="F75" s="114">
        <v>0.84646308720085428</v>
      </c>
      <c r="G75" s="114">
        <v>0.72440916401740152</v>
      </c>
      <c r="H75" s="114">
        <v>0.1317749416789209</v>
      </c>
      <c r="I75" s="114">
        <v>0.13145937448910261</v>
      </c>
      <c r="J75" s="114">
        <v>0.20567694037974782</v>
      </c>
      <c r="K75" s="94">
        <v>0.90082017985406426</v>
      </c>
      <c r="L75" s="95"/>
      <c r="M75" s="96">
        <v>74</v>
      </c>
      <c r="N75" s="117">
        <v>6.3691306244062537E-2</v>
      </c>
      <c r="O75" s="117">
        <v>-0.3602792400342269</v>
      </c>
      <c r="P75" s="117">
        <v>-1.3866692099329596</v>
      </c>
      <c r="Q75" s="117">
        <v>-0.6242162302005293</v>
      </c>
      <c r="R75" s="117">
        <v>1.0213812913474625</v>
      </c>
      <c r="S75" s="117">
        <v>0.59599035210866602</v>
      </c>
      <c r="T75" s="117">
        <v>-1.1180400624437998</v>
      </c>
      <c r="U75" s="114">
        <v>-1.1195190957855077</v>
      </c>
      <c r="V75" s="114">
        <v>-0.82151342423734453</v>
      </c>
      <c r="W75" s="88">
        <v>1.2862390679442373</v>
      </c>
      <c r="X75" s="50"/>
      <c r="Y75" s="89">
        <v>74</v>
      </c>
      <c r="Z75" s="114">
        <f>(幕後結果!$AB$2+幕後結果!$AB$4*幕後結果_最佳化!$N1076)*12/3</f>
        <v>3.0785641608474371E-2</v>
      </c>
      <c r="AA75" s="114">
        <f>(幕後結果!$AC$2+幕後結果!$AC$4*幕後結果_最佳化!$O1076)*12/3</f>
        <v>1.0912613958472968</v>
      </c>
      <c r="AB75" s="114">
        <f>(幕後結果!$AD$2+幕後結果!$AD$4*幕後結果_最佳化!$P1076)*12/3</f>
        <v>-2.3330945120471371</v>
      </c>
      <c r="AC75" s="114">
        <f>(幕後結果!$AE$2+幕後結果!$AE$4*幕後結果_最佳化!$Q1076)*12/3</f>
        <v>-0.91626152390861992</v>
      </c>
      <c r="AD75" s="114">
        <f>(幕後結果!$AF$2+幕後結果!$AF$4*幕後結果_最佳化!$R1076)*12/3</f>
        <v>-0.14117796939466676</v>
      </c>
      <c r="AE75" s="114">
        <f>(幕後結果!$AG$2+幕後結果!$AG$4*幕後結果_最佳化!$S1076)*12/3</f>
        <v>0.88495627278720146</v>
      </c>
      <c r="AF75" s="114">
        <f>(幕後結果!$AH$2+幕後結果!$AH$4*幕後結果_最佳化!$T1076)*12/3</f>
        <v>-0.81766263504257319</v>
      </c>
      <c r="AG75" s="114">
        <f>(幕後結果!$AI$2+幕後結果!$AI$4*幕後結果_最佳化!$U1076)*12/3</f>
        <v>-3.5477896280579593</v>
      </c>
      <c r="AH75" s="114">
        <f>(幕後結果!$AJ$2+幕後結果!$AJ$4*幕後結果_最佳化!$V1076)*12/3</f>
        <v>-0.26995050457042635</v>
      </c>
      <c r="AI75" s="90">
        <f>(幕後結果!$AK$2+幕後結果!$AK$4*幕後結果_最佳化!$W1076)*12/3</f>
        <v>1.4577991444907099</v>
      </c>
      <c r="AJ75" s="50"/>
      <c r="AK75" s="50"/>
      <c r="AL75" s="50"/>
      <c r="AM75" s="98">
        <v>74</v>
      </c>
      <c r="AN75" s="118">
        <f t="shared" si="14"/>
        <v>1.2348814546300973E-2</v>
      </c>
      <c r="AO75" s="118">
        <f t="shared" si="15"/>
        <v>0.15994775161759348</v>
      </c>
      <c r="AP75" s="118">
        <f t="shared" si="16"/>
        <v>7.8356520207803163E-2</v>
      </c>
      <c r="AQ75" s="118">
        <f t="shared" si="17"/>
        <v>0.10584510822550801</v>
      </c>
      <c r="AR75" s="118">
        <f t="shared" si="18"/>
        <v>0.11051445067913493</v>
      </c>
      <c r="AS75" s="118">
        <f t="shared" si="19"/>
        <v>9.1309320088063292E-2</v>
      </c>
      <c r="AT75" s="118">
        <f t="shared" si="20"/>
        <v>0.16341025842042745</v>
      </c>
      <c r="AU75" s="118">
        <f t="shared" si="21"/>
        <v>0.12744705597338407</v>
      </c>
      <c r="AV75" s="118">
        <f t="shared" si="22"/>
        <v>7.445369788506663E-3</v>
      </c>
      <c r="AW75" s="118">
        <f t="shared" si="23"/>
        <v>0.14337535045327804</v>
      </c>
      <c r="AX75" s="118">
        <f t="shared" si="24"/>
        <v>1</v>
      </c>
      <c r="AY75" s="118">
        <f>SUMPRODUCT(AN75:AW75,幕後結果_最佳化!$Z$1005:$AI$1005)</f>
        <v>-8.7515844714736377E-2</v>
      </c>
      <c r="AZ75" s="118">
        <f>(SUMPRODUCT(AN75:AW75,MMULT(AN75:AW75,幕後結果!$AB$9:$AK$18)))*252</f>
        <v>6.4753385482790485E-2</v>
      </c>
      <c r="BA75" s="118">
        <f t="shared" si="25"/>
        <v>0.25446686519621858</v>
      </c>
      <c r="BB75" s="113">
        <f t="shared" si="26"/>
        <v>-0.51250619452624269</v>
      </c>
      <c r="BC75" s="50"/>
      <c r="BD75" s="50"/>
    </row>
    <row r="76" spans="1:56">
      <c r="A76" s="85">
        <v>75</v>
      </c>
      <c r="B76" s="114">
        <v>0.42449115242815516</v>
      </c>
      <c r="C76" s="114">
        <v>0.86537085927594659</v>
      </c>
      <c r="D76" s="114">
        <v>0.12012507870679912</v>
      </c>
      <c r="E76" s="114">
        <v>0.21355077343677076</v>
      </c>
      <c r="F76" s="114">
        <v>0.95684830105624719</v>
      </c>
      <c r="G76" s="114">
        <v>0.41749256017781944</v>
      </c>
      <c r="H76" s="114">
        <v>0.91568193152853428</v>
      </c>
      <c r="I76" s="114">
        <v>0.36709730391747852</v>
      </c>
      <c r="J76" s="114">
        <v>0.70708934981709004</v>
      </c>
      <c r="K76" s="94">
        <v>0.232630156371602</v>
      </c>
      <c r="L76" s="95"/>
      <c r="M76" s="96">
        <v>75</v>
      </c>
      <c r="N76" s="117">
        <v>-0.19041709246139088</v>
      </c>
      <c r="O76" s="117">
        <v>1.104772264433534</v>
      </c>
      <c r="P76" s="117">
        <v>-1.174361754630554</v>
      </c>
      <c r="Q76" s="117">
        <v>-0.7941612794256443</v>
      </c>
      <c r="R76" s="117">
        <v>1.7152281926890276</v>
      </c>
      <c r="S76" s="117">
        <v>-0.20831231016720086</v>
      </c>
      <c r="T76" s="117">
        <v>1.3765993986118938</v>
      </c>
      <c r="U76" s="114">
        <v>-0.33955110125444499</v>
      </c>
      <c r="V76" s="114">
        <v>0.54490144795358664</v>
      </c>
      <c r="W76" s="88">
        <v>-0.73021248410319017</v>
      </c>
      <c r="X76" s="50"/>
      <c r="Y76" s="89">
        <v>75</v>
      </c>
      <c r="Z76" s="114">
        <f>(幕後結果!$AB$2+幕後結果!$AB$4*幕後結果_最佳化!$N1077)*12/3</f>
        <v>-0.2847027416565206</v>
      </c>
      <c r="AA76" s="114">
        <f>(幕後結果!$AC$2+幕後結果!$AC$4*幕後結果_最佳化!$O1077)*12/3</f>
        <v>2.4368183859989765</v>
      </c>
      <c r="AB76" s="114">
        <f>(幕後結果!$AD$2+幕後結果!$AD$4*幕後結果_最佳化!$P1077)*12/3</f>
        <v>-1.7807209113739766</v>
      </c>
      <c r="AC76" s="114">
        <f>(幕後結果!$AE$2+幕後結果!$AE$4*幕後結果_最佳化!$Q1077)*12/3</f>
        <v>-0.88225077427030529</v>
      </c>
      <c r="AD76" s="114">
        <f>(幕後結果!$AF$2+幕後結果!$AF$4*幕後結果_最佳化!$R1077)*12/3</f>
        <v>0.68918583145121115</v>
      </c>
      <c r="AE76" s="114">
        <f>(幕後結果!$AG$2+幕後結果!$AG$4*幕後結果_最佳化!$S1077)*12/3</f>
        <v>0.49372488658721253</v>
      </c>
      <c r="AF76" s="114">
        <f>(幕後結果!$AH$2+幕後結果!$AH$4*幕後結果_最佳化!$T1077)*12/3</f>
        <v>0.26243568904566172</v>
      </c>
      <c r="AG76" s="114">
        <f>(幕後結果!$AI$2+幕後結果!$AI$4*幕後結果_最佳化!$U1077)*12/3</f>
        <v>-2.4051527234208332</v>
      </c>
      <c r="AH76" s="114">
        <f>(幕後結果!$AJ$2+幕後結果!$AJ$4*幕後結果_最佳化!$V1077)*12/3</f>
        <v>1.056769412878098</v>
      </c>
      <c r="AI76" s="90">
        <f>(幕後結果!$AK$2+幕後結果!$AK$4*幕後結果_最佳化!$W1077)*12/3</f>
        <v>0.31771433786956316</v>
      </c>
      <c r="AJ76" s="50"/>
      <c r="AK76" s="50"/>
      <c r="AL76" s="50"/>
      <c r="AM76" s="98">
        <v>75</v>
      </c>
      <c r="AN76" s="118">
        <f t="shared" si="14"/>
        <v>2.561924255235435E-2</v>
      </c>
      <c r="AO76" s="118">
        <f t="shared" si="15"/>
        <v>0.14712580110300802</v>
      </c>
      <c r="AP76" s="118">
        <f t="shared" si="16"/>
        <v>0.10828603499347854</v>
      </c>
      <c r="AQ76" s="118">
        <f t="shared" si="17"/>
        <v>0.10633478715750722</v>
      </c>
      <c r="AR76" s="118">
        <f t="shared" si="18"/>
        <v>0.15218481950338444</v>
      </c>
      <c r="AS76" s="118">
        <f t="shared" si="19"/>
        <v>0.10311339877003245</v>
      </c>
      <c r="AT76" s="118">
        <f t="shared" si="20"/>
        <v>5.6039941169313427E-2</v>
      </c>
      <c r="AU76" s="118">
        <f t="shared" si="21"/>
        <v>0.14893102662205931</v>
      </c>
      <c r="AV76" s="118">
        <f t="shared" si="22"/>
        <v>4.1549325730393535E-2</v>
      </c>
      <c r="AW76" s="118">
        <f t="shared" si="23"/>
        <v>0.11081562239846857</v>
      </c>
      <c r="AX76" s="118">
        <f t="shared" si="24"/>
        <v>0.99999999999999978</v>
      </c>
      <c r="AY76" s="118">
        <f>SUMPRODUCT(AN76:AW76,幕後結果_最佳化!$Z$1005:$AI$1005)</f>
        <v>-0.16703140388242177</v>
      </c>
      <c r="AZ76" s="118">
        <f>(SUMPRODUCT(AN76:AW76,MMULT(AN76:AW76,幕後結果!$AB$9:$AK$18)))*252</f>
        <v>7.9695112040048449E-2</v>
      </c>
      <c r="BA76" s="118">
        <f t="shared" si="25"/>
        <v>0.28230322711589473</v>
      </c>
      <c r="BB76" s="113">
        <f t="shared" si="26"/>
        <v>-0.74363798822688643</v>
      </c>
      <c r="BC76" s="50"/>
      <c r="BD76" s="50"/>
    </row>
    <row r="77" spans="1:56">
      <c r="A77" s="85">
        <v>76</v>
      </c>
      <c r="B77" s="114">
        <v>0.42378897076987787</v>
      </c>
      <c r="C77" s="114">
        <v>0.46316963567655889</v>
      </c>
      <c r="D77" s="114">
        <v>0.66269445613545042</v>
      </c>
      <c r="E77" s="114">
        <v>0.15001362601828605</v>
      </c>
      <c r="F77" s="114">
        <v>0.39070071947124752</v>
      </c>
      <c r="G77" s="114">
        <v>0.52937287747308015</v>
      </c>
      <c r="H77" s="114">
        <v>6.7068149034911428E-2</v>
      </c>
      <c r="I77" s="114">
        <v>0.51636386206451768</v>
      </c>
      <c r="J77" s="114">
        <v>0.64565899850093489</v>
      </c>
      <c r="K77" s="94">
        <v>0.33427026723676634</v>
      </c>
      <c r="L77" s="95"/>
      <c r="M77" s="96">
        <v>76</v>
      </c>
      <c r="N77" s="117">
        <v>-0.19220970833472997</v>
      </c>
      <c r="O77" s="117">
        <v>-9.2451565650210121E-2</v>
      </c>
      <c r="P77" s="117">
        <v>0.41982802855924978</v>
      </c>
      <c r="Q77" s="117">
        <v>-1.0363749503223227</v>
      </c>
      <c r="R77" s="117">
        <v>-0.27749318380037186</v>
      </c>
      <c r="S77" s="117">
        <v>7.3693532576357093E-2</v>
      </c>
      <c r="T77" s="117">
        <v>-1.4979882700780216</v>
      </c>
      <c r="U77" s="114">
        <v>4.1029628180597626E-2</v>
      </c>
      <c r="V77" s="114">
        <v>0.37362678543182354</v>
      </c>
      <c r="W77" s="88">
        <v>-0.4281518979013752</v>
      </c>
      <c r="X77" s="50"/>
      <c r="Y77" s="89">
        <v>76</v>
      </c>
      <c r="Z77" s="114">
        <f>(幕後結果!$AB$2+幕後結果!$AB$4*幕後結果_最佳化!$N1078)*12/3</f>
        <v>-0.28692836460553006</v>
      </c>
      <c r="AA77" s="114">
        <f>(幕後結果!$AC$2+幕後結果!$AC$4*幕後結果_最佳化!$O1078)*12/3</f>
        <v>1.1992151571355072</v>
      </c>
      <c r="AB77" s="114">
        <f>(幕後結果!$AD$2+幕後結果!$AD$4*幕後結果_最佳化!$P1078)*12/3</f>
        <v>-0.61028473794845173</v>
      </c>
      <c r="AC77" s="114">
        <f>(幕後結果!$AE$2+幕後結果!$AE$4*幕後結果_最佳化!$Q1078)*12/3</f>
        <v>-1.180523318355764</v>
      </c>
      <c r="AD77" s="114">
        <f>(幕後結果!$AF$2+幕後結果!$AF$4*幕後結果_最佳化!$R1078)*12/3</f>
        <v>-1.3355392088878346</v>
      </c>
      <c r="AE77" s="114">
        <f>(幕後結果!$AG$2+幕後結果!$AG$4*幕後結果_最佳化!$S1078)*12/3</f>
        <v>0.23680539595685121</v>
      </c>
      <c r="AF77" s="114">
        <f>(幕後結果!$AH$2+幕後結果!$AH$4*幕後結果_最佳化!$T1078)*12/3</f>
        <v>-1.0559960953552818</v>
      </c>
      <c r="AG77" s="114">
        <f>(幕後結果!$AI$2+幕後結果!$AI$4*幕後結果_最佳化!$U1078)*12/3</f>
        <v>-2.1216046349650539</v>
      </c>
      <c r="AH77" s="114">
        <f>(幕後結果!$AJ$2+幕後結果!$AJ$4*幕後結果_最佳化!$V1078)*12/3</f>
        <v>0.2742601669185285</v>
      </c>
      <c r="AI77" s="90">
        <f>(幕後結果!$AK$2+幕後結果!$AK$4*幕後結果_最佳化!$W1078)*12/3</f>
        <v>-0.16786703882745202</v>
      </c>
      <c r="AJ77" s="50"/>
      <c r="AK77" s="50"/>
      <c r="AL77" s="50"/>
      <c r="AM77" s="98">
        <v>76</v>
      </c>
      <c r="AN77" s="118">
        <f t="shared" si="14"/>
        <v>0.16443894401935155</v>
      </c>
      <c r="AO77" s="118">
        <f t="shared" si="15"/>
        <v>1.5252328349475781E-2</v>
      </c>
      <c r="AP77" s="118">
        <f t="shared" si="16"/>
        <v>0.13555649511499149</v>
      </c>
      <c r="AQ77" s="118">
        <f t="shared" si="17"/>
        <v>8.6599333101284814E-2</v>
      </c>
      <c r="AR77" s="118">
        <f t="shared" si="18"/>
        <v>0.11090714877956225</v>
      </c>
      <c r="AS77" s="118">
        <f t="shared" si="19"/>
        <v>6.7442714212778221E-3</v>
      </c>
      <c r="AT77" s="118">
        <f t="shared" si="20"/>
        <v>0.15760314097357553</v>
      </c>
      <c r="AU77" s="118">
        <f t="shared" si="21"/>
        <v>6.1951731857849301E-2</v>
      </c>
      <c r="AV77" s="118">
        <f t="shared" si="22"/>
        <v>0.15581061292186019</v>
      </c>
      <c r="AW77" s="118">
        <f t="shared" si="23"/>
        <v>0.10513599346077142</v>
      </c>
      <c r="AX77" s="118">
        <f t="shared" si="24"/>
        <v>1.0000000000000002</v>
      </c>
      <c r="AY77" s="118">
        <f>SUMPRODUCT(AN77:AW77,幕後結果_最佳化!$Z$1005:$AI$1005)</f>
        <v>-0.1927141726439886</v>
      </c>
      <c r="AZ77" s="118">
        <f>(SUMPRODUCT(AN77:AW77,MMULT(AN77:AW77,幕後結果!$AB$9:$AK$18)))*252</f>
        <v>6.446171905810609E-2</v>
      </c>
      <c r="BA77" s="118">
        <f t="shared" si="25"/>
        <v>0.25389312526751506</v>
      </c>
      <c r="BB77" s="113">
        <f t="shared" si="26"/>
        <v>-0.92800532663392599</v>
      </c>
      <c r="BC77" s="50"/>
      <c r="BD77" s="50"/>
    </row>
    <row r="78" spans="1:56">
      <c r="A78" s="85">
        <v>77</v>
      </c>
      <c r="B78" s="114">
        <v>0.34057726105903585</v>
      </c>
      <c r="C78" s="114">
        <v>0.5970040264609302</v>
      </c>
      <c r="D78" s="114">
        <v>0.33473331694260566</v>
      </c>
      <c r="E78" s="114">
        <v>0.40378527044709234</v>
      </c>
      <c r="F78" s="114">
        <v>0.41373294665179405</v>
      </c>
      <c r="G78" s="114">
        <v>0.52821614167720887</v>
      </c>
      <c r="H78" s="114">
        <v>0.18504468811473651</v>
      </c>
      <c r="I78" s="114">
        <v>0.63094141806683623</v>
      </c>
      <c r="J78" s="114">
        <v>0.35022150381094774</v>
      </c>
      <c r="K78" s="94">
        <v>0.81698992334998777</v>
      </c>
      <c r="L78" s="95"/>
      <c r="M78" s="96">
        <v>77</v>
      </c>
      <c r="N78" s="117">
        <v>-0.41088819071004368</v>
      </c>
      <c r="O78" s="117">
        <v>0.24559992528301974</v>
      </c>
      <c r="P78" s="117">
        <v>-0.42688013673351022</v>
      </c>
      <c r="Q78" s="117">
        <v>-0.24356138128955213</v>
      </c>
      <c r="R78" s="117">
        <v>-0.21795279246678503</v>
      </c>
      <c r="S78" s="117">
        <v>7.0786449320270367E-2</v>
      </c>
      <c r="T78" s="117">
        <v>-0.89630596112836125</v>
      </c>
      <c r="U78" s="114">
        <v>0.33434774786581367</v>
      </c>
      <c r="V78" s="114">
        <v>-0.38472252120469552</v>
      </c>
      <c r="W78" s="88">
        <v>0.90395332162747655</v>
      </c>
      <c r="X78" s="50"/>
      <c r="Y78" s="89">
        <v>77</v>
      </c>
      <c r="Z78" s="114">
        <f>(幕後結果!$AB$2+幕後結果!$AB$4*幕後結果_最佳化!$N1079)*12/3</f>
        <v>-0.55842872118917808</v>
      </c>
      <c r="AA78" s="114">
        <f>(幕後結果!$AC$2+幕後結果!$AC$4*幕後結果_最佳化!$O1079)*12/3</f>
        <v>1.4042221521381364</v>
      </c>
      <c r="AB78" s="114">
        <f>(幕後結果!$AD$2+幕後結果!$AD$4*幕後結果_最佳化!$P1079)*12/3</f>
        <v>-1.593369858009132</v>
      </c>
      <c r="AC78" s="114">
        <f>(幕後結果!$AE$2+幕後結果!$AE$4*幕後結果_最佳化!$Q1079)*12/3</f>
        <v>-0.65452368302222608</v>
      </c>
      <c r="AD78" s="114">
        <f>(幕後結果!$AF$2+幕後結果!$AF$4*幕後結果_最佳化!$R1079)*12/3</f>
        <v>-1.305358042512784</v>
      </c>
      <c r="AE78" s="114">
        <f>(幕後結果!$AG$2+幕後結果!$AG$4*幕後結果_最佳化!$S1079)*12/3</f>
        <v>0.32034279717277303</v>
      </c>
      <c r="AF78" s="114">
        <f>(幕後結果!$AH$2+幕後結果!$AH$4*幕後結果_最佳化!$T1079)*12/3</f>
        <v>-0.69338256789606145</v>
      </c>
      <c r="AG78" s="114">
        <f>(幕後結果!$AI$2+幕後結果!$AI$4*幕後結果_最佳化!$U1079)*12/3</f>
        <v>-1.8146572328187081</v>
      </c>
      <c r="AH78" s="114">
        <f>(幕後結果!$AJ$2+幕後結果!$AJ$4*幕後結果_最佳化!$V1079)*12/3</f>
        <v>0.1907198918684665</v>
      </c>
      <c r="AI78" s="90">
        <f>(幕後結果!$AK$2+幕後結果!$AK$4*幕後結果_最佳化!$W1079)*12/3</f>
        <v>1.3662087352277361</v>
      </c>
      <c r="AJ78" s="50"/>
      <c r="AK78" s="50"/>
      <c r="AL78" s="50"/>
      <c r="AM78" s="98">
        <v>77</v>
      </c>
      <c r="AN78" s="118">
        <f t="shared" si="14"/>
        <v>0.1717461795094215</v>
      </c>
      <c r="AO78" s="118">
        <f t="shared" si="15"/>
        <v>0.13227554117520701</v>
      </c>
      <c r="AP78" s="118">
        <f t="shared" si="16"/>
        <v>7.4854119621537665E-2</v>
      </c>
      <c r="AQ78" s="118">
        <f t="shared" si="17"/>
        <v>9.3786765490937368E-2</v>
      </c>
      <c r="AR78" s="118">
        <f t="shared" si="18"/>
        <v>9.6713543707917377E-2</v>
      </c>
      <c r="AS78" s="118">
        <f t="shared" si="19"/>
        <v>0.10834708591912669</v>
      </c>
      <c r="AT78" s="118">
        <f t="shared" si="20"/>
        <v>0.15509137796692038</v>
      </c>
      <c r="AU78" s="118">
        <f t="shared" si="21"/>
        <v>2.1302740247679127E-3</v>
      </c>
      <c r="AV78" s="118">
        <f t="shared" si="22"/>
        <v>6.1880574597663482E-2</v>
      </c>
      <c r="AW78" s="118">
        <f t="shared" si="23"/>
        <v>0.1031745379865005</v>
      </c>
      <c r="AX78" s="118">
        <f t="shared" si="24"/>
        <v>1</v>
      </c>
      <c r="AY78" s="118">
        <f>SUMPRODUCT(AN78:AW78,幕後結果_最佳化!$Z$1005:$AI$1005)</f>
        <v>0.11252242195955525</v>
      </c>
      <c r="AZ78" s="118">
        <f>(SUMPRODUCT(AN78:AW78,MMULT(AN78:AW78,幕後結果!$AB$9:$AK$18)))*252</f>
        <v>6.5509493760701532E-2</v>
      </c>
      <c r="BA78" s="118">
        <f t="shared" si="25"/>
        <v>0.25594822476567702</v>
      </c>
      <c r="BB78" s="113">
        <f t="shared" si="26"/>
        <v>0.27201760052563456</v>
      </c>
      <c r="BC78" s="50"/>
      <c r="BD78" s="50"/>
    </row>
    <row r="79" spans="1:56">
      <c r="A79" s="85">
        <v>78</v>
      </c>
      <c r="B79" s="114">
        <v>0.17149346578232638</v>
      </c>
      <c r="C79" s="114">
        <v>0.24726325535454574</v>
      </c>
      <c r="D79" s="114">
        <v>0.80647767375540491</v>
      </c>
      <c r="E79" s="114">
        <v>0.37374612273985797</v>
      </c>
      <c r="F79" s="114">
        <v>0.65983162135224194</v>
      </c>
      <c r="G79" s="114">
        <v>4.1987749177669675E-2</v>
      </c>
      <c r="H79" s="114">
        <v>0.70259525078829843</v>
      </c>
      <c r="I79" s="114">
        <v>0.38120400663509835</v>
      </c>
      <c r="J79" s="114">
        <v>0.66463232760694102</v>
      </c>
      <c r="K79" s="94">
        <v>0.10590588520395272</v>
      </c>
      <c r="L79" s="95"/>
      <c r="M79" s="96">
        <v>78</v>
      </c>
      <c r="N79" s="117">
        <v>-0.9482799964477292</v>
      </c>
      <c r="O79" s="117">
        <v>-0.68312713444946149</v>
      </c>
      <c r="P79" s="117">
        <v>0.86498931671451462</v>
      </c>
      <c r="Q79" s="117">
        <v>-0.32194779308047322</v>
      </c>
      <c r="R79" s="117">
        <v>0.41200363721660294</v>
      </c>
      <c r="S79" s="117">
        <v>-1.7280709867743416</v>
      </c>
      <c r="T79" s="117">
        <v>0.53187943935806281</v>
      </c>
      <c r="U79" s="114">
        <v>-0.30232015764857623</v>
      </c>
      <c r="V79" s="114">
        <v>0.42513900577237229</v>
      </c>
      <c r="W79" s="88">
        <v>-1.2485990215525347</v>
      </c>
      <c r="X79" s="50"/>
      <c r="Y79" s="89">
        <v>78</v>
      </c>
      <c r="Z79" s="114">
        <f>(幕後結果!$AB$2+幕後結果!$AB$4*幕後結果_最佳化!$N1080)*12/3</f>
        <v>-1.2256277308864525</v>
      </c>
      <c r="AA79" s="114">
        <f>(幕後結果!$AC$2+幕後結果!$AC$4*幕後結果_最佳化!$O1080)*12/3</f>
        <v>9.0938184691945256E-2</v>
      </c>
      <c r="AB79" s="114">
        <f>(幕後結果!$AD$2+幕後結果!$AD$4*幕後結果_最佳化!$P1080)*12/3</f>
        <v>-1.2091473579019212</v>
      </c>
      <c r="AC79" s="114">
        <f>(幕後結果!$AE$2+幕後結果!$AE$4*幕後結果_最佳化!$Q1080)*12/3</f>
        <v>-0.86991912901889512</v>
      </c>
      <c r="AD79" s="114">
        <f>(幕後結果!$AF$2+幕後結果!$AF$4*幕後結果_最佳化!$R1080)*12/3</f>
        <v>-0.80222722258859358</v>
      </c>
      <c r="AE79" s="114">
        <f>(幕後結果!$AG$2+幕後結果!$AG$4*幕後結果_最佳化!$S1080)*12/3</f>
        <v>-1.4212486061530465</v>
      </c>
      <c r="AF79" s="114">
        <f>(幕後結果!$AH$2+幕後結果!$AH$4*幕後結果_最佳化!$T1080)*12/3</f>
        <v>-0.12565767550755402</v>
      </c>
      <c r="AG79" s="114">
        <f>(幕後結果!$AI$2+幕後結果!$AI$4*幕後結果_最佳化!$U1080)*12/3</f>
        <v>-2.0569645355737727</v>
      </c>
      <c r="AH79" s="114">
        <f>(幕後結果!$AJ$2+幕後結果!$AJ$4*幕後結果_最佳化!$V1080)*12/3</f>
        <v>0.66732458894392621</v>
      </c>
      <c r="AI79" s="90">
        <f>(幕後結果!$AK$2+幕後結果!$AK$4*幕後結果_最佳化!$W1080)*12/3</f>
        <v>-0.52980844144415074</v>
      </c>
      <c r="AJ79" s="50"/>
      <c r="AK79" s="50"/>
      <c r="AL79" s="50"/>
      <c r="AM79" s="98">
        <v>78</v>
      </c>
      <c r="AN79" s="118">
        <f t="shared" si="14"/>
        <v>1.878809519628875E-2</v>
      </c>
      <c r="AO79" s="118">
        <f t="shared" si="15"/>
        <v>0.11398732936932776</v>
      </c>
      <c r="AP79" s="118">
        <f t="shared" si="16"/>
        <v>9.2545004460434843E-2</v>
      </c>
      <c r="AQ79" s="118">
        <f t="shared" si="17"/>
        <v>0.17577508750196832</v>
      </c>
      <c r="AR79" s="118">
        <f t="shared" si="18"/>
        <v>2.9249143020334649E-2</v>
      </c>
      <c r="AS79" s="118">
        <f t="shared" si="19"/>
        <v>0.20470241194597288</v>
      </c>
      <c r="AT79" s="118">
        <f t="shared" si="20"/>
        <v>6.2908716400915443E-2</v>
      </c>
      <c r="AU79" s="118">
        <f t="shared" si="21"/>
        <v>1.8194688066778163E-2</v>
      </c>
      <c r="AV79" s="118">
        <f t="shared" si="22"/>
        <v>0.16657084790921092</v>
      </c>
      <c r="AW79" s="118">
        <f t="shared" si="23"/>
        <v>0.11727867612876819</v>
      </c>
      <c r="AX79" s="118">
        <f t="shared" si="24"/>
        <v>1</v>
      </c>
      <c r="AY79" s="118">
        <f>SUMPRODUCT(AN79:AW79,幕後結果_最佳化!$Z$1005:$AI$1005)</f>
        <v>0.22091448446137424</v>
      </c>
      <c r="AZ79" s="118">
        <f>(SUMPRODUCT(AN79:AW79,MMULT(AN79:AW79,幕後結果!$AB$9:$AK$18)))*252</f>
        <v>5.5826919854129471E-2</v>
      </c>
      <c r="BA79" s="118">
        <f t="shared" si="25"/>
        <v>0.23627720976456759</v>
      </c>
      <c r="BB79" s="113">
        <f t="shared" si="26"/>
        <v>0.75341368995660751</v>
      </c>
      <c r="BC79" s="50"/>
      <c r="BD79" s="50"/>
    </row>
    <row r="80" spans="1:56">
      <c r="A80" s="85">
        <v>79</v>
      </c>
      <c r="B80" s="114">
        <v>0.71172768123246222</v>
      </c>
      <c r="C80" s="114">
        <v>1.8278181733611731E-2</v>
      </c>
      <c r="D80" s="114">
        <v>0.37197621906642864</v>
      </c>
      <c r="E80" s="114">
        <v>0.28837194726788851</v>
      </c>
      <c r="F80" s="114">
        <v>0.7500674744107092</v>
      </c>
      <c r="G80" s="114">
        <v>0.72256733845944598</v>
      </c>
      <c r="H80" s="114">
        <v>1.0283212581034373E-2</v>
      </c>
      <c r="I80" s="114">
        <v>0.73821553296782549</v>
      </c>
      <c r="J80" s="114">
        <v>0.18240693269222064</v>
      </c>
      <c r="K80" s="94">
        <v>0.86537329181104217</v>
      </c>
      <c r="L80" s="95"/>
      <c r="M80" s="96">
        <v>79</v>
      </c>
      <c r="N80" s="117">
        <v>0.55843901493618475</v>
      </c>
      <c r="O80" s="117">
        <v>-2.0906844094699646</v>
      </c>
      <c r="P80" s="117">
        <v>-0.32662380274816166</v>
      </c>
      <c r="Q80" s="117">
        <v>-0.55814716714737567</v>
      </c>
      <c r="R80" s="117">
        <v>0.67470209827078986</v>
      </c>
      <c r="S80" s="117">
        <v>0.59048532250272956</v>
      </c>
      <c r="T80" s="117">
        <v>-2.3158506402277492</v>
      </c>
      <c r="U80" s="114">
        <v>0.63785367745044164</v>
      </c>
      <c r="V80" s="114">
        <v>-0.90623049489467544</v>
      </c>
      <c r="W80" s="88">
        <v>1.1047834893902169</v>
      </c>
      <c r="X80" s="50"/>
      <c r="Y80" s="89">
        <v>79</v>
      </c>
      <c r="Z80" s="114">
        <f>(幕後結果!$AB$2+幕後結果!$AB$4*幕後結果_最佳化!$N1081)*12/3</f>
        <v>0.64503985569395539</v>
      </c>
      <c r="AA80" s="114">
        <f>(幕後結果!$AC$2+幕後結果!$AC$4*幕後結果_最佳化!$O1081)*12/3</f>
        <v>-0.36975204887671231</v>
      </c>
      <c r="AB80" s="114">
        <f>(幕後結果!$AD$2+幕後結果!$AD$4*幕後結果_最佳化!$P1081)*12/3</f>
        <v>-1.4032557633890024</v>
      </c>
      <c r="AC80" s="114">
        <f>(幕後結果!$AE$2+幕後結果!$AE$4*幕後結果_最佳化!$Q1081)*12/3</f>
        <v>-1.0275255253372848</v>
      </c>
      <c r="AD80" s="114">
        <f>(幕後結果!$AF$2+幕後結果!$AF$4*幕後結果_最佳化!$R1081)*12/3</f>
        <v>-0.3679772168588073</v>
      </c>
      <c r="AE80" s="114">
        <f>(幕後結果!$AG$2+幕後結果!$AG$4*幕後結果_最佳化!$S1081)*12/3</f>
        <v>0.71747191787545939</v>
      </c>
      <c r="AF80" s="114">
        <f>(幕後結果!$AH$2+幕後結果!$AH$4*幕後結果_最佳化!$T1081)*12/3</f>
        <v>-1.3813067917938919</v>
      </c>
      <c r="AG80" s="114">
        <f>(幕後結果!$AI$2+幕後結果!$AI$4*幕後結果_最佳化!$U1081)*12/3</f>
        <v>-0.53317403825171694</v>
      </c>
      <c r="AH80" s="114">
        <f>(幕後結果!$AJ$2+幕後結果!$AJ$4*幕後結果_最佳化!$V1081)*12/3</f>
        <v>-0.6711083164067938</v>
      </c>
      <c r="AI80" s="90">
        <f>(幕後結果!$AK$2+幕後結果!$AK$4*幕後結果_最佳化!$W1081)*12/3</f>
        <v>1.4708225109704103</v>
      </c>
      <c r="AJ80" s="50"/>
      <c r="AK80" s="50"/>
      <c r="AL80" s="50"/>
      <c r="AM80" s="98">
        <v>79</v>
      </c>
      <c r="AN80" s="118">
        <f t="shared" si="14"/>
        <v>0.1121345727923288</v>
      </c>
      <c r="AO80" s="118">
        <f t="shared" si="15"/>
        <v>1.6724384303321165E-2</v>
      </c>
      <c r="AP80" s="118">
        <f t="shared" si="16"/>
        <v>0.14264000660855092</v>
      </c>
      <c r="AQ80" s="118">
        <f t="shared" si="17"/>
        <v>0.1546137683403104</v>
      </c>
      <c r="AR80" s="118">
        <f t="shared" si="18"/>
        <v>0.17944877622590155</v>
      </c>
      <c r="AS80" s="118">
        <f t="shared" si="19"/>
        <v>2.7112925206219184E-2</v>
      </c>
      <c r="AT80" s="118">
        <f t="shared" si="20"/>
        <v>0.17216958032052698</v>
      </c>
      <c r="AU80" s="118">
        <f t="shared" si="21"/>
        <v>5.8863975909020344E-2</v>
      </c>
      <c r="AV80" s="118">
        <f t="shared" si="22"/>
        <v>1.5209176212335598E-2</v>
      </c>
      <c r="AW80" s="118">
        <f t="shared" si="23"/>
        <v>0.12108283408148518</v>
      </c>
      <c r="AX80" s="118">
        <f t="shared" si="24"/>
        <v>1.0000000000000002</v>
      </c>
      <c r="AY80" s="118">
        <f>SUMPRODUCT(AN80:AW80,幕後結果_最佳化!$Z$1005:$AI$1005)</f>
        <v>-0.3586842054414785</v>
      </c>
      <c r="AZ80" s="118">
        <f>(SUMPRODUCT(AN80:AW80,MMULT(AN80:AW80,幕後結果!$AB$9:$AK$18)))*252</f>
        <v>6.8264842300188769E-2</v>
      </c>
      <c r="BA80" s="118">
        <f t="shared" si="25"/>
        <v>0.26127541464934806</v>
      </c>
      <c r="BB80" s="113">
        <f t="shared" si="26"/>
        <v>-1.5370149004659921</v>
      </c>
      <c r="BC80" s="50"/>
      <c r="BD80" s="50"/>
    </row>
    <row r="81" spans="1:56">
      <c r="A81" s="85">
        <v>80</v>
      </c>
      <c r="B81" s="114">
        <v>0.41520256638856701</v>
      </c>
      <c r="C81" s="114">
        <v>0.67195720223348587</v>
      </c>
      <c r="D81" s="114">
        <v>0.6135222892751957</v>
      </c>
      <c r="E81" s="114">
        <v>0.6533883957925366</v>
      </c>
      <c r="F81" s="114">
        <v>0.69969779909567209</v>
      </c>
      <c r="G81" s="114">
        <v>4.4972795251677633E-2</v>
      </c>
      <c r="H81" s="114">
        <v>6.2143440320179932E-2</v>
      </c>
      <c r="I81" s="114">
        <v>0.8579682353746978</v>
      </c>
      <c r="J81" s="114">
        <v>0.52569888814103805</v>
      </c>
      <c r="K81" s="94">
        <v>0.17635893201324082</v>
      </c>
      <c r="L81" s="95"/>
      <c r="M81" s="96">
        <v>80</v>
      </c>
      <c r="N81" s="117">
        <v>-0.21418199939709101</v>
      </c>
      <c r="O81" s="117">
        <v>0.44532404247365087</v>
      </c>
      <c r="P81" s="117">
        <v>0.28851124838278741</v>
      </c>
      <c r="Q81" s="117">
        <v>0.39448471698496795</v>
      </c>
      <c r="R81" s="117">
        <v>0.52353154948859804</v>
      </c>
      <c r="S81" s="117">
        <v>-1.6956847900420235</v>
      </c>
      <c r="T81" s="117">
        <v>-1.5370262528175727</v>
      </c>
      <c r="U81" s="114">
        <v>1.071235553242428</v>
      </c>
      <c r="V81" s="114">
        <v>6.4462175882503761E-2</v>
      </c>
      <c r="W81" s="88">
        <v>-0.9293304409902533</v>
      </c>
      <c r="X81" s="50"/>
      <c r="Y81" s="89">
        <v>80</v>
      </c>
      <c r="Z81" s="114">
        <f>(幕後結果!$AB$2+幕後結果!$AB$4*幕後結果_最佳化!$N1082)*12/3</f>
        <v>-0.31420807129451417</v>
      </c>
      <c r="AA81" s="114">
        <f>(幕後結果!$AC$2+幕後結果!$AC$4*幕後結果_最佳化!$O1082)*12/3</f>
        <v>1.7401178698755952</v>
      </c>
      <c r="AB81" s="114">
        <f>(幕後結果!$AD$2+幕後結果!$AD$4*幕後結果_最佳化!$P1082)*12/3</f>
        <v>-0.54905291876078821</v>
      </c>
      <c r="AC81" s="114">
        <f>(幕後結果!$AE$2+幕後結果!$AE$4*幕後結果_最佳化!$Q1082)*12/3</f>
        <v>-0.20715004948887072</v>
      </c>
      <c r="AD81" s="114">
        <f>(幕後結果!$AF$2+幕後結果!$AF$4*幕後結果_最佳化!$R1082)*12/3</f>
        <v>-0.19985159765005822</v>
      </c>
      <c r="AE81" s="114">
        <f>(幕後結果!$AG$2+幕後結果!$AG$4*幕後結果_最佳化!$S1082)*12/3</f>
        <v>-0.8570053210648747</v>
      </c>
      <c r="AF81" s="114">
        <f>(幕後結果!$AH$2+幕後結果!$AH$4*幕後結果_最佳化!$T1082)*12/3</f>
        <v>-0.78483230988386499</v>
      </c>
      <c r="AG81" s="114">
        <f>(幕後結果!$AI$2+幕後結果!$AI$4*幕後結果_最佳化!$U1082)*12/3</f>
        <v>-0.30485648697552659</v>
      </c>
      <c r="AH81" s="114">
        <f>(幕後結果!$AJ$2+幕後結果!$AJ$4*幕後結果_最佳化!$V1082)*12/3</f>
        <v>0.29638886162028855</v>
      </c>
      <c r="AI81" s="90">
        <f>(幕後結果!$AK$2+幕後結果!$AK$4*幕後結果_最佳化!$W1082)*12/3</f>
        <v>0.2684925770686013</v>
      </c>
      <c r="AJ81" s="50"/>
      <c r="AK81" s="50"/>
      <c r="AL81" s="50"/>
      <c r="AM81" s="98">
        <v>80</v>
      </c>
      <c r="AN81" s="118">
        <f t="shared" si="14"/>
        <v>0.12978627861163333</v>
      </c>
      <c r="AO81" s="118">
        <f t="shared" si="15"/>
        <v>6.5021120549326392E-2</v>
      </c>
      <c r="AP81" s="118">
        <f t="shared" si="16"/>
        <v>4.1409890413763577E-2</v>
      </c>
      <c r="AQ81" s="118">
        <f t="shared" si="17"/>
        <v>5.8533060852013869E-4</v>
      </c>
      <c r="AR81" s="118">
        <f t="shared" si="18"/>
        <v>0.19270273023943826</v>
      </c>
      <c r="AS81" s="118">
        <f t="shared" si="19"/>
        <v>6.5809087341123521E-2</v>
      </c>
      <c r="AT81" s="118">
        <f t="shared" si="20"/>
        <v>4.5622255993638616E-2</v>
      </c>
      <c r="AU81" s="118">
        <f t="shared" si="21"/>
        <v>0.18735832987005199</v>
      </c>
      <c r="AV81" s="118">
        <f t="shared" si="22"/>
        <v>0.15873227899245468</v>
      </c>
      <c r="AW81" s="118">
        <f t="shared" si="23"/>
        <v>0.11297269738004952</v>
      </c>
      <c r="AX81" s="118">
        <f t="shared" si="24"/>
        <v>1</v>
      </c>
      <c r="AY81" s="118">
        <f>SUMPRODUCT(AN81:AW81,幕後結果_最佳化!$Z$1005:$AI$1005)</f>
        <v>-0.21586081384224837</v>
      </c>
      <c r="AZ81" s="118">
        <f>(SUMPRODUCT(AN81:AW81,MMULT(AN81:AW81,幕後結果!$AB$9:$AK$18)))*252</f>
        <v>8.0199054916665499E-2</v>
      </c>
      <c r="BA81" s="118">
        <f t="shared" si="25"/>
        <v>0.28319437656257496</v>
      </c>
      <c r="BB81" s="113">
        <f t="shared" si="26"/>
        <v>-0.91372158226832678</v>
      </c>
      <c r="BC81" s="50"/>
      <c r="BD81" s="50"/>
    </row>
    <row r="82" spans="1:56">
      <c r="A82" s="85">
        <v>81</v>
      </c>
      <c r="B82" s="114">
        <v>0.21498255686584988</v>
      </c>
      <c r="C82" s="114">
        <v>0.42174409666798884</v>
      </c>
      <c r="D82" s="114">
        <v>6.7141636025964901E-2</v>
      </c>
      <c r="E82" s="114">
        <v>5.2505041319158119E-2</v>
      </c>
      <c r="F82" s="114">
        <v>0.31729095852650313</v>
      </c>
      <c r="G82" s="114">
        <v>0.89876518553401308</v>
      </c>
      <c r="H82" s="114">
        <v>0.44612207169134321</v>
      </c>
      <c r="I82" s="114">
        <v>0.54065901363358093</v>
      </c>
      <c r="J82" s="114">
        <v>0.26343595431137667</v>
      </c>
      <c r="K82" s="94">
        <v>0.61790014074478528</v>
      </c>
      <c r="L82" s="95"/>
      <c r="M82" s="96">
        <v>81</v>
      </c>
      <c r="N82" s="117">
        <v>-0.78925135193678098</v>
      </c>
      <c r="O82" s="117">
        <v>-0.19743365715495861</v>
      </c>
      <c r="P82" s="117">
        <v>-1.4974228279964044</v>
      </c>
      <c r="Q82" s="117">
        <v>-1.6210352332504567</v>
      </c>
      <c r="R82" s="117">
        <v>-0.47528771097834993</v>
      </c>
      <c r="S82" s="117">
        <v>1.274546994458821</v>
      </c>
      <c r="T82" s="117">
        <v>-0.13546511599987193</v>
      </c>
      <c r="U82" s="114">
        <v>0.102094114274649</v>
      </c>
      <c r="V82" s="114">
        <v>-0.63278828403353427</v>
      </c>
      <c r="W82" s="88">
        <v>0.29997042015068065</v>
      </c>
      <c r="X82" s="50"/>
      <c r="Y82" s="89">
        <v>81</v>
      </c>
      <c r="Z82" s="114">
        <f>(幕後結果!$AB$2+幕後結果!$AB$4*幕後結果_最佳化!$N1083)*12/3</f>
        <v>-1.0281856541775336</v>
      </c>
      <c r="AA82" s="114">
        <f>(幕後結果!$AC$2+幕後結果!$AC$4*幕後結果_最佳化!$O1083)*12/3</f>
        <v>0.69733602442563891</v>
      </c>
      <c r="AB82" s="114">
        <f>(幕後結果!$AD$2+幕後結果!$AD$4*幕後結果_最佳化!$P1083)*12/3</f>
        <v>-3.3068849934642692</v>
      </c>
      <c r="AC82" s="114">
        <f>(幕後結果!$AE$2+幕後結果!$AE$4*幕後結果_最佳化!$Q1083)*12/3</f>
        <v>-1.6187633503806067</v>
      </c>
      <c r="AD82" s="114">
        <f>(幕後結果!$AF$2+幕後結果!$AF$4*幕後結果_最佳化!$R1083)*12/3</f>
        <v>-2.2055772279471686</v>
      </c>
      <c r="AE82" s="114">
        <f>(幕後結果!$AG$2+幕後結果!$AG$4*幕後結果_最佳化!$S1083)*12/3</f>
        <v>0.82079603239011922</v>
      </c>
      <c r="AF82" s="114">
        <f>(幕後結果!$AH$2+幕後結果!$AH$4*幕後結果_最佳化!$T1083)*12/3</f>
        <v>-0.64376145112860317</v>
      </c>
      <c r="AG82" s="114">
        <f>(幕後結果!$AI$2+幕後結果!$AI$4*幕後結果_最佳化!$U1083)*12/3</f>
        <v>-2.9231059655633231</v>
      </c>
      <c r="AH82" s="114">
        <f>(幕後結果!$AJ$2+幕後結果!$AJ$4*幕後結果_最佳化!$V1083)*12/3</f>
        <v>-7.1180438848195582E-2</v>
      </c>
      <c r="AI82" s="90">
        <f>(幕後結果!$AK$2+幕後結果!$AK$4*幕後結果_最佳化!$W1083)*12/3</f>
        <v>0.3001524958983619</v>
      </c>
      <c r="AJ82" s="50"/>
      <c r="AK82" s="50"/>
      <c r="AL82" s="50"/>
      <c r="AM82" s="98">
        <v>81</v>
      </c>
      <c r="AN82" s="118">
        <f t="shared" si="14"/>
        <v>0.10227273015780584</v>
      </c>
      <c r="AO82" s="118">
        <f t="shared" si="15"/>
        <v>0.10650317435163281</v>
      </c>
      <c r="AP82" s="118">
        <f t="shared" si="16"/>
        <v>0.26557459491232982</v>
      </c>
      <c r="AQ82" s="118">
        <f t="shared" si="17"/>
        <v>7.3909624417921411E-3</v>
      </c>
      <c r="AR82" s="118">
        <f t="shared" si="18"/>
        <v>0.1301789489555161</v>
      </c>
      <c r="AS82" s="118">
        <f t="shared" si="19"/>
        <v>0.12003945806570973</v>
      </c>
      <c r="AT82" s="118">
        <f t="shared" si="20"/>
        <v>3.5231220570362078E-2</v>
      </c>
      <c r="AU82" s="118">
        <f t="shared" si="21"/>
        <v>3.0962525559527398E-2</v>
      </c>
      <c r="AV82" s="118">
        <f t="shared" si="22"/>
        <v>3.5421591361488688E-2</v>
      </c>
      <c r="AW82" s="118">
        <f t="shared" si="23"/>
        <v>0.16642479362383536</v>
      </c>
      <c r="AX82" s="118">
        <f t="shared" si="24"/>
        <v>1</v>
      </c>
      <c r="AY82" s="118">
        <f>SUMPRODUCT(AN82:AW82,幕後結果_最佳化!$Z$1005:$AI$1005)</f>
        <v>-2.3895426348432086E-2</v>
      </c>
      <c r="AZ82" s="118">
        <f>(SUMPRODUCT(AN82:AW82,MMULT(AN82:AW82,幕後結果!$AB$9:$AK$18)))*252</f>
        <v>0.11345917477284855</v>
      </c>
      <c r="BA82" s="118">
        <f t="shared" si="25"/>
        <v>0.33683701514656689</v>
      </c>
      <c r="BB82" s="113">
        <f t="shared" si="26"/>
        <v>-0.19830191856844351</v>
      </c>
      <c r="BC82" s="50"/>
      <c r="BD82" s="50"/>
    </row>
    <row r="83" spans="1:56">
      <c r="A83" s="85">
        <v>82</v>
      </c>
      <c r="B83" s="114">
        <v>0.93731584484794905</v>
      </c>
      <c r="C83" s="114">
        <v>0.95588129835329161</v>
      </c>
      <c r="D83" s="114">
        <v>0.98817828245471739</v>
      </c>
      <c r="E83" s="114">
        <v>0.13300347156969039</v>
      </c>
      <c r="F83" s="114">
        <v>0.35822587280752782</v>
      </c>
      <c r="G83" s="114">
        <v>0.1361843944343144</v>
      </c>
      <c r="H83" s="114">
        <v>5.063189632772902E-2</v>
      </c>
      <c r="I83" s="114">
        <v>0.86671346052432896</v>
      </c>
      <c r="J83" s="114">
        <v>0.23663987931654562</v>
      </c>
      <c r="K83" s="94">
        <v>0.77823188858866965</v>
      </c>
      <c r="L83" s="95"/>
      <c r="M83" s="96">
        <v>82</v>
      </c>
      <c r="N83" s="117">
        <v>1.5326248692519413</v>
      </c>
      <c r="O83" s="117">
        <v>1.7047696001966839</v>
      </c>
      <c r="P83" s="117">
        <v>2.2628743644942242</v>
      </c>
      <c r="Q83" s="117">
        <v>-1.1123052132797449</v>
      </c>
      <c r="R83" s="117">
        <v>-0.36320500968127839</v>
      </c>
      <c r="S83" s="117">
        <v>-1.0976238159889888</v>
      </c>
      <c r="T83" s="117">
        <v>-1.6387574085178023</v>
      </c>
      <c r="U83" s="114">
        <v>1.1109890120806185</v>
      </c>
      <c r="V83" s="114">
        <v>-0.71715289861077658</v>
      </c>
      <c r="W83" s="88">
        <v>0.76623544295887913</v>
      </c>
      <c r="X83" s="50"/>
      <c r="Y83" s="89">
        <v>82</v>
      </c>
      <c r="Z83" s="114">
        <f>(幕後結果!$AB$2+幕後結果!$AB$4*幕後結果_最佳化!$N1084)*12/3</f>
        <v>1.8545406897610743</v>
      </c>
      <c r="AA83" s="114">
        <f>(幕後結果!$AC$2+幕後結果!$AC$4*幕後結果_最佳化!$O1084)*12/3</f>
        <v>4.1919718892998983</v>
      </c>
      <c r="AB83" s="114">
        <f>(幕後結果!$AD$2+幕後結果!$AD$4*幕後結果_最佳化!$P1084)*12/3</f>
        <v>3.9320784991792324</v>
      </c>
      <c r="AC83" s="114">
        <f>(幕後結果!$AE$2+幕後結果!$AE$4*幕後結果_最佳化!$Q1084)*12/3</f>
        <v>-0.85576389957010834</v>
      </c>
      <c r="AD83" s="114">
        <f>(幕後結果!$AF$2+幕後結果!$AF$4*幕後結果_最佳化!$R1084)*12/3</f>
        <v>-0.20525993209216165</v>
      </c>
      <c r="AE83" s="114">
        <f>(幕後結果!$AG$2+幕後結果!$AG$4*幕後結果_最佳化!$S1084)*12/3</f>
        <v>0.1642149437565007</v>
      </c>
      <c r="AF83" s="114">
        <f>(幕後結果!$AH$2+幕後結果!$AH$4*幕後結果_最佳化!$T1084)*12/3</f>
        <v>-1.0215932620389636</v>
      </c>
      <c r="AG83" s="114">
        <f>(幕後結果!$AI$2+幕後結果!$AI$4*幕後結果_最佳化!$U1084)*12/3</f>
        <v>0.17233384887692638</v>
      </c>
      <c r="AH83" s="114">
        <f>(幕後結果!$AJ$2+幕後結果!$AJ$4*幕後結果_最佳化!$V1084)*12/3</f>
        <v>0.12932885167556385</v>
      </c>
      <c r="AI83" s="90">
        <f>(幕後結果!$AK$2+幕後結果!$AK$4*幕後結果_最佳化!$W1084)*12/3</f>
        <v>1.3708142431515542</v>
      </c>
      <c r="AJ83" s="50"/>
      <c r="AK83" s="50"/>
      <c r="AL83" s="50"/>
      <c r="AM83" s="98">
        <v>82</v>
      </c>
      <c r="AN83" s="118">
        <f t="shared" si="14"/>
        <v>0.12357690770872952</v>
      </c>
      <c r="AO83" s="118">
        <f t="shared" si="15"/>
        <v>0.12771800734604499</v>
      </c>
      <c r="AP83" s="118">
        <f t="shared" si="16"/>
        <v>0.14484346965094588</v>
      </c>
      <c r="AQ83" s="118">
        <f t="shared" si="17"/>
        <v>0.18032872375191714</v>
      </c>
      <c r="AR83" s="118">
        <f t="shared" si="18"/>
        <v>9.3681867996419366E-2</v>
      </c>
      <c r="AS83" s="118">
        <f t="shared" si="19"/>
        <v>8.3299692134247441E-2</v>
      </c>
      <c r="AT83" s="118">
        <f t="shared" si="20"/>
        <v>2.8502183824464209E-2</v>
      </c>
      <c r="AU83" s="118">
        <f t="shared" si="21"/>
        <v>7.642162118566892E-2</v>
      </c>
      <c r="AV83" s="118">
        <f t="shared" si="22"/>
        <v>4.7144414372004964E-2</v>
      </c>
      <c r="AW83" s="118">
        <f t="shared" si="23"/>
        <v>9.4483112029557587E-2</v>
      </c>
      <c r="AX83" s="118">
        <f t="shared" si="24"/>
        <v>1</v>
      </c>
      <c r="AY83" s="118">
        <f>SUMPRODUCT(AN83:AW83,幕後結果_最佳化!$Z$1005:$AI$1005)</f>
        <v>-9.6133316228949023E-2</v>
      </c>
      <c r="AZ83" s="118">
        <f>(SUMPRODUCT(AN83:AW83,MMULT(AN83:AW83,幕後結果!$AB$9:$AK$18)))*252</f>
        <v>8.261105736362967E-2</v>
      </c>
      <c r="BA83" s="118">
        <f t="shared" si="25"/>
        <v>0.2874213933645679</v>
      </c>
      <c r="BB83" s="113">
        <f t="shared" si="26"/>
        <v>-0.48372640116109206</v>
      </c>
      <c r="BC83" s="50"/>
      <c r="BD83" s="50"/>
    </row>
    <row r="84" spans="1:56">
      <c r="A84" s="85">
        <v>83</v>
      </c>
      <c r="B84" s="114">
        <v>0.86015705840284706</v>
      </c>
      <c r="C84" s="114">
        <v>0.73079893794833417</v>
      </c>
      <c r="D84" s="114">
        <v>0.6563028769228425</v>
      </c>
      <c r="E84" s="114">
        <v>0.25779211857106876</v>
      </c>
      <c r="F84" s="114">
        <v>0.57776939515348835</v>
      </c>
      <c r="G84" s="114">
        <v>6.5551847725251911E-2</v>
      </c>
      <c r="H84" s="114">
        <v>0.31729518343835217</v>
      </c>
      <c r="I84" s="114">
        <v>0.21100998307500496</v>
      </c>
      <c r="J84" s="114">
        <v>0.31883495879181667</v>
      </c>
      <c r="K84" s="94">
        <v>0.73657381557847068</v>
      </c>
      <c r="L84" s="95"/>
      <c r="M84" s="96">
        <v>83</v>
      </c>
      <c r="N84" s="117">
        <v>1.081025247152303</v>
      </c>
      <c r="O84" s="117">
        <v>0.61523108160975115</v>
      </c>
      <c r="P84" s="117">
        <v>0.40239378101581402</v>
      </c>
      <c r="Q84" s="117">
        <v>-0.6501671820114221</v>
      </c>
      <c r="R84" s="117">
        <v>0.1961903131757485</v>
      </c>
      <c r="S84" s="117">
        <v>-1.5097638378518223</v>
      </c>
      <c r="T84" s="117">
        <v>-0.47527585439445602</v>
      </c>
      <c r="U84" s="114">
        <v>-0.80292174598986044</v>
      </c>
      <c r="V84" s="114">
        <v>-0.47095913484992774</v>
      </c>
      <c r="W84" s="88">
        <v>0.63281820213498363</v>
      </c>
      <c r="X84" s="50"/>
      <c r="Y84" s="89">
        <v>83</v>
      </c>
      <c r="Z84" s="114">
        <f>(幕後結果!$AB$2+幕後結果!$AB$4*幕後結果_最佳化!$N1085)*12/3</f>
        <v>1.2938569997093927</v>
      </c>
      <c r="AA84" s="114">
        <f>(幕後結果!$AC$2+幕後結果!$AC$4*幕後結果_最佳化!$O1085)*12/3</f>
        <v>2.7691497713042317</v>
      </c>
      <c r="AB84" s="114">
        <f>(幕後結果!$AD$2+幕後結果!$AD$4*幕後結果_最佳化!$P1085)*12/3</f>
        <v>1.0454196027358063</v>
      </c>
      <c r="AC84" s="114">
        <f>(幕後結果!$AE$2+幕後結果!$AE$4*幕後結果_最佳化!$Q1085)*12/3</f>
        <v>-0.72491760543848915</v>
      </c>
      <c r="AD84" s="114">
        <f>(幕後結果!$AF$2+幕後結果!$AF$4*幕後結果_最佳化!$R1085)*12/3</f>
        <v>-0.17371309773861221</v>
      </c>
      <c r="AE84" s="114">
        <f>(幕後結果!$AG$2+幕後結果!$AG$4*幕後結果_最佳化!$S1085)*12/3</f>
        <v>-0.51862797542710659</v>
      </c>
      <c r="AF84" s="114">
        <f>(幕後結果!$AH$2+幕後結果!$AH$4*幕後結果_最佳化!$T1085)*12/3</f>
        <v>-0.53821915856454294</v>
      </c>
      <c r="AG84" s="114">
        <f>(幕後結果!$AI$2+幕後結果!$AI$4*幕後結果_最佳化!$U1085)*12/3</f>
        <v>-2.5753313907186164</v>
      </c>
      <c r="AH84" s="114">
        <f>(幕後結果!$AJ$2+幕後結果!$AJ$4*幕後結果_最佳化!$V1085)*12/3</f>
        <v>0.20406228126693327</v>
      </c>
      <c r="AI84" s="90">
        <f>(幕後結果!$AK$2+幕後結果!$AK$4*幕後結果_最佳化!$W1085)*12/3</f>
        <v>1.1674648747550314</v>
      </c>
      <c r="AJ84" s="50"/>
      <c r="AK84" s="50"/>
      <c r="AL84" s="50"/>
      <c r="AM84" s="98">
        <v>83</v>
      </c>
      <c r="AN84" s="118">
        <f t="shared" si="14"/>
        <v>4.1096903025251562E-2</v>
      </c>
      <c r="AO84" s="118">
        <f t="shared" si="15"/>
        <v>6.6548034878241647E-3</v>
      </c>
      <c r="AP84" s="118">
        <f t="shared" si="16"/>
        <v>2.8537753547944647E-2</v>
      </c>
      <c r="AQ84" s="118">
        <f t="shared" si="17"/>
        <v>0.23660624870903194</v>
      </c>
      <c r="AR84" s="118">
        <f t="shared" si="18"/>
        <v>0.12012345502824889</v>
      </c>
      <c r="AS84" s="118">
        <f t="shared" si="19"/>
        <v>0.15866875907768566</v>
      </c>
      <c r="AT84" s="118">
        <f t="shared" si="20"/>
        <v>4.735691108312802E-2</v>
      </c>
      <c r="AU84" s="118">
        <f t="shared" si="21"/>
        <v>4.1422296560268473E-3</v>
      </c>
      <c r="AV84" s="118">
        <f t="shared" si="22"/>
        <v>0.18375758728086247</v>
      </c>
      <c r="AW84" s="118">
        <f t="shared" si="23"/>
        <v>0.17305534910399584</v>
      </c>
      <c r="AX84" s="118">
        <f t="shared" si="24"/>
        <v>1</v>
      </c>
      <c r="AY84" s="118">
        <f>SUMPRODUCT(AN84:AW84,幕後結果_最佳化!$Z$1005:$AI$1005)</f>
        <v>7.2407010253663584E-2</v>
      </c>
      <c r="AZ84" s="118">
        <f>(SUMPRODUCT(AN84:AW84,MMULT(AN84:AW84,幕後結果!$AB$9:$AK$18)))*252</f>
        <v>4.8039265493149588E-2</v>
      </c>
      <c r="BA84" s="118">
        <f t="shared" si="25"/>
        <v>0.21917861550148907</v>
      </c>
      <c r="BB84" s="113">
        <f t="shared" si="26"/>
        <v>0.13462540670836165</v>
      </c>
      <c r="BC84" s="50"/>
      <c r="BD84" s="50"/>
    </row>
    <row r="85" spans="1:56">
      <c r="A85" s="85">
        <v>84</v>
      </c>
      <c r="B85" s="114">
        <v>0.28986814097326752</v>
      </c>
      <c r="C85" s="114">
        <v>0.2533559119422788</v>
      </c>
      <c r="D85" s="114">
        <v>0.4200226507513094</v>
      </c>
      <c r="E85" s="114">
        <v>0.38809472912152709</v>
      </c>
      <c r="F85" s="114">
        <v>0.35055526401470871</v>
      </c>
      <c r="G85" s="114">
        <v>0.78791977660649981</v>
      </c>
      <c r="H85" s="114">
        <v>0.23288075256786867</v>
      </c>
      <c r="I85" s="114">
        <v>0.87707964934683069</v>
      </c>
      <c r="J85" s="114">
        <v>0.3262376837335843</v>
      </c>
      <c r="K85" s="94">
        <v>0.48570520278169815</v>
      </c>
      <c r="L85" s="95"/>
      <c r="M85" s="96">
        <v>84</v>
      </c>
      <c r="N85" s="117">
        <v>-0.55376997085568069</v>
      </c>
      <c r="O85" s="117">
        <v>-0.66396638823242893</v>
      </c>
      <c r="P85" s="117">
        <v>-0.2018355334517348</v>
      </c>
      <c r="Q85" s="117">
        <v>-0.28428829141046391</v>
      </c>
      <c r="R85" s="117">
        <v>-0.38382180170201008</v>
      </c>
      <c r="S85" s="117">
        <v>0.79922415732782903</v>
      </c>
      <c r="T85" s="117">
        <v>-0.72939266205035569</v>
      </c>
      <c r="U85" s="114">
        <v>1.1605112863008906</v>
      </c>
      <c r="V85" s="114">
        <v>-0.45032603713773539</v>
      </c>
      <c r="W85" s="88">
        <v>-3.583941381314288E-2</v>
      </c>
      <c r="X85" s="50"/>
      <c r="Y85" s="89">
        <v>84</v>
      </c>
      <c r="Z85" s="114">
        <f>(幕後結果!$AB$2+幕後結果!$AB$4*幕後結果_最佳化!$N1086)*12/3</f>
        <v>-0.73582365203686939</v>
      </c>
      <c r="AA85" s="114">
        <f>(幕後結果!$AC$2+幕後結果!$AC$4*幕後結果_最佳化!$O1086)*12/3</f>
        <v>0.37071458871538621</v>
      </c>
      <c r="AB85" s="114">
        <f>(幕後結果!$AD$2+幕後結果!$AD$4*幕後結果_最佳化!$P1086)*12/3</f>
        <v>-1.8891736738671376</v>
      </c>
      <c r="AC85" s="114">
        <f>(幕後結果!$AE$2+幕後結果!$AE$4*幕後結果_最佳化!$Q1086)*12/3</f>
        <v>-0.80036004764837509</v>
      </c>
      <c r="AD85" s="114">
        <f>(幕後結果!$AF$2+幕後結果!$AF$4*幕後結果_最佳化!$R1086)*12/3</f>
        <v>-1.6339262933758441</v>
      </c>
      <c r="AE85" s="114">
        <f>(幕後結果!$AG$2+幕後結果!$AG$4*幕後結果_最佳化!$S1086)*12/3</f>
        <v>0.73212186302182936</v>
      </c>
      <c r="AF85" s="114">
        <f>(幕後結果!$AH$2+幕後結果!$AH$4*幕後結果_最佳化!$T1086)*12/3</f>
        <v>-0.69182435889014415</v>
      </c>
      <c r="AG85" s="114">
        <f>(幕後結果!$AI$2+幕後結果!$AI$4*幕後結果_最佳化!$U1086)*12/3</f>
        <v>-0.51571295753222435</v>
      </c>
      <c r="AH85" s="114">
        <f>(幕後結果!$AJ$2+幕後結果!$AJ$4*幕後結果_最佳化!$V1086)*12/3</f>
        <v>0.16759552244270659</v>
      </c>
      <c r="AI85" s="90">
        <f>(幕後結果!$AK$2+幕後結果!$AK$4*幕後結果_最佳化!$W1086)*12/3</f>
        <v>0.67795612005961325</v>
      </c>
      <c r="AJ85" s="50"/>
      <c r="AK85" s="50"/>
      <c r="AL85" s="50"/>
      <c r="AM85" s="98">
        <v>84</v>
      </c>
      <c r="AN85" s="118">
        <f t="shared" si="14"/>
        <v>0.21391763601291275</v>
      </c>
      <c r="AO85" s="118">
        <f t="shared" si="15"/>
        <v>5.057133880380231E-2</v>
      </c>
      <c r="AP85" s="118">
        <f t="shared" si="16"/>
        <v>6.1966999506453221E-2</v>
      </c>
      <c r="AQ85" s="118">
        <f t="shared" si="17"/>
        <v>5.9187994747793718E-3</v>
      </c>
      <c r="AR85" s="118">
        <f t="shared" si="18"/>
        <v>9.3022027081413022E-2</v>
      </c>
      <c r="AS85" s="118">
        <f t="shared" si="19"/>
        <v>3.7816597607752411E-2</v>
      </c>
      <c r="AT85" s="118">
        <f t="shared" si="20"/>
        <v>0.11252487344182598</v>
      </c>
      <c r="AU85" s="118">
        <f t="shared" si="21"/>
        <v>0.16007356425629193</v>
      </c>
      <c r="AV85" s="118">
        <f t="shared" si="22"/>
        <v>2.3889493765782855E-2</v>
      </c>
      <c r="AW85" s="118">
        <f t="shared" si="23"/>
        <v>0.24029867004898614</v>
      </c>
      <c r="AX85" s="118">
        <f t="shared" si="24"/>
        <v>1</v>
      </c>
      <c r="AY85" s="118">
        <f>SUMPRODUCT(AN85:AW85,幕後結果_最佳化!$Z$1005:$AI$1005)</f>
        <v>-0.1306847442365138</v>
      </c>
      <c r="AZ85" s="118">
        <f>(SUMPRODUCT(AN85:AW85,MMULT(AN85:AW85,幕後結果!$AB$9:$AK$18)))*252</f>
        <v>8.6859408737538987E-2</v>
      </c>
      <c r="BA85" s="118">
        <f t="shared" si="25"/>
        <v>0.29471920320457401</v>
      </c>
      <c r="BB85" s="113">
        <f t="shared" si="26"/>
        <v>-0.58898348783883991</v>
      </c>
      <c r="BC85" s="50"/>
      <c r="BD85" s="50"/>
    </row>
    <row r="86" spans="1:56">
      <c r="A86" s="85">
        <v>85</v>
      </c>
      <c r="B86" s="114">
        <v>0.96405693304036877</v>
      </c>
      <c r="C86" s="114">
        <v>0.64371316357919439</v>
      </c>
      <c r="D86" s="114">
        <v>0.53730666783537617</v>
      </c>
      <c r="E86" s="114">
        <v>0.64629904815266848</v>
      </c>
      <c r="F86" s="114">
        <v>0.96392515692130076</v>
      </c>
      <c r="G86" s="114">
        <v>0.36934063074702128</v>
      </c>
      <c r="H86" s="114">
        <v>0.78693473003021808</v>
      </c>
      <c r="I86" s="114">
        <v>0.39294873997125013</v>
      </c>
      <c r="J86" s="114">
        <v>0.8751516719390724</v>
      </c>
      <c r="K86" s="94">
        <v>0.66316202438197802</v>
      </c>
      <c r="L86" s="95"/>
      <c r="M86" s="96">
        <v>85</v>
      </c>
      <c r="N86" s="117">
        <v>1.7998385564402548</v>
      </c>
      <c r="O86" s="117">
        <v>0.36840177673050806</v>
      </c>
      <c r="P86" s="117">
        <v>9.3650661542374336E-2</v>
      </c>
      <c r="Q86" s="117">
        <v>0.37534768895986903</v>
      </c>
      <c r="R86" s="117">
        <v>1.7981724360598419</v>
      </c>
      <c r="S86" s="117">
        <v>-0.33360020771479776</v>
      </c>
      <c r="T86" s="117">
        <v>0.79583053701909523</v>
      </c>
      <c r="U86" s="114">
        <v>-0.27164176856256433</v>
      </c>
      <c r="V86" s="114">
        <v>1.1510864882870946</v>
      </c>
      <c r="W86" s="88">
        <v>0.42110836819520492</v>
      </c>
      <c r="X86" s="50"/>
      <c r="Y86" s="89">
        <v>85</v>
      </c>
      <c r="Z86" s="114">
        <f>(幕後結果!$AB$2+幕後結果!$AB$4*幕後結果_最佳化!$N1087)*12/3</f>
        <v>2.1862999491432786</v>
      </c>
      <c r="AA86" s="114">
        <f>(幕後結果!$AC$2+幕後結果!$AC$4*幕後結果_最佳化!$O1087)*12/3</f>
        <v>2.9879483751736955</v>
      </c>
      <c r="AB86" s="114">
        <f>(幕後結果!$AD$2+幕後結果!$AD$4*幕後結果_最佳化!$P1087)*12/3</f>
        <v>1.4001625907340676</v>
      </c>
      <c r="AC86" s="114">
        <f>(幕後結果!$AE$2+幕後結果!$AE$4*幕後結果_最佳化!$Q1087)*12/3</f>
        <v>-2.5722073316389926E-2</v>
      </c>
      <c r="AD86" s="114">
        <f>(幕後結果!$AF$2+幕後結果!$AF$4*幕後結果_最佳化!$R1087)*12/3</f>
        <v>1.8727115893078441</v>
      </c>
      <c r="AE86" s="114">
        <f>(幕後結果!$AG$2+幕後結果!$AG$4*幕後結果_最佳化!$S1087)*12/3</f>
        <v>1.1383340120456957</v>
      </c>
      <c r="AF86" s="114">
        <f>(幕後結果!$AH$2+幕後結果!$AH$4*幕後結果_最佳化!$T1087)*12/3</f>
        <v>0.16076996765744828</v>
      </c>
      <c r="AG86" s="114">
        <f>(幕後結果!$AI$2+幕後結果!$AI$4*幕後結果_最佳化!$U1087)*12/3</f>
        <v>-0.59926451543616666</v>
      </c>
      <c r="AH86" s="114">
        <f>(幕後結果!$AJ$2+幕後結果!$AJ$4*幕後結果_最佳化!$V1087)*12/3</f>
        <v>1.5354623432739281</v>
      </c>
      <c r="AI86" s="90">
        <f>(幕後結果!$AK$2+幕後結果!$AK$4*幕後結果_最佳化!$W1087)*12/3</f>
        <v>2.0423174658975309</v>
      </c>
      <c r="AJ86" s="50"/>
      <c r="AK86" s="50"/>
      <c r="AL86" s="50"/>
      <c r="AM86" s="98">
        <v>85</v>
      </c>
      <c r="AN86" s="118">
        <f t="shared" si="14"/>
        <v>0.1318907527265569</v>
      </c>
      <c r="AO86" s="118">
        <f t="shared" si="15"/>
        <v>0.1489315090405558</v>
      </c>
      <c r="AP86" s="118">
        <f t="shared" si="16"/>
        <v>3.9389262971109403E-2</v>
      </c>
      <c r="AQ86" s="118">
        <f t="shared" si="17"/>
        <v>7.4374204690063353E-2</v>
      </c>
      <c r="AR86" s="118">
        <f t="shared" si="18"/>
        <v>3.7370119308403811E-3</v>
      </c>
      <c r="AS86" s="118">
        <f t="shared" si="19"/>
        <v>0.20678438829205811</v>
      </c>
      <c r="AT86" s="118">
        <f t="shared" si="20"/>
        <v>5.6758735310254209E-2</v>
      </c>
      <c r="AU86" s="118">
        <f t="shared" si="21"/>
        <v>2.9050700638786817E-2</v>
      </c>
      <c r="AV86" s="118">
        <f t="shared" si="22"/>
        <v>0.15229696555593256</v>
      </c>
      <c r="AW86" s="118">
        <f t="shared" si="23"/>
        <v>0.15678646884384251</v>
      </c>
      <c r="AX86" s="118">
        <f t="shared" si="24"/>
        <v>0.99999999999999989</v>
      </c>
      <c r="AY86" s="118">
        <f>SUMPRODUCT(AN86:AW86,幕後結果_最佳化!$Z$1005:$AI$1005)</f>
        <v>0.39454956963645482</v>
      </c>
      <c r="AZ86" s="118">
        <f>(SUMPRODUCT(AN86:AW86,MMULT(AN86:AW86,幕後結果!$AB$9:$AK$18)))*252</f>
        <v>6.3492979372629474E-2</v>
      </c>
      <c r="BA86" s="118">
        <f t="shared" si="25"/>
        <v>0.25197813272708702</v>
      </c>
      <c r="BB86" s="113">
        <f t="shared" si="26"/>
        <v>1.395555899357823</v>
      </c>
      <c r="BC86" s="50"/>
      <c r="BD86" s="50"/>
    </row>
    <row r="87" spans="1:56">
      <c r="A87" s="85">
        <v>86</v>
      </c>
      <c r="B87" s="114">
        <v>0.60442853880429848</v>
      </c>
      <c r="C87" s="114">
        <v>0.4129314709196612</v>
      </c>
      <c r="D87" s="114">
        <v>0.36676681339622652</v>
      </c>
      <c r="E87" s="114">
        <v>0.81724450211508115</v>
      </c>
      <c r="F87" s="114">
        <v>0.48909927071196591</v>
      </c>
      <c r="G87" s="114">
        <v>0.81801296190544015</v>
      </c>
      <c r="H87" s="114">
        <v>0.89437774007102289</v>
      </c>
      <c r="I87" s="114">
        <v>0.12354454738006182</v>
      </c>
      <c r="J87" s="114">
        <v>0.1633096514188852</v>
      </c>
      <c r="K87" s="94">
        <v>0.5681430170195525</v>
      </c>
      <c r="L87" s="95"/>
      <c r="M87" s="96">
        <v>86</v>
      </c>
      <c r="N87" s="117">
        <v>0.26482675842110104</v>
      </c>
      <c r="O87" s="117">
        <v>-0.22001054544748111</v>
      </c>
      <c r="P87" s="117">
        <v>-0.34042880851793667</v>
      </c>
      <c r="Q87" s="117">
        <v>0.90491391280211497</v>
      </c>
      <c r="R87" s="117">
        <v>-2.7327477185552177E-2</v>
      </c>
      <c r="S87" s="117">
        <v>0.90781858762242407</v>
      </c>
      <c r="T87" s="117">
        <v>1.250150651335693</v>
      </c>
      <c r="U87" s="114">
        <v>-1.1574486808525595</v>
      </c>
      <c r="V87" s="114">
        <v>-0.98094613934684272</v>
      </c>
      <c r="W87" s="88">
        <v>0.17164838530989887</v>
      </c>
      <c r="X87" s="50"/>
      <c r="Y87" s="89">
        <v>86</v>
      </c>
      <c r="Z87" s="114">
        <f>(幕後結果!$AB$2+幕後結果!$AB$4*幕後結果_最佳化!$N1088)*12/3</f>
        <v>0.28050544208685879</v>
      </c>
      <c r="AA87" s="114">
        <f>(幕後結果!$AC$2+幕後結果!$AC$4*幕後結果_最佳化!$O1088)*12/3</f>
        <v>1.3686740270021331</v>
      </c>
      <c r="AB87" s="114">
        <f>(幕後結果!$AD$2+幕後結果!$AD$4*幕後結果_最佳化!$P1088)*12/3</f>
        <v>-0.96248742496869577</v>
      </c>
      <c r="AC87" s="114">
        <f>(幕後結果!$AE$2+幕後結果!$AE$4*幕後結果_最佳化!$Q1088)*12/3</f>
        <v>9.2234062732570454E-2</v>
      </c>
      <c r="AD87" s="114">
        <f>(幕後結果!$AF$2+幕後結果!$AF$4*幕後結果_最佳化!$R1088)*12/3</f>
        <v>-0.68522161322724917</v>
      </c>
      <c r="AE87" s="114">
        <f>(幕後結果!$AG$2+幕後結果!$AG$4*幕後結果_最佳化!$S1088)*12/3</f>
        <v>1.4180086046697804</v>
      </c>
      <c r="AF87" s="114">
        <f>(幕後結果!$AH$2+幕後結果!$AH$4*幕後結果_最佳化!$T1088)*12/3</f>
        <v>0.28572685785465357</v>
      </c>
      <c r="AG87" s="114">
        <f>(幕後結果!$AI$2+幕後結果!$AI$4*幕後結果_最佳化!$U1088)*12/3</f>
        <v>-2.6699924026591213</v>
      </c>
      <c r="AH87" s="114">
        <f>(幕後結果!$AJ$2+幕後結果!$AJ$4*幕後結果_最佳化!$V1088)*12/3</f>
        <v>0.71140666817888987</v>
      </c>
      <c r="AI87" s="90">
        <f>(幕後結果!$AK$2+幕後結果!$AK$4*幕後結果_最佳化!$W1088)*12/3</f>
        <v>1.3840223559779623</v>
      </c>
      <c r="AJ87" s="50"/>
      <c r="AK87" s="50"/>
      <c r="AL87" s="50"/>
      <c r="AM87" s="98">
        <v>86</v>
      </c>
      <c r="AN87" s="118">
        <f t="shared" si="14"/>
        <v>0.11667041097013854</v>
      </c>
      <c r="AO87" s="118">
        <f t="shared" si="15"/>
        <v>0.1566593350660816</v>
      </c>
      <c r="AP87" s="118">
        <f t="shared" si="16"/>
        <v>3.5547010776235824E-3</v>
      </c>
      <c r="AQ87" s="118">
        <f t="shared" si="17"/>
        <v>4.9024641222161568E-2</v>
      </c>
      <c r="AR87" s="118">
        <f t="shared" si="18"/>
        <v>3.5679978364006515E-4</v>
      </c>
      <c r="AS87" s="118">
        <f t="shared" si="19"/>
        <v>0.2664129278207103</v>
      </c>
      <c r="AT87" s="118">
        <f t="shared" si="20"/>
        <v>7.0200130246595743E-2</v>
      </c>
      <c r="AU87" s="118">
        <f t="shared" si="21"/>
        <v>9.02768252797327E-2</v>
      </c>
      <c r="AV87" s="118">
        <f t="shared" si="22"/>
        <v>3.722661066200908E-2</v>
      </c>
      <c r="AW87" s="118">
        <f t="shared" si="23"/>
        <v>0.20961761787130689</v>
      </c>
      <c r="AX87" s="118">
        <f t="shared" si="24"/>
        <v>1</v>
      </c>
      <c r="AY87" s="118">
        <f>SUMPRODUCT(AN87:AW87,幕後結果_最佳化!$Z$1005:$AI$1005)</f>
        <v>0.34245488567268029</v>
      </c>
      <c r="AZ87" s="118">
        <f>(SUMPRODUCT(AN87:AW87,MMULT(AN87:AW87,幕後結果!$AB$9:$AK$18)))*252</f>
        <v>7.0432148118187057E-2</v>
      </c>
      <c r="BA87" s="118">
        <f t="shared" si="25"/>
        <v>0.26539055770352316</v>
      </c>
      <c r="BB87" s="113">
        <f t="shared" si="26"/>
        <v>1.1287322663804915</v>
      </c>
      <c r="BC87" s="50"/>
      <c r="BD87" s="50"/>
    </row>
    <row r="88" spans="1:56">
      <c r="A88" s="85">
        <v>87</v>
      </c>
      <c r="B88" s="114">
        <v>0.67831647635209191</v>
      </c>
      <c r="C88" s="114">
        <v>0.51686098722592133</v>
      </c>
      <c r="D88" s="114">
        <v>0.70041282262254856</v>
      </c>
      <c r="E88" s="114">
        <v>0.18975617987520832</v>
      </c>
      <c r="F88" s="114">
        <v>0.85174272709341281</v>
      </c>
      <c r="G88" s="114">
        <v>0.23102219006518077</v>
      </c>
      <c r="H88" s="114">
        <v>0.89919804727673869</v>
      </c>
      <c r="I88" s="114">
        <v>0.6038716049345958</v>
      </c>
      <c r="J88" s="114">
        <v>0.29058821805384949</v>
      </c>
      <c r="K88" s="94">
        <v>8.5177390700597932E-2</v>
      </c>
      <c r="L88" s="95"/>
      <c r="M88" s="96">
        <v>87</v>
      </c>
      <c r="N88" s="117">
        <v>0.46299626083078205</v>
      </c>
      <c r="O88" s="117">
        <v>4.2276817708967324E-2</v>
      </c>
      <c r="P88" s="117">
        <v>0.52558820342780854</v>
      </c>
      <c r="Q88" s="117">
        <v>-0.87879514391312963</v>
      </c>
      <c r="R88" s="117">
        <v>1.0439369837015127</v>
      </c>
      <c r="S88" s="117">
        <v>-0.73548465809817198</v>
      </c>
      <c r="T88" s="117">
        <v>1.2769953032227046</v>
      </c>
      <c r="U88" s="114">
        <v>0.26338118612425709</v>
      </c>
      <c r="V88" s="114">
        <v>-0.55166712721773614</v>
      </c>
      <c r="W88" s="88">
        <v>-1.3710647207815951</v>
      </c>
      <c r="X88" s="50"/>
      <c r="Y88" s="89">
        <v>87</v>
      </c>
      <c r="Z88" s="114">
        <f>(幕後結果!$AB$2+幕後結果!$AB$4*幕後結果_最佳化!$N1089)*12/3</f>
        <v>0.52654286645443449</v>
      </c>
      <c r="AA88" s="114">
        <f>(幕後結果!$AC$2+幕後結果!$AC$4*幕後結果_最佳化!$O1089)*12/3</f>
        <v>1.7701457049572074</v>
      </c>
      <c r="AB88" s="114">
        <f>(幕後結果!$AD$2+幕後結果!$AD$4*幕後結果_最佳化!$P1089)*12/3</f>
        <v>0.26685186282518103</v>
      </c>
      <c r="AC88" s="114">
        <f>(幕後結果!$AE$2+幕後結果!$AE$4*幕後結果_最佳化!$Q1089)*12/3</f>
        <v>-0.99916499702335104</v>
      </c>
      <c r="AD88" s="114">
        <f>(幕後結果!$AF$2+幕後結果!$AF$4*幕後結果_最佳化!$R1089)*12/3</f>
        <v>0.35874177944926555</v>
      </c>
      <c r="AE88" s="114">
        <f>(幕後結果!$AG$2+幕後結果!$AG$4*幕後結果_最佳化!$S1089)*12/3</f>
        <v>4.3519966028775503E-3</v>
      </c>
      <c r="AF88" s="114">
        <f>(幕後結果!$AH$2+幕後結果!$AH$4*幕後結果_最佳化!$T1089)*12/3</f>
        <v>0.13488572249739517</v>
      </c>
      <c r="AG88" s="114">
        <f>(幕後結果!$AI$2+幕後結果!$AI$4*幕後結果_最佳化!$U1089)*12/3</f>
        <v>-0.81939759492811992</v>
      </c>
      <c r="AH88" s="114">
        <f>(幕後結果!$AJ$2+幕後結果!$AJ$4*幕後結果_最佳化!$V1089)*12/3</f>
        <v>0.52721493894320992</v>
      </c>
      <c r="AI88" s="90">
        <f>(幕後結果!$AK$2+幕後結果!$AK$4*幕後結果_最佳化!$W1089)*12/3</f>
        <v>-0.17764157180221296</v>
      </c>
      <c r="AJ88" s="50"/>
      <c r="AK88" s="50"/>
      <c r="AL88" s="50"/>
      <c r="AM88" s="98">
        <v>87</v>
      </c>
      <c r="AN88" s="118">
        <f t="shared" si="14"/>
        <v>4.3526922999776341E-2</v>
      </c>
      <c r="AO88" s="118">
        <f t="shared" si="15"/>
        <v>0.20230917799374154</v>
      </c>
      <c r="AP88" s="118">
        <f t="shared" si="16"/>
        <v>4.4465972541070632E-2</v>
      </c>
      <c r="AQ88" s="118">
        <f t="shared" si="17"/>
        <v>7.2699858330507044E-2</v>
      </c>
      <c r="AR88" s="118">
        <f t="shared" si="18"/>
        <v>0.15992414884595113</v>
      </c>
      <c r="AS88" s="118">
        <f t="shared" si="19"/>
        <v>0.20861045373892342</v>
      </c>
      <c r="AT88" s="118">
        <f t="shared" si="20"/>
        <v>0.13109135817046766</v>
      </c>
      <c r="AU88" s="118">
        <f t="shared" si="21"/>
        <v>3.9253743926104097E-2</v>
      </c>
      <c r="AV88" s="118">
        <f t="shared" si="22"/>
        <v>6.5034908108223197E-2</v>
      </c>
      <c r="AW88" s="118">
        <f t="shared" si="23"/>
        <v>3.308345534523497E-2</v>
      </c>
      <c r="AX88" s="118">
        <f t="shared" si="24"/>
        <v>1.0000000000000002</v>
      </c>
      <c r="AY88" s="118">
        <f>SUMPRODUCT(AN88:AW88,幕後結果_最佳化!$Z$1005:$AI$1005)</f>
        <v>0.12159852464023727</v>
      </c>
      <c r="AZ88" s="118">
        <f>(SUMPRODUCT(AN88:AW88,MMULT(AN88:AW88,幕後結果!$AB$9:$AK$18)))*252</f>
        <v>6.7149660056596755E-2</v>
      </c>
      <c r="BA88" s="118">
        <f t="shared" si="25"/>
        <v>0.25913251447202984</v>
      </c>
      <c r="BB88" s="113">
        <f t="shared" si="26"/>
        <v>0.30369992280043195</v>
      </c>
      <c r="BC88" s="50"/>
      <c r="BD88" s="50"/>
    </row>
    <row r="89" spans="1:56">
      <c r="A89" s="85">
        <v>88</v>
      </c>
      <c r="B89" s="114">
        <v>4.4561479514029445E-2</v>
      </c>
      <c r="C89" s="114">
        <v>0.5922778039489125</v>
      </c>
      <c r="D89" s="114">
        <v>0.61569095716310107</v>
      </c>
      <c r="E89" s="114">
        <v>0.70783138491609798</v>
      </c>
      <c r="F89" s="114">
        <v>0.18656992204082146</v>
      </c>
      <c r="G89" s="114">
        <v>0.61010033487112225</v>
      </c>
      <c r="H89" s="114">
        <v>0.88258660149599866</v>
      </c>
      <c r="I89" s="114">
        <v>0.48758682940430353</v>
      </c>
      <c r="J89" s="114">
        <v>0.15499859575370567</v>
      </c>
      <c r="K89" s="94">
        <v>0.63486896905620105</v>
      </c>
      <c r="L89" s="95"/>
      <c r="M89" s="96">
        <v>88</v>
      </c>
      <c r="N89" s="117">
        <v>-1.7000423543540157</v>
      </c>
      <c r="O89" s="117">
        <v>0.23340826983949914</v>
      </c>
      <c r="P89" s="117">
        <v>0.2941829797831379</v>
      </c>
      <c r="Q89" s="117">
        <v>0.54706040989437321</v>
      </c>
      <c r="R89" s="117">
        <v>-0.89060736982144029</v>
      </c>
      <c r="S89" s="117">
        <v>0.27958055109204821</v>
      </c>
      <c r="T89" s="117">
        <v>1.1880167846314311</v>
      </c>
      <c r="U89" s="114">
        <v>-3.1120226823348685E-2</v>
      </c>
      <c r="V89" s="114">
        <v>-1.0152279263049557</v>
      </c>
      <c r="W89" s="88">
        <v>0.34477695148246951</v>
      </c>
      <c r="X89" s="50"/>
      <c r="Y89" s="89">
        <v>88</v>
      </c>
      <c r="Z89" s="114">
        <f>(幕後結果!$AB$2+幕後結果!$AB$4*幕後結果_最佳化!$N1090)*12/3</f>
        <v>-2.1589785847094705</v>
      </c>
      <c r="AA89" s="114">
        <f>(幕後結果!$AC$2+幕後結果!$AC$4*幕後結果_最佳化!$O1090)*12/3</f>
        <v>0.54205843534447917</v>
      </c>
      <c r="AB89" s="114">
        <f>(幕後結果!$AD$2+幕後結果!$AD$4*幕後結果_最佳化!$P1090)*12/3</f>
        <v>-2.2426691285962623</v>
      </c>
      <c r="AC89" s="114">
        <f>(幕後結果!$AE$2+幕後結果!$AE$4*幕後結果_最佳化!$Q1090)*12/3</f>
        <v>-0.28307934937152213</v>
      </c>
      <c r="AD89" s="114">
        <f>(幕後結果!$AF$2+幕後結果!$AF$4*幕後結果_最佳化!$R1090)*12/3</f>
        <v>-2.2556274298853207</v>
      </c>
      <c r="AE89" s="114">
        <f>(幕後結果!$AG$2+幕後結果!$AG$4*幕後結果_最佳化!$S1090)*12/3</f>
        <v>0.21035439301089123</v>
      </c>
      <c r="AF89" s="114">
        <f>(幕後結果!$AH$2+幕後結果!$AH$4*幕後結果_最佳化!$T1090)*12/3</f>
        <v>0.21860982513087035</v>
      </c>
      <c r="AG89" s="114">
        <f>(幕後結果!$AI$2+幕後結果!$AI$4*幕後結果_最佳化!$U1090)*12/3</f>
        <v>-2.2474639508223069</v>
      </c>
      <c r="AH89" s="114">
        <f>(幕後結果!$AJ$2+幕後結果!$AJ$4*幕後結果_最佳化!$V1090)*12/3</f>
        <v>0.59042474065175476</v>
      </c>
      <c r="AI89" s="90">
        <f>(幕後結果!$AK$2+幕後結果!$AK$4*幕後結果_最佳化!$W1090)*12/3</f>
        <v>1.0435137959141165</v>
      </c>
      <c r="AJ89" s="50"/>
      <c r="AK89" s="50"/>
      <c r="AL89" s="50"/>
      <c r="AM89" s="98">
        <v>88</v>
      </c>
      <c r="AN89" s="118">
        <f t="shared" si="14"/>
        <v>1.0997917389154763E-2</v>
      </c>
      <c r="AO89" s="118">
        <f t="shared" si="15"/>
        <v>5.5272804154219146E-2</v>
      </c>
      <c r="AP89" s="118">
        <f t="shared" si="16"/>
        <v>3.8935725665896176E-2</v>
      </c>
      <c r="AQ89" s="118">
        <f t="shared" si="17"/>
        <v>8.6122454959558073E-2</v>
      </c>
      <c r="AR89" s="118">
        <f t="shared" si="18"/>
        <v>0.11780888843264409</v>
      </c>
      <c r="AS89" s="118">
        <f t="shared" si="19"/>
        <v>8.1787517309058214E-2</v>
      </c>
      <c r="AT89" s="118">
        <f t="shared" si="20"/>
        <v>0.14052354680585535</v>
      </c>
      <c r="AU89" s="118">
        <f t="shared" si="21"/>
        <v>0.13494484825107139</v>
      </c>
      <c r="AV89" s="118">
        <f t="shared" si="22"/>
        <v>0.1755971302055907</v>
      </c>
      <c r="AW89" s="118">
        <f t="shared" si="23"/>
        <v>0.15800916682695224</v>
      </c>
      <c r="AX89" s="118">
        <f t="shared" si="24"/>
        <v>1.0000000000000002</v>
      </c>
      <c r="AY89" s="118">
        <f>SUMPRODUCT(AN89:AW89,幕後結果_最佳化!$Z$1005:$AI$1005)</f>
        <v>-9.0814032108336384E-2</v>
      </c>
      <c r="AZ89" s="118">
        <f>(SUMPRODUCT(AN89:AW89,MMULT(AN89:AW89,幕後結果!$AB$9:$AK$18)))*252</f>
        <v>5.2816236581069868E-2</v>
      </c>
      <c r="BA89" s="118">
        <f t="shared" si="25"/>
        <v>0.22981783347048998</v>
      </c>
      <c r="BB89" s="113">
        <f t="shared" si="26"/>
        <v>-0.58182617984476859</v>
      </c>
      <c r="BC89" s="50"/>
      <c r="BD89" s="50"/>
    </row>
    <row r="90" spans="1:56">
      <c r="A90" s="85">
        <v>89</v>
      </c>
      <c r="B90" s="114">
        <v>0.55809968067917759</v>
      </c>
      <c r="C90" s="114">
        <v>0.73133871005386353</v>
      </c>
      <c r="D90" s="114">
        <v>0.36651474502930603</v>
      </c>
      <c r="E90" s="114">
        <v>0.25427777018709574</v>
      </c>
      <c r="F90" s="114">
        <v>0.34189128650904488</v>
      </c>
      <c r="G90" s="114">
        <v>6.2554707059849335E-2</v>
      </c>
      <c r="H90" s="114">
        <v>0.93651262694233806</v>
      </c>
      <c r="I90" s="114">
        <v>0.17786133403521687</v>
      </c>
      <c r="J90" s="114">
        <v>0.17728199919647314</v>
      </c>
      <c r="K90" s="94">
        <v>0.47716569912262252</v>
      </c>
      <c r="L90" s="95"/>
      <c r="M90" s="96">
        <v>89</v>
      </c>
      <c r="N90" s="117">
        <v>0.14615296070210954</v>
      </c>
      <c r="O90" s="117">
        <v>0.61686681048298808</v>
      </c>
      <c r="P90" s="117">
        <v>-0.3410984207711234</v>
      </c>
      <c r="Q90" s="117">
        <v>-0.66108853034233128</v>
      </c>
      <c r="R90" s="117">
        <v>-0.40730693078278007</v>
      </c>
      <c r="S90" s="117">
        <v>-1.5336758651454334</v>
      </c>
      <c r="T90" s="117">
        <v>1.5261410284420003</v>
      </c>
      <c r="U90" s="114">
        <v>-0.92354613805482566</v>
      </c>
      <c r="V90" s="114">
        <v>-0.92577292903411534</v>
      </c>
      <c r="W90" s="88">
        <v>-5.7268392376500776E-2</v>
      </c>
      <c r="X90" s="50"/>
      <c r="Y90" s="89">
        <v>89</v>
      </c>
      <c r="Z90" s="114">
        <f>(幕後結果!$AB$2+幕後結果!$AB$4*幕後結果_最佳化!$N1091)*12/3</f>
        <v>0.13316594142879506</v>
      </c>
      <c r="AA90" s="114">
        <f>(幕後結果!$AC$2+幕後結果!$AC$4*幕後結果_最佳化!$O1091)*12/3</f>
        <v>2.1547434948699369</v>
      </c>
      <c r="AB90" s="114">
        <f>(幕後結果!$AD$2+幕後結果!$AD$4*幕後結果_最佳化!$P1091)*12/3</f>
        <v>-0.74578855505189434</v>
      </c>
      <c r="AC90" s="114">
        <f>(幕後結果!$AE$2+幕後結果!$AE$4*幕後結果_最佳化!$Q1091)*12/3</f>
        <v>-0.82273434237947918</v>
      </c>
      <c r="AD90" s="114">
        <f>(幕後結果!$AF$2+幕後結果!$AF$4*幕後結果_最佳化!$R1091)*12/3</f>
        <v>-1.2905930653909725</v>
      </c>
      <c r="AE90" s="114">
        <f>(幕後結果!$AG$2+幕後結果!$AG$4*幕後結果_最佳化!$S1091)*12/3</f>
        <v>-0.98144999329673643</v>
      </c>
      <c r="AF90" s="114">
        <f>(幕後結果!$AH$2+幕後結果!$AH$4*幕後結果_最佳化!$T1091)*12/3</f>
        <v>0.21470825684723172</v>
      </c>
      <c r="AG90" s="114">
        <f>(幕後結果!$AI$2+幕後結果!$AI$4*幕後結果_最佳化!$U1091)*12/3</f>
        <v>-3.3034868078733304</v>
      </c>
      <c r="AH90" s="114">
        <f>(幕後結果!$AJ$2+幕後結果!$AJ$4*幕後結果_最佳化!$V1091)*12/3</f>
        <v>0.37039158574155007</v>
      </c>
      <c r="AI90" s="90">
        <f>(幕後結果!$AK$2+幕後結果!$AK$4*幕後結果_最佳化!$W1091)*12/3</f>
        <v>0.5854051357289477</v>
      </c>
      <c r="AJ90" s="50"/>
      <c r="AK90" s="50"/>
      <c r="AL90" s="50"/>
      <c r="AM90" s="98">
        <v>89</v>
      </c>
      <c r="AN90" s="118">
        <f t="shared" si="14"/>
        <v>0.18833170806246063</v>
      </c>
      <c r="AO90" s="118">
        <f t="shared" si="15"/>
        <v>0.10917453475021256</v>
      </c>
      <c r="AP90" s="118">
        <f t="shared" si="16"/>
        <v>8.6138623443787074E-2</v>
      </c>
      <c r="AQ90" s="118">
        <f t="shared" si="17"/>
        <v>3.4625246632154764E-2</v>
      </c>
      <c r="AR90" s="118">
        <f t="shared" si="18"/>
        <v>0.18372177434923564</v>
      </c>
      <c r="AS90" s="118">
        <f t="shared" si="19"/>
        <v>7.3667757368826095E-3</v>
      </c>
      <c r="AT90" s="118">
        <f t="shared" si="20"/>
        <v>8.8272180477585074E-2</v>
      </c>
      <c r="AU90" s="118">
        <f t="shared" si="21"/>
        <v>6.7098483225787695E-2</v>
      </c>
      <c r="AV90" s="118">
        <f t="shared" si="22"/>
        <v>0.21158981723943263</v>
      </c>
      <c r="AW90" s="118">
        <f t="shared" si="23"/>
        <v>2.3680856082461569E-2</v>
      </c>
      <c r="AX90" s="118">
        <f t="shared" si="24"/>
        <v>1.0000000000000002</v>
      </c>
      <c r="AY90" s="118">
        <f>SUMPRODUCT(AN90:AW90,幕後結果_最佳化!$Z$1005:$AI$1005)</f>
        <v>-8.2289365040087881E-2</v>
      </c>
      <c r="AZ90" s="118">
        <f>(SUMPRODUCT(AN90:AW90,MMULT(AN90:AW90,幕後結果!$AB$9:$AK$18)))*252</f>
        <v>7.4883114077763199E-2</v>
      </c>
      <c r="BA90" s="118">
        <f t="shared" si="25"/>
        <v>0.27364779202062495</v>
      </c>
      <c r="BB90" s="113">
        <f t="shared" si="26"/>
        <v>-0.45748355620078346</v>
      </c>
      <c r="BC90" s="50"/>
      <c r="BD90" s="50"/>
    </row>
    <row r="91" spans="1:56">
      <c r="A91" s="85">
        <v>90</v>
      </c>
      <c r="B91" s="114">
        <v>0.6928670668404</v>
      </c>
      <c r="C91" s="114">
        <v>0.80988183589716001</v>
      </c>
      <c r="D91" s="114">
        <v>0.90374755412325203</v>
      </c>
      <c r="E91" s="114">
        <v>0.89585208151588547</v>
      </c>
      <c r="F91" s="114">
        <v>0.28183201462305196</v>
      </c>
      <c r="G91" s="114">
        <v>3.7772423878911887E-2</v>
      </c>
      <c r="H91" s="114">
        <v>5.2307046565132298E-2</v>
      </c>
      <c r="I91" s="114">
        <v>0.45005204116259123</v>
      </c>
      <c r="J91" s="114">
        <v>0.92714286144655134</v>
      </c>
      <c r="K91" s="94">
        <v>0.58066566458972813</v>
      </c>
      <c r="L91" s="95"/>
      <c r="M91" s="96">
        <v>90</v>
      </c>
      <c r="N91" s="117">
        <v>0.5039936114804876</v>
      </c>
      <c r="O91" s="117">
        <v>0.87746093527060232</v>
      </c>
      <c r="P91" s="117">
        <v>1.3032046830912514</v>
      </c>
      <c r="Q91" s="117">
        <v>1.2582652697467003</v>
      </c>
      <c r="R91" s="117">
        <v>-0.57740776601225607</v>
      </c>
      <c r="S91" s="117">
        <v>-1.7771421921631807</v>
      </c>
      <c r="T91" s="117">
        <v>-1.6228845208410263</v>
      </c>
      <c r="U91" s="114">
        <v>-0.12552986607841504</v>
      </c>
      <c r="V91" s="114">
        <v>1.4548374159887321</v>
      </c>
      <c r="W91" s="88">
        <v>0.20359670170263949</v>
      </c>
      <c r="X91" s="50"/>
      <c r="Y91" s="89">
        <v>90</v>
      </c>
      <c r="Z91" s="114">
        <f>(幕後結果!$AB$2+幕後結果!$AB$4*幕後結果_最佳化!$N1092)*12/3</f>
        <v>0.57744314342487901</v>
      </c>
      <c r="AA91" s="114">
        <f>(幕後結果!$AC$2+幕後結果!$AC$4*幕後結果_最佳化!$O1092)*12/3</f>
        <v>2.6596922979999773</v>
      </c>
      <c r="AB91" s="114">
        <f>(幕後結果!$AD$2+幕後結果!$AD$4*幕後結果_最佳化!$P1092)*12/3</f>
        <v>1.4701726371995105</v>
      </c>
      <c r="AC91" s="114">
        <f>(幕後結果!$AE$2+幕後結果!$AE$4*幕後結果_最佳化!$Q1092)*12/3</f>
        <v>0.46223860173912773</v>
      </c>
      <c r="AD91" s="114">
        <f>(幕後結果!$AF$2+幕後結果!$AF$4*幕後結果_最佳化!$R1092)*12/3</f>
        <v>-0.67757500427639827</v>
      </c>
      <c r="AE91" s="114">
        <f>(幕後結果!$AG$2+幕後結果!$AG$4*幕後結果_最佳化!$S1092)*12/3</f>
        <v>-0.5990083408253275</v>
      </c>
      <c r="AF91" s="114">
        <f>(幕後結果!$AH$2+幕後結果!$AH$4*幕後結果_最佳化!$T1092)*12/3</f>
        <v>-0.72906450382885934</v>
      </c>
      <c r="AG91" s="114">
        <f>(幕後結果!$AI$2+幕後結果!$AI$4*幕後結果_最佳化!$U1092)*12/3</f>
        <v>-1.3962840101966023</v>
      </c>
      <c r="AH91" s="114">
        <f>(幕後結果!$AJ$2+幕後結果!$AJ$4*幕後結果_最佳化!$V1092)*12/3</f>
        <v>1.2669729437976089</v>
      </c>
      <c r="AI91" s="90">
        <f>(幕後結果!$AK$2+幕後結果!$AK$4*幕後結果_最佳化!$W1092)*12/3</f>
        <v>1.3279877593289657</v>
      </c>
      <c r="AJ91" s="50"/>
      <c r="AK91" s="50"/>
      <c r="AL91" s="50"/>
      <c r="AM91" s="98">
        <v>90</v>
      </c>
      <c r="AN91" s="118">
        <f t="shared" si="14"/>
        <v>2.0593091046543575E-2</v>
      </c>
      <c r="AO91" s="118">
        <f t="shared" si="15"/>
        <v>6.5066905258331772E-3</v>
      </c>
      <c r="AP91" s="118">
        <f t="shared" si="16"/>
        <v>0.1446382834508094</v>
      </c>
      <c r="AQ91" s="118">
        <f t="shared" si="17"/>
        <v>9.8004637711584061E-2</v>
      </c>
      <c r="AR91" s="118">
        <f t="shared" si="18"/>
        <v>3.6232780107082876E-2</v>
      </c>
      <c r="AS91" s="118">
        <f t="shared" si="19"/>
        <v>0.19705994265953375</v>
      </c>
      <c r="AT91" s="118">
        <f t="shared" si="20"/>
        <v>0.15748874753323022</v>
      </c>
      <c r="AU91" s="118">
        <f t="shared" si="21"/>
        <v>0.17227161316368797</v>
      </c>
      <c r="AV91" s="118">
        <f t="shared" si="22"/>
        <v>0.15576321579799554</v>
      </c>
      <c r="AW91" s="118">
        <f t="shared" si="23"/>
        <v>1.1440998003699302E-2</v>
      </c>
      <c r="AX91" s="118">
        <f t="shared" si="24"/>
        <v>0.99999999999999989</v>
      </c>
      <c r="AY91" s="118">
        <f>SUMPRODUCT(AN91:AW91,幕後結果_最佳化!$Z$1005:$AI$1005)</f>
        <v>-0.32477268594994996</v>
      </c>
      <c r="AZ91" s="118">
        <f>(SUMPRODUCT(AN91:AW91,MMULT(AN91:AW91,幕後結果!$AB$9:$AK$18)))*252</f>
        <v>6.4931165567760407E-2</v>
      </c>
      <c r="BA91" s="118">
        <f t="shared" si="25"/>
        <v>0.25481594449280526</v>
      </c>
      <c r="BB91" s="113">
        <f t="shared" si="26"/>
        <v>-1.4428951323347476</v>
      </c>
      <c r="BC91" s="50"/>
      <c r="BD91" s="50"/>
    </row>
    <row r="92" spans="1:56">
      <c r="A92" s="85">
        <v>91</v>
      </c>
      <c r="B92" s="114">
        <v>0.907200463138089</v>
      </c>
      <c r="C92" s="114">
        <v>0.34741261133883783</v>
      </c>
      <c r="D92" s="114">
        <v>0.98680092343025594</v>
      </c>
      <c r="E92" s="114">
        <v>4.2906604087649347E-2</v>
      </c>
      <c r="F92" s="114">
        <v>0.24242647913276527</v>
      </c>
      <c r="G92" s="114">
        <v>0.2118445105321316</v>
      </c>
      <c r="H92" s="114">
        <v>0.91672180439725715</v>
      </c>
      <c r="I92" s="114">
        <v>0.91260629817992434</v>
      </c>
      <c r="J92" s="114">
        <v>0.40228292899974649</v>
      </c>
      <c r="K92" s="94">
        <v>0.4425790050459808</v>
      </c>
      <c r="L92" s="95"/>
      <c r="M92" s="96">
        <v>91</v>
      </c>
      <c r="N92" s="117">
        <v>1.3237109099245083</v>
      </c>
      <c r="O92" s="117">
        <v>-0.39231535075839374</v>
      </c>
      <c r="P92" s="117">
        <v>2.2203037855579977</v>
      </c>
      <c r="Q92" s="117">
        <v>-1.7179090372501726</v>
      </c>
      <c r="R92" s="117">
        <v>-0.69851855463610202</v>
      </c>
      <c r="S92" s="117">
        <v>-0.80003758554523952</v>
      </c>
      <c r="T92" s="117">
        <v>1.3833538586017924</v>
      </c>
      <c r="U92" s="114">
        <v>1.3569805092051224</v>
      </c>
      <c r="V92" s="114">
        <v>-0.24744240735681974</v>
      </c>
      <c r="W92" s="88">
        <v>-0.14443369613643706</v>
      </c>
      <c r="X92" s="50"/>
      <c r="Y92" s="89">
        <v>91</v>
      </c>
      <c r="Z92" s="114">
        <f>(幕後結果!$AB$2+幕後結果!$AB$4*幕後結果_最佳化!$N1093)*12/3</f>
        <v>1.5951634806429318</v>
      </c>
      <c r="AA92" s="114">
        <f>(幕後結果!$AC$2+幕後結果!$AC$4*幕後結果_最佳化!$O1093)*12/3</f>
        <v>1.8885491612443142</v>
      </c>
      <c r="AB92" s="114">
        <f>(幕後結果!$AD$2+幕後結果!$AD$4*幕後結果_最佳化!$P1093)*12/3</f>
        <v>2.7935411902081078</v>
      </c>
      <c r="AC92" s="114">
        <f>(幕後結果!$AE$2+幕後結果!$AE$4*幕後結果_最佳化!$Q1093)*12/3</f>
        <v>-1.5045082652990918</v>
      </c>
      <c r="AD92" s="114">
        <f>(幕後結果!$AF$2+幕後結果!$AF$4*幕後結果_最佳化!$R1093)*12/3</f>
        <v>-1.0490168592051408</v>
      </c>
      <c r="AE92" s="114">
        <f>(幕後結果!$AG$2+幕後結果!$AG$4*幕後結果_最佳化!$S1093)*12/3</f>
        <v>-0.21557724091575028</v>
      </c>
      <c r="AF92" s="114">
        <f>(幕後結果!$AH$2+幕後結果!$AH$4*幕後結果_最佳化!$T1093)*12/3</f>
        <v>-4.969616353346934E-2</v>
      </c>
      <c r="AG92" s="114">
        <f>(幕後結果!$AI$2+幕後結果!$AI$4*幕後結果_最佳化!$U1093)*12/3</f>
        <v>0.88814715713598247</v>
      </c>
      <c r="AH92" s="114">
        <f>(幕後結果!$AJ$2+幕後結果!$AJ$4*幕後結果_最佳化!$V1093)*12/3</f>
        <v>0.70201490612691908</v>
      </c>
      <c r="AI92" s="90">
        <f>(幕後結果!$AK$2+幕後結果!$AK$4*幕後結果_最佳化!$W1093)*12/3</f>
        <v>0.65047472060488487</v>
      </c>
      <c r="AJ92" s="50"/>
      <c r="AK92" s="50"/>
      <c r="AL92" s="50"/>
      <c r="AM92" s="98">
        <v>91</v>
      </c>
      <c r="AN92" s="118">
        <f t="shared" si="14"/>
        <v>3.6963953579864907E-2</v>
      </c>
      <c r="AO92" s="118">
        <f t="shared" si="15"/>
        <v>6.9757426921165919E-2</v>
      </c>
      <c r="AP92" s="118">
        <f t="shared" si="16"/>
        <v>9.7157080626777872E-2</v>
      </c>
      <c r="AQ92" s="118">
        <f t="shared" si="17"/>
        <v>0.19773325294747549</v>
      </c>
      <c r="AR92" s="118">
        <f t="shared" si="18"/>
        <v>2.1007128916707304E-2</v>
      </c>
      <c r="AS92" s="118">
        <f t="shared" si="19"/>
        <v>0.14793023209848874</v>
      </c>
      <c r="AT92" s="118">
        <f t="shared" si="20"/>
        <v>4.6417076028388113E-2</v>
      </c>
      <c r="AU92" s="118">
        <f t="shared" si="21"/>
        <v>6.0962646254031291E-2</v>
      </c>
      <c r="AV92" s="118">
        <f t="shared" si="22"/>
        <v>8.4374943153233933E-2</v>
      </c>
      <c r="AW92" s="118">
        <f t="shared" si="23"/>
        <v>0.23769625947386647</v>
      </c>
      <c r="AX92" s="118">
        <f t="shared" si="24"/>
        <v>1</v>
      </c>
      <c r="AY92" s="118">
        <f>SUMPRODUCT(AN92:AW92,幕後結果_最佳化!$Z$1005:$AI$1005)</f>
        <v>0.11167168853781326</v>
      </c>
      <c r="AZ92" s="118">
        <f>(SUMPRODUCT(AN92:AW92,MMULT(AN92:AW92,幕後結果!$AB$9:$AK$18)))*252</f>
        <v>6.1233789981460972E-2</v>
      </c>
      <c r="BA92" s="118">
        <f t="shared" si="25"/>
        <v>0.24745462206526062</v>
      </c>
      <c r="BB92" s="113">
        <f t="shared" si="26"/>
        <v>0.27791636286218274</v>
      </c>
      <c r="BC92" s="50"/>
      <c r="BD92" s="50"/>
    </row>
    <row r="93" spans="1:56">
      <c r="A93" s="85">
        <v>92</v>
      </c>
      <c r="B93" s="114">
        <v>0.16338235984198501</v>
      </c>
      <c r="C93" s="114">
        <v>0.42431519744609214</v>
      </c>
      <c r="D93" s="114">
        <v>2.2724197265820534E-2</v>
      </c>
      <c r="E93" s="114">
        <v>0.31457449387389524</v>
      </c>
      <c r="F93" s="114">
        <v>0.98109690012767126</v>
      </c>
      <c r="G93" s="114">
        <v>0.85139508709433742</v>
      </c>
      <c r="H93" s="114">
        <v>0.62468314387982926</v>
      </c>
      <c r="I93" s="114">
        <v>1.5166814874699952E-2</v>
      </c>
      <c r="J93" s="114">
        <v>0.90748698260034177</v>
      </c>
      <c r="K93" s="94">
        <v>9.6363504425333035E-2</v>
      </c>
      <c r="L93" s="95"/>
      <c r="M93" s="96">
        <v>92</v>
      </c>
      <c r="N93" s="117">
        <v>-0.98065131526551674</v>
      </c>
      <c r="O93" s="117">
        <v>-0.19086623434717828</v>
      </c>
      <c r="P93" s="117">
        <v>-2.0004805831567962</v>
      </c>
      <c r="Q93" s="117">
        <v>-0.48292500329250648</v>
      </c>
      <c r="R93" s="117">
        <v>2.0769497238440326</v>
      </c>
      <c r="S93" s="117">
        <v>1.042435476416679</v>
      </c>
      <c r="T93" s="117">
        <v>0.31780387357099105</v>
      </c>
      <c r="U93" s="114">
        <v>-2.1657063989978518</v>
      </c>
      <c r="V93" s="114">
        <v>1.3254376549363844</v>
      </c>
      <c r="W93" s="88">
        <v>-1.3025541816877251</v>
      </c>
      <c r="X93" s="50"/>
      <c r="Y93" s="89">
        <v>92</v>
      </c>
      <c r="Z93" s="114">
        <f>(幕後結果!$AB$2+幕後結果!$AB$4*幕後結果_最佳化!$N1094)*12/3</f>
        <v>-1.265818354612422</v>
      </c>
      <c r="AA93" s="114">
        <f>(幕後結果!$AC$2+幕後結果!$AC$4*幕後結果_最佳化!$O1094)*12/3</f>
        <v>0.57798287950348448</v>
      </c>
      <c r="AB93" s="114">
        <f>(幕後結果!$AD$2+幕後結果!$AD$4*幕後結果_最佳化!$P1094)*12/3</f>
        <v>-4.0380153061536639</v>
      </c>
      <c r="AC93" s="114">
        <f>(幕後結果!$AE$2+幕後結果!$AE$4*幕後結果_最佳化!$Q1094)*12/3</f>
        <v>-0.9090461730558127</v>
      </c>
      <c r="AD93" s="114">
        <f>(幕後結果!$AF$2+幕後結果!$AF$4*幕後結果_最佳化!$R1094)*12/3</f>
        <v>0.49177892055503825</v>
      </c>
      <c r="AE93" s="114">
        <f>(幕後結果!$AG$2+幕後結果!$AG$4*幕後結果_最佳化!$S1094)*12/3</f>
        <v>1.1811739989600532</v>
      </c>
      <c r="AF93" s="114">
        <f>(幕後結果!$AH$2+幕後結果!$AH$4*幕後結果_最佳化!$T1094)*12/3</f>
        <v>-0.16735749363175065</v>
      </c>
      <c r="AG93" s="114">
        <f>(幕後結果!$AI$2+幕後結果!$AI$4*幕後結果_最佳化!$U1094)*12/3</f>
        <v>-5.0644928025052369</v>
      </c>
      <c r="AH93" s="114">
        <f>(幕後結果!$AJ$2+幕後結果!$AJ$4*幕後結果_最佳化!$V1094)*12/3</f>
        <v>1.0176514355066948</v>
      </c>
      <c r="AI93" s="90">
        <f>(幕後結果!$AK$2+幕後結果!$AK$4*幕後結果_最佳化!$W1094)*12/3</f>
        <v>-0.68736746131876647</v>
      </c>
      <c r="AJ93" s="50"/>
      <c r="AK93" s="50"/>
      <c r="AL93" s="50"/>
      <c r="AM93" s="98">
        <v>92</v>
      </c>
      <c r="AN93" s="118">
        <f t="shared" si="14"/>
        <v>2.9424252249555293E-3</v>
      </c>
      <c r="AO93" s="118">
        <f t="shared" si="15"/>
        <v>8.0363823388170899E-2</v>
      </c>
      <c r="AP93" s="118">
        <f t="shared" si="16"/>
        <v>0.16666728851223969</v>
      </c>
      <c r="AQ93" s="118">
        <f t="shared" si="17"/>
        <v>0.11033328341516389</v>
      </c>
      <c r="AR93" s="118">
        <f t="shared" si="18"/>
        <v>1.42988164429852E-2</v>
      </c>
      <c r="AS93" s="118">
        <f t="shared" si="19"/>
        <v>0.15872598421734246</v>
      </c>
      <c r="AT93" s="118">
        <f t="shared" si="20"/>
        <v>9.511706541412103E-2</v>
      </c>
      <c r="AU93" s="118">
        <f t="shared" si="21"/>
        <v>0.13533238620652857</v>
      </c>
      <c r="AV93" s="118">
        <f t="shared" si="22"/>
        <v>0.1859037886673521</v>
      </c>
      <c r="AW93" s="118">
        <f t="shared" si="23"/>
        <v>5.0315138511140729E-2</v>
      </c>
      <c r="AX93" s="118">
        <f t="shared" si="24"/>
        <v>1</v>
      </c>
      <c r="AY93" s="118">
        <f>SUMPRODUCT(AN93:AW93,幕後結果_最佳化!$Z$1005:$AI$1005)</f>
        <v>-0.10736987863240936</v>
      </c>
      <c r="AZ93" s="118">
        <f>(SUMPRODUCT(AN93:AW93,MMULT(AN93:AW93,幕後結果!$AB$9:$AK$18)))*252</f>
        <v>6.6845069982892899E-2</v>
      </c>
      <c r="BA93" s="118">
        <f t="shared" si="25"/>
        <v>0.25854413546412708</v>
      </c>
      <c r="BB93" s="113">
        <f t="shared" si="26"/>
        <v>-0.58121557606654461</v>
      </c>
      <c r="BC93" s="50"/>
      <c r="BD93" s="50"/>
    </row>
    <row r="94" spans="1:56">
      <c r="A94" s="85">
        <v>93</v>
      </c>
      <c r="B94" s="114">
        <v>0.96941613827174367</v>
      </c>
      <c r="C94" s="114">
        <v>0.44754553816149389</v>
      </c>
      <c r="D94" s="114">
        <v>0.13194206273876108</v>
      </c>
      <c r="E94" s="114">
        <v>0.41765670117419718</v>
      </c>
      <c r="F94" s="114">
        <v>0.66347132873633075</v>
      </c>
      <c r="G94" s="114">
        <v>0.23695809992474071</v>
      </c>
      <c r="H94" s="114">
        <v>0.8573725964270289</v>
      </c>
      <c r="I94" s="114">
        <v>0.46909262302366428</v>
      </c>
      <c r="J94" s="114">
        <v>0.13614464997436193</v>
      </c>
      <c r="K94" s="94">
        <v>0.20513500279551367</v>
      </c>
      <c r="L94" s="95"/>
      <c r="M94" s="96">
        <v>93</v>
      </c>
      <c r="N94" s="117">
        <v>1.8722811048882395</v>
      </c>
      <c r="O94" s="117">
        <v>-0.13186499552514613</v>
      </c>
      <c r="P94" s="117">
        <v>-1.1172577716451066</v>
      </c>
      <c r="Q94" s="117">
        <v>-0.20789186352838121</v>
      </c>
      <c r="R94" s="117">
        <v>0.42195571405497273</v>
      </c>
      <c r="S94" s="117">
        <v>-0.71612170944387565</v>
      </c>
      <c r="T94" s="117">
        <v>1.0685892222176818</v>
      </c>
      <c r="U94" s="114">
        <v>-7.755096884387587E-2</v>
      </c>
      <c r="V94" s="114">
        <v>-1.0978057961889609</v>
      </c>
      <c r="W94" s="88">
        <v>-0.82341857148041087</v>
      </c>
      <c r="X94" s="50"/>
      <c r="Y94" s="89">
        <v>93</v>
      </c>
      <c r="Z94" s="114">
        <f>(幕後結果!$AB$2+幕後結果!$AB$4*幕後結果_最佳化!$N1095)*12/3</f>
        <v>2.276241023920357</v>
      </c>
      <c r="AA94" s="114">
        <f>(幕後結果!$AC$2+幕後結果!$AC$4*幕後結果_最佳化!$O1095)*12/3</f>
        <v>2.5190432611651019</v>
      </c>
      <c r="AB94" s="114">
        <f>(幕後結果!$AD$2+幕後結果!$AD$4*幕後結果_最佳化!$P1095)*12/3</f>
        <v>5.1946094999855141E-3</v>
      </c>
      <c r="AC94" s="114">
        <f>(幕後結果!$AE$2+幕後結果!$AE$4*幕後結果_最佳化!$Q1095)*12/3</f>
        <v>-0.4439939553461838</v>
      </c>
      <c r="AD94" s="114">
        <f>(幕後結果!$AF$2+幕後結果!$AF$4*幕後結果_最佳化!$R1095)*12/3</f>
        <v>0.10276311564272411</v>
      </c>
      <c r="AE94" s="114">
        <f>(幕後結果!$AG$2+幕後結果!$AG$4*幕後結果_最佳化!$S1095)*12/3</f>
        <v>0.26747922984799566</v>
      </c>
      <c r="AF94" s="114">
        <f>(幕後結果!$AH$2+幕後結果!$AH$4*幕後結果_最佳化!$T1095)*12/3</f>
        <v>7.3552757727400331E-2</v>
      </c>
      <c r="AG94" s="114">
        <f>(幕後結果!$AI$2+幕後結果!$AI$4*幕後結果_最佳化!$U1095)*12/3</f>
        <v>-1.2037052883059838</v>
      </c>
      <c r="AH94" s="114">
        <f>(幕後結果!$AJ$2+幕後結果!$AJ$4*幕後結果_最佳化!$V1095)*12/3</f>
        <v>0.26745699261982331</v>
      </c>
      <c r="AI94" s="90">
        <f>(幕後結果!$AK$2+幕後結果!$AK$4*幕後結果_最佳化!$W1095)*12/3</f>
        <v>0.7330902483542503</v>
      </c>
      <c r="AJ94" s="50"/>
      <c r="AK94" s="50"/>
      <c r="AL94" s="50"/>
      <c r="AM94" s="98">
        <v>93</v>
      </c>
      <c r="AN94" s="118">
        <f t="shared" si="14"/>
        <v>1.2744557417784621E-2</v>
      </c>
      <c r="AO94" s="118">
        <f t="shared" si="15"/>
        <v>3.9491485137001965E-2</v>
      </c>
      <c r="AP94" s="118">
        <f t="shared" si="16"/>
        <v>3.5920306053150469E-2</v>
      </c>
      <c r="AQ94" s="118">
        <f t="shared" si="17"/>
        <v>2.3093306329818344E-2</v>
      </c>
      <c r="AR94" s="118">
        <f t="shared" si="18"/>
        <v>3.7571063661879303E-2</v>
      </c>
      <c r="AS94" s="118">
        <f t="shared" si="19"/>
        <v>0.21041774800864957</v>
      </c>
      <c r="AT94" s="118">
        <f t="shared" si="20"/>
        <v>0.22019409014825447</v>
      </c>
      <c r="AU94" s="118">
        <f t="shared" si="21"/>
        <v>0.17733197679978221</v>
      </c>
      <c r="AV94" s="118">
        <f t="shared" si="22"/>
        <v>6.9702410457172072E-3</v>
      </c>
      <c r="AW94" s="118">
        <f t="shared" si="23"/>
        <v>0.23626522539796169</v>
      </c>
      <c r="AX94" s="118">
        <f t="shared" si="24"/>
        <v>0.99999999999999989</v>
      </c>
      <c r="AY94" s="118">
        <f>SUMPRODUCT(AN94:AW94,幕後結果_最佳化!$Z$1005:$AI$1005)</f>
        <v>-8.4538234508978211E-2</v>
      </c>
      <c r="AZ94" s="118">
        <f>(SUMPRODUCT(AN94:AW94,MMULT(AN94:AW94,幕後結果!$AB$9:$AK$18)))*252</f>
        <v>6.3695278229374208E-2</v>
      </c>
      <c r="BA94" s="118">
        <f t="shared" si="25"/>
        <v>0.25237923494094006</v>
      </c>
      <c r="BB94" s="113">
        <f t="shared" si="26"/>
        <v>-0.50494738419664509</v>
      </c>
      <c r="BC94" s="50"/>
      <c r="BD94" s="50"/>
    </row>
    <row r="95" spans="1:56">
      <c r="A95" s="85">
        <v>94</v>
      </c>
      <c r="B95" s="114">
        <v>0.70134330251029819</v>
      </c>
      <c r="C95" s="114">
        <v>0.7254626648245619</v>
      </c>
      <c r="D95" s="114">
        <v>0.15964863656506667</v>
      </c>
      <c r="E95" s="114">
        <v>0.39707121537742029</v>
      </c>
      <c r="F95" s="114">
        <v>0.13190548090059662</v>
      </c>
      <c r="G95" s="114">
        <v>0.82046616995668442</v>
      </c>
      <c r="H95" s="114">
        <v>0.62601357577963501</v>
      </c>
      <c r="I95" s="114">
        <v>0.89483810286526855</v>
      </c>
      <c r="J95" s="114">
        <v>0.92553489783857978</v>
      </c>
      <c r="K95" s="94">
        <v>0.13615703482329233</v>
      </c>
      <c r="L95" s="95"/>
      <c r="M95" s="96">
        <v>94</v>
      </c>
      <c r="N95" s="117">
        <v>0.52826791863390854</v>
      </c>
      <c r="O95" s="117">
        <v>0.599147287574752</v>
      </c>
      <c r="P95" s="117">
        <v>-0.99590300908721141</v>
      </c>
      <c r="Q95" s="117">
        <v>-0.26093526285012475</v>
      </c>
      <c r="R95" s="117">
        <v>-1.117428952138938</v>
      </c>
      <c r="S95" s="117">
        <v>0.91714309708985786</v>
      </c>
      <c r="T95" s="117">
        <v>0.32131347154231304</v>
      </c>
      <c r="U95" s="114">
        <v>1.2526755864439734</v>
      </c>
      <c r="V95" s="114">
        <v>1.4433205114593299</v>
      </c>
      <c r="W95" s="88">
        <v>-1.0977490850836262</v>
      </c>
      <c r="X95" s="50"/>
      <c r="Y95" s="89">
        <v>94</v>
      </c>
      <c r="Z95" s="114">
        <f>(幕後結果!$AB$2+幕後結果!$AB$4*幕後結果_最佳化!$N1096)*12/3</f>
        <v>0.60758091910535805</v>
      </c>
      <c r="AA95" s="114">
        <f>(幕後結果!$AC$2+幕後結果!$AC$4*幕後結果_最佳化!$O1096)*12/3</f>
        <v>2.3882635963534424</v>
      </c>
      <c r="AB95" s="114">
        <f>(幕後結果!$AD$2+幕後結果!$AD$4*幕後結果_最佳化!$P1096)*12/3</f>
        <v>-1.02353172540952</v>
      </c>
      <c r="AC95" s="114">
        <f>(幕後結果!$AE$2+幕後結果!$AE$4*幕後結果_最佳化!$Q1096)*12/3</f>
        <v>-0.52877955521950903</v>
      </c>
      <c r="AD95" s="114">
        <f>(幕後結果!$AF$2+幕後結果!$AF$4*幕後結果_最佳化!$R1096)*12/3</f>
        <v>-1.9117767197674589</v>
      </c>
      <c r="AE95" s="114">
        <f>(幕後結果!$AG$2+幕後結果!$AG$4*幕後結果_最佳化!$S1096)*12/3</f>
        <v>1.2063388257027392</v>
      </c>
      <c r="AF95" s="114">
        <f>(幕後結果!$AH$2+幕後結果!$AH$4*幕後結果_最佳化!$T1096)*12/3</f>
        <v>-0.27011771560165154</v>
      </c>
      <c r="AG95" s="114">
        <f>(幕後結果!$AI$2+幕後結果!$AI$4*幕後結果_最佳化!$U1096)*12/3</f>
        <v>-0.51759929609665778</v>
      </c>
      <c r="AH95" s="114">
        <f>(幕後結果!$AJ$2+幕後結果!$AJ$4*幕後結果_最佳化!$V1096)*12/3</f>
        <v>1.4752164755711501</v>
      </c>
      <c r="AI95" s="90">
        <f>(幕後結果!$AK$2+幕後結果!$AK$4*幕後結果_最佳化!$W1096)*12/3</f>
        <v>0.25358325940811488</v>
      </c>
      <c r="AJ95" s="50"/>
      <c r="AK95" s="50"/>
      <c r="AL95" s="50"/>
      <c r="AM95" s="98">
        <v>94</v>
      </c>
      <c r="AN95" s="118">
        <f t="shared" si="14"/>
        <v>0.10452507922313803</v>
      </c>
      <c r="AO95" s="118">
        <f t="shared" si="15"/>
        <v>0.17834315366615583</v>
      </c>
      <c r="AP95" s="118">
        <f t="shared" si="16"/>
        <v>9.6606382820690131E-2</v>
      </c>
      <c r="AQ95" s="118">
        <f t="shared" si="17"/>
        <v>8.2460784171934198E-2</v>
      </c>
      <c r="AR95" s="118">
        <f t="shared" si="18"/>
        <v>4.1017950071482658E-2</v>
      </c>
      <c r="AS95" s="118">
        <f t="shared" si="19"/>
        <v>7.8498571365916994E-2</v>
      </c>
      <c r="AT95" s="118">
        <f t="shared" si="20"/>
        <v>0.11035939861436168</v>
      </c>
      <c r="AU95" s="118">
        <f t="shared" si="21"/>
        <v>0.11598201012146564</v>
      </c>
      <c r="AV95" s="118">
        <f t="shared" si="22"/>
        <v>0.13168718968085039</v>
      </c>
      <c r="AW95" s="118">
        <f t="shared" si="23"/>
        <v>6.0519480264004451E-2</v>
      </c>
      <c r="AX95" s="118">
        <f t="shared" si="24"/>
        <v>1</v>
      </c>
      <c r="AY95" s="118">
        <f>SUMPRODUCT(AN95:AW95,幕後結果_最佳化!$Z$1005:$AI$1005)</f>
        <v>3.8566123407604139E-2</v>
      </c>
      <c r="AZ95" s="118">
        <f>(SUMPRODUCT(AN95:AW95,MMULT(AN95:AW95,幕後結果!$AB$9:$AK$18)))*252</f>
        <v>7.0070960575199362E-2</v>
      </c>
      <c r="BA95" s="118">
        <f t="shared" si="25"/>
        <v>0.26470920001994519</v>
      </c>
      <c r="BB95" s="113">
        <f t="shared" si="26"/>
        <v>-1.6372217482691628E-2</v>
      </c>
      <c r="BC95" s="50"/>
      <c r="BD95" s="50"/>
    </row>
    <row r="96" spans="1:56">
      <c r="A96" s="85">
        <v>95</v>
      </c>
      <c r="B96" s="114">
        <v>0.61237951066468743</v>
      </c>
      <c r="C96" s="114">
        <v>0.93409270976082359</v>
      </c>
      <c r="D96" s="114">
        <v>3.7632699361074273E-3</v>
      </c>
      <c r="E96" s="114">
        <v>0.48620760004481856</v>
      </c>
      <c r="F96" s="114">
        <v>0.60468912971295286</v>
      </c>
      <c r="G96" s="114">
        <v>0.65646780703520746</v>
      </c>
      <c r="H96" s="114">
        <v>0.75415574310978029</v>
      </c>
      <c r="I96" s="114">
        <v>0.52935655603925258</v>
      </c>
      <c r="J96" s="114">
        <v>0.20864349100792579</v>
      </c>
      <c r="K96" s="94">
        <v>0.64555152663927617</v>
      </c>
      <c r="L96" s="95"/>
      <c r="M96" s="96">
        <v>95</v>
      </c>
      <c r="N96" s="117">
        <v>0.28552627319994189</v>
      </c>
      <c r="O96" s="117">
        <v>1.5069846942082512</v>
      </c>
      <c r="P96" s="117">
        <v>-2.6726024025308277</v>
      </c>
      <c r="Q96" s="117">
        <v>-3.4579309712122745E-2</v>
      </c>
      <c r="R96" s="117">
        <v>0.26550333563599721</v>
      </c>
      <c r="S96" s="117">
        <v>0.40284210267611192</v>
      </c>
      <c r="T96" s="117">
        <v>0.68762570961258052</v>
      </c>
      <c r="U96" s="114">
        <v>7.3652509629357696E-2</v>
      </c>
      <c r="V96" s="114">
        <v>-0.81113703103443102</v>
      </c>
      <c r="W96" s="88">
        <v>0.373337934099705</v>
      </c>
      <c r="X96" s="50"/>
      <c r="Y96" s="89">
        <v>95</v>
      </c>
      <c r="Z96" s="114">
        <f>(幕後結果!$AB$2+幕後結果!$AB$4*幕後結果_最佳化!$N1097)*12/3</f>
        <v>0.3062049328758904</v>
      </c>
      <c r="AA96" s="114">
        <f>(幕後結果!$AC$2+幕後結果!$AC$4*幕後結果_最佳化!$O1097)*12/3</f>
        <v>3.1658537363924637</v>
      </c>
      <c r="AB96" s="114">
        <f>(幕後結果!$AD$2+幕後結果!$AD$4*幕後結果_最佳化!$P1097)*12/3</f>
        <v>-2.6652446767019677</v>
      </c>
      <c r="AC96" s="114">
        <f>(幕後結果!$AE$2+幕後結果!$AE$4*幕後結果_最佳化!$Q1097)*12/3</f>
        <v>-0.29815726944053378</v>
      </c>
      <c r="AD96" s="114">
        <f>(幕後結果!$AF$2+幕後結果!$AF$4*幕後結果_最佳化!$R1097)*12/3</f>
        <v>-0.67339455144928717</v>
      </c>
      <c r="AE96" s="114">
        <f>(幕後結果!$AG$2+幕後結果!$AG$4*幕後結果_最佳化!$S1097)*12/3</f>
        <v>1.0082150203178635</v>
      </c>
      <c r="AF96" s="114">
        <f>(幕後結果!$AH$2+幕後結果!$AH$4*幕後結果_最佳化!$T1097)*12/3</f>
        <v>1.6693960986002288E-2</v>
      </c>
      <c r="AG96" s="114">
        <f>(幕後結果!$AI$2+幕後結果!$AI$4*幕後結果_最佳化!$U1097)*12/3</f>
        <v>-2.4506633161608469</v>
      </c>
      <c r="AH96" s="114">
        <f>(幕後結果!$AJ$2+幕後結果!$AJ$4*幕後結果_最佳化!$V1097)*12/3</f>
        <v>0.44717209679833259</v>
      </c>
      <c r="AI96" s="90">
        <f>(幕後結果!$AK$2+幕後結果!$AK$4*幕後結果_最佳化!$W1097)*12/3</f>
        <v>1.5330518683205314</v>
      </c>
      <c r="AJ96" s="50"/>
      <c r="AK96" s="50"/>
      <c r="AL96" s="50"/>
      <c r="AM96" s="98">
        <v>95</v>
      </c>
      <c r="AN96" s="118">
        <f t="shared" si="14"/>
        <v>0.12718011987882399</v>
      </c>
      <c r="AO96" s="118">
        <f t="shared" si="15"/>
        <v>0.12691464101816899</v>
      </c>
      <c r="AP96" s="118">
        <f t="shared" si="16"/>
        <v>0.13679346012107052</v>
      </c>
      <c r="AQ96" s="118">
        <f t="shared" si="17"/>
        <v>0.10973127228910814</v>
      </c>
      <c r="AR96" s="118">
        <f t="shared" si="18"/>
        <v>5.8803256540108109E-2</v>
      </c>
      <c r="AS96" s="118">
        <f t="shared" si="19"/>
        <v>7.1496297619065757E-2</v>
      </c>
      <c r="AT96" s="118">
        <f t="shared" si="20"/>
        <v>6.7705421823223089E-2</v>
      </c>
      <c r="AU96" s="118">
        <f t="shared" si="21"/>
        <v>0.10532740661743963</v>
      </c>
      <c r="AV96" s="118">
        <f t="shared" si="22"/>
        <v>5.4652012644683043E-2</v>
      </c>
      <c r="AW96" s="118">
        <f t="shared" si="23"/>
        <v>0.1413961114483086</v>
      </c>
      <c r="AX96" s="118">
        <f t="shared" si="24"/>
        <v>1</v>
      </c>
      <c r="AY96" s="118">
        <f>SUMPRODUCT(AN96:AW96,幕後結果_最佳化!$Z$1005:$AI$1005)</f>
        <v>-4.5662121899811337E-2</v>
      </c>
      <c r="AZ96" s="118">
        <f>(SUMPRODUCT(AN96:AW96,MMULT(AN96:AW96,幕後結果!$AB$9:$AK$18)))*252</f>
        <v>8.1204330181790879E-2</v>
      </c>
      <c r="BA96" s="118">
        <f t="shared" si="25"/>
        <v>0.28496373485373694</v>
      </c>
      <c r="BB96" s="113">
        <f t="shared" si="26"/>
        <v>-0.31078383340696852</v>
      </c>
      <c r="BC96" s="50"/>
      <c r="BD96" s="50"/>
    </row>
    <row r="97" spans="1:56">
      <c r="A97" s="85">
        <v>96</v>
      </c>
      <c r="B97" s="114">
        <v>0.91147399081399705</v>
      </c>
      <c r="C97" s="114">
        <v>0.79449731587783323</v>
      </c>
      <c r="D97" s="114">
        <v>0.72446696154800838</v>
      </c>
      <c r="E97" s="114">
        <v>0.65488315399256569</v>
      </c>
      <c r="F97" s="114">
        <v>0.47469637228305195</v>
      </c>
      <c r="G97" s="114">
        <v>0.52683710624832925</v>
      </c>
      <c r="H97" s="114">
        <v>0.68866576514197231</v>
      </c>
      <c r="I97" s="114">
        <v>0.26268046534751255</v>
      </c>
      <c r="J97" s="114">
        <v>0.42560896564035589</v>
      </c>
      <c r="K97" s="94">
        <v>0.21886855344310319</v>
      </c>
      <c r="L97" s="95"/>
      <c r="M97" s="96">
        <v>96</v>
      </c>
      <c r="N97" s="117">
        <v>1.3498876667370787</v>
      </c>
      <c r="O97" s="117">
        <v>0.82212568556000831</v>
      </c>
      <c r="P97" s="117">
        <v>0.59616339481219538</v>
      </c>
      <c r="Q97" s="117">
        <v>0.398537947345319</v>
      </c>
      <c r="R97" s="117">
        <v>-6.3469375882892712E-2</v>
      </c>
      <c r="S97" s="117">
        <v>6.7321466945994515E-2</v>
      </c>
      <c r="T97" s="117">
        <v>0.49207196569957729</v>
      </c>
      <c r="U97" s="114">
        <v>-0.6351034751754201</v>
      </c>
      <c r="V97" s="114">
        <v>-0.18756466057636742</v>
      </c>
      <c r="W97" s="88">
        <v>-0.77602011885846389</v>
      </c>
      <c r="X97" s="50"/>
      <c r="Y97" s="89">
        <v>96</v>
      </c>
      <c r="Z97" s="114">
        <f>(幕後結果!$AB$2+幕後結果!$AB$4*幕後結果_最佳化!$N1098)*12/3</f>
        <v>1.6276632434527845</v>
      </c>
      <c r="AA97" s="114">
        <f>(幕後結果!$AC$2+幕後結果!$AC$4*幕後結果_最佳化!$O1098)*12/3</f>
        <v>3.1600028339388264</v>
      </c>
      <c r="AB97" s="114">
        <f>(幕後結果!$AD$2+幕後結果!$AD$4*幕後結果_最佳化!$P1098)*12/3</f>
        <v>1.6253496383688553</v>
      </c>
      <c r="AC97" s="114">
        <f>(幕後結果!$AE$2+幕後結果!$AE$4*幕後結果_最佳化!$Q1098)*12/3</f>
        <v>-5.5494498076433252E-3</v>
      </c>
      <c r="AD97" s="114">
        <f>(幕後結果!$AF$2+幕後結果!$AF$4*幕後結果_最佳化!$R1098)*12/3</f>
        <v>-8.6937717634275491E-2</v>
      </c>
      <c r="AE97" s="114">
        <f>(幕後結果!$AG$2+幕後結果!$AG$4*幕後結果_最佳化!$S1098)*12/3</f>
        <v>1.1655963472774944</v>
      </c>
      <c r="AF97" s="114">
        <f>(幕後結果!$AH$2+幕後結果!$AH$4*幕後結果_最佳化!$T1098)*12/3</f>
        <v>-2.5661216626744643E-2</v>
      </c>
      <c r="AG97" s="114">
        <f>(幕後結果!$AI$2+幕後結果!$AI$4*幕後結果_最佳化!$U1098)*12/3</f>
        <v>-1.7238941015269684</v>
      </c>
      <c r="AH97" s="114">
        <f>(幕後結果!$AJ$2+幕後結果!$AJ$4*幕後結果_最佳化!$V1098)*12/3</f>
        <v>0.99833804005137516</v>
      </c>
      <c r="AI97" s="90">
        <f>(幕後結果!$AK$2+幕後結果!$AK$4*幕後結果_最佳化!$W1098)*12/3</f>
        <v>0.67460768507824131</v>
      </c>
      <c r="AJ97" s="50"/>
      <c r="AK97" s="50"/>
      <c r="AL97" s="50"/>
      <c r="AM97" s="98">
        <v>96</v>
      </c>
      <c r="AN97" s="118">
        <f t="shared" si="14"/>
        <v>0.16703387925319518</v>
      </c>
      <c r="AO97" s="118">
        <f t="shared" si="15"/>
        <v>4.2616489811141307E-2</v>
      </c>
      <c r="AP97" s="118">
        <f t="shared" si="16"/>
        <v>6.8938338740600937E-3</v>
      </c>
      <c r="AQ97" s="118">
        <f t="shared" si="17"/>
        <v>5.1467306954076343E-2</v>
      </c>
      <c r="AR97" s="118">
        <f t="shared" si="18"/>
        <v>2.6691481199000854E-2</v>
      </c>
      <c r="AS97" s="118">
        <f t="shared" si="19"/>
        <v>2.0800635847730987E-2</v>
      </c>
      <c r="AT97" s="118">
        <f t="shared" si="20"/>
        <v>0.32479519761656345</v>
      </c>
      <c r="AU97" s="118">
        <f t="shared" si="21"/>
        <v>9.354785035661968E-2</v>
      </c>
      <c r="AV97" s="118">
        <f t="shared" si="22"/>
        <v>0.2188192640971787</v>
      </c>
      <c r="AW97" s="118">
        <f t="shared" si="23"/>
        <v>4.733406099043342E-2</v>
      </c>
      <c r="AX97" s="118">
        <f t="shared" si="24"/>
        <v>1</v>
      </c>
      <c r="AY97" s="118">
        <f>SUMPRODUCT(AN97:AW97,幕後結果_最佳化!$Z$1005:$AI$1005)</f>
        <v>-7.1650041443609952E-2</v>
      </c>
      <c r="AZ97" s="118">
        <f>(SUMPRODUCT(AN97:AW97,MMULT(AN97:AW97,幕後結果!$AB$9:$AK$18)))*252</f>
        <v>3.9183833148599627E-2</v>
      </c>
      <c r="BA97" s="118">
        <f t="shared" si="25"/>
        <v>0.1979490670566538</v>
      </c>
      <c r="BB97" s="113">
        <f t="shared" si="26"/>
        <v>-0.57868442194185876</v>
      </c>
      <c r="BC97" s="50"/>
      <c r="BD97" s="50"/>
    </row>
    <row r="98" spans="1:56">
      <c r="A98" s="85">
        <v>97</v>
      </c>
      <c r="B98" s="114">
        <v>0.38868980499100902</v>
      </c>
      <c r="C98" s="114">
        <v>0.13473770178430833</v>
      </c>
      <c r="D98" s="114">
        <v>0.36534691783168993</v>
      </c>
      <c r="E98" s="114">
        <v>0.84974641405440776</v>
      </c>
      <c r="F98" s="114">
        <v>8.5252639244292494E-2</v>
      </c>
      <c r="G98" s="114">
        <v>0.91777959468981818</v>
      </c>
      <c r="H98" s="114">
        <v>0.47837410045910045</v>
      </c>
      <c r="I98" s="114">
        <v>0.67392196760245593</v>
      </c>
      <c r="J98" s="114">
        <v>0.10840828963445159</v>
      </c>
      <c r="K98" s="94">
        <v>0.80241631274770198</v>
      </c>
      <c r="L98" s="95"/>
      <c r="M98" s="96">
        <v>97</v>
      </c>
      <c r="N98" s="117">
        <v>-0.28273548830682088</v>
      </c>
      <c r="O98" s="117">
        <v>-1.1042714500304776</v>
      </c>
      <c r="P98" s="117">
        <v>-0.34420272162058207</v>
      </c>
      <c r="Q98" s="117">
        <v>1.0353463912586234</v>
      </c>
      <c r="R98" s="117">
        <v>-1.3705820603051044</v>
      </c>
      <c r="S98" s="117">
        <v>1.3902900745157223</v>
      </c>
      <c r="T98" s="117">
        <v>-5.4234667160656849E-2</v>
      </c>
      <c r="U98" s="114">
        <v>0.45076897405227506</v>
      </c>
      <c r="V98" s="114">
        <v>-1.2350374161884852</v>
      </c>
      <c r="W98" s="88">
        <v>0.85028370384055829</v>
      </c>
      <c r="X98" s="50"/>
      <c r="Y98" s="89">
        <v>97</v>
      </c>
      <c r="Z98" s="114">
        <f>(幕後結果!$AB$2+幕後結果!$AB$4*幕後結果_最佳化!$N1099)*12/3</f>
        <v>-0.39932068265835602</v>
      </c>
      <c r="AA98" s="114">
        <f>(幕後結果!$AC$2+幕後結果!$AC$4*幕後結果_最佳化!$O1099)*12/3</f>
        <v>9.4609590320387627E-2</v>
      </c>
      <c r="AB98" s="114">
        <f>(幕後結果!$AD$2+幕後結果!$AD$4*幕後結果_最佳化!$P1099)*12/3</f>
        <v>-1.9261822492089358</v>
      </c>
      <c r="AC98" s="114">
        <f>(幕後結果!$AE$2+幕後結果!$AE$4*幕後結果_最佳化!$Q1099)*12/3</f>
        <v>1.8810178186354831E-2</v>
      </c>
      <c r="AD98" s="114">
        <f>(幕後結果!$AF$2+幕後結果!$AF$4*幕後結果_最佳化!$R1099)*12/3</f>
        <v>-2.3973870519024549</v>
      </c>
      <c r="AE98" s="114">
        <f>(幕後結果!$AG$2+幕後結果!$AG$4*幕後結果_最佳化!$S1099)*12/3</f>
        <v>1.2972429793852451</v>
      </c>
      <c r="AF98" s="114">
        <f>(幕後結果!$AH$2+幕後結果!$AH$4*幕後結果_最佳化!$T1099)*12/3</f>
        <v>-0.32504868505522538</v>
      </c>
      <c r="AG98" s="114">
        <f>(幕後結果!$AI$2+幕後結果!$AI$4*幕後結果_最佳化!$U1099)*12/3</f>
        <v>-1.0488279271120913</v>
      </c>
      <c r="AH98" s="114">
        <f>(幕後結果!$AJ$2+幕後結果!$AJ$4*幕後結果_最佳化!$V1099)*12/3</f>
        <v>0.24108969641213354</v>
      </c>
      <c r="AI98" s="90">
        <f>(幕後結果!$AK$2+幕後結果!$AK$4*幕後結果_最佳化!$W1099)*12/3</f>
        <v>1.8182058521706106</v>
      </c>
      <c r="AJ98" s="50"/>
      <c r="AK98" s="50"/>
      <c r="AL98" s="50"/>
      <c r="AM98" s="98">
        <v>97</v>
      </c>
      <c r="AN98" s="118">
        <f t="shared" si="14"/>
        <v>0.12969367021164419</v>
      </c>
      <c r="AO98" s="118">
        <f t="shared" si="15"/>
        <v>2.7773640211414204E-2</v>
      </c>
      <c r="AP98" s="118">
        <f t="shared" si="16"/>
        <v>0.11816124068058489</v>
      </c>
      <c r="AQ98" s="118">
        <f t="shared" si="17"/>
        <v>0.14732532059182143</v>
      </c>
      <c r="AR98" s="118">
        <f t="shared" si="18"/>
        <v>0.12280864084186828</v>
      </c>
      <c r="AS98" s="118">
        <f t="shared" si="19"/>
        <v>8.2410657434648815E-2</v>
      </c>
      <c r="AT98" s="118">
        <f t="shared" si="20"/>
        <v>6.5638695205148576E-2</v>
      </c>
      <c r="AU98" s="118">
        <f t="shared" si="21"/>
        <v>8.6588598150066504E-2</v>
      </c>
      <c r="AV98" s="118">
        <f t="shared" si="22"/>
        <v>0.15158624868266085</v>
      </c>
      <c r="AW98" s="118">
        <f t="shared" si="23"/>
        <v>6.8013287990142279E-2</v>
      </c>
      <c r="AX98" s="118">
        <f t="shared" si="24"/>
        <v>1</v>
      </c>
      <c r="AY98" s="118">
        <f>SUMPRODUCT(AN98:AW98,幕後結果_最佳化!$Z$1005:$AI$1005)</f>
        <v>-0.21219390825674853</v>
      </c>
      <c r="AZ98" s="118">
        <f>(SUMPRODUCT(AN98:AW98,MMULT(AN98:AW98,幕後結果!$AB$9:$AK$18)))*252</f>
        <v>6.6211141707670312E-2</v>
      </c>
      <c r="BA98" s="118">
        <f t="shared" si="25"/>
        <v>0.25731525743272649</v>
      </c>
      <c r="BB98" s="113">
        <f t="shared" si="26"/>
        <v>-0.99136720768857367</v>
      </c>
      <c r="BC98" s="50"/>
      <c r="BD98" s="50"/>
    </row>
    <row r="99" spans="1:56">
      <c r="A99" s="85">
        <v>98</v>
      </c>
      <c r="B99" s="114">
        <v>0.39207259490713819</v>
      </c>
      <c r="C99" s="114">
        <v>0.8145644201782809</v>
      </c>
      <c r="D99" s="114">
        <v>0.7472116737205472</v>
      </c>
      <c r="E99" s="114">
        <v>8.8417699704577135E-2</v>
      </c>
      <c r="F99" s="114">
        <v>0.51496150895471904</v>
      </c>
      <c r="G99" s="114">
        <v>0.16248479528819071</v>
      </c>
      <c r="H99" s="114">
        <v>0.11227574355304637</v>
      </c>
      <c r="I99" s="114">
        <v>0.70955000105890753</v>
      </c>
      <c r="J99" s="114">
        <v>0.50088450041001309</v>
      </c>
      <c r="K99" s="94">
        <v>0.33402590463028803</v>
      </c>
      <c r="L99" s="95"/>
      <c r="M99" s="96">
        <v>98</v>
      </c>
      <c r="N99" s="117">
        <v>-0.27392118622090583</v>
      </c>
      <c r="O99" s="117">
        <v>0.89484273959036298</v>
      </c>
      <c r="P99" s="117">
        <v>0.66574101518886963</v>
      </c>
      <c r="Q99" s="117">
        <v>-1.350563188630999</v>
      </c>
      <c r="R99" s="117">
        <v>3.7511736838056114E-2</v>
      </c>
      <c r="S99" s="117">
        <v>-0.98429682414607034</v>
      </c>
      <c r="T99" s="117">
        <v>-1.2145140521786739</v>
      </c>
      <c r="U99" s="114">
        <v>0.55207057955326444</v>
      </c>
      <c r="V99" s="114">
        <v>2.2171155530695606E-3</v>
      </c>
      <c r="W99" s="88">
        <v>-0.42882331636043008</v>
      </c>
      <c r="X99" s="50"/>
      <c r="Y99" s="89">
        <v>98</v>
      </c>
      <c r="Z99" s="114">
        <f>(幕後結果!$AB$2+幕後結果!$AB$4*幕後結果_最佳化!$N1100)*12/3</f>
        <v>-0.38837728240530911</v>
      </c>
      <c r="AA99" s="114">
        <f>(幕後結果!$AC$2+幕後結果!$AC$4*幕後結果_最佳化!$O1100)*12/3</f>
        <v>2.1649850927874255</v>
      </c>
      <c r="AB99" s="114">
        <f>(幕後結果!$AD$2+幕後結果!$AD$4*幕後結果_最佳化!$P1100)*12/3</f>
        <v>-3.3342834401057786E-2</v>
      </c>
      <c r="AC99" s="114">
        <f>(幕後結果!$AE$2+幕後結果!$AE$4*幕後結果_最佳化!$Q1100)*12/3</f>
        <v>-1.2764243196567819</v>
      </c>
      <c r="AD99" s="114">
        <f>(幕後結果!$AF$2+幕後結果!$AF$4*幕後結果_最佳化!$R1100)*12/3</f>
        <v>-0.91835260677566832</v>
      </c>
      <c r="AE99" s="114">
        <f>(幕後結果!$AG$2+幕後結果!$AG$4*幕後結果_最佳化!$S1100)*12/3</f>
        <v>-0.51696211389612778</v>
      </c>
      <c r="AF99" s="114">
        <f>(幕後結果!$AH$2+幕後結果!$AH$4*幕後結果_最佳化!$T1100)*12/3</f>
        <v>-0.90919069425940091</v>
      </c>
      <c r="AG99" s="114">
        <f>(幕後結果!$AI$2+幕後結果!$AI$4*幕後結果_最佳化!$U1100)*12/3</f>
        <v>-1.6138620075375811</v>
      </c>
      <c r="AH99" s="114">
        <f>(幕後結果!$AJ$2+幕後結果!$AJ$4*幕後結果_最佳化!$V1100)*12/3</f>
        <v>0.16121932677414491</v>
      </c>
      <c r="AI99" s="90">
        <f>(幕後結果!$AK$2+幕後結果!$AK$4*幕後結果_最佳化!$W1100)*12/3</f>
        <v>-0.11481601646288098</v>
      </c>
      <c r="AJ99" s="50"/>
      <c r="AK99" s="50"/>
      <c r="AL99" s="50"/>
      <c r="AM99" s="98">
        <v>98</v>
      </c>
      <c r="AN99" s="118">
        <f t="shared" si="14"/>
        <v>0.18581014942659932</v>
      </c>
      <c r="AO99" s="118">
        <f t="shared" si="15"/>
        <v>0.17178102773900972</v>
      </c>
      <c r="AP99" s="118">
        <f t="shared" si="16"/>
        <v>2.683709721781944E-2</v>
      </c>
      <c r="AQ99" s="118">
        <f t="shared" si="17"/>
        <v>2.7174621516072729E-2</v>
      </c>
      <c r="AR99" s="118">
        <f t="shared" si="18"/>
        <v>4.2498527223164634E-2</v>
      </c>
      <c r="AS99" s="118">
        <f t="shared" si="19"/>
        <v>7.763008143852991E-2</v>
      </c>
      <c r="AT99" s="118">
        <f t="shared" si="20"/>
        <v>0.17425064432995291</v>
      </c>
      <c r="AU99" s="118">
        <f t="shared" si="21"/>
        <v>0.14256243974307625</v>
      </c>
      <c r="AV99" s="118">
        <f t="shared" si="22"/>
        <v>9.7864359591188763E-2</v>
      </c>
      <c r="AW99" s="118">
        <f t="shared" si="23"/>
        <v>5.3591051774586215E-2</v>
      </c>
      <c r="AX99" s="118">
        <f t="shared" si="24"/>
        <v>0.99999999999999989</v>
      </c>
      <c r="AY99" s="118">
        <f>SUMPRODUCT(AN99:AW99,幕後結果_最佳化!$Z$1005:$AI$1005)</f>
        <v>1.6333792578215087E-2</v>
      </c>
      <c r="AZ99" s="118">
        <f>(SUMPRODUCT(AN99:AW99,MMULT(AN99:AW99,幕後結果!$AB$9:$AK$18)))*252</f>
        <v>6.8199133817321025E-2</v>
      </c>
      <c r="BA99" s="118">
        <f t="shared" si="25"/>
        <v>0.26114963874629621</v>
      </c>
      <c r="BB99" s="113">
        <f t="shared" si="26"/>
        <v>-0.10172791181837962</v>
      </c>
      <c r="BC99" s="50"/>
      <c r="BD99" s="50"/>
    </row>
    <row r="100" spans="1:56">
      <c r="A100" s="85">
        <v>99</v>
      </c>
      <c r="B100" s="114">
        <v>0.75011164051146473</v>
      </c>
      <c r="C100" s="114">
        <v>0.1542819837983771</v>
      </c>
      <c r="D100" s="114">
        <v>0.31813859056274119</v>
      </c>
      <c r="E100" s="114">
        <v>8.8655409881589931E-2</v>
      </c>
      <c r="F100" s="114">
        <v>0.87145153060558633</v>
      </c>
      <c r="G100" s="114">
        <v>0.82192457610783509</v>
      </c>
      <c r="H100" s="114">
        <v>0.65383582865483469</v>
      </c>
      <c r="I100" s="114">
        <v>7.8512321952473263E-2</v>
      </c>
      <c r="J100" s="114">
        <v>0.53445692133512068</v>
      </c>
      <c r="K100" s="94">
        <v>0.66174305642333331</v>
      </c>
      <c r="L100" s="95"/>
      <c r="M100" s="96">
        <v>99</v>
      </c>
      <c r="N100" s="117">
        <v>0.67484110946112963</v>
      </c>
      <c r="O100" s="117">
        <v>-1.0182398881694485</v>
      </c>
      <c r="P100" s="117">
        <v>-0.47291029305939747</v>
      </c>
      <c r="Q100" s="117">
        <v>-1.3490814065317502</v>
      </c>
      <c r="R100" s="117">
        <v>1.133279402311254</v>
      </c>
      <c r="S100" s="117">
        <v>0.92272439832196862</v>
      </c>
      <c r="T100" s="117">
        <v>0.39569730660897123</v>
      </c>
      <c r="U100" s="114">
        <v>-1.4151495802376388</v>
      </c>
      <c r="V100" s="114">
        <v>8.6478360637594787E-2</v>
      </c>
      <c r="W100" s="88">
        <v>0.41722493653949416</v>
      </c>
      <c r="X100" s="50"/>
      <c r="Y100" s="89">
        <v>99</v>
      </c>
      <c r="Z100" s="114">
        <f>(幕後結果!$AB$2+幕後結果!$AB$4*幕後結果_最佳化!$N1101)*12/3</f>
        <v>0.78955892234984171</v>
      </c>
      <c r="AA100" s="114">
        <f>(幕後結果!$AC$2+幕後結果!$AC$4*幕後結果_最佳化!$O1101)*12/3</f>
        <v>0.81451595131174193</v>
      </c>
      <c r="AB100" s="114">
        <f>(幕後結果!$AD$2+幕後結果!$AD$4*幕後結果_最佳化!$P1101)*12/3</f>
        <v>-0.98642697934593515</v>
      </c>
      <c r="AC100" s="114">
        <f>(幕後結果!$AE$2+幕後結果!$AE$4*幕後結果_最佳化!$Q1101)*12/3</f>
        <v>-1.3966425441792634</v>
      </c>
      <c r="AD100" s="114">
        <f>(幕後結果!$AF$2+幕後結果!$AF$4*幕後結果_最佳化!$R1101)*12/3</f>
        <v>0.13933030685771852</v>
      </c>
      <c r="AE100" s="114">
        <f>(幕後結果!$AG$2+幕後結果!$AG$4*幕後結果_最佳化!$S1101)*12/3</f>
        <v>1.1897636909640943</v>
      </c>
      <c r="AF100" s="114">
        <f>(幕後結果!$AH$2+幕後結果!$AH$4*幕後結果_最佳化!$T1101)*12/3</f>
        <v>-0.35343769643161105</v>
      </c>
      <c r="AG100" s="114">
        <f>(幕後結果!$AI$2+幕後結果!$AI$4*幕後結果_最佳化!$U1101)*12/3</f>
        <v>-3.2612509108583843</v>
      </c>
      <c r="AH100" s="114">
        <f>(幕後結果!$AJ$2+幕後結果!$AJ$4*幕後結果_最佳化!$V1101)*12/3</f>
        <v>0.4255234203112111</v>
      </c>
      <c r="AI100" s="90">
        <f>(幕後結果!$AK$2+幕後結果!$AK$4*幕後結果_最佳化!$W1101)*12/3</f>
        <v>0.70657145432908897</v>
      </c>
      <c r="AJ100" s="50"/>
      <c r="AK100" s="50"/>
      <c r="AL100" s="50"/>
      <c r="AM100" s="98">
        <v>99</v>
      </c>
      <c r="AN100" s="118">
        <f t="shared" si="14"/>
        <v>0.10231057308413637</v>
      </c>
      <c r="AO100" s="118">
        <f t="shared" si="15"/>
        <v>9.6768642024936485E-2</v>
      </c>
      <c r="AP100" s="118">
        <f t="shared" si="16"/>
        <v>6.9622441607540234E-2</v>
      </c>
      <c r="AQ100" s="118">
        <f t="shared" si="17"/>
        <v>3.5290472862469682E-2</v>
      </c>
      <c r="AR100" s="118">
        <f t="shared" si="18"/>
        <v>4.0936870740360447E-2</v>
      </c>
      <c r="AS100" s="118">
        <f t="shared" si="19"/>
        <v>0.18628080978656997</v>
      </c>
      <c r="AT100" s="118">
        <f t="shared" si="20"/>
        <v>0.18150007765961318</v>
      </c>
      <c r="AU100" s="118">
        <f t="shared" si="21"/>
        <v>0.15497042645785614</v>
      </c>
      <c r="AV100" s="118">
        <f t="shared" si="22"/>
        <v>0.11122708595580132</v>
      </c>
      <c r="AW100" s="118">
        <f t="shared" si="23"/>
        <v>2.1092599820716193E-2</v>
      </c>
      <c r="AX100" s="118">
        <f t="shared" si="24"/>
        <v>1</v>
      </c>
      <c r="AY100" s="118">
        <f>SUMPRODUCT(AN100:AW100,幕後結果_最佳化!$Z$1005:$AI$1005)</f>
        <v>-0.1175719919453015</v>
      </c>
      <c r="AZ100" s="118">
        <f>(SUMPRODUCT(AN100:AW100,MMULT(AN100:AW100,幕後結果!$AB$9:$AK$18)))*252</f>
        <v>6.3467269557503453E-2</v>
      </c>
      <c r="BA100" s="118">
        <f t="shared" si="25"/>
        <v>0.25192711159679393</v>
      </c>
      <c r="BB100" s="113">
        <f t="shared" si="26"/>
        <v>-0.6369778581121307</v>
      </c>
      <c r="BC100" s="50"/>
      <c r="BD100" s="50"/>
    </row>
    <row r="101" spans="1:56">
      <c r="A101" s="85">
        <v>100</v>
      </c>
      <c r="B101" s="114">
        <v>0.9783600705977098</v>
      </c>
      <c r="C101" s="114">
        <v>0.19480757785599523</v>
      </c>
      <c r="D101" s="114">
        <v>0.37278853736479722</v>
      </c>
      <c r="E101" s="114">
        <v>0.2109081116145366</v>
      </c>
      <c r="F101" s="114">
        <v>0.19241426942450901</v>
      </c>
      <c r="G101" s="114">
        <v>0.4210834348707353</v>
      </c>
      <c r="H101" s="114">
        <v>0.5075632613298473</v>
      </c>
      <c r="I101" s="114">
        <v>0.99251467723266806</v>
      </c>
      <c r="J101" s="114">
        <v>0.44837026711709127</v>
      </c>
      <c r="K101" s="94">
        <v>0.6832011492433252</v>
      </c>
      <c r="L101" s="95"/>
      <c r="M101" s="96">
        <v>100</v>
      </c>
      <c r="N101" s="117">
        <v>2.0209990947315322</v>
      </c>
      <c r="O101" s="117">
        <v>-0.86031549142171126</v>
      </c>
      <c r="P101" s="117">
        <v>-0.32447681205586398</v>
      </c>
      <c r="Q101" s="117">
        <v>-0.80327427522996153</v>
      </c>
      <c r="R101" s="117">
        <v>-0.86903399161006789</v>
      </c>
      <c r="S101" s="117">
        <v>-0.19912256576742815</v>
      </c>
      <c r="T101" s="117">
        <v>1.895942049427525E-2</v>
      </c>
      <c r="U101" s="114">
        <v>2.4330883969245876</v>
      </c>
      <c r="V101" s="114">
        <v>-0.12977994000140811</v>
      </c>
      <c r="W101" s="88">
        <v>0.47666919568693816</v>
      </c>
      <c r="X101" s="50"/>
      <c r="Y101" s="89">
        <v>100</v>
      </c>
      <c r="Z101" s="114">
        <f>(幕後結果!$AB$2+幕後結果!$AB$4*幕後結果_最佳化!$N1102)*12/3</f>
        <v>2.4608819032344864</v>
      </c>
      <c r="AA101" s="114">
        <f>(幕後結果!$AC$2+幕後結果!$AC$4*幕後結果_最佳化!$O1102)*12/3</f>
        <v>1.8647502286020299</v>
      </c>
      <c r="AB101" s="114">
        <f>(幕後結果!$AD$2+幕後結果!$AD$4*幕後結果_最佳化!$P1102)*12/3</f>
        <v>0.69450323238815626</v>
      </c>
      <c r="AC101" s="114">
        <f>(幕後結果!$AE$2+幕後結果!$AE$4*幕後結果_最佳化!$Q1102)*12/3</f>
        <v>-0.89576050598709445</v>
      </c>
      <c r="AD101" s="114">
        <f>(幕後結果!$AF$2+幕後結果!$AF$4*幕後結果_最佳化!$R1102)*12/3</f>
        <v>-1.2608220172515068</v>
      </c>
      <c r="AE101" s="114">
        <f>(幕後結果!$AG$2+幕後結果!$AG$4*幕後結果_最佳化!$S1102)*12/3</f>
        <v>0.35489966978091886</v>
      </c>
      <c r="AF101" s="114">
        <f>(幕後結果!$AH$2+幕後結果!$AH$4*幕後結果_最佳化!$T1102)*12/3</f>
        <v>-0.52787686088512731</v>
      </c>
      <c r="AG101" s="114">
        <f>(幕後結果!$AI$2+幕後結果!$AI$4*幕後結果_最佳化!$U1102)*12/3</f>
        <v>1.9628141774971362</v>
      </c>
      <c r="AH101" s="114">
        <f>(幕後結果!$AJ$2+幕後結果!$AJ$4*幕後結果_最佳化!$V1102)*12/3</f>
        <v>0.41988481330541944</v>
      </c>
      <c r="AI101" s="90">
        <f>(幕後結果!$AK$2+幕後結果!$AK$4*幕後結果_最佳化!$W1102)*12/3</f>
        <v>1.7518786776180943</v>
      </c>
      <c r="AJ101" s="50"/>
      <c r="AK101" s="50"/>
      <c r="AL101" s="50"/>
      <c r="AM101" s="98">
        <v>100</v>
      </c>
      <c r="AN101" s="118">
        <f t="shared" si="14"/>
        <v>8.1616926991254085E-2</v>
      </c>
      <c r="AO101" s="118">
        <f t="shared" si="15"/>
        <v>0.13583067363842768</v>
      </c>
      <c r="AP101" s="118">
        <f t="shared" si="16"/>
        <v>0.13451485170083244</v>
      </c>
      <c r="AQ101" s="118">
        <f t="shared" si="17"/>
        <v>0.11700672601261425</v>
      </c>
      <c r="AR101" s="118">
        <f t="shared" si="18"/>
        <v>0.13664012783812374</v>
      </c>
      <c r="AS101" s="118">
        <f t="shared" si="19"/>
        <v>6.8844012050672129E-2</v>
      </c>
      <c r="AT101" s="118">
        <f t="shared" si="20"/>
        <v>8.9481204334231429E-2</v>
      </c>
      <c r="AU101" s="118">
        <f t="shared" si="21"/>
        <v>9.8570796330544205E-2</v>
      </c>
      <c r="AV101" s="118">
        <f t="shared" si="22"/>
        <v>6.9580382528376131E-2</v>
      </c>
      <c r="AW101" s="118">
        <f t="shared" si="23"/>
        <v>6.7914298574923912E-2</v>
      </c>
      <c r="AX101" s="118">
        <f t="shared" si="24"/>
        <v>1</v>
      </c>
      <c r="AY101" s="118">
        <f>SUMPRODUCT(AN101:AW101,幕後結果_最佳化!$Z$1005:$AI$1005)</f>
        <v>-0.15681551135395652</v>
      </c>
      <c r="AZ101" s="118">
        <f>(SUMPRODUCT(AN101:AW101,MMULT(AN101:AW101,幕後結果!$AB$9:$AK$18)))*252</f>
        <v>7.6782434335958175E-2</v>
      </c>
      <c r="BA101" s="118">
        <f t="shared" si="25"/>
        <v>0.27709643508345283</v>
      </c>
      <c r="BB101" s="113">
        <f t="shared" si="26"/>
        <v>-0.72074370532341359</v>
      </c>
      <c r="BC101" s="50"/>
      <c r="BD101" s="50"/>
    </row>
    <row r="102" spans="1:56">
      <c r="A102" s="85">
        <v>101</v>
      </c>
      <c r="B102" s="114">
        <v>0.42041645505558312</v>
      </c>
      <c r="C102" s="114">
        <v>0.802599517009843</v>
      </c>
      <c r="D102" s="114">
        <v>0.29477349933057195</v>
      </c>
      <c r="E102" s="114">
        <v>0.73621099865167428</v>
      </c>
      <c r="F102" s="114">
        <v>0.13104111262547713</v>
      </c>
      <c r="G102" s="114">
        <v>0.71878023730425311</v>
      </c>
      <c r="H102" s="114">
        <v>0.22643901044039794</v>
      </c>
      <c r="I102" s="114">
        <v>0.16330530733033277</v>
      </c>
      <c r="J102" s="114">
        <v>0.4267137848894107</v>
      </c>
      <c r="K102" s="94">
        <v>0.72898453253906537</v>
      </c>
      <c r="L102" s="95"/>
      <c r="M102" s="96">
        <v>101</v>
      </c>
      <c r="N102" s="117">
        <v>-0.20082820205616753</v>
      </c>
      <c r="O102" s="117">
        <v>0.85094309164224324</v>
      </c>
      <c r="P102" s="117">
        <v>-0.53949260435761737</v>
      </c>
      <c r="Q102" s="117">
        <v>0.63170753614533925</v>
      </c>
      <c r="R102" s="117">
        <v>-1.1214832315742875</v>
      </c>
      <c r="S102" s="117">
        <v>0.57922179654329431</v>
      </c>
      <c r="T102" s="117">
        <v>-0.75062558192983675</v>
      </c>
      <c r="U102" s="114">
        <v>-0.98096375681300996</v>
      </c>
      <c r="V102" s="114">
        <v>-0.18474688552527141</v>
      </c>
      <c r="W102" s="88">
        <v>0.60974470607870201</v>
      </c>
      <c r="X102" s="50"/>
      <c r="Y102" s="89">
        <v>101</v>
      </c>
      <c r="Z102" s="114">
        <f>(幕後結果!$AB$2+幕後結果!$AB$4*幕後結果_最佳化!$N1103)*12/3</f>
        <v>-0.29762865890594625</v>
      </c>
      <c r="AA102" s="114">
        <f>(幕後結果!$AC$2+幕後結果!$AC$4*幕後結果_最佳化!$O1103)*12/3</f>
        <v>2.1678175640464357</v>
      </c>
      <c r="AB102" s="114">
        <f>(幕後結果!$AD$2+幕後結果!$AD$4*幕後結果_最佳化!$P1103)*12/3</f>
        <v>-1.2329118621845752</v>
      </c>
      <c r="AC102" s="114">
        <f>(幕後結果!$AE$2+幕後結果!$AE$4*幕後結果_最佳化!$Q1103)*12/3</f>
        <v>-4.7707446714749802E-3</v>
      </c>
      <c r="AD102" s="114">
        <f>(幕後結果!$AF$2+幕後結果!$AF$4*幕後結果_最佳化!$R1103)*12/3</f>
        <v>-1.9338725281998865</v>
      </c>
      <c r="AE102" s="114">
        <f>(幕後結果!$AG$2+幕後結果!$AG$4*幕後結果_最佳化!$S1103)*12/3</f>
        <v>0.93862007622367993</v>
      </c>
      <c r="AF102" s="114">
        <f>(幕後結果!$AH$2+幕後結果!$AH$4*幕後結果_最佳化!$T1103)*12/3</f>
        <v>-0.53668198597790961</v>
      </c>
      <c r="AG102" s="114">
        <f>(幕後結果!$AI$2+幕後結果!$AI$4*幕後結果_最佳化!$U1103)*12/3</f>
        <v>-3.5628746945741039</v>
      </c>
      <c r="AH102" s="114">
        <f>(幕後結果!$AJ$2+幕後結果!$AJ$4*幕後結果_最佳化!$V1103)*12/3</f>
        <v>0.62079991714757932</v>
      </c>
      <c r="AI102" s="90">
        <f>(幕後結果!$AK$2+幕後結果!$AK$4*幕後結果_最佳化!$W1103)*12/3</f>
        <v>1.2334048311204342</v>
      </c>
      <c r="AJ102" s="50"/>
      <c r="AK102" s="50"/>
      <c r="AL102" s="50"/>
      <c r="AM102" s="98">
        <v>101</v>
      </c>
      <c r="AN102" s="118">
        <f t="shared" si="14"/>
        <v>0.14161759964317922</v>
      </c>
      <c r="AO102" s="118">
        <f t="shared" si="15"/>
        <v>0.14718790070528451</v>
      </c>
      <c r="AP102" s="118">
        <f t="shared" si="16"/>
        <v>0.10795952604986246</v>
      </c>
      <c r="AQ102" s="118">
        <f t="shared" si="17"/>
        <v>6.6280484544727014E-2</v>
      </c>
      <c r="AR102" s="118">
        <f t="shared" si="18"/>
        <v>8.6675417717041806E-2</v>
      </c>
      <c r="AS102" s="118">
        <f t="shared" si="19"/>
        <v>1.399238475484418E-3</v>
      </c>
      <c r="AT102" s="118">
        <f t="shared" si="20"/>
        <v>2.2049691723844085E-2</v>
      </c>
      <c r="AU102" s="118">
        <f t="shared" si="21"/>
        <v>0.12664926602066381</v>
      </c>
      <c r="AV102" s="118">
        <f t="shared" si="22"/>
        <v>0.1309877168916406</v>
      </c>
      <c r="AW102" s="118">
        <f t="shared" si="23"/>
        <v>0.16919315822827208</v>
      </c>
      <c r="AX102" s="118">
        <f t="shared" si="24"/>
        <v>1</v>
      </c>
      <c r="AY102" s="118">
        <f>SUMPRODUCT(AN102:AW102,幕後結果_最佳化!$Z$1005:$AI$1005)</f>
        <v>2.1635656022384833E-2</v>
      </c>
      <c r="AZ102" s="118">
        <f>(SUMPRODUCT(AN102:AW102,MMULT(AN102:AW102,幕後結果!$AB$9:$AK$18)))*252</f>
        <v>8.4524711530425595E-2</v>
      </c>
      <c r="BA102" s="118">
        <f t="shared" si="25"/>
        <v>0.29073133909234072</v>
      </c>
      <c r="BB102" s="113">
        <f t="shared" si="26"/>
        <v>-7.3140873096110517E-2</v>
      </c>
      <c r="BC102" s="50"/>
      <c r="BD102" s="50"/>
    </row>
    <row r="103" spans="1:56">
      <c r="A103" s="85">
        <v>102</v>
      </c>
      <c r="B103" s="114">
        <v>0.1178709674123557</v>
      </c>
      <c r="C103" s="114">
        <v>0.97723389888497025</v>
      </c>
      <c r="D103" s="114">
        <v>9.2186948330636787E-2</v>
      </c>
      <c r="E103" s="114">
        <v>0.26703761211209365</v>
      </c>
      <c r="F103" s="114">
        <v>0.23825338109681637</v>
      </c>
      <c r="G103" s="114">
        <v>0.91064446996578541</v>
      </c>
      <c r="H103" s="114">
        <v>0.4674908792602801</v>
      </c>
      <c r="I103" s="114">
        <v>4.2793538611970661E-2</v>
      </c>
      <c r="J103" s="114">
        <v>0.25928494888551756</v>
      </c>
      <c r="K103" s="94">
        <v>0.19197296947191478</v>
      </c>
      <c r="L103" s="95"/>
      <c r="M103" s="96">
        <v>102</v>
      </c>
      <c r="N103" s="117">
        <v>-1.1856971136339622</v>
      </c>
      <c r="O103" s="117">
        <v>1.999704312652671</v>
      </c>
      <c r="P103" s="117">
        <v>-1.3274075707989661</v>
      </c>
      <c r="Q103" s="117">
        <v>-0.62179720530067184</v>
      </c>
      <c r="R103" s="117">
        <v>-0.71193219882305858</v>
      </c>
      <c r="S103" s="117">
        <v>1.344734280477712</v>
      </c>
      <c r="T103" s="117">
        <v>-8.1578676415274221E-2</v>
      </c>
      <c r="U103" s="114">
        <v>-1.7191499187251016</v>
      </c>
      <c r="V103" s="114">
        <v>-0.64555143487405808</v>
      </c>
      <c r="W103" s="88">
        <v>-0.87064880615807294</v>
      </c>
      <c r="X103" s="50"/>
      <c r="Y103" s="89">
        <v>102</v>
      </c>
      <c r="Z103" s="114">
        <f>(幕後結果!$AB$2+幕後結果!$AB$4*幕後結果_最佳化!$N1104)*12/3</f>
        <v>-1.520393046956712</v>
      </c>
      <c r="AA103" s="114">
        <f>(幕後結果!$AC$2+幕後結果!$AC$4*幕後結果_最佳化!$O1104)*12/3</f>
        <v>2.7051459946285745</v>
      </c>
      <c r="AB103" s="114">
        <f>(幕後結果!$AD$2+幕後結果!$AD$4*幕後結果_最佳化!$P1104)*12/3</f>
        <v>-2.6503640425026784</v>
      </c>
      <c r="AC103" s="114">
        <f>(幕後結果!$AE$2+幕後結果!$AE$4*幕後結果_最佳化!$Q1104)*12/3</f>
        <v>-0.76838760323755151</v>
      </c>
      <c r="AD103" s="114">
        <f>(幕後結果!$AF$2+幕後結果!$AF$4*幕後結果_最佳化!$R1104)*12/3</f>
        <v>-2.0886374228957125</v>
      </c>
      <c r="AE103" s="114">
        <f>(幕後結果!$AG$2+幕後結果!$AG$4*幕後結果_最佳化!$S1104)*12/3</f>
        <v>1.3514916598541451</v>
      </c>
      <c r="AF103" s="114">
        <f>(幕後結果!$AH$2+幕後結果!$AH$4*幕後結果_最佳化!$T1104)*12/3</f>
        <v>-0.37374631112880879</v>
      </c>
      <c r="AG103" s="114">
        <f>(幕後結果!$AI$2+幕後結果!$AI$4*幕後結果_最佳化!$U1104)*12/3</f>
        <v>-5.6051567942833005</v>
      </c>
      <c r="AH103" s="114">
        <f>(幕後結果!$AJ$2+幕後結果!$AJ$4*幕後結果_最佳化!$V1104)*12/3</f>
        <v>0.4128824168133885</v>
      </c>
      <c r="AI103" s="90">
        <f>(幕後結果!$AK$2+幕後結果!$AK$4*幕後結果_最佳化!$W1104)*12/3</f>
        <v>-0.60473110039766376</v>
      </c>
      <c r="AJ103" s="50"/>
      <c r="AK103" s="50"/>
      <c r="AL103" s="50"/>
      <c r="AM103" s="98">
        <v>102</v>
      </c>
      <c r="AN103" s="118">
        <f t="shared" si="14"/>
        <v>0.19524166941153775</v>
      </c>
      <c r="AO103" s="118">
        <f t="shared" si="15"/>
        <v>6.3705711243642646E-2</v>
      </c>
      <c r="AP103" s="118">
        <f t="shared" si="16"/>
        <v>9.2280392982796486E-2</v>
      </c>
      <c r="AQ103" s="118">
        <f t="shared" si="17"/>
        <v>8.959016092168226E-2</v>
      </c>
      <c r="AR103" s="118">
        <f t="shared" si="18"/>
        <v>0.10373242879650363</v>
      </c>
      <c r="AS103" s="118">
        <f t="shared" si="19"/>
        <v>0.20315487649203806</v>
      </c>
      <c r="AT103" s="118">
        <f t="shared" si="20"/>
        <v>8.7404530374998457E-2</v>
      </c>
      <c r="AU103" s="118">
        <f t="shared" si="21"/>
        <v>0.10100236517101098</v>
      </c>
      <c r="AV103" s="118">
        <f t="shared" si="22"/>
        <v>2.9801831700415112E-3</v>
      </c>
      <c r="AW103" s="118">
        <f t="shared" si="23"/>
        <v>6.0907681435748158E-2</v>
      </c>
      <c r="AX103" s="118">
        <f t="shared" si="24"/>
        <v>1</v>
      </c>
      <c r="AY103" s="118">
        <f>SUMPRODUCT(AN103:AW103,幕後結果_最佳化!$Z$1005:$AI$1005)</f>
        <v>-0.1720970004749357</v>
      </c>
      <c r="AZ103" s="118">
        <f>(SUMPRODUCT(AN103:AW103,MMULT(AN103:AW103,幕後結果!$AB$9:$AK$18)))*252</f>
        <v>8.3049642080104541E-2</v>
      </c>
      <c r="BA103" s="118">
        <f t="shared" si="25"/>
        <v>0.28818334802709289</v>
      </c>
      <c r="BB103" s="113">
        <f t="shared" si="26"/>
        <v>-0.74604241343855593</v>
      </c>
      <c r="BC103" s="50"/>
      <c r="BD103" s="50"/>
    </row>
    <row r="104" spans="1:56">
      <c r="A104" s="85">
        <v>103</v>
      </c>
      <c r="B104" s="114">
        <v>0.72616368895910388</v>
      </c>
      <c r="C104" s="114">
        <v>0.38773394017907736</v>
      </c>
      <c r="D104" s="114">
        <v>0.93181739548337927</v>
      </c>
      <c r="E104" s="114">
        <v>0.18910457559886384</v>
      </c>
      <c r="F104" s="114">
        <v>3.2042958944117572E-2</v>
      </c>
      <c r="G104" s="114">
        <v>0.20964897963015594</v>
      </c>
      <c r="H104" s="114">
        <v>0.67206683159868197</v>
      </c>
      <c r="I104" s="114">
        <v>0.90240197568994862</v>
      </c>
      <c r="J104" s="114">
        <v>2.2349484524296637E-2</v>
      </c>
      <c r="K104" s="94">
        <v>0.95237024735447573</v>
      </c>
      <c r="L104" s="95"/>
      <c r="M104" s="96">
        <v>103</v>
      </c>
      <c r="N104" s="117">
        <v>0.60125129806969813</v>
      </c>
      <c r="O104" s="117">
        <v>-0.28523007508542869</v>
      </c>
      <c r="P104" s="117">
        <v>1.4894640659065093</v>
      </c>
      <c r="Q104" s="117">
        <v>-0.88120079107988447</v>
      </c>
      <c r="R104" s="117">
        <v>-1.8515816651095525</v>
      </c>
      <c r="S104" s="117">
        <v>-0.80763981534921347</v>
      </c>
      <c r="T104" s="117">
        <v>0.44562750803691298</v>
      </c>
      <c r="U104" s="114">
        <v>1.2953600619414898</v>
      </c>
      <c r="V104" s="114">
        <v>-2.0074763248618743</v>
      </c>
      <c r="W104" s="88">
        <v>1.6682832808230261</v>
      </c>
      <c r="X104" s="50"/>
      <c r="Y104" s="89">
        <v>103</v>
      </c>
      <c r="Z104" s="114">
        <f>(幕後結果!$AB$2+幕後結果!$AB$4*幕後結果_最佳化!$N1105)*12/3</f>
        <v>0.69819346280999373</v>
      </c>
      <c r="AA104" s="114">
        <f>(幕後結果!$AC$2+幕後結果!$AC$4*幕後結果_最佳化!$O1105)*12/3</f>
        <v>1.5230282294576611</v>
      </c>
      <c r="AB104" s="114">
        <f>(幕後結果!$AD$2+幕後結果!$AD$4*幕後結果_最佳化!$P1105)*12/3</f>
        <v>1.2896133129851266</v>
      </c>
      <c r="AC104" s="114">
        <f>(幕後結果!$AE$2+幕後結果!$AE$4*幕後結果_最佳化!$Q1105)*12/3</f>
        <v>-1.0279789007092817</v>
      </c>
      <c r="AD104" s="114">
        <f>(幕後結果!$AF$2+幕後結果!$AF$4*幕後結果_最佳化!$R1105)*12/3</f>
        <v>-2.4819791476575954</v>
      </c>
      <c r="AE104" s="114">
        <f>(幕後結果!$AG$2+幕後結果!$AG$4*幕後結果_最佳化!$S1105)*12/3</f>
        <v>-0.52889289084640079</v>
      </c>
      <c r="AF104" s="114">
        <f>(幕後結果!$AH$2+幕後結果!$AH$4*幕後結果_最佳化!$T1105)*12/3</f>
        <v>-0.35663859891336225</v>
      </c>
      <c r="AG104" s="114">
        <f>(幕後結果!$AI$2+幕後結果!$AI$4*幕後結果_最佳化!$U1105)*12/3</f>
        <v>7.1094753283116319E-2</v>
      </c>
      <c r="AH104" s="114">
        <f>(幕後結果!$AJ$2+幕後結果!$AJ$4*幕後結果_最佳化!$V1105)*12/3</f>
        <v>-0.24196368276246794</v>
      </c>
      <c r="AI104" s="90">
        <f>(幕後結果!$AK$2+幕後結果!$AK$4*幕後結果_最佳化!$W1105)*12/3</f>
        <v>2.0495574388965769</v>
      </c>
      <c r="AJ104" s="50"/>
      <c r="AK104" s="50"/>
      <c r="AL104" s="50"/>
      <c r="AM104" s="98">
        <v>103</v>
      </c>
      <c r="AN104" s="118">
        <f t="shared" si="14"/>
        <v>8.6981901115340182E-2</v>
      </c>
      <c r="AO104" s="118">
        <f t="shared" si="15"/>
        <v>0.14653579002811273</v>
      </c>
      <c r="AP104" s="118">
        <f t="shared" si="16"/>
        <v>0.1347068012920819</v>
      </c>
      <c r="AQ104" s="118">
        <f t="shared" si="17"/>
        <v>5.6118242850691634E-2</v>
      </c>
      <c r="AR104" s="118">
        <f t="shared" si="18"/>
        <v>0.11750043978090657</v>
      </c>
      <c r="AS104" s="118">
        <f t="shared" si="19"/>
        <v>6.0432184984133351E-2</v>
      </c>
      <c r="AT104" s="118">
        <f t="shared" si="20"/>
        <v>6.3573970324239296E-2</v>
      </c>
      <c r="AU104" s="118">
        <f t="shared" si="21"/>
        <v>0.13693119837750814</v>
      </c>
      <c r="AV104" s="118">
        <f t="shared" si="22"/>
        <v>0.15929443943570301</v>
      </c>
      <c r="AW104" s="118">
        <f t="shared" si="23"/>
        <v>3.7925031811283157E-2</v>
      </c>
      <c r="AX104" s="118">
        <f t="shared" si="24"/>
        <v>0.99999999999999989</v>
      </c>
      <c r="AY104" s="118">
        <f>SUMPRODUCT(AN104:AW104,幕後結果_最佳化!$Z$1005:$AI$1005)</f>
        <v>-0.12128675984796353</v>
      </c>
      <c r="AZ104" s="118">
        <f>(SUMPRODUCT(AN104:AW104,MMULT(AN104:AW104,幕後結果!$AB$9:$AK$18)))*252</f>
        <v>8.0926342733613529E-2</v>
      </c>
      <c r="BA104" s="118">
        <f t="shared" si="25"/>
        <v>0.28447555735706631</v>
      </c>
      <c r="BB104" s="113">
        <f t="shared" si="26"/>
        <v>-0.57715594750335819</v>
      </c>
      <c r="BC104" s="50"/>
      <c r="BD104" s="50"/>
    </row>
    <row r="105" spans="1:56">
      <c r="A105" s="85">
        <v>104</v>
      </c>
      <c r="B105" s="114">
        <v>0.14591068511226957</v>
      </c>
      <c r="C105" s="114">
        <v>0.52508504520654209</v>
      </c>
      <c r="D105" s="114">
        <v>1.3848720017883398E-2</v>
      </c>
      <c r="E105" s="114">
        <v>0.15478689129308632</v>
      </c>
      <c r="F105" s="114">
        <v>0.13013363070757045</v>
      </c>
      <c r="G105" s="114">
        <v>0.3501353507106304</v>
      </c>
      <c r="H105" s="114">
        <v>0.61561766976153143</v>
      </c>
      <c r="I105" s="114">
        <v>0.49053005061233468</v>
      </c>
      <c r="J105" s="114">
        <v>0.88821365870240321</v>
      </c>
      <c r="K105" s="94">
        <v>0.6941928473518022</v>
      </c>
      <c r="L105" s="95"/>
      <c r="M105" s="96">
        <v>104</v>
      </c>
      <c r="N105" s="117">
        <v>-1.0541344402472315</v>
      </c>
      <c r="O105" s="117">
        <v>6.2920375627270625E-2</v>
      </c>
      <c r="P105" s="117">
        <v>-2.2015453482640863</v>
      </c>
      <c r="Q105" s="117">
        <v>-1.016116773148823</v>
      </c>
      <c r="R105" s="117">
        <v>-1.125759664674326</v>
      </c>
      <c r="S105" s="117">
        <v>-0.38495507345559948</v>
      </c>
      <c r="T105" s="117">
        <v>0.29399115720823416</v>
      </c>
      <c r="U105" s="114">
        <v>-2.373987259832E-2</v>
      </c>
      <c r="V105" s="114">
        <v>1.2170828829413063</v>
      </c>
      <c r="W105" s="88">
        <v>0.50777049291596721</v>
      </c>
      <c r="X105" s="50"/>
      <c r="Y105" s="89">
        <v>104</v>
      </c>
      <c r="Z105" s="114">
        <f>(幕後結果!$AB$2+幕後結果!$AB$4*幕後結果_最佳化!$N1106)*12/3</f>
        <v>-1.3570513575979435</v>
      </c>
      <c r="AA105" s="114">
        <f>(幕後結果!$AC$2+幕後結果!$AC$4*幕後結果_最佳化!$O1106)*12/3</f>
        <v>0.79165212323955447</v>
      </c>
      <c r="AB105" s="114">
        <f>(幕後結果!$AD$2+幕後結果!$AD$4*幕後結果_最佳化!$P1106)*12/3</f>
        <v>-4.2230821755284698</v>
      </c>
      <c r="AC105" s="114">
        <f>(幕後結果!$AE$2+幕後結果!$AE$4*幕後結果_最佳化!$Q1106)*12/3</f>
        <v>-1.2267623923955042</v>
      </c>
      <c r="AD105" s="114">
        <f>(幕後結果!$AF$2+幕後結果!$AF$4*幕後結果_最佳化!$R1106)*12/3</f>
        <v>-2.9521706156587761</v>
      </c>
      <c r="AE105" s="114">
        <f>(幕後結果!$AG$2+幕後結果!$AG$4*幕後結果_最佳化!$S1106)*12/3</f>
        <v>-0.75540555910953311</v>
      </c>
      <c r="AF105" s="114">
        <f>(幕後結果!$AH$2+幕後結果!$AH$4*幕後結果_最佳化!$T1106)*12/3</f>
        <v>-0.40356972081394288</v>
      </c>
      <c r="AG105" s="114">
        <f>(幕後結果!$AI$2+幕後結果!$AI$4*幕後結果_最佳化!$U1106)*12/3</f>
        <v>-3.5227776942727922</v>
      </c>
      <c r="AH105" s="114">
        <f>(幕後結果!$AJ$2+幕後結果!$AJ$4*幕後結果_最佳化!$V1106)*12/3</f>
        <v>0.80487570608347758</v>
      </c>
      <c r="AI105" s="90">
        <f>(幕後結果!$AK$2+幕後結果!$AK$4*幕後結果_最佳化!$W1106)*12/3</f>
        <v>0.61630297533369049</v>
      </c>
      <c r="AJ105" s="50"/>
      <c r="AK105" s="50"/>
      <c r="AL105" s="50"/>
      <c r="AM105" s="98">
        <v>104</v>
      </c>
      <c r="AN105" s="118">
        <f t="shared" si="14"/>
        <v>9.9821803250912323E-5</v>
      </c>
      <c r="AO105" s="118">
        <f t="shared" si="15"/>
        <v>0.11744390351199577</v>
      </c>
      <c r="AP105" s="118">
        <f t="shared" si="16"/>
        <v>0.13853824072407128</v>
      </c>
      <c r="AQ105" s="118">
        <f t="shared" si="17"/>
        <v>0.12018132317066245</v>
      </c>
      <c r="AR105" s="118">
        <f t="shared" si="18"/>
        <v>0.15833751221741671</v>
      </c>
      <c r="AS105" s="118">
        <f t="shared" si="19"/>
        <v>0.14805171109029144</v>
      </c>
      <c r="AT105" s="118">
        <f t="shared" si="20"/>
        <v>2.9055445580098545E-2</v>
      </c>
      <c r="AU105" s="118">
        <f t="shared" si="21"/>
        <v>0.11859715746970724</v>
      </c>
      <c r="AV105" s="118">
        <f t="shared" si="22"/>
        <v>8.4795625407374314E-2</v>
      </c>
      <c r="AW105" s="118">
        <f t="shared" si="23"/>
        <v>8.4899259025131457E-2</v>
      </c>
      <c r="AX105" s="118">
        <f t="shared" si="24"/>
        <v>1</v>
      </c>
      <c r="AY105" s="118">
        <f>SUMPRODUCT(AN105:AW105,幕後結果_最佳化!$Z$1005:$AI$1005)</f>
        <v>-0.15977663951442705</v>
      </c>
      <c r="AZ105" s="118">
        <f>(SUMPRODUCT(AN105:AW105,MMULT(AN105:AW105,幕後結果!$AB$9:$AK$18)))*252</f>
        <v>7.7988330274669421E-2</v>
      </c>
      <c r="BA105" s="118">
        <f t="shared" si="25"/>
        <v>0.27926390793417866</v>
      </c>
      <c r="BB105" s="113">
        <f t="shared" si="26"/>
        <v>-0.72575307354861296</v>
      </c>
      <c r="BC105" s="50"/>
      <c r="BD105" s="50"/>
    </row>
    <row r="106" spans="1:56">
      <c r="A106" s="85">
        <v>105</v>
      </c>
      <c r="B106" s="114">
        <v>0.80824940378153909</v>
      </c>
      <c r="C106" s="114">
        <v>0.37894111867160407</v>
      </c>
      <c r="D106" s="114">
        <v>0.40750459384512405</v>
      </c>
      <c r="E106" s="114">
        <v>0.89240899859616629</v>
      </c>
      <c r="F106" s="114">
        <v>0.93771315305307401</v>
      </c>
      <c r="G106" s="114">
        <v>0.18144442039034447</v>
      </c>
      <c r="H106" s="114">
        <v>0.24199227586541938</v>
      </c>
      <c r="I106" s="114">
        <v>0.29939773892910027</v>
      </c>
      <c r="J106" s="114">
        <v>0.63547242234262447</v>
      </c>
      <c r="K106" s="94">
        <v>0.67028543497138249</v>
      </c>
      <c r="L106" s="95"/>
      <c r="M106" s="96">
        <v>105</v>
      </c>
      <c r="N106" s="117">
        <v>0.87146338008741497</v>
      </c>
      <c r="O106" s="117">
        <v>-0.3082629742432938</v>
      </c>
      <c r="P106" s="117">
        <v>-0.23396881643204312</v>
      </c>
      <c r="Q106" s="117">
        <v>1.2394416021823271</v>
      </c>
      <c r="R106" s="117">
        <v>1.5358560313647025</v>
      </c>
      <c r="S106" s="117">
        <v>-0.90987423168482284</v>
      </c>
      <c r="T106" s="117">
        <v>-0.69990833510481865</v>
      </c>
      <c r="U106" s="114">
        <v>-0.52613346602692779</v>
      </c>
      <c r="V106" s="114">
        <v>0.34638265932521944</v>
      </c>
      <c r="W106" s="88">
        <v>0.44070147302488361</v>
      </c>
      <c r="X106" s="50"/>
      <c r="Y106" s="89">
        <v>105</v>
      </c>
      <c r="Z106" s="114">
        <f>(幕後結果!$AB$2+幕後結果!$AB$4*幕後結果_最佳化!$N1107)*12/3</f>
        <v>1.0336753804826668</v>
      </c>
      <c r="AA106" s="114">
        <f>(幕後結果!$AC$2+幕後結果!$AC$4*幕後結果_最佳化!$O1107)*12/3</f>
        <v>1.6773152330149079</v>
      </c>
      <c r="AB106" s="114">
        <f>(幕後結果!$AD$2+幕後結果!$AD$4*幕後結果_最佳化!$P1107)*12/3</f>
        <v>-0.22953482241690382</v>
      </c>
      <c r="AC106" s="114">
        <f>(幕後結果!$AE$2+幕後結果!$AE$4*幕後結果_最佳化!$Q1107)*12/3</f>
        <v>0.35597893194008728</v>
      </c>
      <c r="AD106" s="114">
        <f>(幕後結果!$AF$2+幕後結果!$AF$4*幕後結果_最佳化!$R1107)*12/3</f>
        <v>1.2411071485072913</v>
      </c>
      <c r="AE106" s="114">
        <f>(幕後結果!$AG$2+幕後結果!$AG$4*幕後結果_最佳化!$S1107)*12/3</f>
        <v>0.30097939504252036</v>
      </c>
      <c r="AF106" s="114">
        <f>(幕後結果!$AH$2+幕後結果!$AH$4*幕後結果_最佳化!$T1107)*12/3</f>
        <v>-0.34328607439603737</v>
      </c>
      <c r="AG106" s="114">
        <f>(幕後結果!$AI$2+幕後結果!$AI$4*幕後結果_最佳化!$U1107)*12/3</f>
        <v>-1.3165186407973346</v>
      </c>
      <c r="AH106" s="114">
        <f>(幕後結果!$AJ$2+幕後結果!$AJ$4*幕後結果_最佳化!$V1107)*12/3</f>
        <v>0.74726114487522077</v>
      </c>
      <c r="AI106" s="90">
        <f>(幕後結果!$AK$2+幕後結果!$AK$4*幕後結果_最佳化!$W1107)*12/3</f>
        <v>1.8663427794022542</v>
      </c>
      <c r="AJ106" s="50"/>
      <c r="AK106" s="50"/>
      <c r="AL106" s="50"/>
      <c r="AM106" s="98">
        <v>105</v>
      </c>
      <c r="AN106" s="118">
        <f t="shared" si="14"/>
        <v>0.10253041059504399</v>
      </c>
      <c r="AO106" s="118">
        <f t="shared" si="15"/>
        <v>7.2663944858721741E-2</v>
      </c>
      <c r="AP106" s="118">
        <f t="shared" si="16"/>
        <v>5.6327889906644349E-2</v>
      </c>
      <c r="AQ106" s="118">
        <f t="shared" si="17"/>
        <v>9.9704597860365785E-2</v>
      </c>
      <c r="AR106" s="118">
        <f t="shared" si="18"/>
        <v>0.1958501048555725</v>
      </c>
      <c r="AS106" s="118">
        <f t="shared" si="19"/>
        <v>0.18516742102887374</v>
      </c>
      <c r="AT106" s="118">
        <f t="shared" si="20"/>
        <v>9.7096484349408846E-2</v>
      </c>
      <c r="AU106" s="118">
        <f t="shared" si="21"/>
        <v>4.8570985691127569E-2</v>
      </c>
      <c r="AV106" s="118">
        <f t="shared" si="22"/>
        <v>9.4087174095434753E-2</v>
      </c>
      <c r="AW106" s="118">
        <f t="shared" si="23"/>
        <v>4.8000986758806784E-2</v>
      </c>
      <c r="AX106" s="118">
        <f t="shared" si="24"/>
        <v>1</v>
      </c>
      <c r="AY106" s="118">
        <f>SUMPRODUCT(AN106:AW106,幕後結果_最佳化!$Z$1005:$AI$1005)</f>
        <v>-9.9280135499308281E-2</v>
      </c>
      <c r="AZ106" s="118">
        <f>(SUMPRODUCT(AN106:AW106,MMULT(AN106:AW106,幕後結果!$AB$9:$AK$18)))*252</f>
        <v>6.450266716023928E-2</v>
      </c>
      <c r="BA106" s="118">
        <f t="shared" si="25"/>
        <v>0.25397375289631657</v>
      </c>
      <c r="BB106" s="113">
        <f t="shared" si="26"/>
        <v>-0.55982216224269665</v>
      </c>
      <c r="BC106" s="50"/>
      <c r="BD106" s="50"/>
    </row>
    <row r="107" spans="1:56">
      <c r="A107" s="85">
        <v>106</v>
      </c>
      <c r="B107" s="114">
        <v>4.0169221699200008E-3</v>
      </c>
      <c r="C107" s="114">
        <v>0.87539764890185534</v>
      </c>
      <c r="D107" s="114">
        <v>0.66482850088933998</v>
      </c>
      <c r="E107" s="114">
        <v>0.8205398354579343</v>
      </c>
      <c r="F107" s="114">
        <v>0.84038926563152438</v>
      </c>
      <c r="G107" s="114">
        <v>0.37549829827522307</v>
      </c>
      <c r="H107" s="114">
        <v>0.84368324116350113</v>
      </c>
      <c r="I107" s="114">
        <v>0.29603029280014082</v>
      </c>
      <c r="J107" s="114">
        <v>0.72787756315569796</v>
      </c>
      <c r="K107" s="94">
        <v>0.59478813400602903</v>
      </c>
      <c r="L107" s="95"/>
      <c r="M107" s="96">
        <v>106</v>
      </c>
      <c r="N107" s="117">
        <v>-2.6506441203203126</v>
      </c>
      <c r="O107" s="117">
        <v>1.1522832389840134</v>
      </c>
      <c r="P107" s="117">
        <v>0.4256773095029876</v>
      </c>
      <c r="Q107" s="117">
        <v>0.91742432849356825</v>
      </c>
      <c r="R107" s="117">
        <v>0.99605902167464355</v>
      </c>
      <c r="S107" s="117">
        <v>-0.31732554441233607</v>
      </c>
      <c r="T107" s="117">
        <v>1.0097115281500904</v>
      </c>
      <c r="U107" s="114">
        <v>-0.53585236881520959</v>
      </c>
      <c r="V107" s="114">
        <v>0.60640646921652375</v>
      </c>
      <c r="W107" s="88">
        <v>0.23987942463297526</v>
      </c>
      <c r="X107" s="50"/>
      <c r="Y107" s="89">
        <v>106</v>
      </c>
      <c r="Z107" s="114">
        <f>(幕後結果!$AB$2+幕後結果!$AB$4*幕後結果_最佳化!$N1108)*12/3</f>
        <v>-3.3391985845261072</v>
      </c>
      <c r="AA107" s="114">
        <f>(幕後結果!$AC$2+幕後結果!$AC$4*幕後結果_最佳化!$O1108)*12/3</f>
        <v>0.86455654853058694</v>
      </c>
      <c r="AB107" s="114">
        <f>(幕後結果!$AD$2+幕後結果!$AD$4*幕後結果_最佳化!$P1108)*12/3</f>
        <v>-2.7563049695837272</v>
      </c>
      <c r="AC107" s="114">
        <f>(幕後結果!$AE$2+幕後結果!$AE$4*幕後結果_最佳化!$Q1108)*12/3</f>
        <v>-3.6627452378435343E-2</v>
      </c>
      <c r="AD107" s="114">
        <f>(幕後結果!$AF$2+幕後結果!$AF$4*幕後結果_最佳化!$R1108)*12/3</f>
        <v>-0.45604513445370842</v>
      </c>
      <c r="AE107" s="114">
        <f>(幕後結果!$AG$2+幕後結果!$AG$4*幕後結果_最佳化!$S1108)*12/3</f>
        <v>2.9593489859175426E-4</v>
      </c>
      <c r="AF107" s="114">
        <f>(幕後結果!$AH$2+幕後結果!$AH$4*幕後結果_最佳化!$T1108)*12/3</f>
        <v>0.36696746540139208</v>
      </c>
      <c r="AG107" s="114">
        <f>(幕後結果!$AI$2+幕後結果!$AI$4*幕後結果_最佳化!$U1108)*12/3</f>
        <v>-2.8364477882011019</v>
      </c>
      <c r="AH107" s="114">
        <f>(幕後結果!$AJ$2+幕後結果!$AJ$4*幕後結果_最佳化!$V1108)*12/3</f>
        <v>1.3558116808649345</v>
      </c>
      <c r="AI107" s="90">
        <f>(幕後結果!$AK$2+幕後結果!$AK$4*幕後結果_最佳化!$W1108)*12/3</f>
        <v>1.0080725175070036</v>
      </c>
      <c r="AJ107" s="50"/>
      <c r="AK107" s="50"/>
      <c r="AL107" s="50"/>
      <c r="AM107" s="98">
        <v>106</v>
      </c>
      <c r="AN107" s="118">
        <f t="shared" si="14"/>
        <v>0.15255057644688438</v>
      </c>
      <c r="AO107" s="118">
        <f t="shared" si="15"/>
        <v>5.3357184856224912E-2</v>
      </c>
      <c r="AP107" s="118">
        <f t="shared" si="16"/>
        <v>0.12537463109009536</v>
      </c>
      <c r="AQ107" s="118">
        <f t="shared" si="17"/>
        <v>6.2330708062214829E-2</v>
      </c>
      <c r="AR107" s="118">
        <f t="shared" si="18"/>
        <v>7.2532506815167735E-2</v>
      </c>
      <c r="AS107" s="118">
        <f t="shared" si="19"/>
        <v>0.13785044398935775</v>
      </c>
      <c r="AT107" s="118">
        <f t="shared" si="20"/>
        <v>1.40699805942165E-2</v>
      </c>
      <c r="AU107" s="118">
        <f t="shared" si="21"/>
        <v>0.11279175921979961</v>
      </c>
      <c r="AV107" s="118">
        <f t="shared" si="22"/>
        <v>0.10939973542789577</v>
      </c>
      <c r="AW107" s="118">
        <f t="shared" si="23"/>
        <v>0.15974247349814316</v>
      </c>
      <c r="AX107" s="118">
        <f t="shared" si="24"/>
        <v>1</v>
      </c>
      <c r="AY107" s="118">
        <f>SUMPRODUCT(AN107:AW107,幕後結果_最佳化!$Z$1005:$AI$1005)</f>
        <v>-4.2916011254087533E-2</v>
      </c>
      <c r="AZ107" s="118">
        <f>(SUMPRODUCT(AN107:AW107,MMULT(AN107:AW107,幕後結果!$AB$9:$AK$18)))*252</f>
        <v>8.2527037030673517E-2</v>
      </c>
      <c r="BA107" s="118">
        <f t="shared" si="25"/>
        <v>0.2872751939006804</v>
      </c>
      <c r="BB107" s="113">
        <f t="shared" si="26"/>
        <v>-0.29872405650087797</v>
      </c>
      <c r="BC107" s="50"/>
      <c r="BD107" s="50"/>
    </row>
    <row r="108" spans="1:56">
      <c r="A108" s="85">
        <v>107</v>
      </c>
      <c r="B108" s="114">
        <v>0.69213160747854641</v>
      </c>
      <c r="C108" s="114">
        <v>0.44715390963188106</v>
      </c>
      <c r="D108" s="114">
        <v>0.32146259163016788</v>
      </c>
      <c r="E108" s="114">
        <v>0.31902733094912317</v>
      </c>
      <c r="F108" s="114">
        <v>0.72089818457292631</v>
      </c>
      <c r="G108" s="114">
        <v>0.99229961145677925</v>
      </c>
      <c r="H108" s="114">
        <v>0.78343202139833923</v>
      </c>
      <c r="I108" s="114">
        <v>0.87060316977310093</v>
      </c>
      <c r="J108" s="114">
        <v>0.33634368865185116</v>
      </c>
      <c r="K108" s="94">
        <v>0.49533631631732233</v>
      </c>
      <c r="L108" s="95"/>
      <c r="M108" s="96">
        <v>107</v>
      </c>
      <c r="N108" s="117">
        <v>0.50190153562061501</v>
      </c>
      <c r="O108" s="117">
        <v>-0.13285529949835331</v>
      </c>
      <c r="P108" s="117">
        <v>-0.46361279832052354</v>
      </c>
      <c r="Q108" s="117">
        <v>-0.47042044240961006</v>
      </c>
      <c r="R108" s="117">
        <v>0.5855118056482711</v>
      </c>
      <c r="S108" s="117">
        <v>2.4228147703033183</v>
      </c>
      <c r="T108" s="117">
        <v>0.78383666432837262</v>
      </c>
      <c r="U108" s="114">
        <v>1.1292469797641143</v>
      </c>
      <c r="V108" s="114">
        <v>-0.42246262263074374</v>
      </c>
      <c r="W108" s="88">
        <v>-1.1690387655599979E-2</v>
      </c>
      <c r="X108" s="50"/>
      <c r="Y108" s="89">
        <v>107</v>
      </c>
      <c r="Z108" s="114">
        <f>(幕後結果!$AB$2+幕後結果!$AB$4*幕後結果_最佳化!$N1109)*12/3</f>
        <v>0.57484572581073712</v>
      </c>
      <c r="AA108" s="114">
        <f>(幕後結果!$AC$2+幕後結果!$AC$4*幕後結果_最佳化!$O1109)*12/3</f>
        <v>1.6149188152280118</v>
      </c>
      <c r="AB108" s="114">
        <f>(幕後結果!$AD$2+幕後結果!$AD$4*幕後結果_最佳化!$P1109)*12/3</f>
        <v>-0.79810814024535792</v>
      </c>
      <c r="AC108" s="114">
        <f>(幕後結果!$AE$2+幕後結果!$AE$4*幕後結果_最佳化!$Q1109)*12/3</f>
        <v>-0.7512903216271819</v>
      </c>
      <c r="AD108" s="114">
        <f>(幕後結果!$AF$2+幕後結果!$AF$4*幕後結果_最佳化!$R1109)*12/3</f>
        <v>-0.21162133054423526</v>
      </c>
      <c r="AE108" s="114">
        <f>(幕後結果!$AG$2+幕後結果!$AG$4*幕後結果_最佳化!$S1109)*12/3</f>
        <v>2.7140065214089848</v>
      </c>
      <c r="AF108" s="114">
        <f>(幕後結果!$AH$2+幕後結果!$AH$4*幕後結果_最佳化!$T1109)*12/3</f>
        <v>-6.9450301944482179E-2</v>
      </c>
      <c r="AG108" s="114">
        <f>(幕後結果!$AI$2+幕後結果!$AI$4*幕後結果_最佳化!$U1109)*12/3</f>
        <v>0.19107586922562336</v>
      </c>
      <c r="AH108" s="114">
        <f>(幕後結果!$AJ$2+幕後結果!$AJ$4*幕後結果_最佳化!$V1109)*12/3</f>
        <v>0.75979751437438836</v>
      </c>
      <c r="AI108" s="90">
        <f>(幕後結果!$AK$2+幕後結果!$AK$4*幕後結果_最佳化!$W1109)*12/3</f>
        <v>1.2399669546521084</v>
      </c>
      <c r="AJ108" s="50"/>
      <c r="AK108" s="50"/>
      <c r="AL108" s="50"/>
      <c r="AM108" s="98">
        <v>107</v>
      </c>
      <c r="AN108" s="118">
        <f t="shared" si="14"/>
        <v>1.2034451240936469E-2</v>
      </c>
      <c r="AO108" s="118">
        <f t="shared" si="15"/>
        <v>0.20282294781903298</v>
      </c>
      <c r="AP108" s="118">
        <f t="shared" si="16"/>
        <v>5.1732040006615736E-2</v>
      </c>
      <c r="AQ108" s="118">
        <f t="shared" si="17"/>
        <v>5.0778895178214482E-2</v>
      </c>
      <c r="AR108" s="118">
        <f t="shared" si="18"/>
        <v>3.0629463471208672E-2</v>
      </c>
      <c r="AS108" s="118">
        <f t="shared" si="19"/>
        <v>0.19970884449804036</v>
      </c>
      <c r="AT108" s="118">
        <f t="shared" si="20"/>
        <v>0.10066580266946393</v>
      </c>
      <c r="AU108" s="118">
        <f t="shared" si="21"/>
        <v>6.9308744453891069E-2</v>
      </c>
      <c r="AV108" s="118">
        <f t="shared" si="22"/>
        <v>6.7572199092146193E-2</v>
      </c>
      <c r="AW108" s="118">
        <f t="shared" si="23"/>
        <v>0.21474661157045005</v>
      </c>
      <c r="AX108" s="118">
        <f t="shared" si="24"/>
        <v>0.99999999999999978</v>
      </c>
      <c r="AY108" s="118">
        <f>SUMPRODUCT(AN108:AW108,幕後結果_最佳化!$Z$1005:$AI$1005)</f>
        <v>0.35892933086584056</v>
      </c>
      <c r="AZ108" s="118">
        <f>(SUMPRODUCT(AN108:AW108,MMULT(AN108:AW108,幕後結果!$AB$9:$AK$18)))*252</f>
        <v>6.528807816581389E-2</v>
      </c>
      <c r="BA108" s="118">
        <f t="shared" si="25"/>
        <v>0.25551531884764539</v>
      </c>
      <c r="BB108" s="113">
        <f t="shared" si="26"/>
        <v>1.2368312486746733</v>
      </c>
      <c r="BC108" s="50"/>
      <c r="BD108" s="50"/>
    </row>
    <row r="109" spans="1:56">
      <c r="A109" s="85">
        <v>108</v>
      </c>
      <c r="B109" s="114">
        <v>0.62229285338473095</v>
      </c>
      <c r="C109" s="114">
        <v>0.21001885584807334</v>
      </c>
      <c r="D109" s="114">
        <v>0.53110727436126859</v>
      </c>
      <c r="E109" s="114">
        <v>0.76860213669857824</v>
      </c>
      <c r="F109" s="114">
        <v>0.10525422435939835</v>
      </c>
      <c r="G109" s="114">
        <v>0.35889084379135849</v>
      </c>
      <c r="H109" s="114">
        <v>0.36311966478271396</v>
      </c>
      <c r="I109" s="114">
        <v>0.65185536087884821</v>
      </c>
      <c r="J109" s="114">
        <v>0.64648875347769841</v>
      </c>
      <c r="K109" s="94">
        <v>0.10879423834736435</v>
      </c>
      <c r="L109" s="95"/>
      <c r="M109" s="96">
        <v>108</v>
      </c>
      <c r="N109" s="117">
        <v>0.31150822217776791</v>
      </c>
      <c r="O109" s="117">
        <v>-0.8063558227753439</v>
      </c>
      <c r="P109" s="117">
        <v>7.8053556115251707E-2</v>
      </c>
      <c r="Q109" s="117">
        <v>0.73425108071565337</v>
      </c>
      <c r="R109" s="117">
        <v>-1.2521685625604841</v>
      </c>
      <c r="S109" s="117">
        <v>-0.36142509955056756</v>
      </c>
      <c r="T109" s="117">
        <v>-0.35013240898396625</v>
      </c>
      <c r="U109" s="114">
        <v>0.39033441479489867</v>
      </c>
      <c r="V109" s="114">
        <v>0.37585796367174423</v>
      </c>
      <c r="W109" s="88">
        <v>-1.2329659270978759</v>
      </c>
      <c r="X109" s="50"/>
      <c r="Y109" s="89">
        <v>108</v>
      </c>
      <c r="Z109" s="114">
        <f>(幕後結果!$AB$2+幕後結果!$AB$4*幕後結果_最佳化!$N1110)*12/3</f>
        <v>0.3384628319411998</v>
      </c>
      <c r="AA109" s="114">
        <f>(幕後結果!$AC$2+幕後結果!$AC$4*幕後結果_最佳化!$O1110)*12/3</f>
        <v>0.79389517037810597</v>
      </c>
      <c r="AB109" s="114">
        <f>(幕後結果!$AD$2+幕後結果!$AD$4*幕後結果_最佳化!$P1110)*12/3</f>
        <v>-0.71662047088277525</v>
      </c>
      <c r="AC109" s="114">
        <f>(幕後結果!$AE$2+幕後結果!$AE$4*幕後結果_最佳化!$Q1110)*12/3</f>
        <v>-8.1005259326196344E-2</v>
      </c>
      <c r="AD109" s="114">
        <f>(幕後結果!$AF$2+幕後結果!$AF$4*幕後結果_最佳化!$R1110)*12/3</f>
        <v>-1.98390405585758</v>
      </c>
      <c r="AE109" s="114">
        <f>(幕後結果!$AG$2+幕後結果!$AG$4*幕後結果_最佳化!$S1110)*12/3</f>
        <v>-3.6176825711298766E-2</v>
      </c>
      <c r="AF109" s="114">
        <f>(幕後結果!$AH$2+幕後結果!$AH$4*幕後結果_最佳化!$T1110)*12/3</f>
        <v>-0.45017375516829405</v>
      </c>
      <c r="AG109" s="114">
        <f>(幕後結果!$AI$2+幕後結果!$AI$4*幕後結果_最佳化!$U1110)*12/3</f>
        <v>-1.0079767057721476</v>
      </c>
      <c r="AH109" s="114">
        <f>(幕後結果!$AJ$2+幕後結果!$AJ$4*幕後結果_最佳化!$V1110)*12/3</f>
        <v>0.78435721083205345</v>
      </c>
      <c r="AI109" s="90">
        <f>(幕後結果!$AK$2+幕後結果!$AK$4*幕後結果_最佳化!$W1110)*12/3</f>
        <v>7.4750816056650238E-2</v>
      </c>
      <c r="AJ109" s="50"/>
      <c r="AK109" s="50"/>
      <c r="AL109" s="50"/>
      <c r="AM109" s="98">
        <v>108</v>
      </c>
      <c r="AN109" s="118">
        <f t="shared" si="14"/>
        <v>7.1204000603021914E-2</v>
      </c>
      <c r="AO109" s="118">
        <f t="shared" si="15"/>
        <v>0.10868624391025117</v>
      </c>
      <c r="AP109" s="118">
        <f t="shared" si="16"/>
        <v>0.16224850498245144</v>
      </c>
      <c r="AQ109" s="118">
        <f t="shared" si="17"/>
        <v>0.15035024353994075</v>
      </c>
      <c r="AR109" s="118">
        <f t="shared" si="18"/>
        <v>2.2048932071123194E-2</v>
      </c>
      <c r="AS109" s="118">
        <f t="shared" si="19"/>
        <v>6.736972792611913E-2</v>
      </c>
      <c r="AT109" s="118">
        <f t="shared" si="20"/>
        <v>0.14200557627355395</v>
      </c>
      <c r="AU109" s="118">
        <f t="shared" si="21"/>
        <v>0.12398758809300252</v>
      </c>
      <c r="AV109" s="118">
        <f t="shared" si="22"/>
        <v>0.10585114771187241</v>
      </c>
      <c r="AW109" s="118">
        <f t="shared" si="23"/>
        <v>4.6248034888663435E-2</v>
      </c>
      <c r="AX109" s="118">
        <f t="shared" si="24"/>
        <v>1</v>
      </c>
      <c r="AY109" s="118">
        <f>SUMPRODUCT(AN109:AW109,幕後結果_最佳化!$Z$1005:$AI$1005)</f>
        <v>-0.18385803987848814</v>
      </c>
      <c r="AZ109" s="118">
        <f>(SUMPRODUCT(AN109:AW109,MMULT(AN109:AW109,幕後結果!$AB$9:$AK$18)))*252</f>
        <v>6.8954538503508869E-2</v>
      </c>
      <c r="BA109" s="118">
        <f t="shared" si="25"/>
        <v>0.26259196199333457</v>
      </c>
      <c r="BB109" s="113">
        <f t="shared" si="26"/>
        <v>-0.86353762756928554</v>
      </c>
      <c r="BC109" s="50"/>
      <c r="BD109" s="50"/>
    </row>
    <row r="110" spans="1:56">
      <c r="A110" s="85">
        <v>109</v>
      </c>
      <c r="B110" s="114">
        <v>0.91134434264182906</v>
      </c>
      <c r="C110" s="114">
        <v>0.67628078616877629</v>
      </c>
      <c r="D110" s="114">
        <v>0.11260570276032666</v>
      </c>
      <c r="E110" s="114">
        <v>2.2657502241751448E-2</v>
      </c>
      <c r="F110" s="114">
        <v>0.78825806313003444</v>
      </c>
      <c r="G110" s="114">
        <v>0.61272458598399537</v>
      </c>
      <c r="H110" s="114">
        <v>0.76104229724825956</v>
      </c>
      <c r="I110" s="114">
        <v>0.40016952815722928</v>
      </c>
      <c r="J110" s="114">
        <v>0.48918865697471836</v>
      </c>
      <c r="K110" s="94">
        <v>0.79328786257846629</v>
      </c>
      <c r="L110" s="95"/>
      <c r="M110" s="96">
        <v>109</v>
      </c>
      <c r="N110" s="117">
        <v>1.3490798654131881</v>
      </c>
      <c r="O110" s="117">
        <v>0.457323657792924</v>
      </c>
      <c r="P110" s="117">
        <v>-1.2127866376340442</v>
      </c>
      <c r="Q110" s="117">
        <v>-2.0017186029987228</v>
      </c>
      <c r="R110" s="117">
        <v>0.80039172524882829</v>
      </c>
      <c r="S110" s="117">
        <v>0.28642735193759361</v>
      </c>
      <c r="T110" s="117">
        <v>0.70965935047145079</v>
      </c>
      <c r="U110" s="114">
        <v>-0.25290832478369646</v>
      </c>
      <c r="V110" s="114">
        <v>-2.7103336058632427E-2</v>
      </c>
      <c r="W110" s="88">
        <v>0.81788251577678517</v>
      </c>
      <c r="X110" s="50"/>
      <c r="Y110" s="89">
        <v>109</v>
      </c>
      <c r="Z110" s="114">
        <f>(幕後結果!$AB$2+幕後結果!$AB$4*幕後結果_最佳化!$N1111)*12/3</f>
        <v>1.6266603173985026</v>
      </c>
      <c r="AA110" s="114">
        <f>(幕後結果!$AC$2+幕後結果!$AC$4*幕後結果_最佳化!$O1111)*12/3</f>
        <v>2.7827245510709111</v>
      </c>
      <c r="AB110" s="114">
        <f>(幕後結果!$AD$2+幕後結果!$AD$4*幕後結果_最佳化!$P1111)*12/3</f>
        <v>-0.41861944370761045</v>
      </c>
      <c r="AC110" s="114">
        <f>(幕後結果!$AE$2+幕後結果!$AE$4*幕後結果_最佳化!$Q1111)*12/3</f>
        <v>-1.5730782663798883</v>
      </c>
      <c r="AD110" s="114">
        <f>(幕後結果!$AF$2+幕後結果!$AF$4*幕後結果_最佳化!$R1111)*12/3</f>
        <v>3.272498765826537E-2</v>
      </c>
      <c r="AE110" s="114">
        <f>(幕後結果!$AG$2+幕後結果!$AG$4*幕後結果_最佳化!$S1111)*12/3</f>
        <v>0.8701189152670491</v>
      </c>
      <c r="AF110" s="114">
        <f>(幕後結果!$AH$2+幕後結果!$AH$4*幕後結果_最佳化!$T1111)*12/3</f>
        <v>-0.27352186346880103</v>
      </c>
      <c r="AG110" s="114">
        <f>(幕後結果!$AI$2+幕後結果!$AI$4*幕後結果_最佳化!$U1111)*12/3</f>
        <v>-2.2632421486872207</v>
      </c>
      <c r="AH110" s="114">
        <f>(幕後結果!$AJ$2+幕後結果!$AJ$4*幕後結果_最佳化!$V1111)*12/3</f>
        <v>0.44543244870153886</v>
      </c>
      <c r="AI110" s="90">
        <f>(幕後結果!$AK$2+幕後結果!$AK$4*幕後結果_最佳化!$W1111)*12/3</f>
        <v>1.2531870592364398</v>
      </c>
      <c r="AJ110" s="50"/>
      <c r="AK110" s="50"/>
      <c r="AL110" s="50"/>
      <c r="AM110" s="98">
        <v>109</v>
      </c>
      <c r="AN110" s="118">
        <f t="shared" si="14"/>
        <v>4.5540477366285526E-2</v>
      </c>
      <c r="AO110" s="118">
        <f t="shared" si="15"/>
        <v>3.3741834277429363E-2</v>
      </c>
      <c r="AP110" s="118">
        <f t="shared" si="16"/>
        <v>0.16966427153253713</v>
      </c>
      <c r="AQ110" s="118">
        <f t="shared" si="17"/>
        <v>0.17576157106262366</v>
      </c>
      <c r="AR110" s="118">
        <f t="shared" si="18"/>
        <v>0.12369034530369118</v>
      </c>
      <c r="AS110" s="118">
        <f t="shared" si="19"/>
        <v>0.13914087239014122</v>
      </c>
      <c r="AT110" s="118">
        <f t="shared" si="20"/>
        <v>0.12588659075630276</v>
      </c>
      <c r="AU110" s="118">
        <f t="shared" si="21"/>
        <v>6.1291740857539391E-2</v>
      </c>
      <c r="AV110" s="118">
        <f t="shared" si="22"/>
        <v>1.1976976096199902E-2</v>
      </c>
      <c r="AW110" s="118">
        <f t="shared" si="23"/>
        <v>0.11330532035724981</v>
      </c>
      <c r="AX110" s="118">
        <f t="shared" si="24"/>
        <v>0.99999999999999989</v>
      </c>
      <c r="AY110" s="118">
        <f>SUMPRODUCT(AN110:AW110,幕後結果_最佳化!$Z$1005:$AI$1005)</f>
        <v>-0.26138050535690061</v>
      </c>
      <c r="AZ110" s="118">
        <f>(SUMPRODUCT(AN110:AW110,MMULT(AN110:AW110,幕後結果!$AB$9:$AK$18)))*252</f>
        <v>6.8316089649889652E-2</v>
      </c>
      <c r="BA110" s="118">
        <f t="shared" si="25"/>
        <v>0.26137346776191661</v>
      </c>
      <c r="BB110" s="113">
        <f t="shared" si="26"/>
        <v>-1.1641598818823788</v>
      </c>
      <c r="BC110" s="50"/>
      <c r="BD110" s="50"/>
    </row>
    <row r="111" spans="1:56">
      <c r="A111" s="85">
        <v>110</v>
      </c>
      <c r="B111" s="114">
        <v>0.9066159248138761</v>
      </c>
      <c r="C111" s="114">
        <v>6.5529710732932012E-2</v>
      </c>
      <c r="D111" s="114">
        <v>0.87777432937989364</v>
      </c>
      <c r="E111" s="114">
        <v>0.14389069610009031</v>
      </c>
      <c r="F111" s="114">
        <v>0.52785349401046999</v>
      </c>
      <c r="G111" s="114">
        <v>0.69032008263184608</v>
      </c>
      <c r="H111" s="114">
        <v>0.89544019716387524</v>
      </c>
      <c r="I111" s="114">
        <v>0.14090251668390597</v>
      </c>
      <c r="J111" s="114">
        <v>0.60205416890763064</v>
      </c>
      <c r="K111" s="94">
        <v>0.97541331543948506</v>
      </c>
      <c r="L111" s="95"/>
      <c r="M111" s="96">
        <v>110</v>
      </c>
      <c r="N111" s="117">
        <v>1.3202003044225392</v>
      </c>
      <c r="O111" s="117">
        <v>-1.5099373092924784</v>
      </c>
      <c r="P111" s="117">
        <v>1.1639325649006982</v>
      </c>
      <c r="Q111" s="117">
        <v>-1.0630012329577154</v>
      </c>
      <c r="R111" s="117">
        <v>6.9875175405326673E-2</v>
      </c>
      <c r="S111" s="117">
        <v>0.49675783196964385</v>
      </c>
      <c r="T111" s="117">
        <v>1.2559899725769943</v>
      </c>
      <c r="U111" s="114">
        <v>-1.076273328379771</v>
      </c>
      <c r="V111" s="114">
        <v>0.25866767541441638</v>
      </c>
      <c r="W111" s="88">
        <v>1.9670853741842251</v>
      </c>
      <c r="X111" s="50"/>
      <c r="Y111" s="89">
        <v>110</v>
      </c>
      <c r="Z111" s="114">
        <f>(幕後結果!$AB$2+幕後結果!$AB$4*幕後結果_最佳化!$N1112)*12/3</f>
        <v>1.5908048869886493</v>
      </c>
      <c r="AA111" s="114">
        <f>(幕後結果!$AC$2+幕後結果!$AC$4*幕後結果_最佳化!$O1112)*12/3</f>
        <v>0.73202184871676124</v>
      </c>
      <c r="AB111" s="114">
        <f>(幕後結果!$AD$2+幕後結果!$AD$4*幕後結果_最佳化!$P1112)*12/3</f>
        <v>1.2224837617544442</v>
      </c>
      <c r="AC111" s="114">
        <f>(幕後結果!$AE$2+幕後結果!$AE$4*幕後結果_最佳化!$Q1112)*12/3</f>
        <v>-1.2118242736420171</v>
      </c>
      <c r="AD111" s="114">
        <f>(幕後結果!$AF$2+幕後結果!$AF$4*幕後結果_最佳化!$R1112)*12/3</f>
        <v>-0.46337511516170576</v>
      </c>
      <c r="AE111" s="114">
        <f>(幕後結果!$AG$2+幕後結果!$AG$4*幕後結果_最佳化!$S1112)*12/3</f>
        <v>0.8912361694865959</v>
      </c>
      <c r="AF111" s="114">
        <f>(幕後結果!$AH$2+幕後結果!$AH$4*幕後結果_最佳化!$T1112)*12/3</f>
        <v>-4.4506088669298838E-2</v>
      </c>
      <c r="AG111" s="114">
        <f>(幕後結果!$AI$2+幕後結果!$AI$4*幕後結果_最佳化!$U1112)*12/3</f>
        <v>-2.0251986096613992</v>
      </c>
      <c r="AH111" s="114">
        <f>(幕後結果!$AJ$2+幕後結果!$AJ$4*幕後結果_最佳化!$V1112)*12/3</f>
        <v>0.86864007919770769</v>
      </c>
      <c r="AI111" s="90">
        <f>(幕後結果!$AK$2+幕後結果!$AK$4*幕後結果_最佳化!$W1112)*12/3</f>
        <v>2.2116087209823738</v>
      </c>
      <c r="AJ111" s="50"/>
      <c r="AK111" s="50"/>
      <c r="AL111" s="50"/>
      <c r="AM111" s="98">
        <v>110</v>
      </c>
      <c r="AN111" s="118">
        <f t="shared" si="14"/>
        <v>0.16360388758050293</v>
      </c>
      <c r="AO111" s="118">
        <f t="shared" si="15"/>
        <v>1.1882453671130286E-2</v>
      </c>
      <c r="AP111" s="118">
        <f t="shared" si="16"/>
        <v>1.461777611731052E-2</v>
      </c>
      <c r="AQ111" s="118">
        <f t="shared" si="17"/>
        <v>0.16003063671807263</v>
      </c>
      <c r="AR111" s="118">
        <f t="shared" si="18"/>
        <v>4.9532468959563848E-2</v>
      </c>
      <c r="AS111" s="118">
        <f t="shared" si="19"/>
        <v>0.13378917282071057</v>
      </c>
      <c r="AT111" s="118">
        <f t="shared" si="20"/>
        <v>0.16710878290471365</v>
      </c>
      <c r="AU111" s="118">
        <f t="shared" si="21"/>
        <v>1.4743299869322697E-2</v>
      </c>
      <c r="AV111" s="118">
        <f t="shared" si="22"/>
        <v>0.16620051712191472</v>
      </c>
      <c r="AW111" s="118">
        <f t="shared" si="23"/>
        <v>0.11849100423675826</v>
      </c>
      <c r="AX111" s="118">
        <f t="shared" si="24"/>
        <v>1</v>
      </c>
      <c r="AY111" s="118">
        <f>SUMPRODUCT(AN111:AW111,幕後結果_最佳化!$Z$1005:$AI$1005)</f>
        <v>6.6324138729167897E-2</v>
      </c>
      <c r="AZ111" s="118">
        <f>(SUMPRODUCT(AN111:AW111,MMULT(AN111:AW111,幕後結果!$AB$9:$AK$18)))*252</f>
        <v>4.3249450315651868E-2</v>
      </c>
      <c r="BA111" s="118">
        <f t="shared" si="25"/>
        <v>0.20796502185620511</v>
      </c>
      <c r="BB111" s="113">
        <f t="shared" si="26"/>
        <v>0.11263499275067629</v>
      </c>
      <c r="BC111" s="50"/>
      <c r="BD111" s="50"/>
    </row>
    <row r="112" spans="1:56">
      <c r="A112" s="85">
        <v>111</v>
      </c>
      <c r="B112" s="114">
        <v>0.15920239309432405</v>
      </c>
      <c r="C112" s="114">
        <v>0.76218037063240285</v>
      </c>
      <c r="D112" s="114">
        <v>0.43229738248304272</v>
      </c>
      <c r="E112" s="114">
        <v>0.34822451331019155</v>
      </c>
      <c r="F112" s="114">
        <v>0.29381962332112677</v>
      </c>
      <c r="G112" s="114">
        <v>5.1156456704823938E-2</v>
      </c>
      <c r="H112" s="114">
        <v>0.7099061122080339</v>
      </c>
      <c r="I112" s="114">
        <v>4.584770272596983E-2</v>
      </c>
      <c r="J112" s="114">
        <v>0.23334310682179682</v>
      </c>
      <c r="K112" s="94">
        <v>0.69346075747033353</v>
      </c>
      <c r="L112" s="95"/>
      <c r="M112" s="96">
        <v>111</v>
      </c>
      <c r="N112" s="117">
        <v>-0.99774137152567322</v>
      </c>
      <c r="O112" s="117">
        <v>0.7133337484347364</v>
      </c>
      <c r="P112" s="117">
        <v>-0.17052819209732895</v>
      </c>
      <c r="Q112" s="117">
        <v>-0.39011836052807031</v>
      </c>
      <c r="R112" s="117">
        <v>-0.54226023287883329</v>
      </c>
      <c r="S112" s="117">
        <v>-1.6337425808671957</v>
      </c>
      <c r="T112" s="117">
        <v>0.55311045851678864</v>
      </c>
      <c r="U112" s="114">
        <v>-1.6865214589093218</v>
      </c>
      <c r="V112" s="114">
        <v>-0.72788136141658744</v>
      </c>
      <c r="W112" s="88">
        <v>0.50568402437883542</v>
      </c>
      <c r="X112" s="50"/>
      <c r="Y112" s="89">
        <v>111</v>
      </c>
      <c r="Z112" s="114">
        <f>(幕後結果!$AB$2+幕後結果!$AB$4*幕後結果_最佳化!$N1113)*12/3</f>
        <v>-1.2870365207450349</v>
      </c>
      <c r="AA112" s="114">
        <f>(幕後結果!$AC$2+幕後結果!$AC$4*幕後結果_最佳化!$O1113)*12/3</f>
        <v>1.5005244547294729</v>
      </c>
      <c r="AB112" s="114">
        <f>(幕後結果!$AD$2+幕後結果!$AD$4*幕後結果_最佳化!$P1113)*12/3</f>
        <v>-1.768393665569441</v>
      </c>
      <c r="AC112" s="114">
        <f>(幕後結果!$AE$2+幕後結果!$AE$4*幕後結果_最佳化!$Q1113)*12/3</f>
        <v>-0.75391597083422157</v>
      </c>
      <c r="AD112" s="114">
        <f>(幕後結果!$AF$2+幕後結果!$AF$4*幕後結果_最佳化!$R1113)*12/3</f>
        <v>-1.7926749934297621</v>
      </c>
      <c r="AE112" s="114">
        <f>(幕後結果!$AG$2+幕後結果!$AG$4*幕後結果_最佳化!$S1113)*12/3</f>
        <v>-1.3446406561061497</v>
      </c>
      <c r="AF112" s="114">
        <f>(幕後結果!$AH$2+幕後結果!$AH$4*幕後結果_最佳化!$T1113)*12/3</f>
        <v>-0.11704367166064422</v>
      </c>
      <c r="AG112" s="114">
        <f>(幕後結果!$AI$2+幕後結果!$AI$4*幕後結果_最佳化!$U1113)*12/3</f>
        <v>-4.8315889153034437</v>
      </c>
      <c r="AH112" s="114">
        <f>(幕後結果!$AJ$2+幕後結果!$AJ$4*幕後結果_最佳化!$V1113)*12/3</f>
        <v>0.22743275253734674</v>
      </c>
      <c r="AI112" s="90">
        <f>(幕後結果!$AK$2+幕後結果!$AK$4*幕後結果_最佳化!$W1113)*12/3</f>
        <v>0.59116290635580138</v>
      </c>
      <c r="AJ112" s="50"/>
      <c r="AK112" s="50"/>
      <c r="AL112" s="50"/>
      <c r="AM112" s="98">
        <v>111</v>
      </c>
      <c r="AN112" s="118">
        <f t="shared" si="14"/>
        <v>3.5102053510982473E-2</v>
      </c>
      <c r="AO112" s="118">
        <f t="shared" si="15"/>
        <v>0.22038360438038906</v>
      </c>
      <c r="AP112" s="118">
        <f t="shared" si="16"/>
        <v>0.10979636435298276</v>
      </c>
      <c r="AQ112" s="118">
        <f t="shared" si="17"/>
        <v>0.11568965623117394</v>
      </c>
      <c r="AR112" s="118">
        <f t="shared" si="18"/>
        <v>8.3482177554023602E-3</v>
      </c>
      <c r="AS112" s="118">
        <f t="shared" si="19"/>
        <v>0.10851159561237343</v>
      </c>
      <c r="AT112" s="118">
        <f t="shared" si="20"/>
        <v>0.10637804078646906</v>
      </c>
      <c r="AU112" s="118">
        <f t="shared" si="21"/>
        <v>9.0628855158539981E-3</v>
      </c>
      <c r="AV112" s="118">
        <f t="shared" si="22"/>
        <v>0.18344141107064485</v>
      </c>
      <c r="AW112" s="118">
        <f t="shared" si="23"/>
        <v>0.10328617078372809</v>
      </c>
      <c r="AX112" s="118">
        <f t="shared" si="24"/>
        <v>1</v>
      </c>
      <c r="AY112" s="118">
        <f>SUMPRODUCT(AN112:AW112,幕後結果_最佳化!$Z$1005:$AI$1005)</f>
        <v>0.36133724458836997</v>
      </c>
      <c r="AZ112" s="118">
        <f>(SUMPRODUCT(AN112:AW112,MMULT(AN112:AW112,幕後結果!$AB$9:$AK$18)))*252</f>
        <v>6.3384837597223812E-2</v>
      </c>
      <c r="BA112" s="118">
        <f t="shared" si="25"/>
        <v>0.25176345564283908</v>
      </c>
      <c r="BB112" s="113">
        <f t="shared" si="26"/>
        <v>1.2648271123197354</v>
      </c>
      <c r="BC112" s="50"/>
      <c r="BD112" s="50"/>
    </row>
    <row r="113" spans="1:56">
      <c r="A113" s="85">
        <v>112</v>
      </c>
      <c r="B113" s="114">
        <v>0.26168621039175011</v>
      </c>
      <c r="C113" s="114">
        <v>0.3294599216070957</v>
      </c>
      <c r="D113" s="114">
        <v>0.35461020470598803</v>
      </c>
      <c r="E113" s="114">
        <v>0.95585252532701759</v>
      </c>
      <c r="F113" s="114">
        <v>0.58612180483484333</v>
      </c>
      <c r="G113" s="114">
        <v>0.86591667064901023</v>
      </c>
      <c r="H113" s="114">
        <v>0.46244716382104545</v>
      </c>
      <c r="I113" s="114">
        <v>3.6887334454393406E-2</v>
      </c>
      <c r="J113" s="114">
        <v>0.41807905579191296</v>
      </c>
      <c r="K113" s="94">
        <v>0.41708928060383155</v>
      </c>
      <c r="L113" s="95"/>
      <c r="M113" s="96">
        <v>112</v>
      </c>
      <c r="N113" s="117">
        <v>-0.63815556250126138</v>
      </c>
      <c r="O113" s="117">
        <v>-0.44140497222672109</v>
      </c>
      <c r="P113" s="117">
        <v>-0.37290330864562649</v>
      </c>
      <c r="Q113" s="117">
        <v>1.7044612507334751</v>
      </c>
      <c r="R113" s="117">
        <v>0.21757997244121008</v>
      </c>
      <c r="S113" s="117">
        <v>1.1072944139337042</v>
      </c>
      <c r="T113" s="117">
        <v>-9.4270443953834548E-2</v>
      </c>
      <c r="U113" s="114">
        <v>-1.7880082989857473</v>
      </c>
      <c r="V113" s="114">
        <v>-0.20681017225438184</v>
      </c>
      <c r="W113" s="88">
        <v>-0.2093454660713531</v>
      </c>
      <c r="X113" s="50"/>
      <c r="Y113" s="89">
        <v>112</v>
      </c>
      <c r="Z113" s="114">
        <f>(幕後結果!$AB$2+幕後結果!$AB$4*幕後結果_最佳化!$N1114)*12/3</f>
        <v>-0.84059261683595776</v>
      </c>
      <c r="AA113" s="114">
        <f>(幕後結果!$AC$2+幕後結果!$AC$4*幕後結果_最佳化!$O1114)*12/3</f>
        <v>0.54495140417839871</v>
      </c>
      <c r="AB113" s="114">
        <f>(幕後結果!$AD$2+幕後結果!$AD$4*幕後結果_最佳化!$P1114)*12/3</f>
        <v>-2.0676052107761893</v>
      </c>
      <c r="AC113" s="114">
        <f>(幕後結果!$AE$2+幕後結果!$AE$4*幕後結果_最佳化!$Q1114)*12/3</f>
        <v>0.48665735052913989</v>
      </c>
      <c r="AD113" s="114">
        <f>(幕後結果!$AF$2+幕後結果!$AF$4*幕後結果_最佳化!$R1114)*12/3</f>
        <v>-0.68030033978831594</v>
      </c>
      <c r="AE113" s="114">
        <f>(幕後結果!$AG$2+幕後結果!$AG$4*幕後結果_最佳化!$S1114)*12/3</f>
        <v>1.4755641506343411</v>
      </c>
      <c r="AF113" s="114">
        <f>(幕後結果!$AH$2+幕後結果!$AH$4*幕後結果_最佳化!$T1114)*12/3</f>
        <v>-0.11968879414428864</v>
      </c>
      <c r="AG113" s="114">
        <f>(幕後結果!$AI$2+幕後結果!$AI$4*幕後結果_最佳化!$U1114)*12/3</f>
        <v>-3.6753494819591963</v>
      </c>
      <c r="AH113" s="114">
        <f>(幕後結果!$AJ$2+幕後結果!$AJ$4*幕後結果_最佳化!$V1114)*12/3</f>
        <v>0.82322131111712782</v>
      </c>
      <c r="AI113" s="90">
        <f>(幕後結果!$AK$2+幕後結果!$AK$4*幕後結果_最佳化!$W1114)*12/3</f>
        <v>0.90161791168339522</v>
      </c>
      <c r="AJ113" s="50"/>
      <c r="AK113" s="50"/>
      <c r="AL113" s="50"/>
      <c r="AM113" s="98">
        <v>112</v>
      </c>
      <c r="AN113" s="118">
        <f t="shared" si="14"/>
        <v>3.6398869270279466E-2</v>
      </c>
      <c r="AO113" s="118">
        <f t="shared" si="15"/>
        <v>0.15585923228157195</v>
      </c>
      <c r="AP113" s="118">
        <f t="shared" si="16"/>
        <v>0.13016062043583299</v>
      </c>
      <c r="AQ113" s="118">
        <f t="shared" si="17"/>
        <v>0.12058485239632896</v>
      </c>
      <c r="AR113" s="118">
        <f t="shared" si="18"/>
        <v>0.14160384923199137</v>
      </c>
      <c r="AS113" s="118">
        <f t="shared" si="19"/>
        <v>0.11107460896722829</v>
      </c>
      <c r="AT113" s="118">
        <f t="shared" si="20"/>
        <v>7.9541272272673755E-2</v>
      </c>
      <c r="AU113" s="118">
        <f t="shared" si="21"/>
        <v>0.16399199033941358</v>
      </c>
      <c r="AV113" s="118">
        <f t="shared" si="22"/>
        <v>5.1750596850797324E-2</v>
      </c>
      <c r="AW113" s="118">
        <f t="shared" si="23"/>
        <v>9.0341079538821742E-3</v>
      </c>
      <c r="AX113" s="118">
        <f t="shared" si="24"/>
        <v>0.99999999999999989</v>
      </c>
      <c r="AY113" s="118">
        <f>SUMPRODUCT(AN113:AW113,幕後結果_最佳化!$Z$1005:$AI$1005)</f>
        <v>-0.27849937601455588</v>
      </c>
      <c r="AZ113" s="118">
        <f>(SUMPRODUCT(AN113:AW113,MMULT(AN113:AW113,幕後結果!$AB$9:$AK$18)))*252</f>
        <v>8.3241050805575756E-2</v>
      </c>
      <c r="BA113" s="118">
        <f t="shared" si="25"/>
        <v>0.28851525229279606</v>
      </c>
      <c r="BB113" s="113">
        <f t="shared" si="26"/>
        <v>-1.1139770721320055</v>
      </c>
      <c r="BC113" s="50"/>
      <c r="BD113" s="50"/>
    </row>
    <row r="114" spans="1:56">
      <c r="A114" s="85">
        <v>113</v>
      </c>
      <c r="B114" s="114">
        <v>0.86575333654077657</v>
      </c>
      <c r="C114" s="114">
        <v>0.57799290813259874</v>
      </c>
      <c r="D114" s="114">
        <v>4.4984332804441252E-2</v>
      </c>
      <c r="E114" s="114">
        <v>0.52586393578101154</v>
      </c>
      <c r="F114" s="114">
        <v>0.44226902546962044</v>
      </c>
      <c r="G114" s="114">
        <v>0.27060410104396659</v>
      </c>
      <c r="H114" s="114">
        <v>3.4630162425275612E-2</v>
      </c>
      <c r="I114" s="114">
        <v>0.75712320997128058</v>
      </c>
      <c r="J114" s="114">
        <v>0.51496189777290824</v>
      </c>
      <c r="K114" s="94">
        <v>4.8694860457157318E-2</v>
      </c>
      <c r="L114" s="95"/>
      <c r="M114" s="96">
        <v>113</v>
      </c>
      <c r="N114" s="117">
        <v>1.1065389223590256</v>
      </c>
      <c r="O114" s="117">
        <v>0.19676149604585694</v>
      </c>
      <c r="P114" s="117">
        <v>-1.6955630222459048</v>
      </c>
      <c r="Q114" s="117">
        <v>6.4876754974567616E-2</v>
      </c>
      <c r="R114" s="117">
        <v>-0.1452188912966586</v>
      </c>
      <c r="S114" s="117">
        <v>-0.61098697672014313</v>
      </c>
      <c r="T114" s="117">
        <v>-1.8167178648221509</v>
      </c>
      <c r="U114" s="114">
        <v>0.69707864124846164</v>
      </c>
      <c r="V114" s="114">
        <v>3.7512712146692571E-2</v>
      </c>
      <c r="W114" s="88">
        <v>-1.6576421292506376</v>
      </c>
      <c r="X114" s="50"/>
      <c r="Y114" s="89">
        <v>113</v>
      </c>
      <c r="Z114" s="114">
        <f>(幕後結果!$AB$2+幕後結果!$AB$4*幕後結果_最佳化!$N1115)*12/3</f>
        <v>1.325533513288337</v>
      </c>
      <c r="AA114" s="114">
        <f>(幕後結果!$AC$2+幕後結果!$AC$4*幕後結果_最佳化!$O1115)*12/3</f>
        <v>2.3537930807542029</v>
      </c>
      <c r="AB114" s="114">
        <f>(幕後結果!$AD$2+幕後結果!$AD$4*幕後結果_最佳化!$P1115)*12/3</f>
        <v>-1.2945010355848914</v>
      </c>
      <c r="AC114" s="114">
        <f>(幕後結果!$AE$2+幕後結果!$AE$4*幕後結果_最佳化!$Q1115)*12/3</f>
        <v>-0.30674657765109481</v>
      </c>
      <c r="AD114" s="114">
        <f>(幕後結果!$AF$2+幕後結果!$AF$4*幕後結果_最佳化!$R1115)*12/3</f>
        <v>-0.78545491219795505</v>
      </c>
      <c r="AE114" s="114">
        <f>(幕後結果!$AG$2+幕後結果!$AG$4*幕後結果_最佳化!$S1115)*12/3</f>
        <v>0.10397092969551974</v>
      </c>
      <c r="AF114" s="114">
        <f>(幕後結果!$AH$2+幕後結果!$AH$4*幕後結果_最佳化!$T1115)*12/3</f>
        <v>-1.033114903128884</v>
      </c>
      <c r="AG114" s="114">
        <f>(幕後結果!$AI$2+幕後結果!$AI$4*幕後結果_最佳化!$U1115)*12/3</f>
        <v>-1.1596083472001772</v>
      </c>
      <c r="AH114" s="114">
        <f>(幕後結果!$AJ$2+幕後結果!$AJ$4*幕後結果_最佳化!$V1115)*12/3</f>
        <v>0.11565232999472941</v>
      </c>
      <c r="AI114" s="90">
        <f>(幕後結果!$AK$2+幕後結果!$AK$4*幕後結果_最佳化!$W1115)*12/3</f>
        <v>-0.26758254147519633</v>
      </c>
      <c r="AJ114" s="50"/>
      <c r="AK114" s="50"/>
      <c r="AL114" s="50"/>
      <c r="AM114" s="98">
        <v>113</v>
      </c>
      <c r="AN114" s="118">
        <f t="shared" si="14"/>
        <v>0.17383614199153802</v>
      </c>
      <c r="AO114" s="118">
        <f t="shared" si="15"/>
        <v>8.1659189010563474E-2</v>
      </c>
      <c r="AP114" s="118">
        <f t="shared" si="16"/>
        <v>1.2967138661431227E-2</v>
      </c>
      <c r="AQ114" s="118">
        <f t="shared" si="17"/>
        <v>0.13257080430442636</v>
      </c>
      <c r="AR114" s="118">
        <f t="shared" si="18"/>
        <v>0.11037041479997702</v>
      </c>
      <c r="AS114" s="118">
        <f t="shared" si="19"/>
        <v>4.068967671091852E-2</v>
      </c>
      <c r="AT114" s="118">
        <f t="shared" si="20"/>
        <v>0.16392922018240755</v>
      </c>
      <c r="AU114" s="118">
        <f t="shared" si="21"/>
        <v>9.3676303928745916E-2</v>
      </c>
      <c r="AV114" s="118">
        <f t="shared" si="22"/>
        <v>2.576505517877167E-2</v>
      </c>
      <c r="AW114" s="118">
        <f t="shared" si="23"/>
        <v>0.16453605523122017</v>
      </c>
      <c r="AX114" s="118">
        <f t="shared" si="24"/>
        <v>0.99999999999999989</v>
      </c>
      <c r="AY114" s="118">
        <f>SUMPRODUCT(AN114:AW114,幕後結果_最佳化!$Z$1005:$AI$1005)</f>
        <v>-9.7641908004636208E-2</v>
      </c>
      <c r="AZ114" s="118">
        <f>(SUMPRODUCT(AN114:AW114,MMULT(AN114:AW114,幕後結果!$AB$9:$AK$18)))*252</f>
        <v>5.9933773525352306E-2</v>
      </c>
      <c r="BA114" s="118">
        <f t="shared" si="25"/>
        <v>0.24481375272919678</v>
      </c>
      <c r="BB114" s="113">
        <f t="shared" si="26"/>
        <v>-0.57407685000482001</v>
      </c>
      <c r="BC114" s="50"/>
      <c r="BD114" s="50"/>
    </row>
    <row r="115" spans="1:56">
      <c r="A115" s="85">
        <v>114</v>
      </c>
      <c r="B115" s="114">
        <v>0.78344859740756534</v>
      </c>
      <c r="C115" s="114">
        <v>0.5368831370561431</v>
      </c>
      <c r="D115" s="114">
        <v>0.11779455835363151</v>
      </c>
      <c r="E115" s="114">
        <v>0.45006515287152893</v>
      </c>
      <c r="F115" s="114">
        <v>0.47230765229977689</v>
      </c>
      <c r="G115" s="114">
        <v>0.28348855680766971</v>
      </c>
      <c r="H115" s="114">
        <v>2.274573805509128E-2</v>
      </c>
      <c r="I115" s="114">
        <v>0.90127989929814567</v>
      </c>
      <c r="J115" s="114">
        <v>0.12636631811650401</v>
      </c>
      <c r="K115" s="94">
        <v>0.47735916396484734</v>
      </c>
      <c r="L115" s="95"/>
      <c r="M115" s="96">
        <v>114</v>
      </c>
      <c r="N115" s="117">
        <v>0.78389315734636422</v>
      </c>
      <c r="O115" s="117">
        <v>9.258441462490398E-2</v>
      </c>
      <c r="P115" s="117">
        <v>-1.1860840297880828</v>
      </c>
      <c r="Q115" s="117">
        <v>-0.12549673999565386</v>
      </c>
      <c r="R115" s="117">
        <v>-6.9470259908548354E-2</v>
      </c>
      <c r="S115" s="117">
        <v>-0.57250911327982235</v>
      </c>
      <c r="T115" s="117">
        <v>-2.0000813886284909</v>
      </c>
      <c r="U115" s="114">
        <v>1.2888788688795856</v>
      </c>
      <c r="V115" s="114">
        <v>-1.1437372114024951</v>
      </c>
      <c r="W115" s="88">
        <v>-5.6782658788714017E-2</v>
      </c>
      <c r="X115" s="50"/>
      <c r="Y115" s="89">
        <v>114</v>
      </c>
      <c r="Z115" s="114">
        <f>(幕後結果!$AB$2+幕後結果!$AB$4*幕後結果_最佳化!$N1116)*12/3</f>
        <v>0.92495253568306024</v>
      </c>
      <c r="AA115" s="114">
        <f>(幕後結果!$AC$2+幕後結果!$AC$4*幕後結果_最佳化!$O1116)*12/3</f>
        <v>2.0335765203114944</v>
      </c>
      <c r="AB115" s="114">
        <f>(幕後結果!$AD$2+幕後結果!$AD$4*幕後結果_最佳化!$P1116)*12/3</f>
        <v>-1.154675913715195</v>
      </c>
      <c r="AC115" s="114">
        <f>(幕後結果!$AE$2+幕後結果!$AE$4*幕後結果_最佳化!$Q1116)*12/3</f>
        <v>-0.474378229689075</v>
      </c>
      <c r="AD115" s="114">
        <f>(幕後結果!$AF$2+幕後結果!$AF$4*幕後結果_最佳化!$R1116)*12/3</f>
        <v>-0.80158508946216089</v>
      </c>
      <c r="AE115" s="114">
        <f>(幕後結果!$AG$2+幕後結果!$AG$4*幕後結果_最佳化!$S1116)*12/3</f>
        <v>4.6007919757621418E-2</v>
      </c>
      <c r="AF115" s="114">
        <f>(幕後結果!$AH$2+幕後結果!$AH$4*幕後結果_最佳化!$T1116)*12/3</f>
        <v>-1.1250277360016003</v>
      </c>
      <c r="AG115" s="114">
        <f>(幕後結果!$AI$2+幕後結果!$AI$4*幕後結果_最佳化!$U1116)*12/3</f>
        <v>-0.36804013857496076</v>
      </c>
      <c r="AH115" s="114">
        <f>(幕後結果!$AJ$2+幕後結果!$AJ$4*幕後結果_最佳化!$V1116)*12/3</f>
        <v>-0.48244476289449945</v>
      </c>
      <c r="AI115" s="90">
        <f>(幕後結果!$AK$2+幕後結果!$AK$4*幕後結果_最佳化!$W1116)*12/3</f>
        <v>0.96114601530504407</v>
      </c>
      <c r="AJ115" s="50"/>
      <c r="AK115" s="50"/>
      <c r="AL115" s="50"/>
      <c r="AM115" s="98">
        <v>114</v>
      </c>
      <c r="AN115" s="118">
        <f t="shared" si="14"/>
        <v>6.5049608134274392E-2</v>
      </c>
      <c r="AO115" s="118">
        <f t="shared" si="15"/>
        <v>9.4419545735438148E-2</v>
      </c>
      <c r="AP115" s="118">
        <f t="shared" si="16"/>
        <v>0.12000526458515817</v>
      </c>
      <c r="AQ115" s="118">
        <f t="shared" si="17"/>
        <v>0.12569511916314102</v>
      </c>
      <c r="AR115" s="118">
        <f t="shared" si="18"/>
        <v>6.3161182467078469E-2</v>
      </c>
      <c r="AS115" s="118">
        <f t="shared" si="19"/>
        <v>0.15363139975509357</v>
      </c>
      <c r="AT115" s="118">
        <f t="shared" si="20"/>
        <v>7.2589845992455963E-3</v>
      </c>
      <c r="AU115" s="118">
        <f t="shared" si="21"/>
        <v>2.1164638633382526E-2</v>
      </c>
      <c r="AV115" s="118">
        <f t="shared" si="22"/>
        <v>0.16387840230482661</v>
      </c>
      <c r="AW115" s="118">
        <f t="shared" si="23"/>
        <v>0.18573585462236131</v>
      </c>
      <c r="AX115" s="118">
        <f t="shared" si="24"/>
        <v>0.99999999999999989</v>
      </c>
      <c r="AY115" s="118">
        <f>SUMPRODUCT(AN115:AW115,幕後結果_最佳化!$Z$1005:$AI$1005)</f>
        <v>0.21329293277552566</v>
      </c>
      <c r="AZ115" s="118">
        <f>(SUMPRODUCT(AN115:AW115,MMULT(AN115:AW115,幕後結果!$AB$9:$AK$18)))*252</f>
        <v>6.6054520723636656E-2</v>
      </c>
      <c r="BA115" s="118">
        <f t="shared" si="25"/>
        <v>0.25701074048303246</v>
      </c>
      <c r="BB115" s="113">
        <f t="shared" si="26"/>
        <v>0.66297981343225154</v>
      </c>
      <c r="BC115" s="50"/>
      <c r="BD115" s="50"/>
    </row>
    <row r="116" spans="1:56">
      <c r="A116" s="85">
        <v>115</v>
      </c>
      <c r="B116" s="114">
        <v>0.15828069261643818</v>
      </c>
      <c r="C116" s="114">
        <v>0.27701884055261572</v>
      </c>
      <c r="D116" s="114">
        <v>0.35870732994024546</v>
      </c>
      <c r="E116" s="114">
        <v>0.48594549305160273</v>
      </c>
      <c r="F116" s="114">
        <v>0.64550450880385823</v>
      </c>
      <c r="G116" s="114">
        <v>0.64473969873013326</v>
      </c>
      <c r="H116" s="114">
        <v>0.80391192026076963</v>
      </c>
      <c r="I116" s="114">
        <v>0.4825068247279698</v>
      </c>
      <c r="J116" s="114">
        <v>0.12734504287243298</v>
      </c>
      <c r="K116" s="94">
        <v>0.47595053655791375</v>
      </c>
      <c r="L116" s="95"/>
      <c r="M116" s="96">
        <v>115</v>
      </c>
      <c r="N116" s="117">
        <v>-1.0015491612404137</v>
      </c>
      <c r="O116" s="117">
        <v>-0.59172062779930623</v>
      </c>
      <c r="P116" s="117">
        <v>-0.36191619156749466</v>
      </c>
      <c r="Q116" s="117">
        <v>-3.5236714949041792E-2</v>
      </c>
      <c r="R116" s="117">
        <v>0.37321157440478459</v>
      </c>
      <c r="S116" s="117">
        <v>0.37115699427665044</v>
      </c>
      <c r="T116" s="117">
        <v>0.85567755336446072</v>
      </c>
      <c r="U116" s="114">
        <v>-4.3862948772324835E-2</v>
      </c>
      <c r="V116" s="114">
        <v>-1.1390313329673956</v>
      </c>
      <c r="W116" s="88">
        <v>-6.0319623491447892E-2</v>
      </c>
      <c r="X116" s="50"/>
      <c r="Y116" s="89">
        <v>115</v>
      </c>
      <c r="Z116" s="114">
        <f>(幕後結果!$AB$2+幕後結果!$AB$4*幕後結果_最佳化!$N1117)*12/3</f>
        <v>-1.291764083576632</v>
      </c>
      <c r="AA116" s="114">
        <f>(幕後結果!$AC$2+幕後結果!$AC$4*幕後結果_最佳化!$O1117)*12/3</f>
        <v>0.15023219270927668</v>
      </c>
      <c r="AB116" s="114">
        <f>(幕後結果!$AD$2+幕後結果!$AD$4*幕後結果_最佳化!$P1117)*12/3</f>
        <v>-2.5125027950139485</v>
      </c>
      <c r="AC116" s="114">
        <f>(幕後結果!$AE$2+幕後結果!$AE$4*幕後結果_最佳化!$Q1117)*12/3</f>
        <v>-0.67739385462213575</v>
      </c>
      <c r="AD116" s="114">
        <f>(幕後結果!$AF$2+幕後結果!$AF$4*幕後結果_最佳化!$R1117)*12/3</f>
        <v>-0.99616932623506982</v>
      </c>
      <c r="AE116" s="114">
        <f>(幕後結果!$AG$2+幕後結果!$AG$4*幕後結果_最佳化!$S1117)*12/3</f>
        <v>0.40206523442868214</v>
      </c>
      <c r="AF116" s="114">
        <f>(幕後結果!$AH$2+幕後結果!$AH$4*幕後結果_最佳化!$T1117)*12/3</f>
        <v>1.6454243306274874E-2</v>
      </c>
      <c r="AG116" s="114">
        <f>(幕後結果!$AI$2+幕後結果!$AI$4*幕後結果_最佳化!$U1117)*12/3</f>
        <v>-1.9127932377120214</v>
      </c>
      <c r="AH116" s="114">
        <f>(幕後結果!$AJ$2+幕後結果!$AJ$4*幕後結果_最佳化!$V1117)*12/3</f>
        <v>0.19204801168407273</v>
      </c>
      <c r="AI116" s="90">
        <f>(幕後結果!$AK$2+幕後結果!$AK$4*幕後結果_最佳化!$W1117)*12/3</f>
        <v>0.70877676201482442</v>
      </c>
      <c r="AJ116" s="50"/>
      <c r="AK116" s="50"/>
      <c r="AL116" s="50"/>
      <c r="AM116" s="98">
        <v>115</v>
      </c>
      <c r="AN116" s="118">
        <f t="shared" si="14"/>
        <v>0.14547746422263355</v>
      </c>
      <c r="AO116" s="118">
        <f t="shared" si="15"/>
        <v>0.13952157403428275</v>
      </c>
      <c r="AP116" s="118">
        <f t="shared" si="16"/>
        <v>0.1346525317387646</v>
      </c>
      <c r="AQ116" s="118">
        <f t="shared" si="17"/>
        <v>5.0053856132140369E-2</v>
      </c>
      <c r="AR116" s="118">
        <f t="shared" si="18"/>
        <v>4.5453281507649851E-3</v>
      </c>
      <c r="AS116" s="118">
        <f t="shared" si="19"/>
        <v>0.11948906200199218</v>
      </c>
      <c r="AT116" s="118">
        <f t="shared" si="20"/>
        <v>0.1573421549992543</v>
      </c>
      <c r="AU116" s="118">
        <f t="shared" si="21"/>
        <v>8.9605381998095479E-2</v>
      </c>
      <c r="AV116" s="118">
        <f t="shared" si="22"/>
        <v>7.7068760967220224E-3</v>
      </c>
      <c r="AW116" s="118">
        <f t="shared" si="23"/>
        <v>0.15160577062534972</v>
      </c>
      <c r="AX116" s="118">
        <f t="shared" si="24"/>
        <v>1</v>
      </c>
      <c r="AY116" s="118">
        <f>SUMPRODUCT(AN116:AW116,幕後結果_最佳化!$Z$1005:$AI$1005)</f>
        <v>4.9355486791359468E-2</v>
      </c>
      <c r="AZ116" s="118">
        <f>(SUMPRODUCT(AN116:AW116,MMULT(AN116:AW116,幕後結果!$AB$9:$AK$18)))*252</f>
        <v>7.9366028032381797E-2</v>
      </c>
      <c r="BA116" s="118">
        <f t="shared" si="25"/>
        <v>0.28171976862190873</v>
      </c>
      <c r="BB116" s="113">
        <f t="shared" si="26"/>
        <v>2.2914567986967452E-2</v>
      </c>
      <c r="BC116" s="50"/>
      <c r="BD116" s="50"/>
    </row>
    <row r="117" spans="1:56">
      <c r="A117" s="85">
        <v>116</v>
      </c>
      <c r="B117" s="114">
        <v>0.44405016270851361</v>
      </c>
      <c r="C117" s="114">
        <v>0.12882777475881713</v>
      </c>
      <c r="D117" s="114">
        <v>0.68979254986182692</v>
      </c>
      <c r="E117" s="114">
        <v>0.84546981727319048</v>
      </c>
      <c r="F117" s="114">
        <v>0.11581641412745691</v>
      </c>
      <c r="G117" s="114">
        <v>0.21437515064880031</v>
      </c>
      <c r="H117" s="114">
        <v>0.97564145084183074</v>
      </c>
      <c r="I117" s="114">
        <v>0.38350270643681661</v>
      </c>
      <c r="J117" s="114">
        <v>0.70548822926302046</v>
      </c>
      <c r="K117" s="94">
        <v>0.11381056444713922</v>
      </c>
      <c r="L117" s="95"/>
      <c r="M117" s="96">
        <v>116</v>
      </c>
      <c r="N117" s="117">
        <v>-0.14070837907091707</v>
      </c>
      <c r="O117" s="117">
        <v>-1.1319497774843827</v>
      </c>
      <c r="P117" s="117">
        <v>0.49526241162902029</v>
      </c>
      <c r="Q117" s="117">
        <v>1.0171956490172034</v>
      </c>
      <c r="R117" s="117">
        <v>-1.1961633287814482</v>
      </c>
      <c r="S117" s="117">
        <v>-0.79133196285628227</v>
      </c>
      <c r="T117" s="117">
        <v>1.9710592566796286</v>
      </c>
      <c r="U117" s="114">
        <v>-0.29629420270178891</v>
      </c>
      <c r="V117" s="114">
        <v>0.54025158597251377</v>
      </c>
      <c r="W117" s="88">
        <v>-1.206509420646116</v>
      </c>
      <c r="X117" s="50"/>
      <c r="Y117" s="89">
        <v>116</v>
      </c>
      <c r="Z117" s="114">
        <f>(幕後結果!$AB$2+幕後結果!$AB$4*幕後結果_最佳化!$N1118)*12/3</f>
        <v>-0.22298686881785149</v>
      </c>
      <c r="AA117" s="114">
        <f>(幕後結果!$AC$2+幕後結果!$AC$4*幕後結果_最佳化!$O1118)*12/3</f>
        <v>0.15962315477178701</v>
      </c>
      <c r="AB117" s="114">
        <f>(幕後結果!$AD$2+幕後結果!$AD$4*幕後結果_最佳化!$P1118)*12/3</f>
        <v>-0.9054538729945194</v>
      </c>
      <c r="AC117" s="114">
        <f>(幕後結果!$AE$2+幕後結果!$AE$4*幕後結果_最佳化!$Q1118)*12/3</f>
        <v>1.5289787873635385E-2</v>
      </c>
      <c r="AD117" s="114">
        <f>(幕後結果!$AF$2+幕後結果!$AF$4*幕後結果_最佳化!$R1118)*12/3</f>
        <v>-2.0324767343109635</v>
      </c>
      <c r="AE117" s="114">
        <f>(幕後結果!$AG$2+幕後結果!$AG$4*幕後結果_最佳化!$S1118)*12/3</f>
        <v>-0.52091665662883635</v>
      </c>
      <c r="AF117" s="114">
        <f>(幕後結果!$AH$2+幕後結果!$AH$4*幕後結果_最佳化!$T1118)*12/3</f>
        <v>0.4991806139938017</v>
      </c>
      <c r="AG117" s="114">
        <f>(幕後結果!$AI$2+幕後結果!$AI$4*幕後結果_最佳化!$U1118)*12/3</f>
        <v>-1.5415867854085394</v>
      </c>
      <c r="AH117" s="114">
        <f>(幕後結果!$AJ$2+幕後結果!$AJ$4*幕後結果_最佳化!$V1118)*12/3</f>
        <v>1.4022687186313272</v>
      </c>
      <c r="AI117" s="90">
        <f>(幕後結果!$AK$2+幕後結果!$AK$4*幕後結果_最佳化!$W1118)*12/3</f>
        <v>0.24728471546479103</v>
      </c>
      <c r="AJ117" s="50"/>
      <c r="AK117" s="50"/>
      <c r="AL117" s="50"/>
      <c r="AM117" s="98">
        <v>116</v>
      </c>
      <c r="AN117" s="118">
        <f t="shared" si="14"/>
        <v>8.3839941823035655E-2</v>
      </c>
      <c r="AO117" s="118">
        <f t="shared" si="15"/>
        <v>0.26016746442892391</v>
      </c>
      <c r="AP117" s="118">
        <f t="shared" si="16"/>
        <v>4.4055427831631501E-2</v>
      </c>
      <c r="AQ117" s="118">
        <f t="shared" si="17"/>
        <v>0.16440384609673533</v>
      </c>
      <c r="AR117" s="118">
        <f t="shared" si="18"/>
        <v>0.13811858154062093</v>
      </c>
      <c r="AS117" s="118">
        <f t="shared" si="19"/>
        <v>7.4780587429811446E-2</v>
      </c>
      <c r="AT117" s="118">
        <f t="shared" si="20"/>
        <v>0.1010557086840793</v>
      </c>
      <c r="AU117" s="118">
        <f t="shared" si="21"/>
        <v>1.2261395140675965E-2</v>
      </c>
      <c r="AV117" s="118">
        <f t="shared" si="22"/>
        <v>3.1772830021297979E-2</v>
      </c>
      <c r="AW117" s="118">
        <f t="shared" si="23"/>
        <v>8.9544217003188029E-2</v>
      </c>
      <c r="AX117" s="118">
        <f t="shared" si="24"/>
        <v>1</v>
      </c>
      <c r="AY117" s="118">
        <f>SUMPRODUCT(AN117:AW117,幕後結果_最佳化!$Z$1005:$AI$1005)</f>
        <v>0.19861858063799859</v>
      </c>
      <c r="AZ117" s="118">
        <f>(SUMPRODUCT(AN117:AW117,MMULT(AN117:AW117,幕後結果!$AB$9:$AK$18)))*252</f>
        <v>7.1241843443098168E-2</v>
      </c>
      <c r="BA117" s="118">
        <f t="shared" si="25"/>
        <v>0.26691167723255976</v>
      </c>
      <c r="BB117" s="113">
        <f t="shared" si="26"/>
        <v>0.58340864758165378</v>
      </c>
      <c r="BC117" s="50"/>
      <c r="BD117" s="50"/>
    </row>
    <row r="118" spans="1:56">
      <c r="A118" s="85">
        <v>117</v>
      </c>
      <c r="B118" s="114">
        <v>0.30781014792097139</v>
      </c>
      <c r="C118" s="114">
        <v>0.27866819119032415</v>
      </c>
      <c r="D118" s="114">
        <v>0.41265462791663898</v>
      </c>
      <c r="E118" s="114">
        <v>0.4295985059450258</v>
      </c>
      <c r="F118" s="114">
        <v>0.12821924897170622</v>
      </c>
      <c r="G118" s="114">
        <v>8.731160291658524E-2</v>
      </c>
      <c r="H118" s="114">
        <v>0.36596138313164128</v>
      </c>
      <c r="I118" s="114">
        <v>0.99626892526488531</v>
      </c>
      <c r="J118" s="114">
        <v>0.30747942322307664</v>
      </c>
      <c r="K118" s="94">
        <v>0.93188713830788816</v>
      </c>
      <c r="L118" s="95"/>
      <c r="M118" s="96">
        <v>117</v>
      </c>
      <c r="N118" s="117">
        <v>-0.50206713708148576</v>
      </c>
      <c r="O118" s="117">
        <v>-0.58680246309606254</v>
      </c>
      <c r="P118" s="117">
        <v>-0.22072154352041673</v>
      </c>
      <c r="Q118" s="117">
        <v>-0.17739642924225266</v>
      </c>
      <c r="R118" s="117">
        <v>-1.1348492234083312</v>
      </c>
      <c r="S118" s="117">
        <v>-1.3574974415487517</v>
      </c>
      <c r="T118" s="117">
        <v>-0.34256894753774814</v>
      </c>
      <c r="U118" s="114">
        <v>2.6754837316659734</v>
      </c>
      <c r="V118" s="114">
        <v>-0.50300771716445469</v>
      </c>
      <c r="W118" s="88">
        <v>1.4899943429593501</v>
      </c>
      <c r="X118" s="50"/>
      <c r="Y118" s="89">
        <v>117</v>
      </c>
      <c r="Z118" s="114">
        <f>(幕後結果!$AB$2+幕後結果!$AB$4*幕後結果_最佳化!$N1119)*12/3</f>
        <v>-0.6716319782443515</v>
      </c>
      <c r="AA118" s="114">
        <f>(幕後結果!$AC$2+幕後結果!$AC$4*幕後結果_最佳化!$O1119)*12/3</f>
        <v>0.48447790234388122</v>
      </c>
      <c r="AB118" s="114">
        <f>(幕後結果!$AD$2+幕後結果!$AD$4*幕後結果_最佳化!$P1119)*12/3</f>
        <v>-1.8209247202552408</v>
      </c>
      <c r="AC118" s="114">
        <f>(幕後結果!$AE$2+幕後結果!$AE$4*幕後結果_最佳化!$Q1119)*12/3</f>
        <v>-0.71800817359561409</v>
      </c>
      <c r="AD118" s="114">
        <f>(幕後結果!$AF$2+幕後結果!$AF$4*幕後結果_最佳化!$R1119)*12/3</f>
        <v>-2.3653499388562804</v>
      </c>
      <c r="AE118" s="114">
        <f>(幕後結果!$AG$2+幕後結果!$AG$4*幕後結果_最佳化!$S1119)*12/3</f>
        <v>-1.2840689014270812</v>
      </c>
      <c r="AF118" s="114">
        <f>(幕後結果!$AH$2+幕後結果!$AH$4*幕後結果_最佳化!$T1119)*12/3</f>
        <v>-0.54612842010015061</v>
      </c>
      <c r="AG118" s="114">
        <f>(幕後結果!$AI$2+幕後結果!$AI$4*幕後結果_最佳化!$U1119)*12/3</f>
        <v>1.251517625891978</v>
      </c>
      <c r="AH118" s="114">
        <f>(幕後結果!$AJ$2+幕後結果!$AJ$4*幕後結果_最佳化!$V1119)*12/3</f>
        <v>9.1831457377431258E-2</v>
      </c>
      <c r="AI118" s="90">
        <f>(幕後結果!$AK$2+幕後結果!$AK$4*幕後結果_最佳化!$W1119)*12/3</f>
        <v>2.2010722346632998</v>
      </c>
      <c r="AJ118" s="50"/>
      <c r="AK118" s="50"/>
      <c r="AL118" s="50"/>
      <c r="AM118" s="98">
        <v>117</v>
      </c>
      <c r="AN118" s="118">
        <f t="shared" si="14"/>
        <v>2.7420398406833757E-3</v>
      </c>
      <c r="AO118" s="118">
        <f t="shared" si="15"/>
        <v>0.18569292334954324</v>
      </c>
      <c r="AP118" s="118">
        <f t="shared" si="16"/>
        <v>0.10434452436417653</v>
      </c>
      <c r="AQ118" s="118">
        <f t="shared" si="17"/>
        <v>6.6483565566169993E-3</v>
      </c>
      <c r="AR118" s="118">
        <f t="shared" si="18"/>
        <v>7.8611235694278581E-2</v>
      </c>
      <c r="AS118" s="118">
        <f t="shared" si="19"/>
        <v>5.857957500059955E-2</v>
      </c>
      <c r="AT118" s="118">
        <f t="shared" si="20"/>
        <v>0.18889637820422644</v>
      </c>
      <c r="AU118" s="118">
        <f t="shared" si="21"/>
        <v>8.9947833134316993E-2</v>
      </c>
      <c r="AV118" s="118">
        <f t="shared" si="22"/>
        <v>0.15240977838759645</v>
      </c>
      <c r="AW118" s="118">
        <f t="shared" si="23"/>
        <v>0.13212735546796175</v>
      </c>
      <c r="AX118" s="118">
        <f t="shared" si="24"/>
        <v>0.99999999999999989</v>
      </c>
      <c r="AY118" s="118">
        <f>SUMPRODUCT(AN118:AW118,幕後結果_最佳化!$Z$1005:$AI$1005)</f>
        <v>0.1275129491933365</v>
      </c>
      <c r="AZ118" s="118">
        <f>(SUMPRODUCT(AN118:AW118,MMULT(AN118:AW118,幕後結果!$AB$9:$AK$18)))*252</f>
        <v>6.0055531765742694E-2</v>
      </c>
      <c r="BA118" s="118">
        <f t="shared" si="25"/>
        <v>0.24506230180454663</v>
      </c>
      <c r="BB118" s="113">
        <f t="shared" si="26"/>
        <v>0.34527117622856951</v>
      </c>
      <c r="BC118" s="50"/>
      <c r="BD118" s="50"/>
    </row>
    <row r="119" spans="1:56">
      <c r="A119" s="85">
        <v>118</v>
      </c>
      <c r="B119" s="114">
        <v>0.19882685040028569</v>
      </c>
      <c r="C119" s="114">
        <v>0.9264252211867039</v>
      </c>
      <c r="D119" s="114">
        <v>0.71198571887223139</v>
      </c>
      <c r="E119" s="114">
        <v>0.33058800952774847</v>
      </c>
      <c r="F119" s="114">
        <v>0.93184440168363869</v>
      </c>
      <c r="G119" s="114">
        <v>0.34678469914056742</v>
      </c>
      <c r="H119" s="114">
        <v>0.17835721907947844</v>
      </c>
      <c r="I119" s="114">
        <v>0.46627771616045277</v>
      </c>
      <c r="J119" s="114">
        <v>0.20041329930854213</v>
      </c>
      <c r="K119" s="94">
        <v>0.99732022728109038</v>
      </c>
      <c r="L119" s="95"/>
      <c r="M119" s="96">
        <v>118</v>
      </c>
      <c r="N119" s="117">
        <v>-0.84581904238569394</v>
      </c>
      <c r="O119" s="117">
        <v>1.4496736122128435</v>
      </c>
      <c r="P119" s="117">
        <v>0.55919512146115669</v>
      </c>
      <c r="Q119" s="117">
        <v>-0.43829007588249602</v>
      </c>
      <c r="R119" s="117">
        <v>1.4896693530093281</v>
      </c>
      <c r="S119" s="117">
        <v>-0.39401576735779614</v>
      </c>
      <c r="T119" s="117">
        <v>-0.92164373449316606</v>
      </c>
      <c r="U119" s="114">
        <v>-8.4630145588754285E-2</v>
      </c>
      <c r="V119" s="114">
        <v>-0.84014587965231458</v>
      </c>
      <c r="W119" s="88">
        <v>2.7845899429379677</v>
      </c>
      <c r="X119" s="50"/>
      <c r="Y119" s="89">
        <v>118</v>
      </c>
      <c r="Z119" s="114">
        <f>(幕後結果!$AB$2+幕後結果!$AB$4*幕後結果_最佳化!$N1120)*12/3</f>
        <v>-1.0984172927053444</v>
      </c>
      <c r="AA119" s="114">
        <f>(幕後結果!$AC$2+幕後結果!$AC$4*幕後結果_最佳化!$O1120)*12/3</f>
        <v>2.3610918642766237</v>
      </c>
      <c r="AB119" s="114">
        <f>(幕後結果!$AD$2+幕後結果!$AD$4*幕後結果_最佳化!$P1120)*12/3</f>
        <v>-0.53571896804899632</v>
      </c>
      <c r="AC119" s="114">
        <f>(幕後結果!$AE$2+幕後結果!$AE$4*幕後結果_最佳化!$Q1120)*12/3</f>
        <v>-0.68724527427542226</v>
      </c>
      <c r="AD119" s="114">
        <f>(幕後結果!$AF$2+幕後結果!$AF$4*幕後結果_最佳化!$R1120)*12/3</f>
        <v>0.58816649525884679</v>
      </c>
      <c r="AE119" s="114">
        <f>(幕後結果!$AG$2+幕後結果!$AG$4*幕後結果_最佳化!$S1120)*12/3</f>
        <v>0.37065987354765823</v>
      </c>
      <c r="AF119" s="114">
        <f>(幕後結果!$AH$2+幕後結果!$AH$4*幕後結果_最佳化!$T1120)*12/3</f>
        <v>-0.55694919030987111</v>
      </c>
      <c r="AG119" s="114">
        <f>(幕後結果!$AI$2+幕後結果!$AI$4*幕後結果_最佳化!$U1120)*12/3</f>
        <v>-2.0514257723661453</v>
      </c>
      <c r="AH119" s="114">
        <f>(幕後結果!$AJ$2+幕後結果!$AJ$4*幕後結果_最佳化!$V1120)*12/3</f>
        <v>9.0545438876045603E-2</v>
      </c>
      <c r="AI119" s="90">
        <f>(幕後結果!$AK$2+幕後結果!$AK$4*幕後結果_最佳化!$W1120)*12/3</f>
        <v>2.8447390301445012</v>
      </c>
      <c r="AJ119" s="50"/>
      <c r="AK119" s="50"/>
      <c r="AL119" s="50"/>
      <c r="AM119" s="98">
        <v>118</v>
      </c>
      <c r="AN119" s="118">
        <f t="shared" si="14"/>
        <v>2.4424101413775413E-2</v>
      </c>
      <c r="AO119" s="118">
        <f t="shared" si="15"/>
        <v>1.9224667197069525E-3</v>
      </c>
      <c r="AP119" s="118">
        <f t="shared" si="16"/>
        <v>6.0498361655682099E-2</v>
      </c>
      <c r="AQ119" s="118">
        <f t="shared" si="17"/>
        <v>0.10005479323840274</v>
      </c>
      <c r="AR119" s="118">
        <f t="shared" si="18"/>
        <v>6.6999965626539523E-2</v>
      </c>
      <c r="AS119" s="118">
        <f t="shared" si="19"/>
        <v>0.12286329612928337</v>
      </c>
      <c r="AT119" s="118">
        <f t="shared" si="20"/>
        <v>0.2556201104268026</v>
      </c>
      <c r="AU119" s="118">
        <f t="shared" si="21"/>
        <v>7.3073230269068548E-2</v>
      </c>
      <c r="AV119" s="118">
        <f t="shared" si="22"/>
        <v>0.10769359795760645</v>
      </c>
      <c r="AW119" s="118">
        <f t="shared" si="23"/>
        <v>0.18685007656313213</v>
      </c>
      <c r="AX119" s="118">
        <f t="shared" si="24"/>
        <v>0.99999999999999989</v>
      </c>
      <c r="AY119" s="118">
        <f>SUMPRODUCT(AN119:AW119,幕後結果_最佳化!$Z$1005:$AI$1005)</f>
        <v>-7.9430900749031641E-2</v>
      </c>
      <c r="AZ119" s="118">
        <f>(SUMPRODUCT(AN119:AW119,MMULT(AN119:AW119,幕後結果!$AB$9:$AK$18)))*252</f>
        <v>4.3828669708973374E-2</v>
      </c>
      <c r="BA119" s="118">
        <f t="shared" si="25"/>
        <v>0.20935297874397052</v>
      </c>
      <c r="BB119" s="113">
        <f t="shared" si="26"/>
        <v>-0.5843284460673327</v>
      </c>
      <c r="BC119" s="50"/>
      <c r="BD119" s="50"/>
    </row>
    <row r="120" spans="1:56">
      <c r="A120" s="85">
        <v>119</v>
      </c>
      <c r="B120" s="114">
        <v>0.45575502934664636</v>
      </c>
      <c r="C120" s="114">
        <v>0.53382378804714148</v>
      </c>
      <c r="D120" s="114">
        <v>0.81351241882842018</v>
      </c>
      <c r="E120" s="114">
        <v>0.42882436634338461</v>
      </c>
      <c r="F120" s="114">
        <v>0.13093498925419444</v>
      </c>
      <c r="G120" s="114">
        <v>0.19891693252639397</v>
      </c>
      <c r="H120" s="114">
        <v>0.1973731684918143</v>
      </c>
      <c r="I120" s="114">
        <v>0.59147630254974004</v>
      </c>
      <c r="J120" s="114">
        <v>0.89027355722524759</v>
      </c>
      <c r="K120" s="94">
        <v>3.2752745969717445E-2</v>
      </c>
      <c r="L120" s="95"/>
      <c r="M120" s="96">
        <v>119</v>
      </c>
      <c r="N120" s="117">
        <v>-0.11113403648744825</v>
      </c>
      <c r="O120" s="117">
        <v>8.4885494459749494E-2</v>
      </c>
      <c r="P120" s="117">
        <v>0.89091427337108209</v>
      </c>
      <c r="Q120" s="117">
        <v>-0.17936802992502948</v>
      </c>
      <c r="R120" s="117">
        <v>-1.1219822699559476</v>
      </c>
      <c r="S120" s="117">
        <v>-0.84549617918755138</v>
      </c>
      <c r="T120" s="117">
        <v>-0.85104143353263761</v>
      </c>
      <c r="U120" s="114">
        <v>0.2313442210212128</v>
      </c>
      <c r="V120" s="114">
        <v>1.2279842364576545</v>
      </c>
      <c r="W120" s="88">
        <v>-1.8417926066250561</v>
      </c>
      <c r="X120" s="50"/>
      <c r="Y120" s="89">
        <v>119</v>
      </c>
      <c r="Z120" s="114">
        <f>(幕後結果!$AB$2+幕後結果!$AB$4*幕後結果_最佳化!$N1121)*12/3</f>
        <v>-0.18626883204568309</v>
      </c>
      <c r="AA120" s="114">
        <f>(幕後結果!$AC$2+幕後結果!$AC$4*幕後結果_最佳化!$O1121)*12/3</f>
        <v>1.4357885147557947</v>
      </c>
      <c r="AB120" s="114">
        <f>(幕後結果!$AD$2+幕後結果!$AD$4*幕後結果_最佳化!$P1121)*12/3</f>
        <v>4.3784457241814678E-2</v>
      </c>
      <c r="AC120" s="114">
        <f>(幕後結果!$AE$2+幕後結果!$AE$4*幕後結果_最佳化!$Q1121)*12/3</f>
        <v>-0.60670318712069715</v>
      </c>
      <c r="AD120" s="114">
        <f>(幕後結果!$AF$2+幕後結果!$AF$4*幕後結果_最佳化!$R1121)*12/3</f>
        <v>-1.9238358838065468</v>
      </c>
      <c r="AE120" s="114">
        <f>(幕後結果!$AG$2+幕後結果!$AG$4*幕後結果_最佳化!$S1121)*12/3</f>
        <v>-0.48796642719848088</v>
      </c>
      <c r="AF120" s="114">
        <f>(幕後結果!$AH$2+幕後結果!$AH$4*幕後結果_最佳化!$T1121)*12/3</f>
        <v>-0.70609069038069372</v>
      </c>
      <c r="AG120" s="114">
        <f>(幕後結果!$AI$2+幕後結果!$AI$4*幕後結果_最佳化!$U1121)*12/3</f>
        <v>-1.641324161357949</v>
      </c>
      <c r="AH120" s="114">
        <f>(幕後結果!$AJ$2+幕後結果!$AJ$4*幕後結果_最佳化!$V1121)*12/3</f>
        <v>0.9915245099691562</v>
      </c>
      <c r="AI120" s="90">
        <f>(幕後結果!$AK$2+幕後結果!$AK$4*幕後結果_最佳化!$W1121)*12/3</f>
        <v>-0.9467067066326712</v>
      </c>
      <c r="AJ120" s="50"/>
      <c r="AK120" s="50"/>
      <c r="AL120" s="50"/>
      <c r="AM120" s="98">
        <v>119</v>
      </c>
      <c r="AN120" s="118">
        <f t="shared" si="14"/>
        <v>0.1343426343506709</v>
      </c>
      <c r="AO120" s="118">
        <f t="shared" si="15"/>
        <v>0.11219139971155241</v>
      </c>
      <c r="AP120" s="118">
        <f t="shared" si="16"/>
        <v>3.1189865578405061E-2</v>
      </c>
      <c r="AQ120" s="118">
        <f t="shared" si="17"/>
        <v>0.1560319835174841</v>
      </c>
      <c r="AR120" s="118">
        <f t="shared" si="18"/>
        <v>8.6960463083324058E-2</v>
      </c>
      <c r="AS120" s="118">
        <f t="shared" si="19"/>
        <v>6.0376493795898975E-2</v>
      </c>
      <c r="AT120" s="118">
        <f t="shared" si="20"/>
        <v>0.16809243846710872</v>
      </c>
      <c r="AU120" s="118">
        <f t="shared" si="21"/>
        <v>0.15524612919774769</v>
      </c>
      <c r="AV120" s="118">
        <f t="shared" si="22"/>
        <v>1.7315188883083459E-2</v>
      </c>
      <c r="AW120" s="118">
        <f t="shared" si="23"/>
        <v>7.8253403414724657E-2</v>
      </c>
      <c r="AX120" s="118">
        <f t="shared" si="24"/>
        <v>1.0000000000000002</v>
      </c>
      <c r="AY120" s="118">
        <f>SUMPRODUCT(AN120:AW120,幕後結果_最佳化!$Z$1005:$AI$1005)</f>
        <v>-0.23199307123098298</v>
      </c>
      <c r="AZ120" s="118">
        <f>(SUMPRODUCT(AN120:AW120,MMULT(AN120:AW120,幕後結果!$AB$9:$AK$18)))*252</f>
        <v>6.2895296325305661E-2</v>
      </c>
      <c r="BA120" s="118">
        <f t="shared" si="25"/>
        <v>0.25078934651477058</v>
      </c>
      <c r="BB120" s="113">
        <f t="shared" si="26"/>
        <v>-1.0961114379505463</v>
      </c>
      <c r="BC120" s="50"/>
      <c r="BD120" s="50"/>
    </row>
    <row r="121" spans="1:56">
      <c r="A121" s="85">
        <v>120</v>
      </c>
      <c r="B121" s="114">
        <v>0.89092703132536322</v>
      </c>
      <c r="C121" s="114">
        <v>0.1146266843705972</v>
      </c>
      <c r="D121" s="114">
        <v>0.69682916608350665</v>
      </c>
      <c r="E121" s="114">
        <v>0.98666864511027108</v>
      </c>
      <c r="F121" s="114">
        <v>0.85156187187342014</v>
      </c>
      <c r="G121" s="114">
        <v>0.59438854506498839</v>
      </c>
      <c r="H121" s="114">
        <v>0.19757528180647688</v>
      </c>
      <c r="I121" s="114">
        <v>7.6574499098184479E-2</v>
      </c>
      <c r="J121" s="114">
        <v>0.26839947771203576</v>
      </c>
      <c r="K121" s="94">
        <v>0.23983453452869341</v>
      </c>
      <c r="L121" s="95"/>
      <c r="M121" s="96">
        <v>120</v>
      </c>
      <c r="N121" s="117">
        <v>1.231473191403984</v>
      </c>
      <c r="O121" s="117">
        <v>-1.2022843745471417</v>
      </c>
      <c r="P121" s="117">
        <v>0.51530247769986359</v>
      </c>
      <c r="Q121" s="117">
        <v>2.2164206056046325</v>
      </c>
      <c r="R121" s="117">
        <v>1.0431555504321421</v>
      </c>
      <c r="S121" s="117">
        <v>0.23884869467963735</v>
      </c>
      <c r="T121" s="117">
        <v>-0.85031394858367115</v>
      </c>
      <c r="U121" s="114">
        <v>-1.4284965108248056</v>
      </c>
      <c r="V121" s="114">
        <v>-0.6176608025229583</v>
      </c>
      <c r="W121" s="88">
        <v>-0.70683492327752506</v>
      </c>
      <c r="X121" s="50"/>
      <c r="Y121" s="89">
        <v>120</v>
      </c>
      <c r="Z121" s="114">
        <f>(幕後結果!$AB$2+幕後結果!$AB$4*幕後結果_最佳化!$N1122)*12/3</f>
        <v>1.4806457046058528</v>
      </c>
      <c r="AA121" s="114">
        <f>(幕後結果!$AC$2+幕後結果!$AC$4*幕後結果_最佳化!$O1122)*12/3</f>
        <v>0.99127501427380837</v>
      </c>
      <c r="AB121" s="114">
        <f>(幕後結果!$AD$2+幕後結果!$AD$4*幕後結果_最佳化!$P1122)*12/3</f>
        <v>0.57499474687872176</v>
      </c>
      <c r="AC121" s="114">
        <f>(幕後結果!$AE$2+幕後結果!$AE$4*幕後結果_最佳化!$Q1122)*12/3</f>
        <v>0.90997111043842371</v>
      </c>
      <c r="AD121" s="114">
        <f>(幕後結果!$AF$2+幕後結果!$AF$4*幕後結果_最佳化!$R1122)*12/3</f>
        <v>1.0425861218484382</v>
      </c>
      <c r="AE121" s="114">
        <f>(幕後結果!$AG$2+幕後結果!$AG$4*幕後結果_最佳化!$S1122)*12/3</f>
        <v>1.4019375197741963</v>
      </c>
      <c r="AF121" s="114">
        <f>(幕後結果!$AH$2+幕後結果!$AH$4*幕後結果_最佳化!$T1122)*12/3</f>
        <v>-0.34156875185340979</v>
      </c>
      <c r="AG121" s="114">
        <f>(幕後結果!$AI$2+幕後結果!$AI$4*幕後結果_最佳化!$U1122)*12/3</f>
        <v>-1.7242510688615174</v>
      </c>
      <c r="AH121" s="114">
        <f>(幕後結果!$AJ$2+幕後結果!$AJ$4*幕後結果_最佳化!$V1122)*12/3</f>
        <v>0.53816859196013311</v>
      </c>
      <c r="AI121" s="90">
        <f>(幕後結果!$AK$2+幕後結果!$AK$4*幕後結果_最佳化!$W1122)*12/3</f>
        <v>1.1021679986388506</v>
      </c>
      <c r="AJ121" s="50"/>
      <c r="AK121" s="50"/>
      <c r="AL121" s="50"/>
      <c r="AM121" s="98">
        <v>120</v>
      </c>
      <c r="AN121" s="118">
        <f t="shared" si="14"/>
        <v>0.12651837766431831</v>
      </c>
      <c r="AO121" s="118">
        <f t="shared" si="15"/>
        <v>3.9195165495717284E-2</v>
      </c>
      <c r="AP121" s="118">
        <f t="shared" si="16"/>
        <v>8.552911428522357E-2</v>
      </c>
      <c r="AQ121" s="118">
        <f t="shared" si="17"/>
        <v>0.15193452224905213</v>
      </c>
      <c r="AR121" s="118">
        <f t="shared" si="18"/>
        <v>6.1532674100775571E-2</v>
      </c>
      <c r="AS121" s="118">
        <f t="shared" si="19"/>
        <v>0.13104498871755302</v>
      </c>
      <c r="AT121" s="118">
        <f t="shared" si="20"/>
        <v>4.9442764541266296E-2</v>
      </c>
      <c r="AU121" s="118">
        <f t="shared" si="21"/>
        <v>0.11739592493419229</v>
      </c>
      <c r="AV121" s="118">
        <f t="shared" si="22"/>
        <v>0.1095968738006861</v>
      </c>
      <c r="AW121" s="118">
        <f t="shared" si="23"/>
        <v>0.12780959421121549</v>
      </c>
      <c r="AX121" s="118">
        <f t="shared" si="24"/>
        <v>1</v>
      </c>
      <c r="AY121" s="118">
        <f>SUMPRODUCT(AN121:AW121,幕後結果_最佳化!$Z$1005:$AI$1005)</f>
        <v>-0.11599909501720232</v>
      </c>
      <c r="AZ121" s="118">
        <f>(SUMPRODUCT(AN121:AW121,MMULT(AN121:AW121,幕後結果!$AB$9:$AK$18)))*252</f>
        <v>6.6221275701286997E-2</v>
      </c>
      <c r="BA121" s="118">
        <f t="shared" si="25"/>
        <v>0.2573349484646168</v>
      </c>
      <c r="BB121" s="113">
        <f t="shared" si="26"/>
        <v>-0.61747965429985396</v>
      </c>
      <c r="BC121" s="50"/>
      <c r="BD121" s="50"/>
    </row>
    <row r="122" spans="1:56">
      <c r="A122" s="85">
        <v>121</v>
      </c>
      <c r="B122" s="114">
        <v>0.94961519630972968</v>
      </c>
      <c r="C122" s="114">
        <v>0.99945102649669582</v>
      </c>
      <c r="D122" s="114">
        <v>0.65368538017448263</v>
      </c>
      <c r="E122" s="114">
        <v>0.73154860570360247</v>
      </c>
      <c r="F122" s="114">
        <v>0.19556784281982909</v>
      </c>
      <c r="G122" s="114">
        <v>0.44724266965098347</v>
      </c>
      <c r="H122" s="114">
        <v>0.31279985515602626</v>
      </c>
      <c r="I122" s="114">
        <v>0.87602036251510085</v>
      </c>
      <c r="J122" s="114">
        <v>0.66067968218926088</v>
      </c>
      <c r="K122" s="94">
        <v>0.37282653757018935</v>
      </c>
      <c r="L122" s="95"/>
      <c r="M122" s="96">
        <v>121</v>
      </c>
      <c r="N122" s="117">
        <v>1.6411339757568366</v>
      </c>
      <c r="O122" s="117">
        <v>3.2641456671221261</v>
      </c>
      <c r="P122" s="117">
        <v>0.39528951072715934</v>
      </c>
      <c r="Q122" s="117">
        <v>0.61750332533327656</v>
      </c>
      <c r="R122" s="117">
        <v>-0.8575596103368166</v>
      </c>
      <c r="S122" s="117">
        <v>-0.13263084226090235</v>
      </c>
      <c r="T122" s="117">
        <v>-0.48792959596566399</v>
      </c>
      <c r="U122" s="114">
        <v>1.1553203268799472</v>
      </c>
      <c r="V122" s="114">
        <v>0.41431881600278209</v>
      </c>
      <c r="W122" s="88">
        <v>-0.32437641263773154</v>
      </c>
      <c r="X122" s="50"/>
      <c r="Y122" s="89">
        <v>121</v>
      </c>
      <c r="Z122" s="114">
        <f>(幕後結果!$AB$2+幕後結果!$AB$4*幕後結果_最佳化!$N1123)*12/3</f>
        <v>1.9892602140080464</v>
      </c>
      <c r="AA122" s="114">
        <f>(幕後結果!$AC$2+幕後結果!$AC$4*幕後結果_最佳化!$O1123)*12/3</f>
        <v>5.8739123481357227</v>
      </c>
      <c r="AB122" s="114">
        <f>(幕後結果!$AD$2+幕後結果!$AD$4*幕後結果_最佳化!$P1123)*12/3</f>
        <v>2.7412221664942429</v>
      </c>
      <c r="AC122" s="114">
        <f>(幕後結果!$AE$2+幕後結果!$AE$4*幕後結果_最佳化!$Q1123)*12/3</f>
        <v>0.44526867834303779</v>
      </c>
      <c r="AD122" s="114">
        <f>(幕後結果!$AF$2+幕後結果!$AF$4*幕後結果_最佳化!$R1123)*12/3</f>
        <v>-0.44229696888963144</v>
      </c>
      <c r="AE122" s="114">
        <f>(幕後結果!$AG$2+幕後結果!$AG$4*幕後結果_最佳化!$S1123)*12/3</f>
        <v>1.4320453328072018</v>
      </c>
      <c r="AF122" s="114">
        <f>(幕後結果!$AH$2+幕後結果!$AH$4*幕後結果_最佳化!$T1123)*12/3</f>
        <v>-0.2982946485723218</v>
      </c>
      <c r="AG122" s="114">
        <f>(幕後結果!$AI$2+幕後結果!$AI$4*幕後結果_最佳化!$U1123)*12/3</f>
        <v>-1.5216025447959414E-2</v>
      </c>
      <c r="AH122" s="114">
        <f>(幕後結果!$AJ$2+幕後結果!$AJ$4*幕後結果_最佳化!$V1123)*12/3</f>
        <v>1.4198389217665639</v>
      </c>
      <c r="AI122" s="90">
        <f>(幕後結果!$AK$2+幕後結果!$AK$4*幕後結果_最佳化!$W1123)*12/3</f>
        <v>1.4705772399667409</v>
      </c>
      <c r="AJ122" s="50"/>
      <c r="AK122" s="50"/>
      <c r="AL122" s="50"/>
      <c r="AM122" s="98">
        <v>121</v>
      </c>
      <c r="AN122" s="118">
        <f t="shared" si="14"/>
        <v>0.1451314712035976</v>
      </c>
      <c r="AO122" s="118">
        <f t="shared" si="15"/>
        <v>0.14721060626076829</v>
      </c>
      <c r="AP122" s="118">
        <f t="shared" si="16"/>
        <v>0.12586269845783943</v>
      </c>
      <c r="AQ122" s="118">
        <f t="shared" si="17"/>
        <v>0.11791566753840359</v>
      </c>
      <c r="AR122" s="118">
        <f t="shared" si="18"/>
        <v>6.039234953560936E-2</v>
      </c>
      <c r="AS122" s="118">
        <f t="shared" si="19"/>
        <v>1.2630485839406264E-2</v>
      </c>
      <c r="AT122" s="118">
        <f t="shared" si="20"/>
        <v>0.13462649140575544</v>
      </c>
      <c r="AU122" s="118">
        <f t="shared" si="21"/>
        <v>0.12611427922086457</v>
      </c>
      <c r="AV122" s="118">
        <f t="shared" si="22"/>
        <v>0.10088617170230262</v>
      </c>
      <c r="AW122" s="118">
        <f t="shared" si="23"/>
        <v>2.9229778835452854E-2</v>
      </c>
      <c r="AX122" s="118">
        <f t="shared" si="24"/>
        <v>1</v>
      </c>
      <c r="AY122" s="118">
        <f>SUMPRODUCT(AN122:AW122,幕後結果_最佳化!$Z$1005:$AI$1005)</f>
        <v>-0.16408236958565875</v>
      </c>
      <c r="AZ122" s="118">
        <f>(SUMPRODUCT(AN122:AW122,MMULT(AN122:AW122,幕後結果!$AB$9:$AK$18)))*252</f>
        <v>7.6485022392916546E-2</v>
      </c>
      <c r="BA122" s="118">
        <f t="shared" si="25"/>
        <v>0.27655925656704489</v>
      </c>
      <c r="BB122" s="113">
        <f t="shared" si="26"/>
        <v>-0.74841960509638927</v>
      </c>
      <c r="BC122" s="50"/>
      <c r="BD122" s="50"/>
    </row>
    <row r="123" spans="1:56">
      <c r="A123" s="85">
        <v>122</v>
      </c>
      <c r="B123" s="114">
        <v>0.40330177722416916</v>
      </c>
      <c r="C123" s="114">
        <v>0.60201378479613576</v>
      </c>
      <c r="D123" s="114">
        <v>0.24390443912553694</v>
      </c>
      <c r="E123" s="114">
        <v>0.38047833945739273</v>
      </c>
      <c r="F123" s="114">
        <v>0.29644226714074828</v>
      </c>
      <c r="G123" s="114">
        <v>0.34302044719365266</v>
      </c>
      <c r="H123" s="114">
        <v>0.48138678394451184</v>
      </c>
      <c r="I123" s="114">
        <v>0.71258037263648655</v>
      </c>
      <c r="J123" s="114">
        <v>0.63455207406521152</v>
      </c>
      <c r="K123" s="94">
        <v>0.25127521739004322</v>
      </c>
      <c r="L123" s="95"/>
      <c r="M123" s="96">
        <v>122</v>
      </c>
      <c r="N123" s="117">
        <v>-0.2448099950428399</v>
      </c>
      <c r="O123" s="117">
        <v>0.25856300506223784</v>
      </c>
      <c r="P123" s="117">
        <v>-0.69379802998011209</v>
      </c>
      <c r="Q123" s="117">
        <v>-0.30422473849671244</v>
      </c>
      <c r="R123" s="117">
        <v>-0.53466065300017973</v>
      </c>
      <c r="S123" s="117">
        <v>-0.40423367280138861</v>
      </c>
      <c r="T123" s="117">
        <v>-4.6673353664850183E-2</v>
      </c>
      <c r="U123" s="114">
        <v>0.56093880555518205</v>
      </c>
      <c r="V123" s="114">
        <v>0.34393409273687492</v>
      </c>
      <c r="W123" s="88">
        <v>-0.67048222349971742</v>
      </c>
      <c r="X123" s="50"/>
      <c r="Y123" s="89">
        <v>122</v>
      </c>
      <c r="Z123" s="114">
        <f>(幕後結果!$AB$2+幕後結果!$AB$4*幕後結果_最佳化!$N1124)*12/3</f>
        <v>-0.35223427144433722</v>
      </c>
      <c r="AA123" s="114">
        <f>(幕後結果!$AC$2+幕後結果!$AC$4*幕後結果_最佳化!$O1124)*12/3</f>
        <v>1.527057799759941</v>
      </c>
      <c r="AB123" s="114">
        <f>(幕後結果!$AD$2+幕後結果!$AD$4*幕後結果_最佳化!$P1124)*12/3</f>
        <v>-1.6870452720143791</v>
      </c>
      <c r="AC123" s="114">
        <f>(幕後結果!$AE$2+幕後結果!$AE$4*幕後結果_最佳化!$Q1124)*12/3</f>
        <v>-0.67415813798026436</v>
      </c>
      <c r="AD123" s="114">
        <f>(幕後結果!$AF$2+幕後結果!$AF$4*幕後結果_最佳化!$R1124)*12/3</f>
        <v>-1.6202990083348876</v>
      </c>
      <c r="AE123" s="114">
        <f>(幕後結果!$AG$2+幕後結果!$AG$4*幕後結果_最佳化!$S1124)*12/3</f>
        <v>-0.14357734190075738</v>
      </c>
      <c r="AF123" s="114">
        <f>(幕後結果!$AH$2+幕後結果!$AH$4*幕後結果_最佳化!$T1124)*12/3</f>
        <v>-0.38597098541729818</v>
      </c>
      <c r="AG123" s="114">
        <f>(幕後結果!$AI$2+幕後結果!$AI$4*幕後結果_最佳化!$U1124)*12/3</f>
        <v>-1.5704461141589279</v>
      </c>
      <c r="AH123" s="114">
        <f>(幕後結果!$AJ$2+幕後結果!$AJ$4*幕後結果_最佳化!$V1124)*12/3</f>
        <v>0.66770740489806746</v>
      </c>
      <c r="AI123" s="90">
        <f>(幕後結果!$AK$2+幕後結果!$AK$4*幕後結果_最佳化!$W1124)*12/3</f>
        <v>0.22472194475404161</v>
      </c>
      <c r="AJ123" s="50"/>
      <c r="AK123" s="50"/>
      <c r="AL123" s="50"/>
      <c r="AM123" s="98">
        <v>122</v>
      </c>
      <c r="AN123" s="118">
        <f t="shared" si="14"/>
        <v>1.1427384074029783E-2</v>
      </c>
      <c r="AO123" s="118">
        <f t="shared" si="15"/>
        <v>8.807618620411857E-2</v>
      </c>
      <c r="AP123" s="118">
        <f t="shared" si="16"/>
        <v>0.16163525769549114</v>
      </c>
      <c r="AQ123" s="118">
        <f t="shared" si="17"/>
        <v>2.566342339852206E-2</v>
      </c>
      <c r="AR123" s="118">
        <f t="shared" si="18"/>
        <v>0.14444297478140769</v>
      </c>
      <c r="AS123" s="118">
        <f t="shared" si="19"/>
        <v>0.14346539207829581</v>
      </c>
      <c r="AT123" s="118">
        <f t="shared" si="20"/>
        <v>0.12321627069228397</v>
      </c>
      <c r="AU123" s="118">
        <f t="shared" si="21"/>
        <v>3.0083579340641781E-2</v>
      </c>
      <c r="AV123" s="118">
        <f t="shared" si="22"/>
        <v>0.1681846508381987</v>
      </c>
      <c r="AW123" s="118">
        <f t="shared" si="23"/>
        <v>0.10380488089701038</v>
      </c>
      <c r="AX123" s="118">
        <f t="shared" si="24"/>
        <v>0.99999999999999978</v>
      </c>
      <c r="AY123" s="118">
        <f>SUMPRODUCT(AN123:AW123,幕後結果_最佳化!$Z$1005:$AI$1005)</f>
        <v>2.1722951401724061E-2</v>
      </c>
      <c r="AZ123" s="118">
        <f>(SUMPRODUCT(AN123:AW123,MMULT(AN123:AW123,幕後結果!$AB$9:$AK$18)))*252</f>
        <v>6.5830276795822082E-2</v>
      </c>
      <c r="BA123" s="118">
        <f t="shared" si="25"/>
        <v>0.25657411559980497</v>
      </c>
      <c r="BB123" s="113">
        <f t="shared" si="26"/>
        <v>-8.2537743718883685E-2</v>
      </c>
      <c r="BC123" s="50"/>
      <c r="BD123" s="50"/>
    </row>
    <row r="124" spans="1:56">
      <c r="A124" s="85">
        <v>123</v>
      </c>
      <c r="B124" s="114">
        <v>0.57414355250672</v>
      </c>
      <c r="C124" s="114">
        <v>0.63135695990278928</v>
      </c>
      <c r="D124" s="114">
        <v>0.34536491951972548</v>
      </c>
      <c r="E124" s="114">
        <v>0.13087353701247206</v>
      </c>
      <c r="F124" s="114">
        <v>0.36059206823704604</v>
      </c>
      <c r="G124" s="114">
        <v>0.93924499343245871</v>
      </c>
      <c r="H124" s="114">
        <v>1.3704597678205976E-2</v>
      </c>
      <c r="I124" s="114">
        <v>0.21244717025435533</v>
      </c>
      <c r="J124" s="114">
        <v>2.5464859565388576E-2</v>
      </c>
      <c r="K124" s="94">
        <v>0.52035697883357268</v>
      </c>
      <c r="L124" s="95"/>
      <c r="M124" s="96">
        <v>123</v>
      </c>
      <c r="N124" s="117">
        <v>0.18693334434157319</v>
      </c>
      <c r="O124" s="117">
        <v>0.33544943760783136</v>
      </c>
      <c r="P124" s="117">
        <v>-0.39786481238742871</v>
      </c>
      <c r="Q124" s="117">
        <v>-1.1222713729917424</v>
      </c>
      <c r="R124" s="117">
        <v>-0.35687666910311888</v>
      </c>
      <c r="S124" s="117">
        <v>1.5484665337130754</v>
      </c>
      <c r="T124" s="117">
        <v>-2.2056402951309502</v>
      </c>
      <c r="U124" s="114">
        <v>-0.79795890124593627</v>
      </c>
      <c r="V124" s="114">
        <v>-1.9520714765754519</v>
      </c>
      <c r="W124" s="88">
        <v>5.1049543058735922E-2</v>
      </c>
      <c r="X124" s="50"/>
      <c r="Y124" s="89">
        <v>123</v>
      </c>
      <c r="Z124" s="114">
        <f>(幕後結果!$AB$2+幕後結果!$AB$4*幕後結果_最佳化!$N1125)*12/3</f>
        <v>0.18379684292156231</v>
      </c>
      <c r="AA124" s="114">
        <f>(幕後結果!$AC$2+幕後結果!$AC$4*幕後結果_最佳化!$O1125)*12/3</f>
        <v>1.8909872140378565</v>
      </c>
      <c r="AB124" s="114">
        <f>(幕後結果!$AD$2+幕後結果!$AD$4*幕後結果_最佳化!$P1125)*12/3</f>
        <v>-0.877324680463616</v>
      </c>
      <c r="AC124" s="114">
        <f>(幕後結果!$AE$2+幕後結果!$AE$4*幕後結果_最佳化!$Q1125)*12/3</f>
        <v>-1.1451805941205582</v>
      </c>
      <c r="AD124" s="114">
        <f>(幕後結果!$AF$2+幕後結果!$AF$4*幕後結果_最佳化!$R1125)*12/3</f>
        <v>-1.3544474321970101</v>
      </c>
      <c r="AE124" s="114">
        <f>(幕後結果!$AG$2+幕後結果!$AG$4*幕後結果_最佳化!$S1125)*12/3</f>
        <v>1.6529483934456461</v>
      </c>
      <c r="AF124" s="114">
        <f>(幕後結果!$AH$2+幕後結果!$AH$4*幕後結果_最佳化!$T1125)*12/3</f>
        <v>-1.351427818667851</v>
      </c>
      <c r="AG124" s="114">
        <f>(幕後結果!$AI$2+幕後結果!$AI$4*幕後結果_最佳化!$U1125)*12/3</f>
        <v>-3.495935038008291</v>
      </c>
      <c r="AH124" s="114">
        <f>(幕後結果!$AJ$2+幕後結果!$AJ$4*幕後結果_最佳化!$V1125)*12/3</f>
        <v>-0.84434002475200709</v>
      </c>
      <c r="AI124" s="90">
        <f>(幕後結果!$AK$2+幕後結果!$AK$4*幕後結果_最佳化!$W1125)*12/3</f>
        <v>7.8007654590090514E-2</v>
      </c>
      <c r="AJ124" s="50"/>
      <c r="AK124" s="50"/>
      <c r="AL124" s="50"/>
      <c r="AM124" s="98">
        <v>123</v>
      </c>
      <c r="AN124" s="118">
        <f t="shared" si="14"/>
        <v>6.7298006466034122E-2</v>
      </c>
      <c r="AO124" s="118">
        <f t="shared" si="15"/>
        <v>0.14435954297278134</v>
      </c>
      <c r="AP124" s="118">
        <f t="shared" si="16"/>
        <v>0.10970275612332986</v>
      </c>
      <c r="AQ124" s="118">
        <f t="shared" si="17"/>
        <v>0.11432931904546481</v>
      </c>
      <c r="AR124" s="118">
        <f t="shared" si="18"/>
        <v>5.5015061219218737E-2</v>
      </c>
      <c r="AS124" s="118">
        <f t="shared" si="19"/>
        <v>5.6889951608802398E-2</v>
      </c>
      <c r="AT124" s="118">
        <f t="shared" si="20"/>
        <v>0.12085153712307396</v>
      </c>
      <c r="AU124" s="118">
        <f t="shared" si="21"/>
        <v>5.7084277258317426E-2</v>
      </c>
      <c r="AV124" s="118">
        <f t="shared" si="22"/>
        <v>0.12765853213029016</v>
      </c>
      <c r="AW124" s="118">
        <f t="shared" si="23"/>
        <v>0.14681101605268723</v>
      </c>
      <c r="AX124" s="118">
        <f t="shared" si="24"/>
        <v>1</v>
      </c>
      <c r="AY124" s="118">
        <f>SUMPRODUCT(AN124:AW124,幕後結果_最佳化!$Z$1005:$AI$1005)</f>
        <v>0.10683958566454532</v>
      </c>
      <c r="AZ124" s="118">
        <f>(SUMPRODUCT(AN124:AW124,MMULT(AN124:AW124,幕後結果!$AB$9:$AK$18)))*252</f>
        <v>6.1135445033662139E-2</v>
      </c>
      <c r="BA124" s="118">
        <f t="shared" si="25"/>
        <v>0.24725582911968352</v>
      </c>
      <c r="BB124" s="113">
        <f t="shared" si="26"/>
        <v>0.25859687875587167</v>
      </c>
      <c r="BC124" s="50"/>
      <c r="BD124" s="50"/>
    </row>
    <row r="125" spans="1:56">
      <c r="A125" s="85">
        <v>124</v>
      </c>
      <c r="B125" s="114">
        <v>6.2236582245347005E-2</v>
      </c>
      <c r="C125" s="114">
        <v>0.82789281937186288</v>
      </c>
      <c r="D125" s="114">
        <v>7.7240156949010652E-2</v>
      </c>
      <c r="E125" s="114">
        <v>0.65751020273343919</v>
      </c>
      <c r="F125" s="114">
        <v>0.35668922100544664</v>
      </c>
      <c r="G125" s="114">
        <v>0.52904115122862638</v>
      </c>
      <c r="H125" s="114">
        <v>0.5102028056806911</v>
      </c>
      <c r="I125" s="114">
        <v>0.74414161733836259</v>
      </c>
      <c r="J125" s="114">
        <v>0.6129428563488557</v>
      </c>
      <c r="K125" s="94">
        <v>0.72124224216274802</v>
      </c>
      <c r="L125" s="95"/>
      <c r="M125" s="96">
        <v>124</v>
      </c>
      <c r="N125" s="117">
        <v>-1.5362659600834476</v>
      </c>
      <c r="O125" s="117">
        <v>0.94587104949722822</v>
      </c>
      <c r="P125" s="117">
        <v>-1.4238831029422387</v>
      </c>
      <c r="Q125" s="117">
        <v>0.405677475460057</v>
      </c>
      <c r="R125" s="117">
        <v>-0.36732254126332148</v>
      </c>
      <c r="S125" s="117">
        <v>7.2859782774004983E-2</v>
      </c>
      <c r="T125" s="117">
        <v>2.5577429739501424E-2</v>
      </c>
      <c r="U125" s="114">
        <v>0.65616686606462726</v>
      </c>
      <c r="V125" s="114">
        <v>0.28699743099219394</v>
      </c>
      <c r="W125" s="88">
        <v>0.58653579311320048</v>
      </c>
      <c r="X125" s="50"/>
      <c r="Y125" s="89">
        <v>124</v>
      </c>
      <c r="Z125" s="114">
        <f>(幕後結果!$AB$2+幕後結果!$AB$4*幕後結果_最佳化!$N1126)*12/3</f>
        <v>-1.955641937402177</v>
      </c>
      <c r="AA125" s="114">
        <f>(幕後結果!$AC$2+幕後結果!$AC$4*幕後結果_最佳化!$O1126)*12/3</f>
        <v>1.3857790221337105</v>
      </c>
      <c r="AB125" s="114">
        <f>(幕後結果!$AD$2+幕後結果!$AD$4*幕後結果_最佳化!$P1126)*12/3</f>
        <v>-3.5674602726738427</v>
      </c>
      <c r="AC125" s="114">
        <f>(幕後結果!$AE$2+幕後結果!$AE$4*幕後結果_最佳化!$Q1126)*12/3</f>
        <v>-0.2687669254104908</v>
      </c>
      <c r="AD125" s="114">
        <f>(幕後結果!$AF$2+幕後結果!$AF$4*幕後結果_最佳化!$R1126)*12/3</f>
        <v>-1.84904027977142</v>
      </c>
      <c r="AE125" s="114">
        <f>(幕後結果!$AG$2+幕後結果!$AG$4*幕後結果_最佳化!$S1126)*12/3</f>
        <v>0.1422408971605868</v>
      </c>
      <c r="AF125" s="114">
        <f>(幕後結果!$AH$2+幕後結果!$AH$4*幕後結果_最佳化!$T1126)*12/3</f>
        <v>-0.21040843978754134</v>
      </c>
      <c r="AG125" s="114">
        <f>(幕後結果!$AI$2+幕後結果!$AI$4*幕後結果_最佳化!$U1126)*12/3</f>
        <v>-2.0274111079687378</v>
      </c>
      <c r="AH125" s="114">
        <f>(幕後結果!$AJ$2+幕後結果!$AJ$4*幕後結果_最佳化!$V1126)*12/3</f>
        <v>0.80270501511617598</v>
      </c>
      <c r="AI125" s="90">
        <f>(幕後結果!$AK$2+幕後結果!$AK$4*幕後結果_最佳化!$W1126)*12/3</f>
        <v>1.3479797801653399</v>
      </c>
      <c r="AJ125" s="50"/>
      <c r="AK125" s="50"/>
      <c r="AL125" s="50"/>
      <c r="AM125" s="98">
        <v>124</v>
      </c>
      <c r="AN125" s="118">
        <f t="shared" si="14"/>
        <v>0.14981993197500751</v>
      </c>
      <c r="AO125" s="118">
        <f t="shared" si="15"/>
        <v>6.920612183097483E-3</v>
      </c>
      <c r="AP125" s="118">
        <f t="shared" si="16"/>
        <v>0.15984448513955035</v>
      </c>
      <c r="AQ125" s="118">
        <f t="shared" si="17"/>
        <v>9.7067694859106712E-2</v>
      </c>
      <c r="AR125" s="118">
        <f t="shared" si="18"/>
        <v>0.12538469553219125</v>
      </c>
      <c r="AS125" s="118">
        <f t="shared" si="19"/>
        <v>3.9178899460809893E-2</v>
      </c>
      <c r="AT125" s="118">
        <f t="shared" si="20"/>
        <v>0.11434381398678894</v>
      </c>
      <c r="AU125" s="118">
        <f t="shared" si="21"/>
        <v>0.12249406422712783</v>
      </c>
      <c r="AV125" s="118">
        <f t="shared" si="22"/>
        <v>3.2060247908113321E-2</v>
      </c>
      <c r="AW125" s="118">
        <f t="shared" si="23"/>
        <v>0.1528855547282067</v>
      </c>
      <c r="AX125" s="118">
        <f t="shared" si="24"/>
        <v>1</v>
      </c>
      <c r="AY125" s="118">
        <f>SUMPRODUCT(AN125:AW125,幕後結果_最佳化!$Z$1005:$AI$1005)</f>
        <v>-0.34992590868006335</v>
      </c>
      <c r="AZ125" s="118">
        <f>(SUMPRODUCT(AN125:AW125,MMULT(AN125:AW125,幕後結果!$AB$9:$AK$18)))*252</f>
        <v>8.3299394420745923E-2</v>
      </c>
      <c r="BA125" s="118">
        <f t="shared" si="25"/>
        <v>0.28861634468745168</v>
      </c>
      <c r="BB125" s="113">
        <f t="shared" si="26"/>
        <v>-1.3610660515621951</v>
      </c>
      <c r="BC125" s="50"/>
      <c r="BD125" s="50"/>
    </row>
    <row r="126" spans="1:56">
      <c r="A126" s="85">
        <v>125</v>
      </c>
      <c r="B126" s="114">
        <v>0.22401310840024879</v>
      </c>
      <c r="C126" s="114">
        <v>0.5169955793733112</v>
      </c>
      <c r="D126" s="114">
        <v>0.76587748064323913</v>
      </c>
      <c r="E126" s="114">
        <v>0.51636164380282445</v>
      </c>
      <c r="F126" s="114">
        <v>0.72428647323292461</v>
      </c>
      <c r="G126" s="114">
        <v>0.99720154853742393</v>
      </c>
      <c r="H126" s="114">
        <v>0.4780822329845531</v>
      </c>
      <c r="I126" s="114">
        <v>0.4903321986789182</v>
      </c>
      <c r="J126" s="114">
        <v>9.2531530778298121E-2</v>
      </c>
      <c r="K126" s="94">
        <v>0.24877875663049998</v>
      </c>
      <c r="L126" s="95"/>
      <c r="M126" s="96">
        <v>125</v>
      </c>
      <c r="N126" s="117">
        <v>-0.75870972720746555</v>
      </c>
      <c r="O126" s="117">
        <v>4.2614494240503176E-2</v>
      </c>
      <c r="P126" s="117">
        <v>0.72533744581403437</v>
      </c>
      <c r="Q126" s="117">
        <v>4.1024063141544526E-2</v>
      </c>
      <c r="R126" s="117">
        <v>0.59562308162051514</v>
      </c>
      <c r="S126" s="117">
        <v>2.7705073951744703</v>
      </c>
      <c r="T126" s="117">
        <v>-5.4967361808073691E-2</v>
      </c>
      <c r="U126" s="114">
        <v>-2.4235956561692959E-2</v>
      </c>
      <c r="V126" s="114">
        <v>-1.3253259623154323</v>
      </c>
      <c r="W126" s="88">
        <v>-0.67833783731723341</v>
      </c>
      <c r="X126" s="50"/>
      <c r="Y126" s="89">
        <v>125</v>
      </c>
      <c r="Z126" s="114">
        <f>(幕後結果!$AB$2+幕後結果!$AB$4*幕後結果_最佳化!$N1127)*12/3</f>
        <v>-0.99026668787328775</v>
      </c>
      <c r="AA126" s="114">
        <f>(幕後結果!$AC$2+幕後結果!$AC$4*幕後結果_最佳化!$O1127)*12/3</f>
        <v>0.96537095016902963</v>
      </c>
      <c r="AB126" s="114">
        <f>(幕後結果!$AD$2+幕後結果!$AD$4*幕後結果_最佳化!$P1127)*12/3</f>
        <v>-0.849403193250588</v>
      </c>
      <c r="AC126" s="114">
        <f>(幕後結果!$AE$2+幕後結果!$AE$4*幕後結果_最佳化!$Q1127)*12/3</f>
        <v>-0.53521354674722077</v>
      </c>
      <c r="AD126" s="114">
        <f>(幕後結果!$AF$2+幕後結果!$AF$4*幕後結果_最佳化!$R1127)*12/3</f>
        <v>-0.39091341894399184</v>
      </c>
      <c r="AE126" s="114">
        <f>(幕後結果!$AG$2+幕後結果!$AG$4*幕後結果_最佳化!$S1127)*12/3</f>
        <v>2.8852239424452262</v>
      </c>
      <c r="AF126" s="114">
        <f>(幕後結果!$AH$2+幕後結果!$AH$4*幕後結果_最佳化!$T1127)*12/3</f>
        <v>-0.29377899135204916</v>
      </c>
      <c r="AG126" s="114">
        <f>(幕後結果!$AI$2+幕後結果!$AI$4*幕後結果_最佳化!$U1127)*12/3</f>
        <v>-1.4126587893598206</v>
      </c>
      <c r="AH126" s="114">
        <f>(幕後結果!$AJ$2+幕後結果!$AJ$4*幕後結果_最佳化!$V1127)*12/3</f>
        <v>0.32746286824724807</v>
      </c>
      <c r="AI126" s="90">
        <f>(幕後結果!$AK$2+幕後結果!$AK$4*幕後結果_最佳化!$W1127)*12/3</f>
        <v>0.25189244235234531</v>
      </c>
      <c r="AJ126" s="50"/>
      <c r="AK126" s="50"/>
      <c r="AL126" s="50"/>
      <c r="AM126" s="98">
        <v>125</v>
      </c>
      <c r="AN126" s="118">
        <f t="shared" si="14"/>
        <v>1.3231918805311266E-2</v>
      </c>
      <c r="AO126" s="118">
        <f t="shared" si="15"/>
        <v>0.11921045299348138</v>
      </c>
      <c r="AP126" s="118">
        <f t="shared" si="16"/>
        <v>8.7329354462031966E-2</v>
      </c>
      <c r="AQ126" s="118">
        <f t="shared" si="17"/>
        <v>0.18552595542542136</v>
      </c>
      <c r="AR126" s="118">
        <f t="shared" si="18"/>
        <v>0.15096996999739123</v>
      </c>
      <c r="AS126" s="118">
        <f t="shared" si="19"/>
        <v>0.15036666575653035</v>
      </c>
      <c r="AT126" s="118">
        <f t="shared" si="20"/>
        <v>0.1025458115546287</v>
      </c>
      <c r="AU126" s="118">
        <f t="shared" si="21"/>
        <v>1.6925148175058202E-2</v>
      </c>
      <c r="AV126" s="118">
        <f t="shared" si="22"/>
        <v>0.10313503199628148</v>
      </c>
      <c r="AW126" s="118">
        <f t="shared" si="23"/>
        <v>7.0759690833864006E-2</v>
      </c>
      <c r="AX126" s="118">
        <f t="shared" si="24"/>
        <v>1</v>
      </c>
      <c r="AY126" s="118">
        <f>SUMPRODUCT(AN126:AW126,幕後結果_最佳化!$Z$1005:$AI$1005)</f>
        <v>2.4602659157510476E-4</v>
      </c>
      <c r="AZ126" s="118">
        <f>(SUMPRODUCT(AN126:AW126,MMULT(AN126:AW126,幕後結果!$AB$9:$AK$18)))*252</f>
        <v>5.6989924016862828E-2</v>
      </c>
      <c r="BA126" s="118">
        <f t="shared" si="25"/>
        <v>0.23872562496904856</v>
      </c>
      <c r="BB126" s="113">
        <f t="shared" si="26"/>
        <v>-0.17867362757540212</v>
      </c>
      <c r="BC126" s="50"/>
      <c r="BD126" s="50"/>
    </row>
    <row r="127" spans="1:56">
      <c r="A127" s="85">
        <v>126</v>
      </c>
      <c r="B127" s="114">
        <v>0.75718127094596599</v>
      </c>
      <c r="C127" s="114">
        <v>0.40049203974913894</v>
      </c>
      <c r="D127" s="114">
        <v>0.22164718524037075</v>
      </c>
      <c r="E127" s="114">
        <v>0.50941138407587605</v>
      </c>
      <c r="F127" s="114">
        <v>0.31649157630314795</v>
      </c>
      <c r="G127" s="114">
        <v>0.92951203454778497</v>
      </c>
      <c r="H127" s="114">
        <v>0.33759855639534542</v>
      </c>
      <c r="I127" s="114">
        <v>0.3084292316841315</v>
      </c>
      <c r="J127" s="114">
        <v>0.91282357175398565</v>
      </c>
      <c r="K127" s="94">
        <v>0.13530034935025603</v>
      </c>
      <c r="L127" s="95"/>
      <c r="M127" s="96">
        <v>126</v>
      </c>
      <c r="N127" s="117">
        <v>0.69726421572278363</v>
      </c>
      <c r="O127" s="117">
        <v>-0.25207372400717082</v>
      </c>
      <c r="P127" s="117">
        <v>-0.76664204418302839</v>
      </c>
      <c r="Q127" s="117">
        <v>2.359303001416933E-2</v>
      </c>
      <c r="R127" s="117">
        <v>-0.4775322627900952</v>
      </c>
      <c r="S127" s="117">
        <v>1.4721664645842922</v>
      </c>
      <c r="T127" s="117">
        <v>-0.41902602467910272</v>
      </c>
      <c r="U127" s="114">
        <v>-0.50030765703379243</v>
      </c>
      <c r="V127" s="114">
        <v>1.3583493544417209</v>
      </c>
      <c r="W127" s="88">
        <v>-1.1016802670904053</v>
      </c>
      <c r="X127" s="50"/>
      <c r="Y127" s="89">
        <v>126</v>
      </c>
      <c r="Z127" s="114">
        <f>(幕後結果!$AB$2+幕後結果!$AB$4*幕後結果_最佳化!$N1128)*12/3</f>
        <v>0.81739833882843049</v>
      </c>
      <c r="AA127" s="114">
        <f>(幕後結果!$AC$2+幕後結果!$AC$4*幕後結果_最佳化!$O1128)*12/3</f>
        <v>1.6205441700522047</v>
      </c>
      <c r="AB127" s="114">
        <f>(幕後結果!$AD$2+幕後結果!$AD$4*幕後結果_最佳化!$P1128)*12/3</f>
        <v>-0.95245979604417075</v>
      </c>
      <c r="AC127" s="114">
        <f>(幕後結果!$AE$2+幕後結果!$AE$4*幕後結果_最佳化!$Q1128)*12/3</f>
        <v>-0.42908146680096787</v>
      </c>
      <c r="AD127" s="114">
        <f>(幕後結果!$AF$2+幕後結果!$AF$4*幕後結果_最佳化!$R1128)*12/3</f>
        <v>-1.2135569638359855</v>
      </c>
      <c r="AE127" s="114">
        <f>(幕後結果!$AG$2+幕後結果!$AG$4*幕後結果_最佳化!$S1128)*12/3</f>
        <v>1.7683195816005026</v>
      </c>
      <c r="AF127" s="114">
        <f>(幕後結果!$AH$2+幕後結果!$AH$4*幕後結果_最佳化!$T1128)*12/3</f>
        <v>-0.53352966961948867</v>
      </c>
      <c r="AG127" s="114">
        <f>(幕後結果!$AI$2+幕後結果!$AI$4*幕後結果_最佳化!$U1128)*12/3</f>
        <v>-2.342391831068801</v>
      </c>
      <c r="AH127" s="114">
        <f>(幕後結果!$AJ$2+幕後結果!$AJ$4*幕後結果_最佳化!$V1128)*12/3</f>
        <v>1.249043008361477</v>
      </c>
      <c r="AI127" s="90">
        <f>(幕後結果!$AK$2+幕後結果!$AK$4*幕後結果_最佳化!$W1128)*12/3</f>
        <v>-1.5339231437535017E-2</v>
      </c>
      <c r="AJ127" s="50"/>
      <c r="AK127" s="50"/>
      <c r="AL127" s="50"/>
      <c r="AM127" s="98">
        <v>126</v>
      </c>
      <c r="AN127" s="118">
        <f t="shared" si="14"/>
        <v>0.24054803932846569</v>
      </c>
      <c r="AO127" s="118">
        <f t="shared" si="15"/>
        <v>2.100970857537561E-2</v>
      </c>
      <c r="AP127" s="118">
        <f t="shared" si="16"/>
        <v>0.15003215847030385</v>
      </c>
      <c r="AQ127" s="118">
        <f t="shared" si="17"/>
        <v>7.1638202241987997E-2</v>
      </c>
      <c r="AR127" s="118">
        <f t="shared" si="18"/>
        <v>0.19574479243214105</v>
      </c>
      <c r="AS127" s="118">
        <f t="shared" si="19"/>
        <v>8.3532571573231573E-2</v>
      </c>
      <c r="AT127" s="118">
        <f t="shared" si="20"/>
        <v>0.10713939619914396</v>
      </c>
      <c r="AU127" s="118">
        <f t="shared" si="21"/>
        <v>6.2136788368537837E-2</v>
      </c>
      <c r="AV127" s="118">
        <f t="shared" si="22"/>
        <v>5.7404559955042414E-2</v>
      </c>
      <c r="AW127" s="118">
        <f t="shared" si="23"/>
        <v>1.081378285577022E-2</v>
      </c>
      <c r="AX127" s="118">
        <f t="shared" si="24"/>
        <v>1.0000000000000002</v>
      </c>
      <c r="AY127" s="118">
        <f>SUMPRODUCT(AN127:AW127,幕後結果_最佳化!$Z$1005:$AI$1005)</f>
        <v>-0.35715352246270449</v>
      </c>
      <c r="AZ127" s="118">
        <f>(SUMPRODUCT(AN127:AW127,MMULT(AN127:AW127,幕後結果!$AB$9:$AK$18)))*252</f>
        <v>9.3869191117932238E-2</v>
      </c>
      <c r="BA127" s="118">
        <f t="shared" si="25"/>
        <v>0.30638079430331827</v>
      </c>
      <c r="BB127" s="113">
        <f t="shared" si="26"/>
        <v>-1.3057395564640055</v>
      </c>
      <c r="BC127" s="50"/>
      <c r="BD127" s="50"/>
    </row>
    <row r="128" spans="1:56">
      <c r="A128" s="85">
        <v>127</v>
      </c>
      <c r="B128" s="114">
        <v>0.57569122690267127</v>
      </c>
      <c r="C128" s="114">
        <v>0.52061515844593864</v>
      </c>
      <c r="D128" s="114">
        <v>0.67178797214051111</v>
      </c>
      <c r="E128" s="114">
        <v>0.72927566687143663</v>
      </c>
      <c r="F128" s="114">
        <v>7.3077032462301794E-2</v>
      </c>
      <c r="G128" s="114">
        <v>0.63441027035957909</v>
      </c>
      <c r="H128" s="114">
        <v>0.64492357578850901</v>
      </c>
      <c r="I128" s="114">
        <v>0.92963104201892688</v>
      </c>
      <c r="J128" s="114">
        <v>0.2773004420890961</v>
      </c>
      <c r="K128" s="94">
        <v>0.85000939122390862</v>
      </c>
      <c r="L128" s="95"/>
      <c r="M128" s="96">
        <v>127</v>
      </c>
      <c r="N128" s="117">
        <v>0.19088263383860649</v>
      </c>
      <c r="O128" s="117">
        <v>5.1697557956308149E-2</v>
      </c>
      <c r="P128" s="117">
        <v>0.44485567634425527</v>
      </c>
      <c r="Q128" s="117">
        <v>0.61062379472977391</v>
      </c>
      <c r="R128" s="117">
        <v>-1.4532510424069114</v>
      </c>
      <c r="S128" s="117">
        <v>0.34355701069285832</v>
      </c>
      <c r="T128" s="117">
        <v>0.37165081687784074</v>
      </c>
      <c r="U128" s="114">
        <v>1.4730486579645061</v>
      </c>
      <c r="V128" s="114">
        <v>-0.59087991539020435</v>
      </c>
      <c r="W128" s="88">
        <v>1.0364736685694005</v>
      </c>
      <c r="X128" s="50"/>
      <c r="Y128" s="89">
        <v>127</v>
      </c>
      <c r="Z128" s="114">
        <f>(幕後結果!$AB$2+幕後結果!$AB$4*幕後結果_最佳化!$N1129)*12/3</f>
        <v>0.18870008486402443</v>
      </c>
      <c r="AA128" s="114">
        <f>(幕後結果!$AC$2+幕後結果!$AC$4*幕後結果_最佳化!$O1129)*12/3</f>
        <v>1.6005477217638511</v>
      </c>
      <c r="AB128" s="114">
        <f>(幕後結果!$AD$2+幕後結果!$AD$4*幕後結果_最佳化!$P1129)*12/3</f>
        <v>-0.10889563448436057</v>
      </c>
      <c r="AC128" s="114">
        <f>(幕後結果!$AE$2+幕後結果!$AE$4*幕後結果_最佳化!$Q1129)*12/3</f>
        <v>-7.4497740532204981E-2</v>
      </c>
      <c r="AD128" s="114">
        <f>(幕後結果!$AF$2+幕後結果!$AF$4*幕後結果_最佳化!$R1129)*12/3</f>
        <v>-2.0819024333978073</v>
      </c>
      <c r="AE128" s="114">
        <f>(幕後結果!$AG$2+幕後結果!$AG$4*幕後結果_最佳化!$S1129)*12/3</f>
        <v>0.70027225127575188</v>
      </c>
      <c r="AF128" s="114">
        <f>(幕後結果!$AH$2+幕後結果!$AH$4*幕後結果_最佳化!$T1129)*12/3</f>
        <v>-0.15065161602707144</v>
      </c>
      <c r="AG128" s="114">
        <f>(幕後結果!$AI$2+幕後結果!$AI$4*幕後結果_最佳化!$U1129)*12/3</f>
        <v>0.39287362717658025</v>
      </c>
      <c r="AH128" s="114">
        <f>(幕後結果!$AJ$2+幕後結果!$AJ$4*幕後結果_最佳化!$V1129)*12/3</f>
        <v>0.72170531441701213</v>
      </c>
      <c r="AI128" s="90">
        <f>(幕後結果!$AK$2+幕後結果!$AK$4*幕後結果_最佳化!$W1129)*12/3</f>
        <v>2.1804435420250075</v>
      </c>
      <c r="AJ128" s="50"/>
      <c r="AK128" s="50"/>
      <c r="AL128" s="50"/>
      <c r="AM128" s="98">
        <v>127</v>
      </c>
      <c r="AN128" s="118">
        <f t="shared" si="14"/>
        <v>0.10301444803291206</v>
      </c>
      <c r="AO128" s="118">
        <f t="shared" si="15"/>
        <v>0.11352846237163804</v>
      </c>
      <c r="AP128" s="118">
        <f t="shared" si="16"/>
        <v>0.11507304867856263</v>
      </c>
      <c r="AQ128" s="118">
        <f t="shared" si="17"/>
        <v>0.1317164192375577</v>
      </c>
      <c r="AR128" s="118">
        <f t="shared" si="18"/>
        <v>9.4782056868362219E-2</v>
      </c>
      <c r="AS128" s="118">
        <f t="shared" si="19"/>
        <v>0.11593579446735337</v>
      </c>
      <c r="AT128" s="118">
        <f t="shared" si="20"/>
        <v>0.1194306554859377</v>
      </c>
      <c r="AU128" s="118">
        <f t="shared" si="21"/>
        <v>7.3912464718723661E-2</v>
      </c>
      <c r="AV128" s="118">
        <f t="shared" si="22"/>
        <v>1.2987143431081802E-2</v>
      </c>
      <c r="AW128" s="118">
        <f t="shared" si="23"/>
        <v>0.11961950670787073</v>
      </c>
      <c r="AX128" s="118">
        <f t="shared" si="24"/>
        <v>0.99999999999999978</v>
      </c>
      <c r="AY128" s="118">
        <f>SUMPRODUCT(AN128:AW128,幕後結果_最佳化!$Z$1005:$AI$1005)</f>
        <v>-8.1899477608289542E-2</v>
      </c>
      <c r="AZ128" s="118">
        <f>(SUMPRODUCT(AN128:AW128,MMULT(AN128:AW128,幕後結果!$AB$9:$AK$18)))*252</f>
        <v>7.0460520123736992E-2</v>
      </c>
      <c r="BA128" s="118">
        <f t="shared" si="25"/>
        <v>0.26544400562781029</v>
      </c>
      <c r="BB128" s="113">
        <f t="shared" si="26"/>
        <v>-0.4701536857580273</v>
      </c>
      <c r="BC128" s="50"/>
      <c r="BD128" s="50"/>
    </row>
    <row r="129" spans="1:56">
      <c r="A129" s="85">
        <v>128</v>
      </c>
      <c r="B129" s="114">
        <v>0.22325590138409557</v>
      </c>
      <c r="C129" s="114">
        <v>0.64719412035565882</v>
      </c>
      <c r="D129" s="114">
        <v>0.40524492843533388</v>
      </c>
      <c r="E129" s="114">
        <v>0.93740174873380711</v>
      </c>
      <c r="F129" s="114">
        <v>0.90776524555612315</v>
      </c>
      <c r="G129" s="114">
        <v>0.23081971974123028</v>
      </c>
      <c r="H129" s="114">
        <v>0.29318434507276292</v>
      </c>
      <c r="I129" s="114">
        <v>0.1349933993267467</v>
      </c>
      <c r="J129" s="114">
        <v>0.9382731809247209</v>
      </c>
      <c r="K129" s="94">
        <v>0.25177805561131006</v>
      </c>
      <c r="L129" s="95"/>
      <c r="M129" s="96">
        <v>128</v>
      </c>
      <c r="N129" s="117">
        <v>-0.76124322829647806</v>
      </c>
      <c r="O129" s="117">
        <v>0.37775613928585228</v>
      </c>
      <c r="P129" s="117">
        <v>-0.23979413121318058</v>
      </c>
      <c r="Q129" s="117">
        <v>1.5333221383749891</v>
      </c>
      <c r="R129" s="117">
        <v>1.3271184323627105</v>
      </c>
      <c r="S129" s="117">
        <v>-0.73614996299451751</v>
      </c>
      <c r="T129" s="117">
        <v>-0.54410576994904192</v>
      </c>
      <c r="U129" s="114">
        <v>-1.1030929579581594</v>
      </c>
      <c r="V129" s="114">
        <v>1.5404379447984375</v>
      </c>
      <c r="W129" s="88">
        <v>-0.66890495184633381</v>
      </c>
      <c r="X129" s="50"/>
      <c r="Y129" s="89">
        <v>128</v>
      </c>
      <c r="Z129" s="114">
        <f>(幕後結果!$AB$2+幕後結果!$AB$4*幕後結果_最佳化!$N1130)*12/3</f>
        <v>-0.99341215715586417</v>
      </c>
      <c r="AA129" s="114">
        <f>(幕後結果!$AC$2+幕後結果!$AC$4*幕後結果_最佳化!$O1130)*12/3</f>
        <v>1.3098157754689921</v>
      </c>
      <c r="AB129" s="114">
        <f>(幕後結果!$AD$2+幕後結果!$AD$4*幕後結果_最佳化!$P1130)*12/3</f>
        <v>-1.7230862064606913</v>
      </c>
      <c r="AC129" s="114">
        <f>(幕後結果!$AE$2+幕後結果!$AE$4*幕後結果_最佳化!$Q1130)*12/3</f>
        <v>0.4589473520562854</v>
      </c>
      <c r="AD129" s="114">
        <f>(幕後結果!$AF$2+幕後結果!$AF$4*幕後結果_最佳化!$R1130)*12/3</f>
        <v>0.52857927788995029</v>
      </c>
      <c r="AE129" s="114">
        <f>(幕後結果!$AG$2+幕後結果!$AG$4*幕後結果_最佳化!$S1130)*12/3</f>
        <v>0.13398487238364376</v>
      </c>
      <c r="AF129" s="114">
        <f>(幕後結果!$AH$2+幕後結果!$AH$4*幕後結果_最佳化!$T1130)*12/3</f>
        <v>-0.20097001286985561</v>
      </c>
      <c r="AG129" s="114">
        <f>(幕後結果!$AI$2+幕後結果!$AI$4*幕後結果_最佳化!$U1130)*12/3</f>
        <v>-2.8224678575339723</v>
      </c>
      <c r="AH129" s="114">
        <f>(幕後結果!$AJ$2+幕後結果!$AJ$4*幕後結果_最佳化!$V1130)*12/3</f>
        <v>1.4084982938767767</v>
      </c>
      <c r="AI129" s="90">
        <f>(幕後結果!$AK$2+幕後結果!$AK$4*幕後結果_最佳化!$W1130)*12/3</f>
        <v>0.63514522645443927</v>
      </c>
      <c r="AJ129" s="50"/>
      <c r="AK129" s="50"/>
      <c r="AL129" s="50"/>
      <c r="AM129" s="98">
        <v>128</v>
      </c>
      <c r="AN129" s="118">
        <f t="shared" si="14"/>
        <v>5.0445561478344718E-2</v>
      </c>
      <c r="AO129" s="118">
        <f t="shared" si="15"/>
        <v>5.2541316046131208E-2</v>
      </c>
      <c r="AP129" s="118">
        <f t="shared" si="16"/>
        <v>0.11317299417523768</v>
      </c>
      <c r="AQ129" s="118">
        <f t="shared" si="17"/>
        <v>0.11916439218769362</v>
      </c>
      <c r="AR129" s="118">
        <f t="shared" si="18"/>
        <v>0.13083813169567157</v>
      </c>
      <c r="AS129" s="118">
        <f t="shared" si="19"/>
        <v>0.14999763870777749</v>
      </c>
      <c r="AT129" s="118">
        <f t="shared" si="20"/>
        <v>7.0776146552024868E-2</v>
      </c>
      <c r="AU129" s="118">
        <f t="shared" si="21"/>
        <v>9.5971174958357178E-2</v>
      </c>
      <c r="AV129" s="118">
        <f t="shared" si="22"/>
        <v>0.11751640164016799</v>
      </c>
      <c r="AW129" s="118">
        <f t="shared" si="23"/>
        <v>9.9576242558593722E-2</v>
      </c>
      <c r="AX129" s="118">
        <f t="shared" si="24"/>
        <v>1</v>
      </c>
      <c r="AY129" s="118">
        <f>SUMPRODUCT(AN129:AW129,幕後結果_最佳化!$Z$1005:$AI$1005)</f>
        <v>-0.14820691350448731</v>
      </c>
      <c r="AZ129" s="118">
        <f>(SUMPRODUCT(AN129:AW129,MMULT(AN129:AW129,幕後結果!$AB$9:$AK$18)))*252</f>
        <v>6.5186068165981881E-2</v>
      </c>
      <c r="BA129" s="118">
        <f t="shared" si="25"/>
        <v>0.25531562460214197</v>
      </c>
      <c r="BB129" s="113">
        <f t="shared" si="26"/>
        <v>-0.74851241008962521</v>
      </c>
      <c r="BC129" s="50"/>
      <c r="BD129" s="50"/>
    </row>
    <row r="130" spans="1:56">
      <c r="A130" s="85">
        <v>129</v>
      </c>
      <c r="B130" s="114">
        <v>0.83328779198750325</v>
      </c>
      <c r="C130" s="114">
        <v>0.43813353172411373</v>
      </c>
      <c r="D130" s="114">
        <v>0.90522050087456285</v>
      </c>
      <c r="E130" s="114">
        <v>0.89951934398898747</v>
      </c>
      <c r="F130" s="114">
        <v>0.97491785946806142</v>
      </c>
      <c r="G130" s="114">
        <v>0.28651300202592367</v>
      </c>
      <c r="H130" s="114">
        <v>0.75770074348371619</v>
      </c>
      <c r="I130" s="114">
        <v>0.51157625992565126</v>
      </c>
      <c r="J130" s="114">
        <v>0.13105725730371676</v>
      </c>
      <c r="K130" s="94">
        <v>0.65052966521835565</v>
      </c>
      <c r="L130" s="95"/>
      <c r="M130" s="96">
        <v>129</v>
      </c>
      <c r="N130" s="117">
        <v>0.96723930810756775</v>
      </c>
      <c r="O130" s="117">
        <v>-0.15570308741640482</v>
      </c>
      <c r="P130" s="117">
        <v>1.3118848254953273</v>
      </c>
      <c r="Q130" s="117">
        <v>1.2788175507021857</v>
      </c>
      <c r="R130" s="117">
        <v>1.9585604849033857</v>
      </c>
      <c r="S130" s="117">
        <v>-0.56360056231514688</v>
      </c>
      <c r="T130" s="117">
        <v>0.69892562385963397</v>
      </c>
      <c r="U130" s="114">
        <v>2.9021453790816398E-2</v>
      </c>
      <c r="V130" s="114">
        <v>-1.121407336728784</v>
      </c>
      <c r="W130" s="88">
        <v>0.38675084653780134</v>
      </c>
      <c r="X130" s="50"/>
      <c r="Y130" s="89">
        <v>129</v>
      </c>
      <c r="Z130" s="114">
        <f>(幕後結果!$AB$2+幕後結果!$AB$4*幕後結果_最佳化!$N1131)*12/3</f>
        <v>1.1525860219282777</v>
      </c>
      <c r="AA130" s="114">
        <f>(幕後結果!$AC$2+幕後結果!$AC$4*幕後結果_最佳化!$O1131)*12/3</f>
        <v>1.897987893819679</v>
      </c>
      <c r="AB130" s="114">
        <f>(幕後結果!$AD$2+幕後結果!$AD$4*幕後結果_最佳化!$P1131)*12/3</f>
        <v>1.5544674316191733</v>
      </c>
      <c r="AC130" s="114">
        <f>(幕後結果!$AE$2+幕後結果!$AE$4*幕後結果_最佳化!$Q1131)*12/3</f>
        <v>0.4027827870908372</v>
      </c>
      <c r="AD130" s="114">
        <f>(幕後結果!$AF$2+幕後結果!$AF$4*幕後結果_最佳化!$R1131)*12/3</f>
        <v>1.9948520220794386</v>
      </c>
      <c r="AE130" s="114">
        <f>(幕後結果!$AG$2+幕後結果!$AG$4*幕後結果_最佳化!$S1131)*12/3</f>
        <v>0.87798404355893578</v>
      </c>
      <c r="AF130" s="114">
        <f>(幕後結果!$AH$2+幕後結果!$AH$4*幕後結果_最佳化!$T1131)*12/3</f>
        <v>0.25513989055666975</v>
      </c>
      <c r="AG130" s="114">
        <f>(幕後結果!$AI$2+幕後結果!$AI$4*幕後結果_最佳化!$U1131)*12/3</f>
        <v>0.29137026322535586</v>
      </c>
      <c r="AH130" s="114">
        <f>(幕後結果!$AJ$2+幕後結果!$AJ$4*幕後結果_最佳化!$V1131)*12/3</f>
        <v>0.62651662361386307</v>
      </c>
      <c r="AI130" s="90">
        <f>(幕後結果!$AK$2+幕後結果!$AK$4*幕後結果_最佳化!$W1131)*12/3</f>
        <v>2.1688045287257145</v>
      </c>
      <c r="AJ130" s="50"/>
      <c r="AK130" s="50"/>
      <c r="AL130" s="50"/>
      <c r="AM130" s="98">
        <v>129</v>
      </c>
      <c r="AN130" s="118">
        <f t="shared" si="14"/>
        <v>0.16071514686797073</v>
      </c>
      <c r="AO130" s="118">
        <f t="shared" si="15"/>
        <v>0.1041489059116457</v>
      </c>
      <c r="AP130" s="118">
        <f t="shared" si="16"/>
        <v>8.5789933498633494E-2</v>
      </c>
      <c r="AQ130" s="118">
        <f t="shared" si="17"/>
        <v>7.2500035789826847E-2</v>
      </c>
      <c r="AR130" s="118">
        <f t="shared" si="18"/>
        <v>4.5854685928888687E-2</v>
      </c>
      <c r="AS130" s="118">
        <f t="shared" si="19"/>
        <v>0.15979187812628673</v>
      </c>
      <c r="AT130" s="118">
        <f t="shared" si="20"/>
        <v>2.5959844008066816E-3</v>
      </c>
      <c r="AU130" s="118">
        <f t="shared" si="21"/>
        <v>0.13814346213848375</v>
      </c>
      <c r="AV130" s="118">
        <f t="shared" si="22"/>
        <v>0.20522500444928918</v>
      </c>
      <c r="AW130" s="118">
        <f t="shared" si="23"/>
        <v>2.5234962888168271E-2</v>
      </c>
      <c r="AX130" s="118">
        <f t="shared" si="24"/>
        <v>1</v>
      </c>
      <c r="AY130" s="118">
        <f>SUMPRODUCT(AN130:AW130,幕後結果_最佳化!$Z$1005:$AI$1005)</f>
        <v>-3.4138659817070163E-3</v>
      </c>
      <c r="AZ130" s="118">
        <f>(SUMPRODUCT(AN130:AW130,MMULT(AN130:AW130,幕後結果!$AB$9:$AK$18)))*252</f>
        <v>7.763497020671066E-2</v>
      </c>
      <c r="BA130" s="118">
        <f t="shared" si="25"/>
        <v>0.27863052633677932</v>
      </c>
      <c r="BB130" s="113">
        <f t="shared" si="26"/>
        <v>-0.1662196407213748</v>
      </c>
      <c r="BC130" s="50"/>
      <c r="BD130" s="50"/>
    </row>
    <row r="131" spans="1:56">
      <c r="A131" s="85">
        <v>130</v>
      </c>
      <c r="B131" s="114">
        <v>3.6005320867347423E-2</v>
      </c>
      <c r="C131" s="114">
        <v>0.63228005400325227</v>
      </c>
      <c r="D131" s="114">
        <v>0.82137799622423846</v>
      </c>
      <c r="E131" s="114">
        <v>0.84590174697903575</v>
      </c>
      <c r="F131" s="114">
        <v>0.88157990115277141</v>
      </c>
      <c r="G131" s="114">
        <v>0.55786456256783468</v>
      </c>
      <c r="H131" s="114">
        <v>0.64870281447855116</v>
      </c>
      <c r="I131" s="114">
        <v>0.7038361217811413</v>
      </c>
      <c r="J131" s="114">
        <v>3.1331500446811766E-3</v>
      </c>
      <c r="K131" s="94">
        <v>3.7753115291745409E-3</v>
      </c>
      <c r="L131" s="95"/>
      <c r="M131" s="96">
        <v>130</v>
      </c>
      <c r="N131" s="117">
        <v>-1.7990508225118631</v>
      </c>
      <c r="O131" s="117">
        <v>0.33789821600928222</v>
      </c>
      <c r="P131" s="117">
        <v>0.92062928456366444</v>
      </c>
      <c r="Q131" s="117">
        <v>1.0190136083452883</v>
      </c>
      <c r="R131" s="117">
        <v>1.1829216569465777</v>
      </c>
      <c r="S131" s="117">
        <v>0.14555730465585354</v>
      </c>
      <c r="T131" s="117">
        <v>0.38182068995173257</v>
      </c>
      <c r="U131" s="114">
        <v>0.53546586374126059</v>
      </c>
      <c r="V131" s="114">
        <v>-2.7335111540855435</v>
      </c>
      <c r="W131" s="88">
        <v>-2.6715304099459036</v>
      </c>
      <c r="X131" s="50"/>
      <c r="Y131" s="89">
        <v>130</v>
      </c>
      <c r="Z131" s="114">
        <f>(幕後結果!$AB$2+幕後結果!$AB$4*幕後結果_最佳化!$N1132)*12/3</f>
        <v>-2.281902587645988</v>
      </c>
      <c r="AA131" s="114">
        <f>(幕後結果!$AC$2+幕後結果!$AC$4*幕後結果_最佳化!$O1132)*12/3</f>
        <v>0.58472132355908468</v>
      </c>
      <c r="AB131" s="114">
        <f>(幕後結果!$AD$2+幕後結果!$AD$4*幕後結果_最佳化!$P1132)*12/3</f>
        <v>-1.6515793871832727</v>
      </c>
      <c r="AC131" s="114">
        <f>(幕後結果!$AE$2+幕後結果!$AE$4*幕後結果_最佳化!$Q1132)*12/3</f>
        <v>1.8011811912570452E-2</v>
      </c>
      <c r="AD131" s="114">
        <f>(幕後結果!$AF$2+幕後結果!$AF$4*幕後結果_最佳化!$R1132)*12/3</f>
        <v>5.6960027746840836E-2</v>
      </c>
      <c r="AE131" s="114">
        <f>(幕後結果!$AG$2+幕後結果!$AG$4*幕後結果_最佳化!$S1132)*12/3</f>
        <v>0.59184139818442871</v>
      </c>
      <c r="AF131" s="114">
        <f>(幕後結果!$AH$2+幕後結果!$AH$4*幕後結果_最佳化!$T1132)*12/3</f>
        <v>9.5775656114259422E-2</v>
      </c>
      <c r="AG131" s="114">
        <f>(幕後結果!$AI$2+幕後結果!$AI$4*幕後結果_最佳化!$U1132)*12/3</f>
        <v>-0.69339396441578405</v>
      </c>
      <c r="AH131" s="114">
        <f>(幕後結果!$AJ$2+幕後結果!$AJ$4*幕後結果_最佳化!$V1132)*12/3</f>
        <v>-0.27048302183910322</v>
      </c>
      <c r="AI131" s="90">
        <f>(幕後結果!$AK$2+幕後結果!$AK$4*幕後結果_最佳化!$W1132)*12/3</f>
        <v>-1.0360403867669468</v>
      </c>
      <c r="AJ131" s="50"/>
      <c r="AK131" s="50"/>
      <c r="AL131" s="50"/>
      <c r="AM131" s="98">
        <v>130</v>
      </c>
      <c r="AN131" s="118">
        <f t="shared" si="14"/>
        <v>0.12037700050033916</v>
      </c>
      <c r="AO131" s="118">
        <f t="shared" si="15"/>
        <v>0.18648816614014907</v>
      </c>
      <c r="AP131" s="118">
        <f t="shared" si="16"/>
        <v>4.4644330739152409E-2</v>
      </c>
      <c r="AQ131" s="118">
        <f t="shared" si="17"/>
        <v>0.16572040215748846</v>
      </c>
      <c r="AR131" s="118">
        <f t="shared" si="18"/>
        <v>5.5143761626401293E-3</v>
      </c>
      <c r="AS131" s="118">
        <f t="shared" si="19"/>
        <v>0.16004582855931124</v>
      </c>
      <c r="AT131" s="118">
        <f t="shared" si="20"/>
        <v>0.12524217986113881</v>
      </c>
      <c r="AU131" s="118">
        <f t="shared" si="21"/>
        <v>1.3481583758493258E-2</v>
      </c>
      <c r="AV131" s="118">
        <f t="shared" si="22"/>
        <v>8.2483026453470665E-2</v>
      </c>
      <c r="AW131" s="118">
        <f t="shared" si="23"/>
        <v>9.6003105667816696E-2</v>
      </c>
      <c r="AX131" s="118">
        <f t="shared" si="24"/>
        <v>1.0000000000000002</v>
      </c>
      <c r="AY131" s="118">
        <f>SUMPRODUCT(AN131:AW131,幕後結果_最佳化!$Z$1005:$AI$1005)</f>
        <v>0.28162231035799945</v>
      </c>
      <c r="AZ131" s="118">
        <f>(SUMPRODUCT(AN131:AW131,MMULT(AN131:AW131,幕後結果!$AB$9:$AK$18)))*252</f>
        <v>5.9570287511784524E-2</v>
      </c>
      <c r="BA131" s="118">
        <f t="shared" si="25"/>
        <v>0.24407025118146727</v>
      </c>
      <c r="BB131" s="113">
        <f t="shared" si="26"/>
        <v>0.97808851837706512</v>
      </c>
      <c r="BC131" s="50"/>
      <c r="BD131" s="50"/>
    </row>
    <row r="132" spans="1:56">
      <c r="A132" s="85">
        <v>131</v>
      </c>
      <c r="B132" s="114">
        <v>0.12683524416996184</v>
      </c>
      <c r="C132" s="114">
        <v>0.80685675566581883</v>
      </c>
      <c r="D132" s="114">
        <v>0.94111495482312502</v>
      </c>
      <c r="E132" s="114">
        <v>0.86611554991645145</v>
      </c>
      <c r="F132" s="114">
        <v>0.24487754096488112</v>
      </c>
      <c r="G132" s="114">
        <v>0.59952690761514726</v>
      </c>
      <c r="H132" s="114">
        <v>0.30661327528140814</v>
      </c>
      <c r="I132" s="114">
        <v>0.30288618258469358</v>
      </c>
      <c r="J132" s="114">
        <v>0.14916563402406524</v>
      </c>
      <c r="K132" s="94">
        <v>0.50890220689264698</v>
      </c>
      <c r="L132" s="95"/>
      <c r="M132" s="96">
        <v>131</v>
      </c>
      <c r="N132" s="117">
        <v>-1.1414793792348872</v>
      </c>
      <c r="O132" s="117">
        <v>0.86637146199975723</v>
      </c>
      <c r="P132" s="117">
        <v>1.5642022016170511</v>
      </c>
      <c r="Q132" s="117">
        <v>1.1082151715341619</v>
      </c>
      <c r="R132" s="117">
        <v>-0.69069842087775901</v>
      </c>
      <c r="S132" s="117">
        <v>0.25212275144651958</v>
      </c>
      <c r="T132" s="117">
        <v>-0.50547315245028279</v>
      </c>
      <c r="U132" s="114">
        <v>-0.51611747269875574</v>
      </c>
      <c r="V132" s="114">
        <v>-1.0400185811634843</v>
      </c>
      <c r="W132" s="88">
        <v>2.2316375701250543E-2</v>
      </c>
      <c r="X132" s="50"/>
      <c r="Y132" s="89">
        <v>131</v>
      </c>
      <c r="Z132" s="114">
        <f>(幕後結果!$AB$2+幕後結果!$AB$4*幕後結果_最佳化!$N1133)*12/3</f>
        <v>-1.4654945012641105</v>
      </c>
      <c r="AA132" s="114">
        <f>(幕後結果!$AC$2+幕後結果!$AC$4*幕後結果_最佳化!$O1133)*12/3</f>
        <v>1.5638471308718112</v>
      </c>
      <c r="AB132" s="114">
        <f>(幕後結果!$AD$2+幕後結果!$AD$4*幕後結果_最佳化!$P1133)*12/3</f>
        <v>-4.6454676859290944E-2</v>
      </c>
      <c r="AC132" s="114">
        <f>(幕後結果!$AE$2+幕後結果!$AE$4*幕後結果_最佳化!$Q1133)*12/3</f>
        <v>0.1993939088008593</v>
      </c>
      <c r="AD132" s="114">
        <f>(幕後結果!$AF$2+幕後結果!$AF$4*幕後結果_最佳化!$R1133)*12/3</f>
        <v>-1.4321562105800938</v>
      </c>
      <c r="AE132" s="114">
        <f>(幕後結果!$AG$2+幕後結果!$AG$4*幕後結果_最佳化!$S1133)*12/3</f>
        <v>0.71184245326087758</v>
      </c>
      <c r="AF132" s="114">
        <f>(幕後結果!$AH$2+幕後結果!$AH$4*幕後結果_最佳化!$T1133)*12/3</f>
        <v>-0.31445591657925193</v>
      </c>
      <c r="AG132" s="114">
        <f>(幕後結果!$AI$2+幕後結果!$AI$4*幕後結果_最佳化!$U1133)*12/3</f>
        <v>-2.3239666202359337</v>
      </c>
      <c r="AH132" s="114">
        <f>(幕後結果!$AJ$2+幕後結果!$AJ$4*幕後結果_最佳化!$V1133)*12/3</f>
        <v>0.49636655797044416</v>
      </c>
      <c r="AI132" s="90">
        <f>(幕後結果!$AK$2+幕後結果!$AK$4*幕後結果_最佳化!$W1133)*12/3</f>
        <v>0.82950477910270737</v>
      </c>
      <c r="AJ132" s="50"/>
      <c r="AK132" s="50"/>
      <c r="AL132" s="50"/>
      <c r="AM132" s="98">
        <v>131</v>
      </c>
      <c r="AN132" s="118">
        <f t="shared" ref="AN132:AN195" si="27">B1133/SUM($B1133:$K1133)</f>
        <v>2.9685024784379815E-2</v>
      </c>
      <c r="AO132" s="118">
        <f t="shared" ref="AO132:AO195" si="28">C1133/SUM($B1133:$K1133)</f>
        <v>0.18776503922382415</v>
      </c>
      <c r="AP132" s="118">
        <f t="shared" ref="AP132:AP195" si="29">D1133/SUM($B1133:$K1133)</f>
        <v>0.1091671787887802</v>
      </c>
      <c r="AQ132" s="118">
        <f t="shared" ref="AQ132:AQ195" si="30">E1133/SUM($B1133:$K1133)</f>
        <v>0.28822499706660748</v>
      </c>
      <c r="AR132" s="118">
        <f t="shared" ref="AR132:AR195" si="31">F1133/SUM($B1133:$K1133)</f>
        <v>8.8038098940398074E-2</v>
      </c>
      <c r="AS132" s="118">
        <f t="shared" ref="AS132:AS195" si="32">G1133/SUM($B1133:$K1133)</f>
        <v>2.9639443309058374E-2</v>
      </c>
      <c r="AT132" s="118">
        <f t="shared" ref="AT132:AT195" si="33">H1133/SUM($B1133:$K1133)</f>
        <v>3.8104599447609251E-2</v>
      </c>
      <c r="AU132" s="118">
        <f t="shared" ref="AU132:AU195" si="34">I1133/SUM($B1133:$K1133)</f>
        <v>2.7698711515071292E-2</v>
      </c>
      <c r="AV132" s="118">
        <f t="shared" ref="AV132:AV195" si="35">J1133/SUM($B1133:$K1133)</f>
        <v>0.1209927425921743</v>
      </c>
      <c r="AW132" s="118">
        <f t="shared" ref="AW132:AW195" si="36">K1133/SUM($B1133:$K1133)</f>
        <v>8.0684164332096908E-2</v>
      </c>
      <c r="AX132" s="118">
        <f t="shared" ref="AX132:AX195" si="37">SUM(AN132:AW132)</f>
        <v>0.99999999999999978</v>
      </c>
      <c r="AY132" s="118">
        <f>SUMPRODUCT(AN132:AW132,幕後結果_最佳化!$Z$1005:$AI$1005)</f>
        <v>5.5252399929283214E-2</v>
      </c>
      <c r="AZ132" s="118">
        <f>(SUMPRODUCT(AN132:AW132,MMULT(AN132:AW132,幕後結果!$AB$9:$AK$18)))*252</f>
        <v>6.396142105235246E-2</v>
      </c>
      <c r="BA132" s="118">
        <f t="shared" ref="BA132:BA195" si="38">AZ132^0.5</f>
        <v>0.25290595297926949</v>
      </c>
      <c r="BB132" s="113">
        <f t="shared" ref="BB132:BB195" si="39">(AY132-$BC$2)/$BA132</f>
        <v>4.8841870995008689E-2</v>
      </c>
      <c r="BC132" s="50"/>
      <c r="BD132" s="50"/>
    </row>
    <row r="133" spans="1:56">
      <c r="A133" s="85">
        <v>132</v>
      </c>
      <c r="B133" s="114">
        <v>0.32266410741876661</v>
      </c>
      <c r="C133" s="114">
        <v>1.7927112789204669E-2</v>
      </c>
      <c r="D133" s="114">
        <v>0.79101445604925003</v>
      </c>
      <c r="E133" s="114">
        <v>0.87371650522529642</v>
      </c>
      <c r="F133" s="114">
        <v>0.39783027923302305</v>
      </c>
      <c r="G133" s="114">
        <v>0.49741876455587897</v>
      </c>
      <c r="H133" s="114">
        <v>0.8689046102070952</v>
      </c>
      <c r="I133" s="114">
        <v>0.50603616369658577</v>
      </c>
      <c r="J133" s="114">
        <v>0.71793498524979849</v>
      </c>
      <c r="K133" s="94">
        <v>0.66091158447859311</v>
      </c>
      <c r="L133" s="95"/>
      <c r="M133" s="96">
        <v>132</v>
      </c>
      <c r="N133" s="117">
        <v>-0.46026194215468774</v>
      </c>
      <c r="O133" s="117">
        <v>-2.0985767737646932</v>
      </c>
      <c r="P133" s="117">
        <v>0.80994621636979569</v>
      </c>
      <c r="Q133" s="117">
        <v>1.144136603758811</v>
      </c>
      <c r="R133" s="117">
        <v>-0.25896718642971156</v>
      </c>
      <c r="S133" s="117">
        <v>-6.4702428925178714E-3</v>
      </c>
      <c r="T133" s="117">
        <v>1.1212281045772408</v>
      </c>
      <c r="U133" s="114">
        <v>1.5130995938452919E-2</v>
      </c>
      <c r="V133" s="114">
        <v>0.57671791316767718</v>
      </c>
      <c r="W133" s="88">
        <v>0.41495228811931362</v>
      </c>
      <c r="X133" s="50"/>
      <c r="Y133" s="89">
        <v>132</v>
      </c>
      <c r="Z133" s="114">
        <f>(幕後結果!$AB$2+幕後結果!$AB$4*幕後結果_最佳化!$N1134)*12/3</f>
        <v>-0.61972872189106032</v>
      </c>
      <c r="AA133" s="114">
        <f>(幕後結果!$AC$2+幕後結果!$AC$4*幕後結果_最佳化!$O1134)*12/3</f>
        <v>-1.0492427898323806</v>
      </c>
      <c r="AB133" s="114">
        <f>(幕後結果!$AD$2+幕後結果!$AD$4*幕後結果_最佳化!$P1134)*12/3</f>
        <v>-1.3227516100851071</v>
      </c>
      <c r="AC133" s="114">
        <f>(幕後結果!$AE$2+幕後結果!$AE$4*幕後結果_最佳化!$Q1134)*12/3</f>
        <v>-4.8130230615004321E-2</v>
      </c>
      <c r="AD133" s="114">
        <f>(幕後結果!$AF$2+幕後結果!$AF$4*幕後結果_最佳化!$R1134)*12/3</f>
        <v>-1.2500307408653215</v>
      </c>
      <c r="AE133" s="114">
        <f>(幕後結果!$AG$2+幕後結果!$AG$4*幕後結果_最佳化!$S1134)*12/3</f>
        <v>0.11518616209758692</v>
      </c>
      <c r="AF133" s="114">
        <f>(幕後結果!$AH$2+幕後結果!$AH$4*幕後結果_最佳化!$T1134)*12/3</f>
        <v>0.18464713206639796</v>
      </c>
      <c r="AG133" s="114">
        <f>(幕後結果!$AI$2+幕後結果!$AI$4*幕後結果_最佳化!$U1134)*12/3</f>
        <v>-0.71513205754271747</v>
      </c>
      <c r="AH133" s="114">
        <f>(幕後結果!$AJ$2+幕後結果!$AJ$4*幕後結果_最佳化!$V1134)*12/3</f>
        <v>1.184129583673994</v>
      </c>
      <c r="AI133" s="90">
        <f>(幕後結果!$AK$2+幕後結果!$AK$4*幕後結果_最佳化!$W1134)*12/3</f>
        <v>1.5458910657499561</v>
      </c>
      <c r="AJ133" s="50"/>
      <c r="AK133" s="50"/>
      <c r="AL133" s="50"/>
      <c r="AM133" s="98">
        <v>132</v>
      </c>
      <c r="AN133" s="118">
        <f t="shared" si="27"/>
        <v>8.8208385794250208E-2</v>
      </c>
      <c r="AO133" s="118">
        <f t="shared" si="28"/>
        <v>0.14569199299577393</v>
      </c>
      <c r="AP133" s="118">
        <f t="shared" si="29"/>
        <v>4.5196261950702983E-2</v>
      </c>
      <c r="AQ133" s="118">
        <f t="shared" si="30"/>
        <v>0.13890294208817056</v>
      </c>
      <c r="AR133" s="118">
        <f t="shared" si="31"/>
        <v>0.10247085403713302</v>
      </c>
      <c r="AS133" s="118">
        <f t="shared" si="32"/>
        <v>7.7525751319196604E-2</v>
      </c>
      <c r="AT133" s="118">
        <f t="shared" si="33"/>
        <v>9.2824059768692041E-2</v>
      </c>
      <c r="AU133" s="118">
        <f t="shared" si="34"/>
        <v>2.0013104221747395E-2</v>
      </c>
      <c r="AV133" s="118">
        <f t="shared" si="35"/>
        <v>0.13977283200985927</v>
      </c>
      <c r="AW133" s="118">
        <f t="shared" si="36"/>
        <v>0.14939381581447389</v>
      </c>
      <c r="AX133" s="118">
        <f t="shared" si="37"/>
        <v>0.99999999999999978</v>
      </c>
      <c r="AY133" s="118">
        <f>SUMPRODUCT(AN133:AW133,幕後結果_最佳化!$Z$1005:$AI$1005)</f>
        <v>0.19292765646738838</v>
      </c>
      <c r="AZ133" s="118">
        <f>(SUMPRODUCT(AN133:AW133,MMULT(AN133:AW133,幕後結果!$AB$9:$AK$18)))*252</f>
        <v>5.5573470353354172E-2</v>
      </c>
      <c r="BA133" s="118">
        <f t="shared" si="38"/>
        <v>0.23574026035735637</v>
      </c>
      <c r="BB133" s="113">
        <f t="shared" si="39"/>
        <v>0.63641083724927983</v>
      </c>
      <c r="BC133" s="50"/>
      <c r="BD133" s="50"/>
    </row>
    <row r="134" spans="1:56">
      <c r="A134" s="85">
        <v>133</v>
      </c>
      <c r="B134" s="114">
        <v>5.5891343680520844E-2</v>
      </c>
      <c r="C134" s="114">
        <v>0.50811897779707982</v>
      </c>
      <c r="D134" s="114">
        <v>0.80436360508506555</v>
      </c>
      <c r="E134" s="114">
        <v>0.30667778047246341</v>
      </c>
      <c r="F134" s="114">
        <v>0.4531533412735802</v>
      </c>
      <c r="G134" s="114">
        <v>0.75933974551675276</v>
      </c>
      <c r="H134" s="114">
        <v>0.7978511830204138</v>
      </c>
      <c r="I134" s="114">
        <v>0.19130398225790168</v>
      </c>
      <c r="J134" s="114">
        <v>0.51136639211660162</v>
      </c>
      <c r="K134" s="94">
        <v>0.45062826321460014</v>
      </c>
      <c r="L134" s="95"/>
      <c r="M134" s="96">
        <v>133</v>
      </c>
      <c r="N134" s="117">
        <v>-1.5902312569438612</v>
      </c>
      <c r="O134" s="117">
        <v>2.0352664337191826E-2</v>
      </c>
      <c r="P134" s="117">
        <v>0.85731143628026818</v>
      </c>
      <c r="Q134" s="117">
        <v>-0.50528943676704507</v>
      </c>
      <c r="R134" s="117">
        <v>-0.11769833946996548</v>
      </c>
      <c r="S134" s="117">
        <v>0.70418028190761661</v>
      </c>
      <c r="T134" s="117">
        <v>0.83397045324326591</v>
      </c>
      <c r="U134" s="114">
        <v>-0.87310111811867108</v>
      </c>
      <c r="V134" s="114">
        <v>2.8495175618917609E-2</v>
      </c>
      <c r="W134" s="88">
        <v>-0.12407419908809852</v>
      </c>
      <c r="X134" s="50"/>
      <c r="Y134" s="89">
        <v>133</v>
      </c>
      <c r="Z134" s="114">
        <f>(幕後結果!$AB$2+幕後結果!$AB$4*幕後結果_最佳化!$N1135)*12/3</f>
        <v>-2.0226425731373308</v>
      </c>
      <c r="AA134" s="114">
        <f>(幕後結果!$AC$2+幕後結果!$AC$4*幕後結果_最佳化!$O1135)*12/3</f>
        <v>0.39439446672519796</v>
      </c>
      <c r="AB134" s="114">
        <f>(幕後結果!$AD$2+幕後結果!$AD$4*幕後結果_最佳化!$P1135)*12/3</f>
        <v>-1.6226182808322018</v>
      </c>
      <c r="AC134" s="114">
        <f>(幕後結果!$AE$2+幕後結果!$AE$4*幕後結果_最佳化!$Q1135)*12/3</f>
        <v>-0.97022716091313388</v>
      </c>
      <c r="AD134" s="114">
        <f>(幕後結果!$AF$2+幕後結果!$AF$4*幕後結果_最佳化!$R1135)*12/3</f>
        <v>-1.5400945142739644</v>
      </c>
      <c r="AE134" s="114">
        <f>(幕後結果!$AG$2+幕後結果!$AG$4*幕後結果_最佳化!$S1135)*12/3</f>
        <v>0.57787859854874635</v>
      </c>
      <c r="AF134" s="114">
        <f>(幕後結果!$AH$2+幕後結果!$AH$4*幕後結果_最佳化!$T1135)*12/3</f>
        <v>-3.6963960297174969E-2</v>
      </c>
      <c r="AG134" s="114">
        <f>(幕後結果!$AI$2+幕後結果!$AI$4*幕後結果_最佳化!$U1135)*12/3</f>
        <v>-3.2449177852537825</v>
      </c>
      <c r="AH134" s="114">
        <f>(幕後結果!$AJ$2+幕後結果!$AJ$4*幕後結果_最佳化!$V1135)*12/3</f>
        <v>0.82005014424646649</v>
      </c>
      <c r="AI134" s="90">
        <f>(幕後結果!$AK$2+幕後結果!$AK$4*幕後結果_最佳化!$W1135)*12/3</f>
        <v>0.12385519419275404</v>
      </c>
      <c r="AJ134" s="50"/>
      <c r="AK134" s="50"/>
      <c r="AL134" s="50"/>
      <c r="AM134" s="98">
        <v>133</v>
      </c>
      <c r="AN134" s="118">
        <f t="shared" si="27"/>
        <v>7.8116470432846266E-2</v>
      </c>
      <c r="AO134" s="118">
        <f t="shared" si="28"/>
        <v>0.11586180234652703</v>
      </c>
      <c r="AP134" s="118">
        <f t="shared" si="29"/>
        <v>0.15532120471834329</v>
      </c>
      <c r="AQ134" s="118">
        <f t="shared" si="30"/>
        <v>0.14655406105317226</v>
      </c>
      <c r="AR134" s="118">
        <f t="shared" si="31"/>
        <v>0.14225395032297886</v>
      </c>
      <c r="AS134" s="118">
        <f t="shared" si="32"/>
        <v>6.4103092579136184E-2</v>
      </c>
      <c r="AT134" s="118">
        <f t="shared" si="33"/>
        <v>4.1199233737778417E-2</v>
      </c>
      <c r="AU134" s="118">
        <f t="shared" si="34"/>
        <v>9.0783641367815346E-2</v>
      </c>
      <c r="AV134" s="118">
        <f t="shared" si="35"/>
        <v>0.1484760554582667</v>
      </c>
      <c r="AW134" s="118">
        <f t="shared" si="36"/>
        <v>1.7330487983135693E-2</v>
      </c>
      <c r="AX134" s="118">
        <f t="shared" si="37"/>
        <v>1</v>
      </c>
      <c r="AY134" s="118">
        <f>SUMPRODUCT(AN134:AW134,幕後結果_最佳化!$Z$1005:$AI$1005)</f>
        <v>-0.18686542643133502</v>
      </c>
      <c r="AZ134" s="118">
        <f>(SUMPRODUCT(AN134:AW134,MMULT(AN134:AW134,幕後結果!$AB$9:$AK$18)))*252</f>
        <v>7.7536690357340524E-2</v>
      </c>
      <c r="BA134" s="118">
        <f t="shared" si="38"/>
        <v>0.27845410817106026</v>
      </c>
      <c r="BB134" s="113">
        <f t="shared" si="39"/>
        <v>-0.82514647724351498</v>
      </c>
      <c r="BC134" s="50"/>
      <c r="BD134" s="50"/>
    </row>
    <row r="135" spans="1:56">
      <c r="A135" s="85">
        <v>134</v>
      </c>
      <c r="B135" s="114">
        <v>0.78061253690257026</v>
      </c>
      <c r="C135" s="114">
        <v>0.55797800628879224</v>
      </c>
      <c r="D135" s="114">
        <v>0.19319615227507758</v>
      </c>
      <c r="E135" s="114">
        <v>0.87979698382762694</v>
      </c>
      <c r="F135" s="114">
        <v>0.80777484248827802</v>
      </c>
      <c r="G135" s="114">
        <v>0.72008919529615079</v>
      </c>
      <c r="H135" s="114">
        <v>0.70423334729647658</v>
      </c>
      <c r="I135" s="114">
        <v>0.30590687837771791</v>
      </c>
      <c r="J135" s="114">
        <v>0.79373218185502759</v>
      </c>
      <c r="K135" s="94">
        <v>0.84372720452592898</v>
      </c>
      <c r="L135" s="95"/>
      <c r="M135" s="96">
        <v>134</v>
      </c>
      <c r="N135" s="117">
        <v>0.77426359715782234</v>
      </c>
      <c r="O135" s="117">
        <v>0.14584470029239072</v>
      </c>
      <c r="P135" s="117">
        <v>-0.86617845853785791</v>
      </c>
      <c r="Q135" s="117">
        <v>1.1739725210816092</v>
      </c>
      <c r="R135" s="117">
        <v>0.86972571640014795</v>
      </c>
      <c r="S135" s="117">
        <v>0.58310649835612705</v>
      </c>
      <c r="T135" s="117">
        <v>0.53661539842845118</v>
      </c>
      <c r="U135" s="114">
        <v>-0.5074861430212797</v>
      </c>
      <c r="V135" s="114">
        <v>0.81943962284485272</v>
      </c>
      <c r="W135" s="88">
        <v>1.0098950156366604</v>
      </c>
      <c r="X135" s="50"/>
      <c r="Y135" s="89">
        <v>134</v>
      </c>
      <c r="Z135" s="114">
        <f>(幕後結果!$AB$2+幕後結果!$AB$4*幕後結果_最佳化!$N1136)*12/3</f>
        <v>0.91299695140913195</v>
      </c>
      <c r="AA135" s="114">
        <f>(幕後結果!$AC$2+幕後結果!$AC$4*幕後結果_最佳化!$O1136)*12/3</f>
        <v>2.0822345572140653</v>
      </c>
      <c r="AB135" s="114">
        <f>(幕後結果!$AD$2+幕後結果!$AD$4*幕後結果_最佳化!$P1136)*12/3</f>
        <v>-0.80846406930868975</v>
      </c>
      <c r="AC135" s="114">
        <f>(幕後結果!$AE$2+幕後結果!$AE$4*幕後結果_最佳化!$Q1136)*12/3</f>
        <v>0.35898752137342033</v>
      </c>
      <c r="AD135" s="114">
        <f>(幕後結果!$AF$2+幕後結果!$AF$4*幕後結果_最佳化!$R1136)*12/3</f>
        <v>0.46251717440815088</v>
      </c>
      <c r="AE135" s="114">
        <f>(幕後結果!$AG$2+幕後結果!$AG$4*幕後結果_最佳化!$S1136)*12/3</f>
        <v>1.5138471850705901</v>
      </c>
      <c r="AF135" s="114">
        <f>(幕後結果!$AH$2+幕後結果!$AH$4*幕後結果_最佳化!$T1136)*12/3</f>
        <v>0.10336311367381762</v>
      </c>
      <c r="AG135" s="114">
        <f>(幕後結果!$AI$2+幕後結果!$AI$4*幕後結果_最佳化!$U1136)*12/3</f>
        <v>-1.5981597818132069</v>
      </c>
      <c r="AH135" s="114">
        <f>(幕後結果!$AJ$2+幕後結果!$AJ$4*幕後結果_最佳化!$V1136)*12/3</f>
        <v>1.4066449968107584</v>
      </c>
      <c r="AI135" s="90">
        <f>(幕後結果!$AK$2+幕後結果!$AK$4*幕後結果_最佳化!$W1136)*12/3</f>
        <v>2.4543422618874251</v>
      </c>
      <c r="AJ135" s="50"/>
      <c r="AK135" s="50"/>
      <c r="AL135" s="50"/>
      <c r="AM135" s="98">
        <v>134</v>
      </c>
      <c r="AN135" s="118">
        <f t="shared" si="27"/>
        <v>6.0565603464131951E-2</v>
      </c>
      <c r="AO135" s="118">
        <f t="shared" si="28"/>
        <v>6.4425980432433846E-2</v>
      </c>
      <c r="AP135" s="118">
        <f t="shared" si="29"/>
        <v>9.6266533239098742E-2</v>
      </c>
      <c r="AQ135" s="118">
        <f t="shared" si="30"/>
        <v>0.16725762435795857</v>
      </c>
      <c r="AR135" s="118">
        <f t="shared" si="31"/>
        <v>0.1194147193275263</v>
      </c>
      <c r="AS135" s="118">
        <f t="shared" si="32"/>
        <v>9.3995736273358985E-2</v>
      </c>
      <c r="AT135" s="118">
        <f t="shared" si="33"/>
        <v>0.14738140279128392</v>
      </c>
      <c r="AU135" s="118">
        <f t="shared" si="34"/>
        <v>0.12988451357467043</v>
      </c>
      <c r="AV135" s="118">
        <f t="shared" si="35"/>
        <v>1.1773070885031942E-2</v>
      </c>
      <c r="AW135" s="118">
        <f t="shared" si="36"/>
        <v>0.10903481565450518</v>
      </c>
      <c r="AX135" s="118">
        <f t="shared" si="37"/>
        <v>1</v>
      </c>
      <c r="AY135" s="118">
        <f>SUMPRODUCT(AN135:AW135,幕後結果_最佳化!$Z$1005:$AI$1005)</f>
        <v>-0.29797244627922681</v>
      </c>
      <c r="AZ135" s="118">
        <f>(SUMPRODUCT(AN135:AW135,MMULT(AN135:AW135,幕後結果!$AB$9:$AK$18)))*252</f>
        <v>6.4102075263192906E-2</v>
      </c>
      <c r="BA135" s="118">
        <f t="shared" si="38"/>
        <v>0.25318387638866918</v>
      </c>
      <c r="BB135" s="113">
        <f t="shared" si="39"/>
        <v>-1.3463434210002561</v>
      </c>
      <c r="BC135" s="50"/>
      <c r="BD135" s="50"/>
    </row>
    <row r="136" spans="1:56">
      <c r="A136" s="85">
        <v>135</v>
      </c>
      <c r="B136" s="114">
        <v>0.76303393527347385</v>
      </c>
      <c r="C136" s="114">
        <v>0.29065489527980115</v>
      </c>
      <c r="D136" s="114">
        <v>0.83970755139703557</v>
      </c>
      <c r="E136" s="114">
        <v>0.87840125769132671</v>
      </c>
      <c r="F136" s="114">
        <v>0.80281389522807678</v>
      </c>
      <c r="G136" s="114">
        <v>3.1097821471625986E-2</v>
      </c>
      <c r="H136" s="114">
        <v>0.62264707260942243</v>
      </c>
      <c r="I136" s="114">
        <v>2.4236105586176615E-2</v>
      </c>
      <c r="J136" s="114">
        <v>0.91545549050948694</v>
      </c>
      <c r="K136" s="94">
        <v>0.4467225894321627</v>
      </c>
      <c r="L136" s="95"/>
      <c r="M136" s="96">
        <v>135</v>
      </c>
      <c r="N136" s="117">
        <v>0.71609590939196277</v>
      </c>
      <c r="O136" s="117">
        <v>-0.55147253296654475</v>
      </c>
      <c r="P136" s="117">
        <v>0.99325665045724165</v>
      </c>
      <c r="Q136" s="117">
        <v>1.167031906587912</v>
      </c>
      <c r="R136" s="117">
        <v>0.85171515066872971</v>
      </c>
      <c r="S136" s="117">
        <v>-1.864898427261912</v>
      </c>
      <c r="T136" s="117">
        <v>0.31244039529989676</v>
      </c>
      <c r="U136" s="114">
        <v>-1.9732049989768001</v>
      </c>
      <c r="V136" s="114">
        <v>1.3751368592144755</v>
      </c>
      <c r="W136" s="88">
        <v>-0.13394612190666041</v>
      </c>
      <c r="X136" s="50"/>
      <c r="Y136" s="89">
        <v>135</v>
      </c>
      <c r="Z136" s="114">
        <f>(幕後結果!$AB$2+幕後結果!$AB$4*幕後結果_最佳化!$N1137)*12/3</f>
        <v>0.84077883557744804</v>
      </c>
      <c r="AA136" s="114">
        <f>(幕後結果!$AC$2+幕後結果!$AC$4*幕後結果_最佳化!$O1137)*12/3</f>
        <v>1.323753194606704</v>
      </c>
      <c r="AB136" s="114">
        <f>(幕後結果!$AD$2+幕後結果!$AD$4*幕後結果_最佳化!$P1137)*12/3</f>
        <v>0.78503397178646628</v>
      </c>
      <c r="AC136" s="114">
        <f>(幕後結果!$AE$2+幕後結果!$AE$4*幕後結果_最佳化!$Q1137)*12/3</f>
        <v>0.26183751952163287</v>
      </c>
      <c r="AD136" s="114">
        <f>(幕後結果!$AF$2+幕後結果!$AF$4*幕後結果_最佳化!$R1137)*12/3</f>
        <v>0.61990912220824224</v>
      </c>
      <c r="AE136" s="114">
        <f>(幕後結果!$AG$2+幕後結果!$AG$4*幕後結果_最佳化!$S1137)*12/3</f>
        <v>-0.68180946621999228</v>
      </c>
      <c r="AF136" s="114">
        <f>(幕後結果!$AH$2+幕後結果!$AH$4*幕後結果_最佳化!$T1137)*12/3</f>
        <v>1.5721012420430058E-2</v>
      </c>
      <c r="AG136" s="114">
        <f>(幕後結果!$AI$2+幕後結果!$AI$4*幕後結果_最佳化!$U1137)*12/3</f>
        <v>-3.0121807973178996</v>
      </c>
      <c r="AH136" s="114">
        <f>(幕後結果!$AJ$2+幕後結果!$AJ$4*幕後結果_最佳化!$V1137)*12/3</f>
        <v>1.4219172022651501</v>
      </c>
      <c r="AI136" s="90">
        <f>(幕後結果!$AK$2+幕後結果!$AK$4*幕後結果_最佳化!$W1137)*12/3</f>
        <v>1.0439672263943318</v>
      </c>
      <c r="AJ136" s="50"/>
      <c r="AK136" s="50"/>
      <c r="AL136" s="50"/>
      <c r="AM136" s="98">
        <v>135</v>
      </c>
      <c r="AN136" s="118">
        <f t="shared" si="27"/>
        <v>0.17123185597286528</v>
      </c>
      <c r="AO136" s="118">
        <f t="shared" si="28"/>
        <v>7.6221574889764318E-2</v>
      </c>
      <c r="AP136" s="118">
        <f t="shared" si="29"/>
        <v>4.7819252926430494E-2</v>
      </c>
      <c r="AQ136" s="118">
        <f t="shared" si="30"/>
        <v>0.12561711379313839</v>
      </c>
      <c r="AR136" s="118">
        <f t="shared" si="31"/>
        <v>1.7797185969550464E-2</v>
      </c>
      <c r="AS136" s="118">
        <f t="shared" si="32"/>
        <v>6.2005267564412131E-2</v>
      </c>
      <c r="AT136" s="118">
        <f t="shared" si="33"/>
        <v>0.17140164751981102</v>
      </c>
      <c r="AU136" s="118">
        <f t="shared" si="34"/>
        <v>7.3150659754887548E-2</v>
      </c>
      <c r="AV136" s="118">
        <f t="shared" si="35"/>
        <v>9.9810031763993584E-2</v>
      </c>
      <c r="AW136" s="118">
        <f t="shared" si="36"/>
        <v>0.15494540984514693</v>
      </c>
      <c r="AX136" s="118">
        <f t="shared" si="37"/>
        <v>1.0000000000000002</v>
      </c>
      <c r="AY136" s="118">
        <f>SUMPRODUCT(AN136:AW136,幕後結果_最佳化!$Z$1005:$AI$1005)</f>
        <v>3.5664356970000408E-2</v>
      </c>
      <c r="AZ136" s="118">
        <f>(SUMPRODUCT(AN136:AW136,MMULT(AN136:AW136,幕後結果!$AB$9:$AK$18)))*252</f>
        <v>5.4642610572355033E-2</v>
      </c>
      <c r="BA136" s="118">
        <f t="shared" si="38"/>
        <v>0.23375758933637864</v>
      </c>
      <c r="BB136" s="113">
        <f t="shared" si="39"/>
        <v>-3.0953617593940264E-2</v>
      </c>
      <c r="BC136" s="50"/>
      <c r="BD136" s="50"/>
    </row>
    <row r="137" spans="1:56">
      <c r="A137" s="85">
        <v>136</v>
      </c>
      <c r="B137" s="114">
        <v>0.43632917337627464</v>
      </c>
      <c r="C137" s="114">
        <v>0.35386449805914189</v>
      </c>
      <c r="D137" s="114">
        <v>0.25738184705320033</v>
      </c>
      <c r="E137" s="114">
        <v>0.46899075089778841</v>
      </c>
      <c r="F137" s="114">
        <v>0.59610269234436886</v>
      </c>
      <c r="G137" s="114">
        <v>0.18142525604468052</v>
      </c>
      <c r="H137" s="114">
        <v>0.33803035956649707</v>
      </c>
      <c r="I137" s="114">
        <v>0.85695713567687926</v>
      </c>
      <c r="J137" s="114">
        <v>0.79633883966685937</v>
      </c>
      <c r="K137" s="94">
        <v>5.7972242376993721E-2</v>
      </c>
      <c r="L137" s="95"/>
      <c r="M137" s="96">
        <v>136</v>
      </c>
      <c r="N137" s="117">
        <v>-0.16028274993299521</v>
      </c>
      <c r="O137" s="117">
        <v>-0.374907856203957</v>
      </c>
      <c r="P137" s="117">
        <v>-0.65143814455980131</v>
      </c>
      <c r="Q137" s="117">
        <v>-7.7807095970824053E-2</v>
      </c>
      <c r="R137" s="117">
        <v>0.24327210118846093</v>
      </c>
      <c r="S137" s="117">
        <v>-0.90994690386970045</v>
      </c>
      <c r="T137" s="117">
        <v>-0.41784462816471774</v>
      </c>
      <c r="U137" s="114">
        <v>1.0667478162115092</v>
      </c>
      <c r="V137" s="114">
        <v>0.82861495885890124</v>
      </c>
      <c r="W137" s="88">
        <v>-1.5720261586406616</v>
      </c>
      <c r="X137" s="50"/>
      <c r="Y137" s="89">
        <v>136</v>
      </c>
      <c r="Z137" s="114">
        <f>(幕後結果!$AB$2+幕後結果!$AB$4*幕後結果_最佳化!$N1138)*12/3</f>
        <v>-0.24728943673047174</v>
      </c>
      <c r="AA137" s="114">
        <f>(幕後結果!$AC$2+幕後結果!$AC$4*幕後結果_最佳化!$O1138)*12/3</f>
        <v>0.92855139698755396</v>
      </c>
      <c r="AB137" s="114">
        <f>(幕後結果!$AD$2+幕後結果!$AD$4*幕後結果_最佳化!$P1138)*12/3</f>
        <v>-1.8130474371146608</v>
      </c>
      <c r="AC137" s="114">
        <f>(幕後結果!$AE$2+幕後結果!$AE$4*幕後結果_最佳化!$Q1138)*12/3</f>
        <v>-0.59427515922804608</v>
      </c>
      <c r="AD137" s="114">
        <f>(幕後結果!$AF$2+幕後結果!$AF$4*幕後結果_最佳化!$R1138)*12/3</f>
        <v>-0.82198381166456447</v>
      </c>
      <c r="AE137" s="114">
        <f>(幕後結果!$AG$2+幕後結果!$AG$4*幕後結果_最佳化!$S1138)*12/3</f>
        <v>-0.51216876969181735</v>
      </c>
      <c r="AF137" s="114">
        <f>(幕後結果!$AH$2+幕後結果!$AH$4*幕後結果_最佳化!$T1138)*12/3</f>
        <v>-0.4870380439565361</v>
      </c>
      <c r="AG137" s="114">
        <f>(幕後結果!$AI$2+幕後結果!$AI$4*幕後結果_最佳化!$U1138)*12/3</f>
        <v>-0.50460052916420595</v>
      </c>
      <c r="AH137" s="114">
        <f>(幕後結果!$AJ$2+幕後結果!$AJ$4*幕後結果_最佳化!$V1138)*12/3</f>
        <v>0.71260205877491833</v>
      </c>
      <c r="AI137" s="90">
        <f>(幕後結果!$AK$2+幕後結果!$AK$4*幕後結果_最佳化!$W1138)*12/3</f>
        <v>-0.31009985222420078</v>
      </c>
      <c r="AJ137" s="50"/>
      <c r="AK137" s="50"/>
      <c r="AL137" s="50"/>
      <c r="AM137" s="98">
        <v>136</v>
      </c>
      <c r="AN137" s="118">
        <f t="shared" si="27"/>
        <v>5.619426364877176E-2</v>
      </c>
      <c r="AO137" s="118">
        <f t="shared" si="28"/>
        <v>0.14784552257297959</v>
      </c>
      <c r="AP137" s="118">
        <f t="shared" si="29"/>
        <v>1.9208131886640115E-2</v>
      </c>
      <c r="AQ137" s="118">
        <f t="shared" si="30"/>
        <v>8.0824689953235856E-2</v>
      </c>
      <c r="AR137" s="118">
        <f t="shared" si="31"/>
        <v>0.17534933220143131</v>
      </c>
      <c r="AS137" s="118">
        <f t="shared" si="32"/>
        <v>5.7768450852016193E-2</v>
      </c>
      <c r="AT137" s="118">
        <f t="shared" si="33"/>
        <v>0.21247655196933135</v>
      </c>
      <c r="AU137" s="118">
        <f t="shared" si="34"/>
        <v>3.1778462125446563E-2</v>
      </c>
      <c r="AV137" s="118">
        <f t="shared" si="35"/>
        <v>9.1903314321088322E-2</v>
      </c>
      <c r="AW137" s="118">
        <f t="shared" si="36"/>
        <v>0.12665128046905888</v>
      </c>
      <c r="AX137" s="118">
        <f t="shared" si="37"/>
        <v>1</v>
      </c>
      <c r="AY137" s="118">
        <f>SUMPRODUCT(AN137:AW137,幕後結果_最佳化!$Z$1005:$AI$1005)</f>
        <v>5.9647196417514502E-2</v>
      </c>
      <c r="AZ137" s="118">
        <f>(SUMPRODUCT(AN137:AW137,MMULT(AN137:AW137,幕後結果!$AB$9:$AK$18)))*252</f>
        <v>5.068393239471862E-2</v>
      </c>
      <c r="BA137" s="118">
        <f t="shared" si="38"/>
        <v>0.22513092278653907</v>
      </c>
      <c r="BB137" s="113">
        <f t="shared" si="39"/>
        <v>7.4388698852327725E-2</v>
      </c>
      <c r="BC137" s="50"/>
      <c r="BD137" s="50"/>
    </row>
    <row r="138" spans="1:56">
      <c r="A138" s="85">
        <v>137</v>
      </c>
      <c r="B138" s="114">
        <v>0.97423074457409031</v>
      </c>
      <c r="C138" s="114">
        <v>0.2276863161947571</v>
      </c>
      <c r="D138" s="114">
        <v>0.95976591437496039</v>
      </c>
      <c r="E138" s="114">
        <v>0.83857093825050333</v>
      </c>
      <c r="F138" s="114">
        <v>0.53166806195343796</v>
      </c>
      <c r="G138" s="114">
        <v>0.54614866144502217</v>
      </c>
      <c r="H138" s="114">
        <v>0.99598644879150267</v>
      </c>
      <c r="I138" s="114">
        <v>0.35142888821367935</v>
      </c>
      <c r="J138" s="114">
        <v>0.30902194966421725</v>
      </c>
      <c r="K138" s="94">
        <v>0.6826262595254815</v>
      </c>
      <c r="L138" s="95"/>
      <c r="M138" s="96">
        <v>137</v>
      </c>
      <c r="N138" s="117">
        <v>1.9469685034364288</v>
      </c>
      <c r="O138" s="117">
        <v>-0.74648807532000883</v>
      </c>
      <c r="P138" s="117">
        <v>1.7479760697523903</v>
      </c>
      <c r="Q138" s="117">
        <v>0.98860155828693408</v>
      </c>
      <c r="R138" s="117">
        <v>7.9463608708607539E-2</v>
      </c>
      <c r="S138" s="117">
        <v>0.11593674075325384</v>
      </c>
      <c r="T138" s="117">
        <v>2.6509276932867252</v>
      </c>
      <c r="U138" s="114">
        <v>-0.38146562123553979</v>
      </c>
      <c r="V138" s="114">
        <v>-0.49862456054674509</v>
      </c>
      <c r="W138" s="88">
        <v>0.47505540797721879</v>
      </c>
      <c r="X138" s="50"/>
      <c r="Y138" s="89">
        <v>137</v>
      </c>
      <c r="Z138" s="114">
        <f>(幕後結果!$AB$2+幕後結果!$AB$4*幕後結果_最佳化!$N1139)*12/3</f>
        <v>2.3689691932302952</v>
      </c>
      <c r="AA138" s="114">
        <f>(幕後結果!$AC$2+幕後結果!$AC$4*幕後結果_最佳化!$O1139)*12/3</f>
        <v>1.9335171169918812</v>
      </c>
      <c r="AB138" s="114">
        <f>(幕後結果!$AD$2+幕後結果!$AD$4*幕後結果_最佳化!$P1139)*12/3</f>
        <v>2.8291111417269299</v>
      </c>
      <c r="AC138" s="114">
        <f>(幕後結果!$AE$2+幕後結果!$AE$4*幕後結果_最佳化!$Q1139)*12/3</f>
        <v>0.24616183713177184</v>
      </c>
      <c r="AD138" s="114">
        <f>(幕後結果!$AF$2+幕後結果!$AF$4*幕後結果_最佳化!$R1139)*12/3</f>
        <v>0.36690368952370056</v>
      </c>
      <c r="AE138" s="114">
        <f>(幕後結果!$AG$2+幕後結果!$AG$4*幕後結果_最佳化!$S1139)*12/3</f>
        <v>1.2970904693740974</v>
      </c>
      <c r="AF138" s="114">
        <f>(幕後結果!$AH$2+幕後結果!$AH$4*幕後結果_最佳化!$T1139)*12/3</f>
        <v>0.83698051099607806</v>
      </c>
      <c r="AG138" s="114">
        <f>(幕後結果!$AI$2+幕後結果!$AI$4*幕後結果_最佳化!$U1139)*12/3</f>
        <v>4.9943017606265405E-2</v>
      </c>
      <c r="AH138" s="114">
        <f>(幕後結果!$AJ$2+幕後結果!$AJ$4*幕後結果_最佳化!$V1139)*12/3</f>
        <v>1.4326820408665271</v>
      </c>
      <c r="AI138" s="90">
        <f>(幕後結果!$AK$2+幕後結果!$AK$4*幕後結果_最佳化!$W1139)*12/3</f>
        <v>2.2974308142836786</v>
      </c>
      <c r="AJ138" s="50"/>
      <c r="AK138" s="50"/>
      <c r="AL138" s="50"/>
      <c r="AM138" s="98">
        <v>137</v>
      </c>
      <c r="AN138" s="118">
        <f t="shared" si="27"/>
        <v>7.5450715896089524E-2</v>
      </c>
      <c r="AO138" s="118">
        <f t="shared" si="28"/>
        <v>0.10980841893925403</v>
      </c>
      <c r="AP138" s="118">
        <f t="shared" si="29"/>
        <v>3.9799369429431998E-2</v>
      </c>
      <c r="AQ138" s="118">
        <f t="shared" si="30"/>
        <v>0.18354040157138254</v>
      </c>
      <c r="AR138" s="118">
        <f t="shared" si="31"/>
        <v>9.0231369216194596E-2</v>
      </c>
      <c r="AS138" s="118">
        <f t="shared" si="32"/>
        <v>0.15899116634474098</v>
      </c>
      <c r="AT138" s="118">
        <f t="shared" si="33"/>
        <v>4.2747585401923992E-2</v>
      </c>
      <c r="AU138" s="118">
        <f t="shared" si="34"/>
        <v>0.14139181258161668</v>
      </c>
      <c r="AV138" s="118">
        <f t="shared" si="35"/>
        <v>7.0554802649879012E-2</v>
      </c>
      <c r="AW138" s="118">
        <f t="shared" si="36"/>
        <v>8.7484357969486642E-2</v>
      </c>
      <c r="AX138" s="118">
        <f t="shared" si="37"/>
        <v>1</v>
      </c>
      <c r="AY138" s="118">
        <f>SUMPRODUCT(AN138:AW138,幕後結果_最佳化!$Z$1005:$AI$1005)</f>
        <v>-0.10711064990832425</v>
      </c>
      <c r="AZ138" s="118">
        <f>(SUMPRODUCT(AN138:AW138,MMULT(AN138:AW138,幕後結果!$AB$9:$AK$18)))*252</f>
        <v>6.5379235489258017E-2</v>
      </c>
      <c r="BA138" s="118">
        <f t="shared" si="38"/>
        <v>0.25569363599678818</v>
      </c>
      <c r="BB138" s="113">
        <f t="shared" si="39"/>
        <v>-0.58668120277427849</v>
      </c>
      <c r="BC138" s="50"/>
      <c r="BD138" s="50"/>
    </row>
    <row r="139" spans="1:56">
      <c r="A139" s="85">
        <v>138</v>
      </c>
      <c r="B139" s="114">
        <v>0.28286110883124671</v>
      </c>
      <c r="C139" s="114">
        <v>0.81559927631642126</v>
      </c>
      <c r="D139" s="114">
        <v>0.66278450767075348</v>
      </c>
      <c r="E139" s="114">
        <v>0.33243579200119222</v>
      </c>
      <c r="F139" s="114">
        <v>7.1454811670875085E-2</v>
      </c>
      <c r="G139" s="114">
        <v>0.9255234961603398</v>
      </c>
      <c r="H139" s="114">
        <v>0.24478357945848939</v>
      </c>
      <c r="I139" s="114">
        <v>0.89199190368250747</v>
      </c>
      <c r="J139" s="114">
        <v>0.78705083510977913</v>
      </c>
      <c r="K139" s="94">
        <v>0.50027522208926567</v>
      </c>
      <c r="L139" s="95"/>
      <c r="M139" s="96">
        <v>138</v>
      </c>
      <c r="N139" s="117">
        <v>-0.57436295214913302</v>
      </c>
      <c r="O139" s="117">
        <v>0.89872070176618479</v>
      </c>
      <c r="P139" s="117">
        <v>0.42007456262989368</v>
      </c>
      <c r="Q139" s="117">
        <v>-0.43319710208262546</v>
      </c>
      <c r="R139" s="117">
        <v>-1.4650413984038904</v>
      </c>
      <c r="S139" s="117">
        <v>1.4432395293951568</v>
      </c>
      <c r="T139" s="117">
        <v>-0.69099742553627197</v>
      </c>
      <c r="U139" s="114">
        <v>1.237190971317583</v>
      </c>
      <c r="V139" s="114">
        <v>0.79623005800420854</v>
      </c>
      <c r="W139" s="88">
        <v>6.8987952547916735E-4</v>
      </c>
      <c r="X139" s="50"/>
      <c r="Y139" s="89">
        <v>138</v>
      </c>
      <c r="Z139" s="114">
        <f>(幕後結果!$AB$2+幕後結果!$AB$4*幕後結果_最佳化!$N1140)*12/3</f>
        <v>-0.76139087613483503</v>
      </c>
      <c r="AA139" s="114">
        <f>(幕後結果!$AC$2+幕後結果!$AC$4*幕後結果_最佳化!$O1140)*12/3</f>
        <v>1.9709941669631155</v>
      </c>
      <c r="AB139" s="114">
        <f>(幕後結果!$AD$2+幕後結果!$AD$4*幕後結果_最佳化!$P1140)*12/3</f>
        <v>-0.61463901278022204</v>
      </c>
      <c r="AC139" s="114">
        <f>(幕後結果!$AE$2+幕後結果!$AE$4*幕後結果_最佳化!$Q1140)*12/3</f>
        <v>-0.71973790536942328</v>
      </c>
      <c r="AD139" s="114">
        <f>(幕後結果!$AF$2+幕後結果!$AF$4*幕後結果_最佳化!$R1140)*12/3</f>
        <v>-2.4690533474320269</v>
      </c>
      <c r="AE139" s="114">
        <f>(幕後結果!$AG$2+幕後結果!$AG$4*幕後結果_最佳化!$S1140)*12/3</f>
        <v>1.4395372485674083</v>
      </c>
      <c r="AF139" s="114">
        <f>(幕後結果!$AH$2+幕後結果!$AH$4*幕後結果_最佳化!$T1140)*12/3</f>
        <v>-0.67288432840318313</v>
      </c>
      <c r="AG139" s="114">
        <f>(幕後結果!$AI$2+幕後結果!$AI$4*幕後結果_最佳化!$U1140)*12/3</f>
        <v>-0.8160100292801441</v>
      </c>
      <c r="AH139" s="114">
        <f>(幕後結果!$AJ$2+幕後結果!$AJ$4*幕後結果_最佳化!$V1140)*12/3</f>
        <v>1.0647654012791015</v>
      </c>
      <c r="AI139" s="90">
        <f>(幕後結果!$AK$2+幕後結果!$AK$4*幕後結果_最佳化!$W1140)*12/3</f>
        <v>0.63250780359448433</v>
      </c>
      <c r="AJ139" s="50"/>
      <c r="AK139" s="50"/>
      <c r="AL139" s="50"/>
      <c r="AM139" s="98">
        <v>138</v>
      </c>
      <c r="AN139" s="118">
        <f t="shared" si="27"/>
        <v>0.15107309357573104</v>
      </c>
      <c r="AO139" s="118">
        <f t="shared" si="28"/>
        <v>0.12625614992959611</v>
      </c>
      <c r="AP139" s="118">
        <f t="shared" si="29"/>
        <v>0.12704249167008619</v>
      </c>
      <c r="AQ139" s="118">
        <f t="shared" si="30"/>
        <v>9.4072947563751688E-2</v>
      </c>
      <c r="AR139" s="118">
        <f t="shared" si="31"/>
        <v>0.11253993270418391</v>
      </c>
      <c r="AS139" s="118">
        <f t="shared" si="32"/>
        <v>4.5629616438313612E-2</v>
      </c>
      <c r="AT139" s="118">
        <f t="shared" si="33"/>
        <v>1.0941806303044112E-2</v>
      </c>
      <c r="AU139" s="118">
        <f t="shared" si="34"/>
        <v>0.15900094500673798</v>
      </c>
      <c r="AV139" s="118">
        <f t="shared" si="35"/>
        <v>7.5289022287909763E-2</v>
      </c>
      <c r="AW139" s="118">
        <f t="shared" si="36"/>
        <v>9.8153994520645521E-2</v>
      </c>
      <c r="AX139" s="118">
        <f t="shared" si="37"/>
        <v>1</v>
      </c>
      <c r="AY139" s="118">
        <f>SUMPRODUCT(AN139:AW139,幕後結果_最佳化!$Z$1005:$AI$1005)</f>
        <v>-0.1853229270390564</v>
      </c>
      <c r="AZ139" s="118">
        <f>(SUMPRODUCT(AN139:AW139,MMULT(AN139:AW139,幕後結果!$AB$9:$AK$18)))*252</f>
        <v>9.4577099837025058E-2</v>
      </c>
      <c r="BA139" s="118">
        <f t="shared" si="38"/>
        <v>0.30753390030535666</v>
      </c>
      <c r="BB139" s="113">
        <f t="shared" si="39"/>
        <v>-0.74210656715389489</v>
      </c>
      <c r="BC139" s="50"/>
      <c r="BD139" s="50"/>
    </row>
    <row r="140" spans="1:56">
      <c r="A140" s="85">
        <v>139</v>
      </c>
      <c r="B140" s="114">
        <v>0.271964581776724</v>
      </c>
      <c r="C140" s="114">
        <v>0.35165852401879261</v>
      </c>
      <c r="D140" s="114">
        <v>0.11028473824811535</v>
      </c>
      <c r="E140" s="114">
        <v>0.46096063363460393</v>
      </c>
      <c r="F140" s="114">
        <v>0.26183646839050811</v>
      </c>
      <c r="G140" s="114">
        <v>0.32742347289985307</v>
      </c>
      <c r="H140" s="114">
        <v>0.97029196548854135</v>
      </c>
      <c r="I140" s="114">
        <v>0.135645297355379</v>
      </c>
      <c r="J140" s="114">
        <v>0.46845422741151554</v>
      </c>
      <c r="K140" s="94">
        <v>0.1646977402952603</v>
      </c>
      <c r="L140" s="95"/>
      <c r="M140" s="96">
        <v>139</v>
      </c>
      <c r="N140" s="117">
        <v>-0.60688209172915708</v>
      </c>
      <c r="O140" s="117">
        <v>-0.38084664112354488</v>
      </c>
      <c r="P140" s="117">
        <v>-1.225015245291041</v>
      </c>
      <c r="Q140" s="117">
        <v>-9.8013885695114392E-2</v>
      </c>
      <c r="R140" s="117">
        <v>-0.63769393128545182</v>
      </c>
      <c r="S140" s="117">
        <v>-0.44703893819263463</v>
      </c>
      <c r="T140" s="117">
        <v>1.8851019930513548</v>
      </c>
      <c r="U140" s="114">
        <v>-1.1000953154558157</v>
      </c>
      <c r="V140" s="114">
        <v>-7.9156109152339685E-2</v>
      </c>
      <c r="W140" s="88">
        <v>-0.97533224520461204</v>
      </c>
      <c r="X140" s="50"/>
      <c r="Y140" s="89">
        <v>139</v>
      </c>
      <c r="Z140" s="114">
        <f>(幕後結果!$AB$2+幕後結果!$AB$4*幕後結果_最佳化!$N1141)*12/3</f>
        <v>-0.80176502678682748</v>
      </c>
      <c r="AA140" s="114">
        <f>(幕後結果!$AC$2+幕後結果!$AC$4*幕後結果_最佳化!$O1141)*12/3</f>
        <v>0.62810217178061711</v>
      </c>
      <c r="AB140" s="114">
        <f>(幕後結果!$AD$2+幕後結果!$AD$4*幕後結果_最佳化!$P1141)*12/3</f>
        <v>-2.8999621703296352</v>
      </c>
      <c r="AC140" s="114">
        <f>(幕後結果!$AE$2+幕後結果!$AE$4*幕後結果_最佳化!$Q1141)*12/3</f>
        <v>-0.65056809500283097</v>
      </c>
      <c r="AD140" s="114">
        <f>(幕後結果!$AF$2+幕後結果!$AF$4*幕後結果_最佳化!$R1141)*12/3</f>
        <v>-2.009111356118118</v>
      </c>
      <c r="AE140" s="114">
        <f>(幕後結果!$AG$2+幕後結果!$AG$4*幕後結果_最佳化!$S1141)*12/3</f>
        <v>-0.4379402545826509</v>
      </c>
      <c r="AF140" s="114">
        <f>(幕後結果!$AH$2+幕後結果!$AH$4*幕後結果_最佳化!$T1141)*12/3</f>
        <v>0.36072582099717554</v>
      </c>
      <c r="AG140" s="114">
        <f>(幕後結果!$AI$2+幕後結果!$AI$4*幕後結果_最佳化!$U1141)*12/3</f>
        <v>-3.7320062931582307</v>
      </c>
      <c r="AH140" s="114">
        <f>(幕後結果!$AJ$2+幕後結果!$AJ$4*幕後結果_最佳化!$V1141)*12/3</f>
        <v>0.80916806720118695</v>
      </c>
      <c r="AI140" s="90">
        <f>(幕後結果!$AK$2+幕後結果!$AK$4*幕後結果_最佳化!$W1141)*12/3</f>
        <v>-0.12664787459823412</v>
      </c>
      <c r="AJ140" s="50"/>
      <c r="AK140" s="50"/>
      <c r="AL140" s="50"/>
      <c r="AM140" s="98">
        <v>139</v>
      </c>
      <c r="AN140" s="118">
        <f t="shared" si="27"/>
        <v>0.13804522865903077</v>
      </c>
      <c r="AO140" s="118">
        <f t="shared" si="28"/>
        <v>0.11092453678198431</v>
      </c>
      <c r="AP140" s="118">
        <f t="shared" si="29"/>
        <v>7.3078054131493458E-2</v>
      </c>
      <c r="AQ140" s="118">
        <f t="shared" si="30"/>
        <v>0.11410219148814642</v>
      </c>
      <c r="AR140" s="118">
        <f t="shared" si="31"/>
        <v>4.0380287860054695E-2</v>
      </c>
      <c r="AS140" s="118">
        <f t="shared" si="32"/>
        <v>6.4274955236093848E-2</v>
      </c>
      <c r="AT140" s="118">
        <f t="shared" si="33"/>
        <v>5.0535721302289331E-2</v>
      </c>
      <c r="AU140" s="118">
        <f t="shared" si="34"/>
        <v>0.14287270653811129</v>
      </c>
      <c r="AV140" s="118">
        <f t="shared" si="35"/>
        <v>8.4001047558486377E-2</v>
      </c>
      <c r="AW140" s="118">
        <f t="shared" si="36"/>
        <v>0.1817852704443095</v>
      </c>
      <c r="AX140" s="118">
        <f t="shared" si="37"/>
        <v>0.99999999999999989</v>
      </c>
      <c r="AY140" s="118">
        <f>SUMPRODUCT(AN140:AW140,幕後結果_最佳化!$Z$1005:$AI$1005)</f>
        <v>-1.0461440549428436E-2</v>
      </c>
      <c r="AZ140" s="118">
        <f>(SUMPRODUCT(AN140:AW140,MMULT(AN140:AW140,幕後結果!$AB$9:$AK$18)))*252</f>
        <v>7.4274057605121707E-2</v>
      </c>
      <c r="BA140" s="118">
        <f t="shared" si="38"/>
        <v>0.27253267254610358</v>
      </c>
      <c r="BB140" s="113">
        <f t="shared" si="39"/>
        <v>-0.19579832410883297</v>
      </c>
      <c r="BC140" s="50"/>
      <c r="BD140" s="50"/>
    </row>
    <row r="141" spans="1:56">
      <c r="A141" s="85">
        <v>140</v>
      </c>
      <c r="B141" s="114">
        <v>0.7012357530101645</v>
      </c>
      <c r="C141" s="114">
        <v>6.9294830288569198E-2</v>
      </c>
      <c r="D141" s="114">
        <v>6.2277987297661319E-2</v>
      </c>
      <c r="E141" s="114">
        <v>0.37665273102112584</v>
      </c>
      <c r="F141" s="114">
        <v>0.80183256865631658</v>
      </c>
      <c r="G141" s="114">
        <v>0.81318529342851864</v>
      </c>
      <c r="H141" s="114">
        <v>0.86988409703201608</v>
      </c>
      <c r="I141" s="114">
        <v>0.38684026455350828</v>
      </c>
      <c r="J141" s="114">
        <v>0.61084730486100103</v>
      </c>
      <c r="K141" s="94">
        <v>0.53749744464637694</v>
      </c>
      <c r="L141" s="95"/>
      <c r="M141" s="96">
        <v>140</v>
      </c>
      <c r="N141" s="117">
        <v>0.52795799020685519</v>
      </c>
      <c r="O141" s="117">
        <v>-1.4810634718348394</v>
      </c>
      <c r="P141" s="117">
        <v>-1.5359282666077048</v>
      </c>
      <c r="Q141" s="117">
        <v>-0.31428385138251075</v>
      </c>
      <c r="R141" s="117">
        <v>0.8481851561049667</v>
      </c>
      <c r="S141" s="117">
        <v>0.88969549594783504</v>
      </c>
      <c r="T141" s="117">
        <v>1.1258434102804453</v>
      </c>
      <c r="U141" s="114">
        <v>-0.28756396872789336</v>
      </c>
      <c r="V141" s="114">
        <v>0.28152808473314467</v>
      </c>
      <c r="W141" s="88">
        <v>9.4130980559361643E-2</v>
      </c>
      <c r="X141" s="50"/>
      <c r="Y141" s="89">
        <v>140</v>
      </c>
      <c r="Z141" s="114">
        <f>(幕後結果!$AB$2+幕後結果!$AB$4*幕後結果_最佳化!$N1142)*12/3</f>
        <v>0.6071961273437434</v>
      </c>
      <c r="AA141" s="114">
        <f>(幕後結果!$AC$2+幕後結果!$AC$4*幕後結果_最佳化!$O1142)*12/3</f>
        <v>0.23974087568846603</v>
      </c>
      <c r="AB141" s="114">
        <f>(幕後結果!$AD$2+幕後結果!$AD$4*幕後結果_最佳化!$P1142)*12/3</f>
        <v>-2.4491409924851788</v>
      </c>
      <c r="AC141" s="114">
        <f>(幕後結果!$AE$2+幕後結果!$AE$4*幕後結果_最佳化!$Q1142)*12/3</f>
        <v>-0.80045764834197131</v>
      </c>
      <c r="AD141" s="114">
        <f>(幕後結果!$AF$2+幕後結果!$AF$4*幕後結果_最佳化!$R1142)*12/3</f>
        <v>-0.26419103697610224</v>
      </c>
      <c r="AE141" s="114">
        <f>(幕後結果!$AG$2+幕後結果!$AG$4*幕後結果_最佳化!$S1142)*12/3</f>
        <v>1.0723198160606431</v>
      </c>
      <c r="AF141" s="114">
        <f>(幕後結果!$AH$2+幕後結果!$AH$4*幕後結果_最佳化!$T1142)*12/3</f>
        <v>3.0528816081838051E-2</v>
      </c>
      <c r="AG141" s="114">
        <f>(幕後結果!$AI$2+幕後結果!$AI$4*幕後結果_最佳化!$U1142)*12/3</f>
        <v>-1.7353235102574989</v>
      </c>
      <c r="AH141" s="114">
        <f>(幕後結果!$AJ$2+幕後結果!$AJ$4*幕後結果_最佳化!$V1142)*12/3</f>
        <v>0.74715674260486631</v>
      </c>
      <c r="AI141" s="90">
        <f>(幕後結果!$AK$2+幕後結果!$AK$4*幕後結果_最佳化!$W1142)*12/3</f>
        <v>1.115472844353933</v>
      </c>
      <c r="AJ141" s="50"/>
      <c r="AK141" s="50"/>
      <c r="AL141" s="50"/>
      <c r="AM141" s="98">
        <v>140</v>
      </c>
      <c r="AN141" s="118">
        <f t="shared" si="27"/>
        <v>0.1647238026992546</v>
      </c>
      <c r="AO141" s="118">
        <f t="shared" si="28"/>
        <v>0.1251462662378745</v>
      </c>
      <c r="AP141" s="118">
        <f t="shared" si="29"/>
        <v>7.5815584085690835E-2</v>
      </c>
      <c r="AQ141" s="118">
        <f t="shared" si="30"/>
        <v>1.4364381879815083E-2</v>
      </c>
      <c r="AR141" s="118">
        <f t="shared" si="31"/>
        <v>8.5424782482463449E-2</v>
      </c>
      <c r="AS141" s="118">
        <f t="shared" si="32"/>
        <v>9.9071989840002664E-2</v>
      </c>
      <c r="AT141" s="118">
        <f t="shared" si="33"/>
        <v>6.9671436383664367E-2</v>
      </c>
      <c r="AU141" s="118">
        <f t="shared" si="34"/>
        <v>4.0086002130807118E-2</v>
      </c>
      <c r="AV141" s="118">
        <f t="shared" si="35"/>
        <v>0.13742367782328294</v>
      </c>
      <c r="AW141" s="118">
        <f t="shared" si="36"/>
        <v>0.18827207643714455</v>
      </c>
      <c r="AX141" s="118">
        <f t="shared" si="37"/>
        <v>1</v>
      </c>
      <c r="AY141" s="118">
        <f>SUMPRODUCT(AN141:AW141,幕後結果_最佳化!$Z$1005:$AI$1005)</f>
        <v>0.2338513784054965</v>
      </c>
      <c r="AZ141" s="118">
        <f>(SUMPRODUCT(AN141:AW141,MMULT(AN141:AW141,幕後結果!$AB$9:$AK$18)))*252</f>
        <v>7.1652201711159533E-2</v>
      </c>
      <c r="BA141" s="118">
        <f t="shared" si="38"/>
        <v>0.26767928890961945</v>
      </c>
      <c r="BB141" s="113">
        <f t="shared" si="39"/>
        <v>0.71335880778572403</v>
      </c>
      <c r="BC141" s="50"/>
      <c r="BD141" s="50"/>
    </row>
    <row r="142" spans="1:56">
      <c r="A142" s="85">
        <v>141</v>
      </c>
      <c r="B142" s="114">
        <v>0.30886019528720543</v>
      </c>
      <c r="C142" s="114">
        <v>0.87207695451067524</v>
      </c>
      <c r="D142" s="114">
        <v>0.30567689166357059</v>
      </c>
      <c r="E142" s="114">
        <v>9.4329704668227876E-2</v>
      </c>
      <c r="F142" s="114">
        <v>0.31585816645164932</v>
      </c>
      <c r="G142" s="114">
        <v>0.15185215477642289</v>
      </c>
      <c r="H142" s="114">
        <v>5.8626801265247552E-2</v>
      </c>
      <c r="I142" s="114">
        <v>4.8787763525567573E-2</v>
      </c>
      <c r="J142" s="114">
        <v>0.14750252280305642</v>
      </c>
      <c r="K142" s="94">
        <v>5.42172263757279E-3</v>
      </c>
      <c r="L142" s="95"/>
      <c r="M142" s="96">
        <v>141</v>
      </c>
      <c r="N142" s="117">
        <v>-0.49908374191290839</v>
      </c>
      <c r="O142" s="117">
        <v>1.1362640037734317</v>
      </c>
      <c r="P142" s="117">
        <v>-0.50814197042306108</v>
      </c>
      <c r="Q142" s="117">
        <v>-1.3145552760532724</v>
      </c>
      <c r="R142" s="117">
        <v>-0.47931249717086638</v>
      </c>
      <c r="S142" s="117">
        <v>-1.0285220809019855</v>
      </c>
      <c r="T142" s="117">
        <v>-1.5664059857558545</v>
      </c>
      <c r="U142" s="114">
        <v>-1.6567228205054676</v>
      </c>
      <c r="V142" s="114">
        <v>-1.0472049872451179</v>
      </c>
      <c r="W142" s="88">
        <v>-2.5477039375174897</v>
      </c>
      <c r="X142" s="50"/>
      <c r="Y142" s="89">
        <v>141</v>
      </c>
      <c r="Z142" s="114">
        <f>(幕後結果!$AB$2+幕後結果!$AB$4*幕後結果_最佳化!$N1143)*12/3</f>
        <v>-0.66792794278873446</v>
      </c>
      <c r="AA142" s="114">
        <f>(幕後結果!$AC$2+幕後結果!$AC$4*幕後結果_最佳化!$O1143)*12/3</f>
        <v>2.2659250060406939</v>
      </c>
      <c r="AB142" s="114">
        <f>(幕後結果!$AD$2+幕後結果!$AD$4*幕後結果_最佳化!$P1143)*12/3</f>
        <v>-1.4056622721878933</v>
      </c>
      <c r="AC142" s="114">
        <f>(幕後結果!$AE$2+幕後結果!$AE$4*幕後結果_最佳化!$Q1143)*12/3</f>
        <v>-1.2440395955448091</v>
      </c>
      <c r="AD142" s="114">
        <f>(幕後結果!$AF$2+幕後結果!$AF$4*幕後結果_最佳化!$R1143)*12/3</f>
        <v>-1.6915938085511613</v>
      </c>
      <c r="AE142" s="114">
        <f>(幕後結果!$AG$2+幕後結果!$AG$4*幕後結果_最佳化!$S1143)*12/3</f>
        <v>-0.75672978813434211</v>
      </c>
      <c r="AF142" s="114">
        <f>(幕後結果!$AH$2+幕後結果!$AH$4*幕後結果_最佳化!$T1143)*12/3</f>
        <v>-1.0675511578365628</v>
      </c>
      <c r="AG142" s="114">
        <f>(幕後結果!$AI$2+幕後結果!$AI$4*幕後結果_最佳化!$U1143)*12/3</f>
        <v>-5.2929717112350287</v>
      </c>
      <c r="AH142" s="114">
        <f>(幕後結果!$AJ$2+幕後結果!$AJ$4*幕後結果_最佳化!$V1143)*12/3</f>
        <v>-0.51008211312045448</v>
      </c>
      <c r="AI142" s="90">
        <f>(幕後結果!$AK$2+幕後結果!$AK$4*幕後結果_最佳化!$W1143)*12/3</f>
        <v>-2.3702769250149922</v>
      </c>
      <c r="AJ142" s="50"/>
      <c r="AK142" s="50"/>
      <c r="AL142" s="50"/>
      <c r="AM142" s="98">
        <v>141</v>
      </c>
      <c r="AN142" s="118">
        <f t="shared" si="27"/>
        <v>6.0136246299582065E-2</v>
      </c>
      <c r="AO142" s="118">
        <f t="shared" si="28"/>
        <v>2.06605761446025E-2</v>
      </c>
      <c r="AP142" s="118">
        <f t="shared" si="29"/>
        <v>6.0947904072519321E-2</v>
      </c>
      <c r="AQ142" s="118">
        <f t="shared" si="30"/>
        <v>0.13584818974179685</v>
      </c>
      <c r="AR142" s="118">
        <f t="shared" si="31"/>
        <v>0.14479607346291096</v>
      </c>
      <c r="AS142" s="118">
        <f t="shared" si="32"/>
        <v>0.1458273725232998</v>
      </c>
      <c r="AT142" s="118">
        <f t="shared" si="33"/>
        <v>0.15125471189113421</v>
      </c>
      <c r="AU142" s="118">
        <f t="shared" si="34"/>
        <v>0.14422454136329715</v>
      </c>
      <c r="AV142" s="118">
        <f t="shared" si="35"/>
        <v>9.6291857799370925E-2</v>
      </c>
      <c r="AW142" s="118">
        <f t="shared" si="36"/>
        <v>4.0012526701486299E-2</v>
      </c>
      <c r="AX142" s="118">
        <f t="shared" si="37"/>
        <v>1</v>
      </c>
      <c r="AY142" s="118">
        <f>SUMPRODUCT(AN142:AW142,幕後結果_最佳化!$Z$1005:$AI$1005)</f>
        <v>-0.3464155288116551</v>
      </c>
      <c r="AZ142" s="118">
        <f>(SUMPRODUCT(AN142:AW142,MMULT(AN142:AW142,幕後結果!$AB$9:$AK$18)))*252</f>
        <v>5.8550523331712186E-2</v>
      </c>
      <c r="BA142" s="118">
        <f t="shared" si="38"/>
        <v>0.24197215404197275</v>
      </c>
      <c r="BB142" s="113">
        <f t="shared" si="39"/>
        <v>-1.6089269872934386</v>
      </c>
      <c r="BC142" s="50"/>
      <c r="BD142" s="50"/>
    </row>
    <row r="143" spans="1:56">
      <c r="A143" s="85">
        <v>142</v>
      </c>
      <c r="B143" s="114">
        <v>0.62168857932419086</v>
      </c>
      <c r="C143" s="114">
        <v>0.18452307019237257</v>
      </c>
      <c r="D143" s="114">
        <v>0.8407591699073369</v>
      </c>
      <c r="E143" s="114">
        <v>0.69328801142133401</v>
      </c>
      <c r="F143" s="114">
        <v>0.20081078401965624</v>
      </c>
      <c r="G143" s="114">
        <v>0.1581628333511953</v>
      </c>
      <c r="H143" s="114">
        <v>0.9662554524991942</v>
      </c>
      <c r="I143" s="114">
        <v>0.3958721560716385</v>
      </c>
      <c r="J143" s="114">
        <v>0.35921725398998983</v>
      </c>
      <c r="K143" s="94">
        <v>3.5958122700149309E-2</v>
      </c>
      <c r="L143" s="95"/>
      <c r="M143" s="96">
        <v>142</v>
      </c>
      <c r="N143" s="117">
        <v>0.30991862187567759</v>
      </c>
      <c r="O143" s="117">
        <v>-0.89826152330929943</v>
      </c>
      <c r="P143" s="117">
        <v>0.99758289224047103</v>
      </c>
      <c r="Q143" s="117">
        <v>0.50519201640264766</v>
      </c>
      <c r="R143" s="117">
        <v>-0.8387287021312706</v>
      </c>
      <c r="S143" s="117">
        <v>-1.0020371168926467</v>
      </c>
      <c r="T143" s="117">
        <v>1.8284029764681351</v>
      </c>
      <c r="U143" s="114">
        <v>-0.26404620909722543</v>
      </c>
      <c r="V143" s="114">
        <v>-0.36055182520354179</v>
      </c>
      <c r="W143" s="88">
        <v>-1.7996479452381144</v>
      </c>
      <c r="X143" s="50"/>
      <c r="Y143" s="89">
        <v>142</v>
      </c>
      <c r="Z143" s="114">
        <f>(幕後結果!$AB$2+幕後結果!$AB$4*幕後結果_最佳化!$N1144)*12/3</f>
        <v>0.33648926305524834</v>
      </c>
      <c r="AA143" s="114">
        <f>(幕後結果!$AC$2+幕後結果!$AC$4*幕後結果_最佳化!$O1144)*12/3</f>
        <v>0.69793283429837238</v>
      </c>
      <c r="AB143" s="114">
        <f>(幕後結果!$AD$2+幕後結果!$AD$4*幕後結果_最佳化!$P1144)*12/3</f>
        <v>0.20549306658479338</v>
      </c>
      <c r="AC143" s="114">
        <f>(幕後結果!$AE$2+幕後結果!$AE$4*幕後結果_最佳化!$Q1144)*12/3</f>
        <v>-0.24119940111418367</v>
      </c>
      <c r="AD143" s="114">
        <f>(幕後結果!$AF$2+幕後結果!$AF$4*幕後結果_最佳化!$R1144)*12/3</f>
        <v>-1.4621226779490974</v>
      </c>
      <c r="AE143" s="114">
        <f>(幕後結果!$AG$2+幕後結果!$AG$4*幕後結果_最佳化!$S1144)*12/3</f>
        <v>-0.51855598085838217</v>
      </c>
      <c r="AF143" s="114">
        <f>(幕後結果!$AH$2+幕後結果!$AH$4*幕後結果_最佳化!$T1144)*12/3</f>
        <v>0.40465686525468608</v>
      </c>
      <c r="AG143" s="114">
        <f>(幕後結果!$AI$2+幕後結果!$AI$4*幕後結果_最佳化!$U1144)*12/3</f>
        <v>-1.2840460929598017</v>
      </c>
      <c r="AH143" s="114">
        <f>(幕後結果!$AJ$2+幕後結果!$AJ$4*幕後結果_最佳化!$V1144)*12/3</f>
        <v>0.92898637502878112</v>
      </c>
      <c r="AI143" s="90">
        <f>(幕後結果!$AK$2+幕後結果!$AK$4*幕後結果_最佳化!$W1144)*12/3</f>
        <v>-0.31757335082680316</v>
      </c>
      <c r="AJ143" s="50"/>
      <c r="AK143" s="50"/>
      <c r="AL143" s="50"/>
      <c r="AM143" s="98">
        <v>142</v>
      </c>
      <c r="AN143" s="118">
        <f t="shared" si="27"/>
        <v>0.10928206735400126</v>
      </c>
      <c r="AO143" s="118">
        <f t="shared" si="28"/>
        <v>5.3845831569305544E-2</v>
      </c>
      <c r="AP143" s="118">
        <f t="shared" si="29"/>
        <v>0.1424863965832327</v>
      </c>
      <c r="AQ143" s="118">
        <f t="shared" si="30"/>
        <v>0.18575950479964057</v>
      </c>
      <c r="AR143" s="118">
        <f t="shared" si="31"/>
        <v>9.4968471813892702E-2</v>
      </c>
      <c r="AS143" s="118">
        <f t="shared" si="32"/>
        <v>2.3967546187409219E-2</v>
      </c>
      <c r="AT143" s="118">
        <f t="shared" si="33"/>
        <v>6.0936274644273626E-2</v>
      </c>
      <c r="AU143" s="118">
        <f t="shared" si="34"/>
        <v>0.13653402800258077</v>
      </c>
      <c r="AV143" s="118">
        <f t="shared" si="35"/>
        <v>8.6334108462165077E-2</v>
      </c>
      <c r="AW143" s="118">
        <f t="shared" si="36"/>
        <v>0.1058857705834985</v>
      </c>
      <c r="AX143" s="118">
        <f t="shared" si="37"/>
        <v>0.99999999999999989</v>
      </c>
      <c r="AY143" s="118">
        <f>SUMPRODUCT(AN143:AW143,幕後結果_最佳化!$Z$1005:$AI$1005)</f>
        <v>-0.30440942244163371</v>
      </c>
      <c r="AZ143" s="118">
        <f>(SUMPRODUCT(AN143:AW143,MMULT(AN143:AW143,幕後結果!$AB$9:$AK$18)))*252</f>
        <v>7.5776867948619847E-2</v>
      </c>
      <c r="BA143" s="118">
        <f t="shared" si="38"/>
        <v>0.27527598505612483</v>
      </c>
      <c r="BB143" s="113">
        <f t="shared" si="39"/>
        <v>-1.2616771578197143</v>
      </c>
      <c r="BC143" s="50"/>
      <c r="BD143" s="50"/>
    </row>
    <row r="144" spans="1:56">
      <c r="A144" s="85">
        <v>143</v>
      </c>
      <c r="B144" s="114">
        <v>5.886857902921605E-2</v>
      </c>
      <c r="C144" s="114">
        <v>0.12010253345423738</v>
      </c>
      <c r="D144" s="114">
        <v>0.80477173145317682</v>
      </c>
      <c r="E144" s="114">
        <v>0.11699954437296367</v>
      </c>
      <c r="F144" s="114">
        <v>0.32505781245502963</v>
      </c>
      <c r="G144" s="114">
        <v>0.69256960609806928</v>
      </c>
      <c r="H144" s="114">
        <v>0.58752948862442667</v>
      </c>
      <c r="I144" s="114">
        <v>0.81360442895402008</v>
      </c>
      <c r="J144" s="114">
        <v>0.16206944360037467</v>
      </c>
      <c r="K144" s="94">
        <v>0.28781218572902234</v>
      </c>
      <c r="L144" s="95"/>
      <c r="M144" s="96">
        <v>143</v>
      </c>
      <c r="N144" s="117">
        <v>-1.5643424926590783</v>
      </c>
      <c r="O144" s="117">
        <v>-1.1744743828101731</v>
      </c>
      <c r="P144" s="117">
        <v>0.85878972556445909</v>
      </c>
      <c r="Q144" s="117">
        <v>-1.1901203606961277</v>
      </c>
      <c r="R144" s="117">
        <v>-0.45360156774958243</v>
      </c>
      <c r="S144" s="117">
        <v>0.50314719427517152</v>
      </c>
      <c r="T144" s="117">
        <v>0.22119445995121184</v>
      </c>
      <c r="U144" s="114">
        <v>0.89125731579099343</v>
      </c>
      <c r="V144" s="114">
        <v>-0.98598823289401161</v>
      </c>
      <c r="W144" s="88">
        <v>-0.55978752832658518</v>
      </c>
      <c r="X144" s="50"/>
      <c r="Y144" s="89">
        <v>143</v>
      </c>
      <c r="Z144" s="114">
        <f>(幕後結果!$AB$2+幕後結果!$AB$4*幕後結果_最佳化!$N1145)*12/3</f>
        <v>-1.9905003675646531</v>
      </c>
      <c r="AA144" s="114">
        <f>(幕後結果!$AC$2+幕後結果!$AC$4*幕後結果_最佳化!$O1145)*12/3</f>
        <v>-0.82249104118365712</v>
      </c>
      <c r="AB144" s="114">
        <f>(幕後結果!$AD$2+幕後結果!$AD$4*幕後結果_最佳化!$P1145)*12/3</f>
        <v>-2.0871778534214558</v>
      </c>
      <c r="AC144" s="114">
        <f>(幕後結果!$AE$2+幕後結果!$AE$4*幕後結果_最佳化!$Q1145)*12/3</f>
        <v>-1.542277426143013</v>
      </c>
      <c r="AD144" s="114">
        <f>(幕後結果!$AF$2+幕後結果!$AF$4*幕後結果_最佳化!$R1145)*12/3</f>
        <v>-2.1710292993114901</v>
      </c>
      <c r="AE144" s="114">
        <f>(幕後結果!$AG$2+幕後結果!$AG$4*幕後結果_最佳化!$S1145)*12/3</f>
        <v>-1.2477136254679944E-2</v>
      </c>
      <c r="AF144" s="114">
        <f>(幕後結果!$AH$2+幕後結果!$AH$4*幕後結果_最佳化!$T1145)*12/3</f>
        <v>-0.45394882159990102</v>
      </c>
      <c r="AG144" s="114">
        <f>(幕後結果!$AI$2+幕後結果!$AI$4*幕後結果_最佳化!$U1145)*12/3</f>
        <v>-1.0568491552423067</v>
      </c>
      <c r="AH144" s="114">
        <f>(幕後結果!$AJ$2+幕後結果!$AJ$4*幕後結果_最佳化!$V1145)*12/3</f>
        <v>-8.2217509711634995E-2</v>
      </c>
      <c r="AI144" s="90">
        <f>(幕後結果!$AK$2+幕後結果!$AK$4*幕後結果_最佳化!$W1145)*12/3</f>
        <v>-0.34133673525820124</v>
      </c>
      <c r="AJ144" s="50"/>
      <c r="AK144" s="50"/>
      <c r="AL144" s="50"/>
      <c r="AM144" s="98">
        <v>143</v>
      </c>
      <c r="AN144" s="118">
        <f t="shared" si="27"/>
        <v>3.7792425915665666E-2</v>
      </c>
      <c r="AO144" s="118">
        <f t="shared" si="28"/>
        <v>0.15692749629420388</v>
      </c>
      <c r="AP144" s="118">
        <f t="shared" si="29"/>
        <v>5.0020418902849098E-2</v>
      </c>
      <c r="AQ144" s="118">
        <f t="shared" si="30"/>
        <v>9.4096751266991602E-2</v>
      </c>
      <c r="AR144" s="118">
        <f t="shared" si="31"/>
        <v>0.17484424788368869</v>
      </c>
      <c r="AS144" s="118">
        <f t="shared" si="32"/>
        <v>0.26970208648786487</v>
      </c>
      <c r="AT144" s="118">
        <f t="shared" si="33"/>
        <v>3.8625243351917814E-3</v>
      </c>
      <c r="AU144" s="118">
        <f t="shared" si="34"/>
        <v>9.6136396295756987E-2</v>
      </c>
      <c r="AV144" s="118">
        <f t="shared" si="35"/>
        <v>1.7854584475729678E-2</v>
      </c>
      <c r="AW144" s="118">
        <f t="shared" si="36"/>
        <v>9.8763068142057694E-2</v>
      </c>
      <c r="AX144" s="118">
        <f t="shared" si="37"/>
        <v>0.99999999999999989</v>
      </c>
      <c r="AY144" s="118">
        <f>SUMPRODUCT(AN144:AW144,幕後結果_最佳化!$Z$1005:$AI$1005)</f>
        <v>3.2254065225257214E-2</v>
      </c>
      <c r="AZ144" s="118">
        <f>(SUMPRODUCT(AN144:AW144,MMULT(AN144:AW144,幕後結果!$AB$9:$AK$18)))*252</f>
        <v>8.2101931100608608E-2</v>
      </c>
      <c r="BA144" s="118">
        <f t="shared" si="38"/>
        <v>0.28653434541186962</v>
      </c>
      <c r="BB144" s="113">
        <f t="shared" si="39"/>
        <v>-3.7154131590892286E-2</v>
      </c>
      <c r="BC144" s="50"/>
      <c r="BD144" s="50"/>
    </row>
    <row r="145" spans="1:56">
      <c r="A145" s="85">
        <v>144</v>
      </c>
      <c r="B145" s="114">
        <v>9.2045685104816144E-2</v>
      </c>
      <c r="C145" s="114">
        <v>0.33142874476316586</v>
      </c>
      <c r="D145" s="114">
        <v>0.82035313491343942</v>
      </c>
      <c r="E145" s="114">
        <v>0.23883422751638395</v>
      </c>
      <c r="F145" s="114">
        <v>0.44148503713866249</v>
      </c>
      <c r="G145" s="114">
        <v>0.17623790051161903</v>
      </c>
      <c r="H145" s="114">
        <v>0.34936008490719295</v>
      </c>
      <c r="I145" s="114">
        <v>3.2652923197088457E-2</v>
      </c>
      <c r="J145" s="114">
        <v>0.86805943862462454</v>
      </c>
      <c r="K145" s="94">
        <v>0.7494738011802311</v>
      </c>
      <c r="L145" s="95"/>
      <c r="M145" s="96">
        <v>144</v>
      </c>
      <c r="N145" s="117">
        <v>-1.3282626007657967</v>
      </c>
      <c r="O145" s="117">
        <v>-0.43597138706070837</v>
      </c>
      <c r="P145" s="117">
        <v>0.91671170631381194</v>
      </c>
      <c r="Q145" s="117">
        <v>-0.71005754022334744</v>
      </c>
      <c r="R145" s="117">
        <v>-0.14720517723215423</v>
      </c>
      <c r="S145" s="117">
        <v>-0.92979777026923061</v>
      </c>
      <c r="T145" s="117">
        <v>-0.387048679745848</v>
      </c>
      <c r="U145" s="114">
        <v>-1.8431586761444243</v>
      </c>
      <c r="V145" s="114">
        <v>1.1172647964577207</v>
      </c>
      <c r="W145" s="88">
        <v>0.67283479676257718</v>
      </c>
      <c r="X145" s="50"/>
      <c r="Y145" s="89">
        <v>144</v>
      </c>
      <c r="Z145" s="114">
        <f>(幕後結果!$AB$2+幕後結果!$AB$4*幕後結果_最佳化!$N1146)*12/3</f>
        <v>-1.6973952840875846</v>
      </c>
      <c r="AA145" s="114">
        <f>(幕後結果!$AC$2+幕後結果!$AC$4*幕後結果_最佳化!$O1146)*12/3</f>
        <v>9.5771482228925731E-2</v>
      </c>
      <c r="AB145" s="114">
        <f>(幕後結果!$AD$2+幕後結果!$AD$4*幕後結果_最佳化!$P1146)*12/3</f>
        <v>-1.4650334162898686</v>
      </c>
      <c r="AC145" s="114">
        <f>(幕後結果!$AE$2+幕後結果!$AE$4*幕後結果_最佳化!$Q1146)*12/3</f>
        <v>-1.1274151165421999</v>
      </c>
      <c r="AD145" s="114">
        <f>(幕後結果!$AF$2+幕後結果!$AF$4*幕後結果_最佳化!$R1146)*12/3</f>
        <v>-1.5592376758904107</v>
      </c>
      <c r="AE145" s="114">
        <f>(幕後結果!$AG$2+幕後結果!$AG$4*幕後結果_最佳化!$S1146)*12/3</f>
        <v>-0.93430071188758834</v>
      </c>
      <c r="AF145" s="114">
        <f>(幕後結果!$AH$2+幕後結果!$AH$4*幕後結果_最佳化!$T1146)*12/3</f>
        <v>-0.56040112151255639</v>
      </c>
      <c r="AG145" s="114">
        <f>(幕後結果!$AI$2+幕後結果!$AI$4*幕後結果_最佳化!$U1146)*12/3</f>
        <v>-4.6604027219847062</v>
      </c>
      <c r="AH145" s="114">
        <f>(幕後結果!$AJ$2+幕後結果!$AJ$4*幕後結果_最佳化!$V1146)*12/3</f>
        <v>0.76658433237400947</v>
      </c>
      <c r="AI145" s="90">
        <f>(幕後結果!$AK$2+幕後結果!$AK$4*幕後結果_最佳化!$W1146)*12/3</f>
        <v>0.33471505040556621</v>
      </c>
      <c r="AJ145" s="50"/>
      <c r="AK145" s="50"/>
      <c r="AL145" s="50"/>
      <c r="AM145" s="98">
        <v>144</v>
      </c>
      <c r="AN145" s="118">
        <f t="shared" si="27"/>
        <v>2.1625001579240074E-2</v>
      </c>
      <c r="AO145" s="118">
        <f t="shared" si="28"/>
        <v>0.19850440308304296</v>
      </c>
      <c r="AP145" s="118">
        <f t="shared" si="29"/>
        <v>3.1428606005033444E-2</v>
      </c>
      <c r="AQ145" s="118">
        <f t="shared" si="30"/>
        <v>0.19387660285262631</v>
      </c>
      <c r="AR145" s="118">
        <f t="shared" si="31"/>
        <v>0.20298386666549997</v>
      </c>
      <c r="AS145" s="118">
        <f t="shared" si="32"/>
        <v>7.3589233836347592E-2</v>
      </c>
      <c r="AT145" s="118">
        <f t="shared" si="33"/>
        <v>0.17307837007670235</v>
      </c>
      <c r="AU145" s="118">
        <f t="shared" si="34"/>
        <v>8.0776556555805498E-2</v>
      </c>
      <c r="AV145" s="118">
        <f t="shared" si="35"/>
        <v>1.2880228464487609E-2</v>
      </c>
      <c r="AW145" s="118">
        <f t="shared" si="36"/>
        <v>1.1257130881214239E-2</v>
      </c>
      <c r="AX145" s="118">
        <f t="shared" si="37"/>
        <v>1</v>
      </c>
      <c r="AY145" s="118">
        <f>SUMPRODUCT(AN145:AW145,幕後結果_最佳化!$Z$1005:$AI$1005)</f>
        <v>-0.16874112986920248</v>
      </c>
      <c r="AZ145" s="118">
        <f>(SUMPRODUCT(AN145:AW145,MMULT(AN145:AW145,幕後結果!$AB$9:$AK$18)))*252</f>
        <v>6.0855009036980837E-2</v>
      </c>
      <c r="BA145" s="118">
        <f t="shared" si="38"/>
        <v>0.24668808045177382</v>
      </c>
      <c r="BB145" s="113">
        <f t="shared" si="39"/>
        <v>-0.85793010137178949</v>
      </c>
      <c r="BC145" s="50"/>
      <c r="BD145" s="50"/>
    </row>
    <row r="146" spans="1:56">
      <c r="A146" s="85">
        <v>145</v>
      </c>
      <c r="B146" s="114">
        <v>0.51082986993211077</v>
      </c>
      <c r="C146" s="114">
        <v>0.10352473598805356</v>
      </c>
      <c r="D146" s="114">
        <v>0.36109826425395175</v>
      </c>
      <c r="E146" s="114">
        <v>0.34805993139036184</v>
      </c>
      <c r="F146" s="114">
        <v>0.62255039534327183</v>
      </c>
      <c r="G146" s="114">
        <v>0.83522710743035566</v>
      </c>
      <c r="H146" s="114">
        <v>0.40083304134591491</v>
      </c>
      <c r="I146" s="114">
        <v>0.87243962455648694</v>
      </c>
      <c r="J146" s="114">
        <v>0.7043934453356766</v>
      </c>
      <c r="K146" s="94">
        <v>0.56719173942495549</v>
      </c>
      <c r="L146" s="95"/>
      <c r="M146" s="96">
        <v>145</v>
      </c>
      <c r="N146" s="117">
        <v>2.7149793216753638E-2</v>
      </c>
      <c r="O146" s="117">
        <v>-1.2617202378971704</v>
      </c>
      <c r="P146" s="117">
        <v>-0.35552472076192565</v>
      </c>
      <c r="Q146" s="117">
        <v>-0.3905635633743435</v>
      </c>
      <c r="R146" s="117">
        <v>0.31218594982407499</v>
      </c>
      <c r="S146" s="117">
        <v>0.9750291813194254</v>
      </c>
      <c r="T146" s="117">
        <v>-0.251191465411995</v>
      </c>
      <c r="U146" s="114">
        <v>1.1379993568635378</v>
      </c>
      <c r="V146" s="114">
        <v>0.53707890814358195</v>
      </c>
      <c r="W146" s="88">
        <v>0.1692289985999301</v>
      </c>
      <c r="X146" s="50"/>
      <c r="Y146" s="89">
        <v>145</v>
      </c>
      <c r="Z146" s="114">
        <f>(幕後結果!$AB$2+幕後結果!$AB$4*幕後結果_最佳化!$N1147)*12/3</f>
        <v>-1.4582488393420863E-2</v>
      </c>
      <c r="AA146" s="114">
        <f>(幕後結果!$AC$2+幕後結果!$AC$4*幕後結果_最佳化!$O1147)*12/3</f>
        <v>0.13622508802698619</v>
      </c>
      <c r="AB146" s="114">
        <f>(幕後結果!$AD$2+幕後結果!$AD$4*幕後結果_最佳化!$P1147)*12/3</f>
        <v>-1.6669761388185009</v>
      </c>
      <c r="AC146" s="114">
        <f>(幕後結果!$AE$2+幕後結果!$AE$4*幕後結果_最佳化!$Q1147)*12/3</f>
        <v>-0.87825746017021478</v>
      </c>
      <c r="AD146" s="114">
        <f>(幕後結果!$AF$2+幕後結果!$AF$4*幕後結果_最佳化!$R1147)*12/3</f>
        <v>-0.81094473479469331</v>
      </c>
      <c r="AE146" s="114">
        <f>(幕後結果!$AG$2+幕後結果!$AG$4*幕後結果_最佳化!$S1147)*12/3</f>
        <v>1.0333595325779008</v>
      </c>
      <c r="AF146" s="114">
        <f>(幕後結果!$AH$2+幕後結果!$AH$4*幕後結果_最佳化!$T1147)*12/3</f>
        <v>-0.52143341562238366</v>
      </c>
      <c r="AG146" s="114">
        <f>(幕後結果!$AI$2+幕後結果!$AI$4*幕後結果_最佳化!$U1147)*12/3</f>
        <v>-1.4123936549121474E-2</v>
      </c>
      <c r="AH146" s="114">
        <f>(幕後結果!$AJ$2+幕後結果!$AJ$4*幕後結果_最佳化!$V1147)*12/3</f>
        <v>0.65812339311610812</v>
      </c>
      <c r="AI146" s="90">
        <f>(幕後結果!$AK$2+幕後結果!$AK$4*幕後結果_最佳化!$W1147)*12/3</f>
        <v>1.0494114586479881</v>
      </c>
      <c r="AJ146" s="50"/>
      <c r="AK146" s="50"/>
      <c r="AL146" s="50"/>
      <c r="AM146" s="98">
        <v>145</v>
      </c>
      <c r="AN146" s="118">
        <f t="shared" si="27"/>
        <v>7.6261204192546839E-2</v>
      </c>
      <c r="AO146" s="118">
        <f t="shared" si="28"/>
        <v>0.15398647357491388</v>
      </c>
      <c r="AP146" s="118">
        <f t="shared" si="29"/>
        <v>1.2402545761799513E-3</v>
      </c>
      <c r="AQ146" s="118">
        <f t="shared" si="30"/>
        <v>0.1248987365843497</v>
      </c>
      <c r="AR146" s="118">
        <f t="shared" si="31"/>
        <v>7.6410948954696759E-2</v>
      </c>
      <c r="AS146" s="118">
        <f t="shared" si="32"/>
        <v>0.13520209181415374</v>
      </c>
      <c r="AT146" s="118">
        <f t="shared" si="33"/>
        <v>0.18294734863915665</v>
      </c>
      <c r="AU146" s="118">
        <f t="shared" si="34"/>
        <v>0.10720568068449235</v>
      </c>
      <c r="AV146" s="118">
        <f t="shared" si="35"/>
        <v>0.13042476024725844</v>
      </c>
      <c r="AW146" s="118">
        <f t="shared" si="36"/>
        <v>1.1422500732251931E-2</v>
      </c>
      <c r="AX146" s="118">
        <f t="shared" si="37"/>
        <v>1.0000000000000002</v>
      </c>
      <c r="AY146" s="118">
        <f>SUMPRODUCT(AN146:AW146,幕後結果_最佳化!$Z$1005:$AI$1005)</f>
        <v>-2.1275614071771046E-3</v>
      </c>
      <c r="AZ146" s="118">
        <f>(SUMPRODUCT(AN146:AW146,MMULT(AN146:AW146,幕後結果!$AB$9:$AK$18)))*252</f>
        <v>4.9320455464659324E-2</v>
      </c>
      <c r="BA146" s="118">
        <f t="shared" si="38"/>
        <v>0.22208209172434262</v>
      </c>
      <c r="BB146" s="113">
        <f t="shared" si="39"/>
        <v>-0.20275187908022388</v>
      </c>
      <c r="BC146" s="50"/>
      <c r="BD146" s="50"/>
    </row>
    <row r="147" spans="1:56">
      <c r="A147" s="85">
        <v>146</v>
      </c>
      <c r="B147" s="114">
        <v>0.13752116736254538</v>
      </c>
      <c r="C147" s="114">
        <v>0.26612570162199622</v>
      </c>
      <c r="D147" s="114">
        <v>0.1108806232802888</v>
      </c>
      <c r="E147" s="114">
        <v>0.20125951840963729</v>
      </c>
      <c r="F147" s="114">
        <v>0.64575037122663081</v>
      </c>
      <c r="G147" s="114">
        <v>0.65302788976443948</v>
      </c>
      <c r="H147" s="114">
        <v>0.6579767658565574</v>
      </c>
      <c r="I147" s="114">
        <v>0.51573347566507377</v>
      </c>
      <c r="J147" s="114">
        <v>0.39784934190703014</v>
      </c>
      <c r="K147" s="94">
        <v>0.78858248971541101</v>
      </c>
      <c r="L147" s="95"/>
      <c r="M147" s="96">
        <v>146</v>
      </c>
      <c r="N147" s="117">
        <v>-1.0915240967361004</v>
      </c>
      <c r="O147" s="117">
        <v>-0.62457291121232006</v>
      </c>
      <c r="P147" s="117">
        <v>-1.2218582222180052</v>
      </c>
      <c r="Q147" s="117">
        <v>-0.83713082239949144</v>
      </c>
      <c r="R147" s="117">
        <v>0.37387239175476805</v>
      </c>
      <c r="S147" s="117">
        <v>0.39350812998920665</v>
      </c>
      <c r="T147" s="117">
        <v>0.40694760840302352</v>
      </c>
      <c r="U147" s="114">
        <v>3.9448203863840452E-2</v>
      </c>
      <c r="V147" s="114">
        <v>-0.25891777428096846</v>
      </c>
      <c r="W147" s="88">
        <v>0.80151248261965302</v>
      </c>
      <c r="X147" s="50"/>
      <c r="Y147" s="89">
        <v>146</v>
      </c>
      <c r="Z147" s="114">
        <f>(幕後結果!$AB$2+幕後結果!$AB$4*幕後結果_最佳化!$N1148)*12/3</f>
        <v>-1.4034725004511557</v>
      </c>
      <c r="AA147" s="114">
        <f>(幕後結果!$AC$2+幕後結果!$AC$4*幕後結果_最佳化!$O1148)*12/3</f>
        <v>5.7009400526772058E-2</v>
      </c>
      <c r="AB147" s="114">
        <f>(幕後結果!$AD$2+幕後結果!$AD$4*幕後結果_最佳化!$P1148)*12/3</f>
        <v>-3.5232189909379792</v>
      </c>
      <c r="AC147" s="114">
        <f>(幕後結果!$AE$2+幕後結果!$AE$4*幕後結果_最佳化!$Q1148)*12/3</f>
        <v>-1.1989153487007089</v>
      </c>
      <c r="AD147" s="114">
        <f>(幕後結果!$AF$2+幕後結果!$AF$4*幕後結果_最佳化!$R1148)*12/3</f>
        <v>-1.3188416497469193</v>
      </c>
      <c r="AE147" s="114">
        <f>(幕後結果!$AG$2+幕後結果!$AG$4*幕後結果_最佳化!$S1148)*12/3</f>
        <v>0.17668197817158393</v>
      </c>
      <c r="AF147" s="114">
        <f>(幕後結果!$AH$2+幕後結果!$AH$4*幕後結果_最佳化!$T1148)*12/3</f>
        <v>-0.28342334763367105</v>
      </c>
      <c r="AG147" s="114">
        <f>(幕後結果!$AI$2+幕後結果!$AI$4*幕後結果_最佳化!$U1148)*12/3</f>
        <v>-2.4426717871690951</v>
      </c>
      <c r="AH147" s="114">
        <f>(幕後結果!$AJ$2+幕後結果!$AJ$4*幕後結果_最佳化!$V1148)*12/3</f>
        <v>0.24105215407542455</v>
      </c>
      <c r="AI147" s="90">
        <f>(幕後結果!$AK$2+幕後結果!$AK$4*幕後結果_最佳化!$W1148)*12/3</f>
        <v>1.0532609315753985</v>
      </c>
      <c r="AJ147" s="50"/>
      <c r="AK147" s="50"/>
      <c r="AL147" s="50"/>
      <c r="AM147" s="98">
        <v>146</v>
      </c>
      <c r="AN147" s="118">
        <f t="shared" si="27"/>
        <v>0.10643705608614444</v>
      </c>
      <c r="AO147" s="118">
        <f t="shared" si="28"/>
        <v>7.0563148131176465E-2</v>
      </c>
      <c r="AP147" s="118">
        <f t="shared" si="29"/>
        <v>7.880911548689061E-2</v>
      </c>
      <c r="AQ147" s="118">
        <f t="shared" si="30"/>
        <v>0.20745240134127904</v>
      </c>
      <c r="AR147" s="118">
        <f t="shared" si="31"/>
        <v>0.1238782587888029</v>
      </c>
      <c r="AS147" s="118">
        <f t="shared" si="32"/>
        <v>3.8317285808420701E-3</v>
      </c>
      <c r="AT147" s="118">
        <f t="shared" si="33"/>
        <v>7.1597253348972739E-2</v>
      </c>
      <c r="AU147" s="118">
        <f t="shared" si="34"/>
        <v>0.16850475018813102</v>
      </c>
      <c r="AV147" s="118">
        <f t="shared" si="35"/>
        <v>0.13678492784125956</v>
      </c>
      <c r="AW147" s="118">
        <f t="shared" si="36"/>
        <v>3.2141360206501206E-2</v>
      </c>
      <c r="AX147" s="118">
        <f t="shared" si="37"/>
        <v>0.99999999999999989</v>
      </c>
      <c r="AY147" s="118">
        <f>SUMPRODUCT(AN147:AW147,幕後結果_最佳化!$Z$1005:$AI$1005)</f>
        <v>-0.36516772183987745</v>
      </c>
      <c r="AZ147" s="118">
        <f>(SUMPRODUCT(AN147:AW147,MMULT(AN147:AW147,幕後結果!$AB$9:$AK$18)))*252</f>
        <v>6.7703130927708202E-2</v>
      </c>
      <c r="BA147" s="118">
        <f t="shared" si="38"/>
        <v>0.26019825312193817</v>
      </c>
      <c r="BB147" s="113">
        <f t="shared" si="39"/>
        <v>-1.5682953937766921</v>
      </c>
      <c r="BC147" s="50"/>
      <c r="BD147" s="50"/>
    </row>
    <row r="148" spans="1:56">
      <c r="A148" s="85">
        <v>147</v>
      </c>
      <c r="B148" s="114">
        <v>0.668273834830309</v>
      </c>
      <c r="C148" s="114">
        <v>0.67212289485072407</v>
      </c>
      <c r="D148" s="114">
        <v>0.86296917244526572</v>
      </c>
      <c r="E148" s="114">
        <v>0.68190440215742631</v>
      </c>
      <c r="F148" s="114">
        <v>0.1616288994408448</v>
      </c>
      <c r="G148" s="114">
        <v>0.74448068966982106</v>
      </c>
      <c r="H148" s="114">
        <v>0.551951442268517</v>
      </c>
      <c r="I148" s="114">
        <v>0.31669887829808352</v>
      </c>
      <c r="J148" s="114">
        <v>0.81542879316218331</v>
      </c>
      <c r="K148" s="94">
        <v>0.94769326803461329</v>
      </c>
      <c r="L148" s="95"/>
      <c r="M148" s="96">
        <v>147</v>
      </c>
      <c r="N148" s="117">
        <v>0.43515168401965665</v>
      </c>
      <c r="O148" s="117">
        <v>0.44578271284866527</v>
      </c>
      <c r="P148" s="117">
        <v>1.0937568007767249</v>
      </c>
      <c r="Q148" s="117">
        <v>0.47303081356491877</v>
      </c>
      <c r="R148" s="117">
        <v>-0.98778531931984837</v>
      </c>
      <c r="S148" s="117">
        <v>0.65722131711202847</v>
      </c>
      <c r="T148" s="117">
        <v>0.13059320860541404</v>
      </c>
      <c r="U148" s="114">
        <v>-0.4769499575803991</v>
      </c>
      <c r="V148" s="114">
        <v>0.89808091366357123</v>
      </c>
      <c r="W148" s="88">
        <v>1.6228874636480859</v>
      </c>
      <c r="X148" s="50"/>
      <c r="Y148" s="89">
        <v>147</v>
      </c>
      <c r="Z148" s="114">
        <f>(幕後結果!$AB$2+幕後結果!$AB$4*幕後結果_最佳化!$N1149)*12/3</f>
        <v>0.49197242106344014</v>
      </c>
      <c r="AA148" s="114">
        <f>(幕後結果!$AC$2+幕後結果!$AC$4*幕後結果_最佳化!$O1149)*12/3</f>
        <v>2.1685126813863436</v>
      </c>
      <c r="AB148" s="114">
        <f>(幕後結果!$AD$2+幕後結果!$AD$4*幕後結果_最佳化!$P1149)*12/3</f>
        <v>0.99785758615278952</v>
      </c>
      <c r="AC148" s="114">
        <f>(幕後結果!$AE$2+幕後結果!$AE$4*幕後結果_最佳化!$Q1149)*12/3</f>
        <v>-9.476383662266824E-2</v>
      </c>
      <c r="AD148" s="114">
        <f>(幕後結果!$AF$2+幕後結果!$AF$4*幕後結果_最佳化!$R1149)*12/3</f>
        <v>-1.3671326712382887</v>
      </c>
      <c r="AE148" s="114">
        <f>(幕後結果!$AG$2+幕後結果!$AG$4*幕後結果_最佳化!$S1149)*12/3</f>
        <v>1.2415909028483381</v>
      </c>
      <c r="AF148" s="114">
        <f>(幕後結果!$AH$2+幕後結果!$AH$4*幕後結果_最佳化!$T1149)*12/3</f>
        <v>-0.21678877743975722</v>
      </c>
      <c r="AG148" s="114">
        <f>(幕後結果!$AI$2+幕後結果!$AI$4*幕後結果_最佳化!$U1149)*12/3</f>
        <v>-1.8972046734630739</v>
      </c>
      <c r="AH148" s="114">
        <f>(幕後結果!$AJ$2+幕後結果!$AJ$4*幕後結果_最佳化!$V1149)*12/3</f>
        <v>1.4415053925899193</v>
      </c>
      <c r="AI148" s="90">
        <f>(幕後結果!$AK$2+幕後結果!$AK$4*幕後結果_最佳化!$W1149)*12/3</f>
        <v>2.3069486155107692</v>
      </c>
      <c r="AJ148" s="50"/>
      <c r="AK148" s="50"/>
      <c r="AL148" s="50"/>
      <c r="AM148" s="98">
        <v>147</v>
      </c>
      <c r="AN148" s="118">
        <f t="shared" si="27"/>
        <v>0.14052171291188459</v>
      </c>
      <c r="AO148" s="118">
        <f t="shared" si="28"/>
        <v>0.17604140063077828</v>
      </c>
      <c r="AP148" s="118">
        <f t="shared" si="29"/>
        <v>7.8007977220936081E-2</v>
      </c>
      <c r="AQ148" s="118">
        <f t="shared" si="30"/>
        <v>3.8044674632548493E-2</v>
      </c>
      <c r="AR148" s="118">
        <f t="shared" si="31"/>
        <v>0.14567557629869013</v>
      </c>
      <c r="AS148" s="118">
        <f t="shared" si="32"/>
        <v>0.12839174565568554</v>
      </c>
      <c r="AT148" s="118">
        <f t="shared" si="33"/>
        <v>0.1529490904884821</v>
      </c>
      <c r="AU148" s="118">
        <f t="shared" si="34"/>
        <v>3.0177418345107593E-4</v>
      </c>
      <c r="AV148" s="118">
        <f t="shared" si="35"/>
        <v>0.10439448938902141</v>
      </c>
      <c r="AW148" s="118">
        <f t="shared" si="36"/>
        <v>3.567155858852232E-2</v>
      </c>
      <c r="AX148" s="118">
        <f t="shared" si="37"/>
        <v>1</v>
      </c>
      <c r="AY148" s="118">
        <f>SUMPRODUCT(AN148:AW148,幕後結果_最佳化!$Z$1005:$AI$1005)</f>
        <v>0.1365891857392954</v>
      </c>
      <c r="AZ148" s="118">
        <f>(SUMPRODUCT(AN148:AW148,MMULT(AN148:AW148,幕後結果!$AB$9:$AK$18)))*252</f>
        <v>7.1140147159183431E-2</v>
      </c>
      <c r="BA148" s="118">
        <f t="shared" si="38"/>
        <v>0.26672110370044483</v>
      </c>
      <c r="BB148" s="113">
        <f t="shared" si="39"/>
        <v>0.35126274014117004</v>
      </c>
      <c r="BC148" s="50"/>
      <c r="BD148" s="50"/>
    </row>
    <row r="149" spans="1:56">
      <c r="A149" s="85">
        <v>148</v>
      </c>
      <c r="B149" s="114">
        <v>0.33452814257219665</v>
      </c>
      <c r="C149" s="114">
        <v>0.40049300945025701</v>
      </c>
      <c r="D149" s="114">
        <v>0.79681442730037255</v>
      </c>
      <c r="E149" s="114">
        <v>4.3283157007106166E-2</v>
      </c>
      <c r="F149" s="114">
        <v>0.29978045721978752</v>
      </c>
      <c r="G149" s="114">
        <v>0.32134617433468526</v>
      </c>
      <c r="H149" s="114">
        <v>0.9921244188973728</v>
      </c>
      <c r="I149" s="114">
        <v>0.73873484936656197</v>
      </c>
      <c r="J149" s="114">
        <v>0.22773768511915615</v>
      </c>
      <c r="K149" s="94">
        <v>0.34051058751800789</v>
      </c>
      <c r="L149" s="95"/>
      <c r="M149" s="96">
        <v>148</v>
      </c>
      <c r="N149" s="117">
        <v>-0.42744356068754963</v>
      </c>
      <c r="O149" s="117">
        <v>-0.25207121486377726</v>
      </c>
      <c r="P149" s="117">
        <v>0.83029653725291475</v>
      </c>
      <c r="Q149" s="117">
        <v>-1.7137953701483932</v>
      </c>
      <c r="R149" s="117">
        <v>-0.52503204510616019</v>
      </c>
      <c r="S149" s="117">
        <v>-0.46393774574519842</v>
      </c>
      <c r="T149" s="117">
        <v>2.4146308973810973</v>
      </c>
      <c r="U149" s="114">
        <v>0.63944989164466493</v>
      </c>
      <c r="V149" s="114">
        <v>-0.74631795079505281</v>
      </c>
      <c r="W149" s="88">
        <v>-0.41107004370482708</v>
      </c>
      <c r="X149" s="50"/>
      <c r="Y149" s="89">
        <v>148</v>
      </c>
      <c r="Z149" s="114">
        <f>(幕後結果!$AB$2+幕後結果!$AB$4*幕後結果_最佳化!$N1150)*12/3</f>
        <v>-0.57898304735535655</v>
      </c>
      <c r="AA149" s="114">
        <f>(幕後結果!$AC$2+幕後結果!$AC$4*幕後結果_最佳化!$O1150)*12/3</f>
        <v>0.87934662335079794</v>
      </c>
      <c r="AB149" s="114">
        <f>(幕後結果!$AD$2+幕後結果!$AD$4*幕後結果_最佳化!$P1150)*12/3</f>
        <v>-0.50213195967654567</v>
      </c>
      <c r="AC149" s="114">
        <f>(幕後結果!$AE$2+幕後結果!$AE$4*幕後結果_最佳化!$Q1150)*12/3</f>
        <v>-1.6562665231731399</v>
      </c>
      <c r="AD149" s="114">
        <f>(幕後結果!$AF$2+幕後結果!$AF$4*幕後結果_最佳化!$R1150)*12/3</f>
        <v>-1.7642042023297886</v>
      </c>
      <c r="AE149" s="114">
        <f>(幕後結果!$AG$2+幕後結果!$AG$4*幕後結果_最佳化!$S1150)*12/3</f>
        <v>-0.47503980731427581</v>
      </c>
      <c r="AF149" s="114">
        <f>(幕後結果!$AH$2+幕後結果!$AH$4*幕後結果_最佳化!$T1150)*12/3</f>
        <v>0.37261371479108546</v>
      </c>
      <c r="AG149" s="114">
        <f>(幕後結果!$AI$2+幕後結果!$AI$4*幕後結果_最佳化!$U1150)*12/3</f>
        <v>-1.0907189847756922</v>
      </c>
      <c r="AH149" s="114">
        <f>(幕後結果!$AJ$2+幕後結果!$AJ$4*幕後結果_最佳化!$V1150)*12/3</f>
        <v>0.5456571934450789</v>
      </c>
      <c r="AI149" s="90">
        <f>(幕後結果!$AK$2+幕後結果!$AK$4*幕後結果_最佳化!$W1150)*12/3</f>
        <v>0.10198675970000437</v>
      </c>
      <c r="AJ149" s="50"/>
      <c r="AK149" s="50"/>
      <c r="AL149" s="50"/>
      <c r="AM149" s="98">
        <v>148</v>
      </c>
      <c r="AN149" s="118">
        <f t="shared" si="27"/>
        <v>9.0396037670357504E-2</v>
      </c>
      <c r="AO149" s="118">
        <f t="shared" si="28"/>
        <v>6.4456516279766951E-2</v>
      </c>
      <c r="AP149" s="118">
        <f t="shared" si="29"/>
        <v>9.1031239536822392E-2</v>
      </c>
      <c r="AQ149" s="118">
        <f t="shared" si="30"/>
        <v>0.10896215917987057</v>
      </c>
      <c r="AR149" s="118">
        <f t="shared" si="31"/>
        <v>6.9100750067359912E-2</v>
      </c>
      <c r="AS149" s="118">
        <f t="shared" si="32"/>
        <v>0.15540170430733299</v>
      </c>
      <c r="AT149" s="118">
        <f t="shared" si="33"/>
        <v>4.1449051039921497E-2</v>
      </c>
      <c r="AU149" s="118">
        <f t="shared" si="34"/>
        <v>0.11929030487363328</v>
      </c>
      <c r="AV149" s="118">
        <f t="shared" si="35"/>
        <v>0.1105124177634759</v>
      </c>
      <c r="AW149" s="118">
        <f t="shared" si="36"/>
        <v>0.14939981928145893</v>
      </c>
      <c r="AX149" s="118">
        <f t="shared" si="37"/>
        <v>0.99999999999999989</v>
      </c>
      <c r="AY149" s="118">
        <f>SUMPRODUCT(AN149:AW149,幕後結果_最佳化!$Z$1005:$AI$1005)</f>
        <v>-4.0832477831851177E-2</v>
      </c>
      <c r="AZ149" s="118">
        <f>(SUMPRODUCT(AN149:AW149,MMULT(AN149:AW149,幕後結果!$AB$9:$AK$18)))*252</f>
        <v>6.8528151496107581E-2</v>
      </c>
      <c r="BA149" s="118">
        <f t="shared" si="38"/>
        <v>0.26177882171044237</v>
      </c>
      <c r="BB149" s="113">
        <f t="shared" si="39"/>
        <v>-0.31985963297087866</v>
      </c>
      <c r="BC149" s="50"/>
      <c r="BD149" s="50"/>
    </row>
    <row r="150" spans="1:56">
      <c r="A150" s="85">
        <v>149</v>
      </c>
      <c r="B150" s="114">
        <v>8.9894183825948826E-2</v>
      </c>
      <c r="C150" s="114">
        <v>0.93816515967392045</v>
      </c>
      <c r="D150" s="114">
        <v>8.185993887286136E-3</v>
      </c>
      <c r="E150" s="114">
        <v>0.16845836138435843</v>
      </c>
      <c r="F150" s="114">
        <v>0.2966572839505015</v>
      </c>
      <c r="G150" s="114">
        <v>6.7190854614133544E-2</v>
      </c>
      <c r="H150" s="114">
        <v>0.37000758153548663</v>
      </c>
      <c r="I150" s="114">
        <v>0.37854201284296396</v>
      </c>
      <c r="J150" s="114">
        <v>0.83273060993002734</v>
      </c>
      <c r="K150" s="94">
        <v>0.11774836851422976</v>
      </c>
      <c r="L150" s="95"/>
      <c r="M150" s="96">
        <v>149</v>
      </c>
      <c r="N150" s="117">
        <v>-1.3414069335774619</v>
      </c>
      <c r="O150" s="117">
        <v>1.539551642182966</v>
      </c>
      <c r="P150" s="117">
        <v>-2.4005157144185327</v>
      </c>
      <c r="Q150" s="117">
        <v>-0.96027521076350331</v>
      </c>
      <c r="R150" s="117">
        <v>-0.53403897665186673</v>
      </c>
      <c r="S150" s="117">
        <v>-1.4970443855051243</v>
      </c>
      <c r="T150" s="117">
        <v>-0.3318332666380498</v>
      </c>
      <c r="U150" s="114">
        <v>-0.30931223387661622</v>
      </c>
      <c r="V150" s="114">
        <v>0.96501204234371984</v>
      </c>
      <c r="W150" s="88">
        <v>-1.1863180095933517</v>
      </c>
      <c r="X150" s="50"/>
      <c r="Y150" s="89">
        <v>149</v>
      </c>
      <c r="Z150" s="114">
        <f>(幕後結果!$AB$2+幕後結果!$AB$4*幕後結果_最佳化!$N1151)*12/3</f>
        <v>-1.7137146357067177</v>
      </c>
      <c r="AA150" s="114">
        <f>(幕後結果!$AC$2+幕後結果!$AC$4*幕後結果_最佳化!$O1151)*12/3</f>
        <v>2.1273123452019886</v>
      </c>
      <c r="AB150" s="114">
        <f>(幕後結果!$AD$2+幕後結果!$AD$4*幕後結果_最佳化!$P1151)*12/3</f>
        <v>-4.1321033440355617</v>
      </c>
      <c r="AC150" s="114">
        <f>(幕後結果!$AE$2+幕後結果!$AE$4*幕後結果_最佳化!$Q1151)*12/3</f>
        <v>-1.0491818183162154</v>
      </c>
      <c r="AD150" s="114">
        <f>(幕後結果!$AF$2+幕後結果!$AF$4*幕後結果_最佳化!$R1151)*12/3</f>
        <v>-2.2646029907021967</v>
      </c>
      <c r="AE150" s="114">
        <f>(幕後結果!$AG$2+幕後結果!$AG$4*幕後結果_最佳化!$S1151)*12/3</f>
        <v>-1.4409868130229873</v>
      </c>
      <c r="AF150" s="114">
        <f>(幕後結果!$AH$2+幕後結果!$AH$4*幕後結果_最佳化!$T1151)*12/3</f>
        <v>-0.52287998571791938</v>
      </c>
      <c r="AG150" s="114">
        <f>(幕後結果!$AI$2+幕後結果!$AI$4*幕後結果_最佳化!$U1151)*12/3</f>
        <v>-4.3235437358847921</v>
      </c>
      <c r="AH150" s="114">
        <f>(幕後結果!$AJ$2+幕後結果!$AJ$4*幕後結果_最佳化!$V1151)*12/3</f>
        <v>0.59251827453832184</v>
      </c>
      <c r="AI150" s="90">
        <f>(幕後結果!$AK$2+幕後結果!$AK$4*幕後結果_最佳化!$W1151)*12/3</f>
        <v>-0.81717299551546818</v>
      </c>
      <c r="AJ150" s="50"/>
      <c r="AK150" s="50"/>
      <c r="AL150" s="50"/>
      <c r="AM150" s="98">
        <v>149</v>
      </c>
      <c r="AN150" s="118">
        <f t="shared" si="27"/>
        <v>7.122310189770939E-2</v>
      </c>
      <c r="AO150" s="118">
        <f t="shared" si="28"/>
        <v>8.9977198472761477E-2</v>
      </c>
      <c r="AP150" s="118">
        <f t="shared" si="29"/>
        <v>0.13349037566303484</v>
      </c>
      <c r="AQ150" s="118">
        <f t="shared" si="30"/>
        <v>6.3070462369889432E-2</v>
      </c>
      <c r="AR150" s="118">
        <f t="shared" si="31"/>
        <v>0.12315135622497478</v>
      </c>
      <c r="AS150" s="118">
        <f t="shared" si="32"/>
        <v>0.10934981189157736</v>
      </c>
      <c r="AT150" s="118">
        <f t="shared" si="33"/>
        <v>0.11544023198229517</v>
      </c>
      <c r="AU150" s="118">
        <f t="shared" si="34"/>
        <v>9.1525758975469634E-2</v>
      </c>
      <c r="AV150" s="118">
        <f t="shared" si="35"/>
        <v>8.8292088266259616E-2</v>
      </c>
      <c r="AW150" s="118">
        <f t="shared" si="36"/>
        <v>0.11447961425602814</v>
      </c>
      <c r="AX150" s="118">
        <f t="shared" si="37"/>
        <v>0.99999999999999989</v>
      </c>
      <c r="AY150" s="118">
        <f>SUMPRODUCT(AN150:AW150,幕後結果_最佳化!$Z$1005:$AI$1005)</f>
        <v>-0.10856004865356127</v>
      </c>
      <c r="AZ150" s="118">
        <f>(SUMPRODUCT(AN150:AW150,MMULT(AN150:AW150,幕後結果!$AB$9:$AK$18)))*252</f>
        <v>7.0394071776999467E-2</v>
      </c>
      <c r="BA150" s="118">
        <f t="shared" si="38"/>
        <v>0.26531881157769321</v>
      </c>
      <c r="BB150" s="113">
        <f t="shared" si="39"/>
        <v>-0.5708605724295176</v>
      </c>
      <c r="BC150" s="50"/>
      <c r="BD150" s="50"/>
    </row>
    <row r="151" spans="1:56">
      <c r="A151" s="85">
        <v>150</v>
      </c>
      <c r="B151" s="114">
        <v>0.81072892129847607</v>
      </c>
      <c r="C151" s="114">
        <v>0.82399103915719918</v>
      </c>
      <c r="D151" s="114">
        <v>0.89547510179647194</v>
      </c>
      <c r="E151" s="114">
        <v>0.66727663405060422</v>
      </c>
      <c r="F151" s="114">
        <v>9.6323630578877717E-2</v>
      </c>
      <c r="G151" s="114">
        <v>0.57229678479517987</v>
      </c>
      <c r="H151" s="114">
        <v>0.64156829222195677</v>
      </c>
      <c r="I151" s="114">
        <v>0.11027665219299676</v>
      </c>
      <c r="J151" s="114">
        <v>1.8820562657488882E-2</v>
      </c>
      <c r="K151" s="94">
        <v>0.67541149561946234</v>
      </c>
      <c r="L151" s="95"/>
      <c r="M151" s="96">
        <v>150</v>
      </c>
      <c r="N151" s="117">
        <v>0.88058559632644418</v>
      </c>
      <c r="O151" s="117">
        <v>0.93068231255395684</v>
      </c>
      <c r="P151" s="117">
        <v>1.2561825377065876</v>
      </c>
      <c r="Q151" s="117">
        <v>0.43240548557049102</v>
      </c>
      <c r="R151" s="117">
        <v>-1.3027876706801267</v>
      </c>
      <c r="S151" s="117">
        <v>0.18222464813170747</v>
      </c>
      <c r="T151" s="117">
        <v>0.36265393398547141</v>
      </c>
      <c r="U151" s="114">
        <v>-1.2250581695433538</v>
      </c>
      <c r="V151" s="114">
        <v>-2.0787414028702567</v>
      </c>
      <c r="W151" s="88">
        <v>0.45490580181261792</v>
      </c>
      <c r="X151" s="50"/>
      <c r="Y151" s="89">
        <v>150</v>
      </c>
      <c r="Z151" s="114">
        <f>(幕後結果!$AB$2+幕後結果!$AB$4*幕後結果_最佳化!$N1152)*12/3</f>
        <v>1.0450010716747196</v>
      </c>
      <c r="AA151" s="114">
        <f>(幕後結果!$AC$2+幕後結果!$AC$4*幕後結果_最佳化!$O1152)*12/3</f>
        <v>2.9628362335181087</v>
      </c>
      <c r="AB151" s="114">
        <f>(幕後結果!$AD$2+幕後結果!$AD$4*幕後結果_最佳化!$P1152)*12/3</f>
        <v>1.8515355881615922</v>
      </c>
      <c r="AC151" s="114">
        <f>(幕後結果!$AE$2+幕後結果!$AE$4*幕後結果_最佳化!$Q1152)*12/3</f>
        <v>-2.0803554313998995E-2</v>
      </c>
      <c r="AD151" s="114">
        <f>(幕後結果!$AF$2+幕後結果!$AF$4*幕後結果_最佳化!$R1152)*12/3</f>
        <v>-1.4303290229500349</v>
      </c>
      <c r="AE151" s="114">
        <f>(幕後結果!$AG$2+幕後結果!$AG$4*幕後結果_最佳化!$S1152)*12/3</f>
        <v>0.99049573363060128</v>
      </c>
      <c r="AF151" s="114">
        <f>(幕後結果!$AH$2+幕後結果!$AH$4*幕後結果_最佳化!$T1152)*12/3</f>
        <v>-0.12239256648744949</v>
      </c>
      <c r="AG151" s="114">
        <f>(幕後結果!$AI$2+幕後結果!$AI$4*幕後結果_最佳化!$U1152)*12/3</f>
        <v>-2.8566319126606907</v>
      </c>
      <c r="AH151" s="114">
        <f>(幕後結果!$AJ$2+幕後結果!$AJ$4*幕後結果_最佳化!$V1152)*12/3</f>
        <v>0.17969014548416251</v>
      </c>
      <c r="AI151" s="90">
        <f>(幕後結果!$AK$2+幕後結果!$AK$4*幕後結果_最佳化!$W1152)*12/3</f>
        <v>1.2960453187710648</v>
      </c>
      <c r="AJ151" s="50"/>
      <c r="AK151" s="50"/>
      <c r="AL151" s="50"/>
      <c r="AM151" s="98">
        <v>150</v>
      </c>
      <c r="AN151" s="118">
        <f t="shared" si="27"/>
        <v>0.18317960702092084</v>
      </c>
      <c r="AO151" s="118">
        <f t="shared" si="28"/>
        <v>3.3652235757936607E-3</v>
      </c>
      <c r="AP151" s="118">
        <f t="shared" si="29"/>
        <v>8.3428256937928685E-2</v>
      </c>
      <c r="AQ151" s="118">
        <f t="shared" si="30"/>
        <v>0.19521545626884124</v>
      </c>
      <c r="AR151" s="118">
        <f t="shared" si="31"/>
        <v>7.5480245108224112E-2</v>
      </c>
      <c r="AS151" s="118">
        <f t="shared" si="32"/>
        <v>9.8297695501477544E-2</v>
      </c>
      <c r="AT151" s="118">
        <f t="shared" si="33"/>
        <v>0.12233846858491218</v>
      </c>
      <c r="AU151" s="118">
        <f t="shared" si="34"/>
        <v>0.17725057954070919</v>
      </c>
      <c r="AV151" s="118">
        <f t="shared" si="35"/>
        <v>2.3052318789864943E-3</v>
      </c>
      <c r="AW151" s="118">
        <f t="shared" si="36"/>
        <v>5.9139235582205914E-2</v>
      </c>
      <c r="AX151" s="118">
        <f t="shared" si="37"/>
        <v>0.99999999999999989</v>
      </c>
      <c r="AY151" s="118">
        <f>SUMPRODUCT(AN151:AW151,幕後結果_最佳化!$Z$1005:$AI$1005)</f>
        <v>-0.46356668149137487</v>
      </c>
      <c r="AZ151" s="118">
        <f>(SUMPRODUCT(AN151:AW151,MMULT(AN151:AW151,幕後結果!$AB$9:$AK$18)))*252</f>
        <v>7.5276782765120093E-2</v>
      </c>
      <c r="BA151" s="118">
        <f t="shared" si="38"/>
        <v>0.27436614726514658</v>
      </c>
      <c r="BB151" s="113">
        <f t="shared" si="39"/>
        <v>-1.8459517930319846</v>
      </c>
      <c r="BC151" s="50"/>
      <c r="BD151" s="50"/>
    </row>
    <row r="152" spans="1:56">
      <c r="A152" s="85">
        <v>151</v>
      </c>
      <c r="B152" s="114">
        <v>0.57767376964238615</v>
      </c>
      <c r="C152" s="114">
        <v>0.15639388005948862</v>
      </c>
      <c r="D152" s="114">
        <v>0.1413511808955501</v>
      </c>
      <c r="E152" s="114">
        <v>0.174045819827918</v>
      </c>
      <c r="F152" s="114">
        <v>0.13516699422559131</v>
      </c>
      <c r="G152" s="114">
        <v>0.53301691416744612</v>
      </c>
      <c r="H152" s="114">
        <v>5.1615508319578618E-2</v>
      </c>
      <c r="I152" s="114">
        <v>0.95729874454809516</v>
      </c>
      <c r="J152" s="114">
        <v>0.65082394812563682</v>
      </c>
      <c r="K152" s="94">
        <v>0.76686992646308072</v>
      </c>
      <c r="L152" s="95"/>
      <c r="M152" s="96">
        <v>151</v>
      </c>
      <c r="N152" s="117">
        <v>0.19594596368733702</v>
      </c>
      <c r="O152" s="117">
        <v>-1.0093897336061088</v>
      </c>
      <c r="P152" s="117">
        <v>-1.0742684934187248</v>
      </c>
      <c r="Q152" s="117">
        <v>-0.93829731413644091</v>
      </c>
      <c r="R152" s="117">
        <v>-1.1022937435482303</v>
      </c>
      <c r="S152" s="117">
        <v>8.285583516875096E-2</v>
      </c>
      <c r="T152" s="117">
        <v>-1.6293874841316303</v>
      </c>
      <c r="U152" s="114">
        <v>1.7201646821056666</v>
      </c>
      <c r="V152" s="114">
        <v>0.38754591009954004</v>
      </c>
      <c r="W152" s="88">
        <v>0.72857749809243599</v>
      </c>
      <c r="X152" s="50"/>
      <c r="Y152" s="89">
        <v>151</v>
      </c>
      <c r="Z152" s="114">
        <f>(幕後結果!$AB$2+幕後結果!$AB$4*幕後結果_最佳化!$N1153)*12/3</f>
        <v>0.19498646404728395</v>
      </c>
      <c r="AA152" s="114">
        <f>(幕後結果!$AC$2+幕後結果!$AC$4*幕後結果_最佳化!$O1153)*12/3</f>
        <v>0.50805642347872138</v>
      </c>
      <c r="AB152" s="114">
        <f>(幕後結果!$AD$2+幕後結果!$AD$4*幕後結果_最佳化!$P1153)*12/3</f>
        <v>-2.1313199172199617</v>
      </c>
      <c r="AC152" s="114">
        <f>(幕後結果!$AE$2+幕後結果!$AE$4*幕後結果_最佳化!$Q1153)*12/3</f>
        <v>-1.1793074534875776</v>
      </c>
      <c r="AD152" s="114">
        <f>(幕後結果!$AF$2+幕後結果!$AF$4*幕後結果_最佳化!$R1153)*12/3</f>
        <v>-2.3902736061370109</v>
      </c>
      <c r="AE152" s="114">
        <f>(幕後結果!$AG$2+幕後結果!$AG$4*幕後結果_最佳化!$S1153)*12/3</f>
        <v>-7.7210553559792283E-2</v>
      </c>
      <c r="AF152" s="114">
        <f>(幕後結果!$AH$2+幕後結果!$AH$4*幕後結果_最佳化!$T1153)*12/3</f>
        <v>-1.2062349251875746</v>
      </c>
      <c r="AG152" s="114">
        <f>(幕後結果!$AI$2+幕後結果!$AI$4*幕後結果_最佳化!$U1153)*12/3</f>
        <v>-0.26669879456062273</v>
      </c>
      <c r="AH152" s="114">
        <f>(幕後結果!$AJ$2+幕後結果!$AJ$4*幕後結果_最佳化!$V1153)*12/3</f>
        <v>6.2883631048821331E-2</v>
      </c>
      <c r="AI152" s="90">
        <f>(幕後結果!$AK$2+幕後結果!$AK$4*幕後結果_最佳化!$W1153)*12/3</f>
        <v>1.1177376491507878</v>
      </c>
      <c r="AJ152" s="50"/>
      <c r="AK152" s="50"/>
      <c r="AL152" s="50"/>
      <c r="AM152" s="98">
        <v>151</v>
      </c>
      <c r="AN152" s="118">
        <f t="shared" si="27"/>
        <v>7.1627824722447372E-2</v>
      </c>
      <c r="AO152" s="118">
        <f t="shared" si="28"/>
        <v>1.9118277919332904E-2</v>
      </c>
      <c r="AP152" s="118">
        <f t="shared" si="29"/>
        <v>0.18518161144497541</v>
      </c>
      <c r="AQ152" s="118">
        <f t="shared" si="30"/>
        <v>0.10543485265151854</v>
      </c>
      <c r="AR152" s="118">
        <f t="shared" si="31"/>
        <v>0.13716444739262368</v>
      </c>
      <c r="AS152" s="118">
        <f t="shared" si="32"/>
        <v>9.4712921452000207E-2</v>
      </c>
      <c r="AT152" s="118">
        <f t="shared" si="33"/>
        <v>0.11169514247838173</v>
      </c>
      <c r="AU152" s="118">
        <f t="shared" si="34"/>
        <v>8.9342792772324778E-2</v>
      </c>
      <c r="AV152" s="118">
        <f t="shared" si="35"/>
        <v>0.13852634140012454</v>
      </c>
      <c r="AW152" s="118">
        <f t="shared" si="36"/>
        <v>4.7195787766270841E-2</v>
      </c>
      <c r="AX152" s="118">
        <f t="shared" si="37"/>
        <v>1</v>
      </c>
      <c r="AY152" s="118">
        <f>SUMPRODUCT(AN152:AW152,幕後結果_最佳化!$Z$1005:$AI$1005)</f>
        <v>-0.30919201274670355</v>
      </c>
      <c r="AZ152" s="118">
        <f>(SUMPRODUCT(AN152:AW152,MMULT(AN152:AW152,幕後結果!$AB$9:$AK$18)))*252</f>
        <v>7.1761093432519352E-2</v>
      </c>
      <c r="BA152" s="118">
        <f t="shared" si="38"/>
        <v>0.26788261129181073</v>
      </c>
      <c r="BB152" s="113">
        <f t="shared" si="39"/>
        <v>-1.3143518761774409</v>
      </c>
      <c r="BC152" s="50"/>
      <c r="BD152" s="50"/>
    </row>
    <row r="153" spans="1:56">
      <c r="A153" s="85">
        <v>152</v>
      </c>
      <c r="B153" s="114">
        <v>0.93530223116697941</v>
      </c>
      <c r="C153" s="114">
        <v>0.51035096039191763</v>
      </c>
      <c r="D153" s="114">
        <v>0.7968388557011552</v>
      </c>
      <c r="E153" s="114">
        <v>0.42940855853901683</v>
      </c>
      <c r="F153" s="114">
        <v>0.66240649897917603</v>
      </c>
      <c r="G153" s="114">
        <v>0.120698132343245</v>
      </c>
      <c r="H153" s="114">
        <v>0.52453060526510309</v>
      </c>
      <c r="I153" s="114">
        <v>0.90092751868070264</v>
      </c>
      <c r="J153" s="114">
        <v>0.50509395069203711</v>
      </c>
      <c r="K153" s="94">
        <v>0.38976270069011187</v>
      </c>
      <c r="L153" s="95"/>
      <c r="M153" s="96">
        <v>152</v>
      </c>
      <c r="N153" s="117">
        <v>1.5164898391569346</v>
      </c>
      <c r="O153" s="117">
        <v>2.594892179665691E-2</v>
      </c>
      <c r="P153" s="117">
        <v>0.83038297435537456</v>
      </c>
      <c r="Q153" s="117">
        <v>-0.17788012854826138</v>
      </c>
      <c r="R153" s="117">
        <v>0.41903985944615463</v>
      </c>
      <c r="S153" s="117">
        <v>-1.1715039657923063</v>
      </c>
      <c r="T153" s="117">
        <v>6.1527907579900905E-2</v>
      </c>
      <c r="U153" s="114">
        <v>1.2868546266705532</v>
      </c>
      <c r="V153" s="114">
        <v>1.2768987816715696E-2</v>
      </c>
      <c r="W153" s="88">
        <v>-0.27993757131437358</v>
      </c>
      <c r="X153" s="50"/>
      <c r="Y153" s="89">
        <v>152</v>
      </c>
      <c r="Z153" s="114">
        <f>(幕後結果!$AB$2+幕後結果!$AB$4*幕後結果_最佳化!$N1154)*12/3</f>
        <v>1.83450823674284</v>
      </c>
      <c r="AA153" s="114">
        <f>(幕後結果!$AC$2+幕後結果!$AC$4*幕後結果_最佳化!$O1154)*12/3</f>
        <v>2.4475520809558882</v>
      </c>
      <c r="AB153" s="114">
        <f>(幕後結果!$AD$2+幕後結果!$AD$4*幕後結果_最佳化!$P1154)*12/3</f>
        <v>1.7217779689582031</v>
      </c>
      <c r="AC153" s="114">
        <f>(幕後結果!$AE$2+幕後結果!$AE$4*幕後結果_最佳化!$Q1154)*12/3</f>
        <v>-0.44923550423776232</v>
      </c>
      <c r="AD153" s="114">
        <f>(幕後結果!$AF$2+幕後結果!$AF$4*幕後結果_最佳化!$R1154)*12/3</f>
        <v>0.30020722150057821</v>
      </c>
      <c r="AE153" s="114">
        <f>(幕後結果!$AG$2+幕後結果!$AG$4*幕後結果_最佳化!$S1154)*12/3</f>
        <v>-4.7359340804238703E-2</v>
      </c>
      <c r="AF153" s="114">
        <f>(幕後結果!$AH$2+幕後結果!$AH$4*幕後結果_最佳化!$T1154)*12/3</f>
        <v>-0.28163823816149364</v>
      </c>
      <c r="AG153" s="114">
        <f>(幕後結果!$AI$2+幕後結果!$AI$4*幕後結果_最佳化!$U1154)*12/3</f>
        <v>0.96711791104059142</v>
      </c>
      <c r="AH153" s="114">
        <f>(幕後結果!$AJ$2+幕後結果!$AJ$4*幕後結果_最佳化!$V1154)*12/3</f>
        <v>0.69002548045698708</v>
      </c>
      <c r="AI153" s="90">
        <f>(幕後結果!$AK$2+幕後結果!$AK$4*幕後結果_最佳化!$W1154)*12/3</f>
        <v>1.1842627634575986</v>
      </c>
      <c r="AJ153" s="50"/>
      <c r="AK153" s="50"/>
      <c r="AL153" s="50"/>
      <c r="AM153" s="98">
        <v>152</v>
      </c>
      <c r="AN153" s="118">
        <f t="shared" si="27"/>
        <v>2.0864632416362689E-3</v>
      </c>
      <c r="AO153" s="118">
        <f t="shared" si="28"/>
        <v>9.3171448214336983E-2</v>
      </c>
      <c r="AP153" s="118">
        <f t="shared" si="29"/>
        <v>0.15653834241655698</v>
      </c>
      <c r="AQ153" s="118">
        <f t="shared" si="30"/>
        <v>0.15283241676744347</v>
      </c>
      <c r="AR153" s="118">
        <f t="shared" si="31"/>
        <v>0.14571750943614542</v>
      </c>
      <c r="AS153" s="118">
        <f t="shared" si="32"/>
        <v>2.4081150828251279E-2</v>
      </c>
      <c r="AT153" s="118">
        <f t="shared" si="33"/>
        <v>0.15489354353602619</v>
      </c>
      <c r="AU153" s="118">
        <f t="shared" si="34"/>
        <v>7.6936390621223899E-2</v>
      </c>
      <c r="AV153" s="118">
        <f t="shared" si="35"/>
        <v>4.9790709967707597E-2</v>
      </c>
      <c r="AW153" s="118">
        <f t="shared" si="36"/>
        <v>0.14395202497067197</v>
      </c>
      <c r="AX153" s="118">
        <f t="shared" si="37"/>
        <v>1</v>
      </c>
      <c r="AY153" s="118">
        <f>SUMPRODUCT(AN153:AW153,幕後結果_最佳化!$Z$1005:$AI$1005)</f>
        <v>-0.21436424003298643</v>
      </c>
      <c r="AZ153" s="118">
        <f>(SUMPRODUCT(AN153:AW153,MMULT(AN153:AW153,幕後結果!$AB$9:$AK$18)))*252</f>
        <v>6.516318327381021E-2</v>
      </c>
      <c r="BA153" s="118">
        <f t="shared" si="38"/>
        <v>0.25527080380217831</v>
      </c>
      <c r="BB153" s="113">
        <f t="shared" si="39"/>
        <v>-1.0078091039050159</v>
      </c>
      <c r="BC153" s="50"/>
      <c r="BD153" s="50"/>
    </row>
    <row r="154" spans="1:56">
      <c r="A154" s="85">
        <v>153</v>
      </c>
      <c r="B154" s="114">
        <v>0.39732359379558591</v>
      </c>
      <c r="C154" s="114">
        <v>6.8788208952850205E-3</v>
      </c>
      <c r="D154" s="114">
        <v>0.51618485453078877</v>
      </c>
      <c r="E154" s="114">
        <v>0.73684285061118393</v>
      </c>
      <c r="F154" s="114">
        <v>8.5260529426536058E-2</v>
      </c>
      <c r="G154" s="114">
        <v>0.16773793571874696</v>
      </c>
      <c r="H154" s="114">
        <v>0.98851521169796941</v>
      </c>
      <c r="I154" s="114">
        <v>0.99413034614412088</v>
      </c>
      <c r="J154" s="114">
        <v>0.29273855786663994</v>
      </c>
      <c r="K154" s="94">
        <v>0.78876773390102839</v>
      </c>
      <c r="L154" s="95"/>
      <c r="M154" s="96">
        <v>153</v>
      </c>
      <c r="N154" s="117">
        <v>-0.26028079239551455</v>
      </c>
      <c r="O154" s="117">
        <v>-2.4635299058006321</v>
      </c>
      <c r="P154" s="117">
        <v>4.0580549116273255E-2</v>
      </c>
      <c r="Q154" s="117">
        <v>0.63364228445258597</v>
      </c>
      <c r="R154" s="117">
        <v>-1.3705314694571913</v>
      </c>
      <c r="S154" s="117">
        <v>-0.96314278832870259</v>
      </c>
      <c r="T154" s="117">
        <v>2.2739402937901763</v>
      </c>
      <c r="U154" s="114">
        <v>2.5198853117767732</v>
      </c>
      <c r="V154" s="114">
        <v>-0.54540192652171615</v>
      </c>
      <c r="W154" s="88">
        <v>0.80215287509988242</v>
      </c>
      <c r="X154" s="50"/>
      <c r="Y154" s="89">
        <v>153</v>
      </c>
      <c r="Z154" s="114">
        <f>(幕後結果!$AB$2+幕後結果!$AB$4*幕後結果_最佳化!$N1155)*12/3</f>
        <v>-0.37144204603770387</v>
      </c>
      <c r="AA154" s="114">
        <f>(幕後結果!$AC$2+幕後結果!$AC$4*幕後結果_最佳化!$O1155)*12/3</f>
        <v>-1.2943540431942349</v>
      </c>
      <c r="AB154" s="114">
        <f>(幕後結果!$AD$2+幕後結果!$AD$4*幕後結果_最佳化!$P1155)*12/3</f>
        <v>-2.0615307103120806</v>
      </c>
      <c r="AC154" s="114">
        <f>(幕後結果!$AE$2+幕後結果!$AE$4*幕後結果_最佳化!$Q1155)*12/3</f>
        <v>-0.39318362041419325</v>
      </c>
      <c r="AD154" s="114">
        <f>(幕後結果!$AF$2+幕後結果!$AF$4*幕後結果_最佳化!$R1155)*12/3</f>
        <v>-2.5916989468381297</v>
      </c>
      <c r="AE154" s="114">
        <f>(幕後結果!$AG$2+幕後結果!$AG$4*幕後結果_最佳化!$S1155)*12/3</f>
        <v>-1.1086800453356129</v>
      </c>
      <c r="AF154" s="114">
        <f>(幕後結果!$AH$2+幕後結果!$AH$4*幕後結果_最佳化!$T1155)*12/3</f>
        <v>0.48227907228598288</v>
      </c>
      <c r="AG154" s="114">
        <f>(幕後結果!$AI$2+幕後結果!$AI$4*幕後結果_最佳化!$U1155)*12/3</f>
        <v>2.1286940777193322</v>
      </c>
      <c r="AH154" s="114">
        <f>(幕後結果!$AJ$2+幕後結果!$AJ$4*幕後結果_最佳化!$V1155)*12/3</f>
        <v>0.69707904816121979</v>
      </c>
      <c r="AI154" s="90">
        <f>(幕後結果!$AK$2+幕後結果!$AK$4*幕後結果_最佳化!$W1155)*12/3</f>
        <v>2.2097262110581952</v>
      </c>
      <c r="AJ154" s="50"/>
      <c r="AK154" s="50"/>
      <c r="AL154" s="50"/>
      <c r="AM154" s="98">
        <v>153</v>
      </c>
      <c r="AN154" s="118">
        <f t="shared" si="27"/>
        <v>0.11558887413669344</v>
      </c>
      <c r="AO154" s="118">
        <f t="shared" si="28"/>
        <v>0.12182747531699648</v>
      </c>
      <c r="AP154" s="118">
        <f t="shared" si="29"/>
        <v>7.2323780498917259E-2</v>
      </c>
      <c r="AQ154" s="118">
        <f t="shared" si="30"/>
        <v>0.14748849930976479</v>
      </c>
      <c r="AR154" s="118">
        <f t="shared" si="31"/>
        <v>7.9313834607932232E-2</v>
      </c>
      <c r="AS154" s="118">
        <f t="shared" si="32"/>
        <v>1.7235284450165155E-2</v>
      </c>
      <c r="AT154" s="118">
        <f t="shared" si="33"/>
        <v>0.15535508334306095</v>
      </c>
      <c r="AU154" s="118">
        <f t="shared" si="34"/>
        <v>6.1841995873121107E-2</v>
      </c>
      <c r="AV154" s="118">
        <f t="shared" si="35"/>
        <v>0.16076638414996272</v>
      </c>
      <c r="AW154" s="118">
        <f t="shared" si="36"/>
        <v>6.8258788313385874E-2</v>
      </c>
      <c r="AX154" s="118">
        <f t="shared" si="37"/>
        <v>1</v>
      </c>
      <c r="AY154" s="118">
        <f>SUMPRODUCT(AN154:AW154,幕後結果_最佳化!$Z$1005:$AI$1005)</f>
        <v>-1.7947423853608396E-2</v>
      </c>
      <c r="AZ154" s="118">
        <f>(SUMPRODUCT(AN154:AW154,MMULT(AN154:AW154,幕後結果!$AB$9:$AK$18)))*252</f>
        <v>5.3842585092469419E-2</v>
      </c>
      <c r="BA154" s="118">
        <f t="shared" si="38"/>
        <v>0.23204005062158864</v>
      </c>
      <c r="BB154" s="113">
        <f t="shared" si="39"/>
        <v>-0.26222810971903504</v>
      </c>
      <c r="BC154" s="50"/>
      <c r="BD154" s="50"/>
    </row>
    <row r="155" spans="1:56">
      <c r="A155" s="85">
        <v>154</v>
      </c>
      <c r="B155" s="114">
        <v>0.7141427861070837</v>
      </c>
      <c r="C155" s="114">
        <v>0.18658301499555607</v>
      </c>
      <c r="D155" s="114">
        <v>0.2175862504475663</v>
      </c>
      <c r="E155" s="114">
        <v>0.24845934048594187</v>
      </c>
      <c r="F155" s="114">
        <v>8.3305815491884205E-2</v>
      </c>
      <c r="G155" s="114">
        <v>0.7304347532023332</v>
      </c>
      <c r="H155" s="114">
        <v>0.21109843576839205</v>
      </c>
      <c r="I155" s="114">
        <v>0.80273762338597066</v>
      </c>
      <c r="J155" s="114">
        <v>0.76928348808150115</v>
      </c>
      <c r="K155" s="94">
        <v>0.44476957132943928</v>
      </c>
      <c r="L155" s="95"/>
      <c r="M155" s="96">
        <v>154</v>
      </c>
      <c r="N155" s="117">
        <v>0.56552837810903345</v>
      </c>
      <c r="O155" s="117">
        <v>-0.89055857706693597</v>
      </c>
      <c r="P155" s="117">
        <v>-0.78037105360408832</v>
      </c>
      <c r="Q155" s="117">
        <v>-0.6793459613598466</v>
      </c>
      <c r="R155" s="117">
        <v>-1.3831736375857413</v>
      </c>
      <c r="S155" s="117">
        <v>0.61412838333265707</v>
      </c>
      <c r="T155" s="117">
        <v>-0.8026157337102694</v>
      </c>
      <c r="U155" s="114">
        <v>0.85144040805219223</v>
      </c>
      <c r="V155" s="114">
        <v>0.73648922288719032</v>
      </c>
      <c r="W155" s="88">
        <v>-0.13888738120644931</v>
      </c>
      <c r="X155" s="50"/>
      <c r="Y155" s="89">
        <v>154</v>
      </c>
      <c r="Z155" s="114">
        <f>(幕後結果!$AB$2+幕後結果!$AB$4*幕後結果_最佳化!$N1156)*12/3</f>
        <v>0.65384165735487931</v>
      </c>
      <c r="AA155" s="114">
        <f>(幕後結果!$AC$2+幕後結果!$AC$4*幕後結果_最佳化!$O1156)*12/3</f>
        <v>0.87433883600293349</v>
      </c>
      <c r="AB155" s="114">
        <f>(幕後結果!$AD$2+幕後結果!$AD$4*幕後結果_最佳化!$P1156)*12/3</f>
        <v>-1.373813844198235</v>
      </c>
      <c r="AC155" s="114">
        <f>(幕後結果!$AE$2+幕後結果!$AE$4*幕後結果_最佳化!$Q1156)*12/3</f>
        <v>-0.96437095467070622</v>
      </c>
      <c r="AD155" s="114">
        <f>(幕後結果!$AF$2+幕後結果!$AF$4*幕後結果_最佳化!$R1156)*12/3</f>
        <v>-2.4246798952964683</v>
      </c>
      <c r="AE155" s="114">
        <f>(幕後結果!$AG$2+幕後結果!$AG$4*幕後結果_最佳化!$S1156)*12/3</f>
        <v>0.54748104541129172</v>
      </c>
      <c r="AF155" s="114">
        <f>(幕後結果!$AH$2+幕後結果!$AH$4*幕後結果_最佳化!$T1156)*12/3</f>
        <v>-0.85863463678419316</v>
      </c>
      <c r="AG155" s="114">
        <f>(幕後結果!$AI$2+幕後結果!$AI$4*幕後結果_最佳化!$U1156)*12/3</f>
        <v>-1.0620607171831136</v>
      </c>
      <c r="AH155" s="114">
        <f>(幕後結果!$AJ$2+幕後結果!$AJ$4*幕後結果_最佳化!$V1156)*12/3</f>
        <v>0.58372207093516548</v>
      </c>
      <c r="AI155" s="90">
        <f>(幕後結果!$AK$2+幕後結果!$AK$4*幕後結果_最佳化!$W1156)*12/3</f>
        <v>0.51944878744738388</v>
      </c>
      <c r="AJ155" s="50"/>
      <c r="AK155" s="50"/>
      <c r="AL155" s="50"/>
      <c r="AM155" s="98">
        <v>154</v>
      </c>
      <c r="AN155" s="118">
        <f t="shared" si="27"/>
        <v>0.1093906019027823</v>
      </c>
      <c r="AO155" s="118">
        <f t="shared" si="28"/>
        <v>0.11790633954508534</v>
      </c>
      <c r="AP155" s="118">
        <f t="shared" si="29"/>
        <v>0.13514791581427518</v>
      </c>
      <c r="AQ155" s="118">
        <f t="shared" si="30"/>
        <v>9.1200158494234407E-2</v>
      </c>
      <c r="AR155" s="118">
        <f t="shared" si="31"/>
        <v>0.17831730072111629</v>
      </c>
      <c r="AS155" s="118">
        <f t="shared" si="32"/>
        <v>1.8458453596423421E-2</v>
      </c>
      <c r="AT155" s="118">
        <f t="shared" si="33"/>
        <v>3.5783162366673435E-2</v>
      </c>
      <c r="AU155" s="118">
        <f t="shared" si="34"/>
        <v>9.1105126255513966E-2</v>
      </c>
      <c r="AV155" s="118">
        <f t="shared" si="35"/>
        <v>0.16186245494909071</v>
      </c>
      <c r="AW155" s="118">
        <f t="shared" si="36"/>
        <v>6.0828486354804687E-2</v>
      </c>
      <c r="AX155" s="118">
        <f t="shared" si="37"/>
        <v>0.99999999999999956</v>
      </c>
      <c r="AY155" s="118">
        <f>SUMPRODUCT(AN155:AW155,幕後結果_最佳化!$Z$1005:$AI$1005)</f>
        <v>-0.14781646796528974</v>
      </c>
      <c r="AZ155" s="118">
        <f>(SUMPRODUCT(AN155:AW155,MMULT(AN155:AW155,幕後結果!$AB$9:$AK$18)))*252</f>
        <v>8.0777850192955053E-2</v>
      </c>
      <c r="BA155" s="118">
        <f t="shared" si="38"/>
        <v>0.28421444402590634</v>
      </c>
      <c r="BB155" s="113">
        <f t="shared" si="39"/>
        <v>-0.67103017448298929</v>
      </c>
      <c r="BC155" s="50"/>
      <c r="BD155" s="50"/>
    </row>
    <row r="156" spans="1:56">
      <c r="A156" s="85">
        <v>155</v>
      </c>
      <c r="B156" s="114">
        <v>0.79857750806354089</v>
      </c>
      <c r="C156" s="114">
        <v>0.99427285040370483</v>
      </c>
      <c r="D156" s="114">
        <v>0.10260183121835631</v>
      </c>
      <c r="E156" s="114">
        <v>0.48544702962737984</v>
      </c>
      <c r="F156" s="114">
        <v>0.8553410759566149</v>
      </c>
      <c r="G156" s="114">
        <v>0.68222379576360481</v>
      </c>
      <c r="H156" s="114">
        <v>0.46775587427219345</v>
      </c>
      <c r="I156" s="114">
        <v>9.5849372617874851E-2</v>
      </c>
      <c r="J156" s="114">
        <v>0.37013072916444245</v>
      </c>
      <c r="K156" s="94">
        <v>0.13283846789840315</v>
      </c>
      <c r="L156" s="95"/>
      <c r="M156" s="96">
        <v>155</v>
      </c>
      <c r="N156" s="117">
        <v>0.83655102561016037</v>
      </c>
      <c r="O156" s="117">
        <v>2.5285248058869505</v>
      </c>
      <c r="P156" s="117">
        <v>-1.2668647286758643</v>
      </c>
      <c r="Q156" s="117">
        <v>-3.6486981251244346E-2</v>
      </c>
      <c r="R156" s="117">
        <v>1.0596192594956033</v>
      </c>
      <c r="S156" s="117">
        <v>0.47392637763596451</v>
      </c>
      <c r="T156" s="117">
        <v>-8.0912236512930211E-2</v>
      </c>
      <c r="U156" s="114">
        <v>-1.3055702430117839</v>
      </c>
      <c r="V156" s="114">
        <v>-0.33150712721500414</v>
      </c>
      <c r="W156" s="88">
        <v>-1.1130733325034008</v>
      </c>
      <c r="X156" s="50"/>
      <c r="Y156" s="89">
        <v>155</v>
      </c>
      <c r="Z156" s="114">
        <f>(幕後結果!$AB$2+幕後結果!$AB$4*幕後結果_最佳化!$N1157)*12/3</f>
        <v>0.9903299329251829</v>
      </c>
      <c r="AA156" s="114">
        <f>(幕後結果!$AC$2+幕後結果!$AC$4*幕後結果_最佳化!$O1157)*12/3</f>
        <v>4.5839738536517709</v>
      </c>
      <c r="AB156" s="114">
        <f>(幕後結果!$AD$2+幕後結果!$AD$4*幕後結果_最佳化!$P1157)*12/3</f>
        <v>-0.17452420601310981</v>
      </c>
      <c r="AC156" s="114">
        <f>(幕後結果!$AE$2+幕後結果!$AE$4*幕後結果_最佳化!$Q1157)*12/3</f>
        <v>-0.1315322346309345</v>
      </c>
      <c r="AD156" s="114">
        <f>(幕後結果!$AF$2+幕後結果!$AF$4*幕後結果_最佳化!$R1157)*12/3</f>
        <v>0.73869962927321886</v>
      </c>
      <c r="AE156" s="114">
        <f>(幕後結果!$AG$2+幕後結果!$AG$4*幕後結果_最佳化!$S1157)*12/3</f>
        <v>1.6903851571690032</v>
      </c>
      <c r="AF156" s="114">
        <f>(幕後結果!$AH$2+幕後結果!$AH$4*幕後結果_最佳化!$T1157)*12/3</f>
        <v>-0.1797982365425336</v>
      </c>
      <c r="AG156" s="114">
        <f>(幕後結果!$AI$2+幕後結果!$AI$4*幕後結果_最佳化!$U1157)*12/3</f>
        <v>-3.6508770886866038</v>
      </c>
      <c r="AH156" s="114">
        <f>(幕後結果!$AJ$2+幕後結果!$AJ$4*幕後結果_最佳化!$V1157)*12/3</f>
        <v>0.75181798120198629</v>
      </c>
      <c r="AI156" s="90">
        <f>(幕後結果!$AK$2+幕後結果!$AK$4*幕後結果_最佳化!$W1157)*12/3</f>
        <v>0.18055675327685639</v>
      </c>
      <c r="AJ156" s="50"/>
      <c r="AK156" s="50"/>
      <c r="AL156" s="50"/>
      <c r="AM156" s="98">
        <v>155</v>
      </c>
      <c r="AN156" s="118">
        <f t="shared" si="27"/>
        <v>0.10171852256768155</v>
      </c>
      <c r="AO156" s="118">
        <f t="shared" si="28"/>
        <v>8.3322675399072024E-2</v>
      </c>
      <c r="AP156" s="118">
        <f t="shared" si="29"/>
        <v>3.5719387244093244E-2</v>
      </c>
      <c r="AQ156" s="118">
        <f t="shared" si="30"/>
        <v>0.13129739038001217</v>
      </c>
      <c r="AR156" s="118">
        <f t="shared" si="31"/>
        <v>0.10547390762277215</v>
      </c>
      <c r="AS156" s="118">
        <f t="shared" si="32"/>
        <v>6.645767941097061E-2</v>
      </c>
      <c r="AT156" s="118">
        <f t="shared" si="33"/>
        <v>0.13572724641297376</v>
      </c>
      <c r="AU156" s="118">
        <f t="shared" si="34"/>
        <v>2.3516183025451755E-2</v>
      </c>
      <c r="AV156" s="118">
        <f t="shared" si="35"/>
        <v>0.17868288248624747</v>
      </c>
      <c r="AW156" s="118">
        <f t="shared" si="36"/>
        <v>0.13808412545072521</v>
      </c>
      <c r="AX156" s="118">
        <f t="shared" si="37"/>
        <v>1</v>
      </c>
      <c r="AY156" s="118">
        <f>SUMPRODUCT(AN156:AW156,幕後結果_最佳化!$Z$1005:$AI$1005)</f>
        <v>0.10344735591268701</v>
      </c>
      <c r="AZ156" s="118">
        <f>(SUMPRODUCT(AN156:AW156,MMULT(AN156:AW156,幕後結果!$AB$9:$AK$18)))*252</f>
        <v>4.7473840434620426E-2</v>
      </c>
      <c r="BA156" s="118">
        <f t="shared" si="38"/>
        <v>0.21788492475299989</v>
      </c>
      <c r="BB156" s="113">
        <f t="shared" si="39"/>
        <v>0.27788685234338767</v>
      </c>
      <c r="BC156" s="50"/>
      <c r="BD156" s="50"/>
    </row>
    <row r="157" spans="1:56">
      <c r="A157" s="85">
        <v>156</v>
      </c>
      <c r="B157" s="114">
        <v>0.88987461919740296</v>
      </c>
      <c r="C157" s="114">
        <v>0.14554049692292415</v>
      </c>
      <c r="D157" s="114">
        <v>0.45888462995990742</v>
      </c>
      <c r="E157" s="114">
        <v>0.46930017728959084</v>
      </c>
      <c r="F157" s="114">
        <v>0.80412139898060131</v>
      </c>
      <c r="G157" s="114">
        <v>0.91062670502073595</v>
      </c>
      <c r="H157" s="114">
        <v>0.40119800190420096</v>
      </c>
      <c r="I157" s="114">
        <v>0.6867974322106738</v>
      </c>
      <c r="J157" s="114">
        <v>0.37833747956352703</v>
      </c>
      <c r="K157" s="94">
        <v>0.18997749376293838</v>
      </c>
      <c r="L157" s="95"/>
      <c r="M157" s="96">
        <v>156</v>
      </c>
      <c r="N157" s="117">
        <v>1.2258615994891247</v>
      </c>
      <c r="O157" s="117">
        <v>-1.0557531800700417</v>
      </c>
      <c r="P157" s="117">
        <v>-0.10324407510094083</v>
      </c>
      <c r="Q157" s="117">
        <v>-7.7029151166826584E-2</v>
      </c>
      <c r="R157" s="117">
        <v>0.85643501802227917</v>
      </c>
      <c r="S157" s="117">
        <v>1.3446243061592495</v>
      </c>
      <c r="T157" s="117">
        <v>-0.25024743538144717</v>
      </c>
      <c r="U157" s="114">
        <v>0.48679285312488724</v>
      </c>
      <c r="V157" s="114">
        <v>-0.30985008913621293</v>
      </c>
      <c r="W157" s="88">
        <v>-0.87797923512684151</v>
      </c>
      <c r="X157" s="50"/>
      <c r="Y157" s="89">
        <v>156</v>
      </c>
      <c r="Z157" s="114">
        <f>(幕後結果!$AB$2+幕後結果!$AB$4*幕後結果_最佳化!$N1158)*12/3</f>
        <v>1.4736786304367928</v>
      </c>
      <c r="AA157" s="114">
        <f>(幕後結果!$AC$2+幕後結果!$AC$4*幕後結果_最佳化!$O1158)*12/3</f>
        <v>1.1389056262478185</v>
      </c>
      <c r="AB157" s="114">
        <f>(幕後結果!$AD$2+幕後結果!$AD$4*幕後結果_最佳化!$P1158)*12/3</f>
        <v>-1.7501644632778257E-2</v>
      </c>
      <c r="AC157" s="114">
        <f>(幕後結果!$AE$2+幕後結果!$AE$4*幕後結果_最佳化!$Q1158)*12/3</f>
        <v>-0.53522545472653982</v>
      </c>
      <c r="AD157" s="114">
        <f>(幕後結果!$AF$2+幕後結果!$AF$4*幕後結果_最佳化!$R1158)*12/3</f>
        <v>0.35379947489311991</v>
      </c>
      <c r="AE157" s="114">
        <f>(幕後結果!$AG$2+幕後結果!$AG$4*幕後結果_最佳化!$S1158)*12/3</f>
        <v>1.9254805692800308</v>
      </c>
      <c r="AF157" s="114">
        <f>(幕後結果!$AH$2+幕後結果!$AH$4*幕後結果_最佳化!$T1158)*12/3</f>
        <v>-0.44840985232231206</v>
      </c>
      <c r="AG157" s="114">
        <f>(幕後結果!$AI$2+幕後結果!$AI$4*幕後結果_最佳化!$U1158)*12/3</f>
        <v>-6.5577985327202937E-2</v>
      </c>
      <c r="AH157" s="114">
        <f>(幕後結果!$AJ$2+幕後結果!$AJ$4*幕後結果_最佳化!$V1158)*12/3</f>
        <v>0.46690748482192457</v>
      </c>
      <c r="AI157" s="90">
        <f>(幕後結果!$AK$2+幕後結果!$AK$4*幕後結果_最佳化!$W1158)*12/3</f>
        <v>0.53848950150654062</v>
      </c>
      <c r="AJ157" s="50"/>
      <c r="AK157" s="50"/>
      <c r="AL157" s="50"/>
      <c r="AM157" s="98">
        <v>156</v>
      </c>
      <c r="AN157" s="118">
        <f t="shared" si="27"/>
        <v>0.15941548901198974</v>
      </c>
      <c r="AO157" s="118">
        <f t="shared" si="28"/>
        <v>1.0420320373334152E-2</v>
      </c>
      <c r="AP157" s="118">
        <f t="shared" si="29"/>
        <v>0.16000933029217038</v>
      </c>
      <c r="AQ157" s="118">
        <f t="shared" si="30"/>
        <v>7.5567748348543337E-2</v>
      </c>
      <c r="AR157" s="118">
        <f t="shared" si="31"/>
        <v>4.1389631988972143E-2</v>
      </c>
      <c r="AS157" s="118">
        <f t="shared" si="32"/>
        <v>0.13956982263313408</v>
      </c>
      <c r="AT157" s="118">
        <f t="shared" si="33"/>
        <v>0.13783928952877811</v>
      </c>
      <c r="AU157" s="118">
        <f t="shared" si="34"/>
        <v>5.6784087432600001E-2</v>
      </c>
      <c r="AV157" s="118">
        <f t="shared" si="35"/>
        <v>8.8396726533466308E-2</v>
      </c>
      <c r="AW157" s="118">
        <f t="shared" si="36"/>
        <v>0.13060755385701187</v>
      </c>
      <c r="AX157" s="118">
        <f t="shared" si="37"/>
        <v>1.0000000000000002</v>
      </c>
      <c r="AY157" s="118">
        <f>SUMPRODUCT(AN157:AW157,幕後結果_最佳化!$Z$1005:$AI$1005)</f>
        <v>-9.4845901113143588E-2</v>
      </c>
      <c r="AZ157" s="118">
        <f>(SUMPRODUCT(AN157:AW157,MMULT(AN157:AW157,幕後結果!$AB$9:$AK$18)))*252</f>
        <v>7.0753582070111704E-2</v>
      </c>
      <c r="BA157" s="118">
        <f t="shared" si="38"/>
        <v>0.26599545498017763</v>
      </c>
      <c r="BB157" s="113">
        <f t="shared" si="39"/>
        <v>-0.51785058178309329</v>
      </c>
      <c r="BC157" s="50"/>
      <c r="BD157" s="50"/>
    </row>
    <row r="158" spans="1:56">
      <c r="A158" s="85">
        <v>157</v>
      </c>
      <c r="B158" s="114">
        <v>9.4173430715214668E-2</v>
      </c>
      <c r="C158" s="114">
        <v>0.7768029738528679</v>
      </c>
      <c r="D158" s="114">
        <v>0.57036608689446733</v>
      </c>
      <c r="E158" s="114">
        <v>0.99528186733794799</v>
      </c>
      <c r="F158" s="114">
        <v>0.78779885000983696</v>
      </c>
      <c r="G158" s="114">
        <v>0.44412177547689957</v>
      </c>
      <c r="H158" s="114">
        <v>0.11312477529397058</v>
      </c>
      <c r="I158" s="114">
        <v>0.2025819061316636</v>
      </c>
      <c r="J158" s="114">
        <v>0.31224539063994139</v>
      </c>
      <c r="K158" s="94">
        <v>0.2195853394558025</v>
      </c>
      <c r="L158" s="95"/>
      <c r="M158" s="96">
        <v>157</v>
      </c>
      <c r="N158" s="117">
        <v>-1.3154852794592948</v>
      </c>
      <c r="O158" s="117">
        <v>0.76144042067598061</v>
      </c>
      <c r="P158" s="117">
        <v>0.17730626982934714</v>
      </c>
      <c r="Q158" s="117">
        <v>2.5958303161723384</v>
      </c>
      <c r="R158" s="117">
        <v>0.79880705347971814</v>
      </c>
      <c r="S158" s="117">
        <v>-0.14052708895551769</v>
      </c>
      <c r="T158" s="117">
        <v>-1.210076471473807</v>
      </c>
      <c r="U158" s="114">
        <v>-0.83243436357357492</v>
      </c>
      <c r="V158" s="114">
        <v>-0.48949572372280381</v>
      </c>
      <c r="W158" s="88">
        <v>-0.77359440986862493</v>
      </c>
      <c r="X158" s="50"/>
      <c r="Y158" s="89">
        <v>157</v>
      </c>
      <c r="Z158" s="114">
        <f>(幕後結果!$AB$2+幕後結果!$AB$4*幕後結果_最佳化!$N1159)*12/3</f>
        <v>-1.6815315957483481</v>
      </c>
      <c r="AA158" s="114">
        <f>(幕後結果!$AC$2+幕後結果!$AC$4*幕後結果_最佳化!$O1159)*12/3</f>
        <v>1.3408079371611761</v>
      </c>
      <c r="AB158" s="114">
        <f>(幕後結果!$AD$2+幕後結果!$AD$4*幕後結果_最佳化!$P1159)*12/3</f>
        <v>-1.7293492928420775</v>
      </c>
      <c r="AC158" s="114">
        <f>(幕後結果!$AE$2+幕後結果!$AE$4*幕後結果_最佳化!$Q1159)*12/3</f>
        <v>1.1242117490325088</v>
      </c>
      <c r="AD158" s="114">
        <f>(幕後結果!$AF$2+幕後結果!$AF$4*幕後結果_最佳化!$R1159)*12/3</f>
        <v>7.4809875366793954E-2</v>
      </c>
      <c r="AE158" s="114">
        <f>(幕後結果!$AG$2+幕後結果!$AG$4*幕後結果_最佳化!$S1159)*12/3</f>
        <v>0.70993118555010426</v>
      </c>
      <c r="AF158" s="114">
        <f>(幕後結果!$AH$2+幕後結果!$AH$4*幕後結果_最佳化!$T1159)*12/3</f>
        <v>-0.31486415795690909</v>
      </c>
      <c r="AG158" s="114">
        <f>(幕後結果!$AI$2+幕後結果!$AI$4*幕後結果_最佳化!$U1159)*12/3</f>
        <v>-2.4628965076115135</v>
      </c>
      <c r="AH158" s="114">
        <f>(幕後結果!$AJ$2+幕後結果!$AJ$4*幕後結果_最佳化!$V1159)*12/3</f>
        <v>0.65720181770467123</v>
      </c>
      <c r="AI158" s="90">
        <f>(幕後結果!$AK$2+幕後結果!$AK$4*幕後結果_最佳化!$W1159)*12/3</f>
        <v>0.76682560787093601</v>
      </c>
      <c r="AJ158" s="50"/>
      <c r="AK158" s="50"/>
      <c r="AL158" s="50"/>
      <c r="AM158" s="98">
        <v>157</v>
      </c>
      <c r="AN158" s="118">
        <f t="shared" si="27"/>
        <v>0.22695569829783402</v>
      </c>
      <c r="AO158" s="118">
        <f t="shared" si="28"/>
        <v>6.1517687677033802E-3</v>
      </c>
      <c r="AP158" s="118">
        <f t="shared" si="29"/>
        <v>5.1219514079764092E-2</v>
      </c>
      <c r="AQ158" s="118">
        <f t="shared" si="30"/>
        <v>0.14037241513475276</v>
      </c>
      <c r="AR158" s="118">
        <f t="shared" si="31"/>
        <v>0.21802224022857492</v>
      </c>
      <c r="AS158" s="118">
        <f t="shared" si="32"/>
        <v>9.5553838553105799E-2</v>
      </c>
      <c r="AT158" s="118">
        <f t="shared" si="33"/>
        <v>1.9182939045809273E-2</v>
      </c>
      <c r="AU158" s="118">
        <f t="shared" si="34"/>
        <v>9.3230501730488843E-2</v>
      </c>
      <c r="AV158" s="118">
        <f t="shared" si="35"/>
        <v>0.13742891789545342</v>
      </c>
      <c r="AW158" s="118">
        <f t="shared" si="36"/>
        <v>1.1882166266513592E-2</v>
      </c>
      <c r="AX158" s="118">
        <f t="shared" si="37"/>
        <v>1.0000000000000002</v>
      </c>
      <c r="AY158" s="118">
        <f>SUMPRODUCT(AN158:AW158,幕後結果_最佳化!$Z$1005:$AI$1005)</f>
        <v>-0.32045188577645684</v>
      </c>
      <c r="AZ158" s="118">
        <f>(SUMPRODUCT(AN158:AW158,MMULT(AN158:AW158,幕後結果!$AB$9:$AK$18)))*252</f>
        <v>7.7312952922360081E-2</v>
      </c>
      <c r="BA158" s="118">
        <f t="shared" si="38"/>
        <v>0.27805206872519411</v>
      </c>
      <c r="BB158" s="113">
        <f t="shared" si="39"/>
        <v>-1.3067764158070936</v>
      </c>
      <c r="BC158" s="50"/>
      <c r="BD158" s="50"/>
    </row>
    <row r="159" spans="1:56">
      <c r="A159" s="85">
        <v>158</v>
      </c>
      <c r="B159" s="114">
        <v>0.61987216530829148</v>
      </c>
      <c r="C159" s="114">
        <v>0.25948075298179574</v>
      </c>
      <c r="D159" s="114">
        <v>0.89170559021036744</v>
      </c>
      <c r="E159" s="114">
        <v>0.99147238611288291</v>
      </c>
      <c r="F159" s="114">
        <v>0.78185054790441688</v>
      </c>
      <c r="G159" s="114">
        <v>8.8434932533522081E-2</v>
      </c>
      <c r="H159" s="114">
        <v>0.32422035377112746</v>
      </c>
      <c r="I159" s="114">
        <v>0.98695673212458068</v>
      </c>
      <c r="J159" s="114">
        <v>0.85389922794618034</v>
      </c>
      <c r="K159" s="94">
        <v>1.7862697950469464E-2</v>
      </c>
      <c r="L159" s="95"/>
      <c r="M159" s="96">
        <v>158</v>
      </c>
      <c r="N159" s="117">
        <v>0.30514506574661415</v>
      </c>
      <c r="O159" s="117">
        <v>-0.64494704076587317</v>
      </c>
      <c r="P159" s="117">
        <v>1.2356496530577983</v>
      </c>
      <c r="Q159" s="117">
        <v>2.3855149798195714</v>
      </c>
      <c r="R159" s="117">
        <v>0.77845826027662823</v>
      </c>
      <c r="S159" s="117">
        <v>-1.3504556669388861</v>
      </c>
      <c r="T159" s="117">
        <v>-0.45592945523657097</v>
      </c>
      <c r="U159" s="114">
        <v>2.2249210929430348</v>
      </c>
      <c r="V159" s="114">
        <v>1.0533043102219273</v>
      </c>
      <c r="W159" s="88">
        <v>-2.1000391664926941</v>
      </c>
      <c r="X159" s="50"/>
      <c r="Y159" s="89">
        <v>158</v>
      </c>
      <c r="Z159" s="114">
        <f>(幕後結果!$AB$2+幕後結果!$AB$4*幕後結果_最佳化!$N1160)*12/3</f>
        <v>0.33056265254864881</v>
      </c>
      <c r="AA159" s="114">
        <f>(幕後結果!$AC$2+幕後結果!$AC$4*幕後結果_最佳化!$O1160)*12/3</f>
        <v>0.95639518078555652</v>
      </c>
      <c r="AB159" s="114">
        <f>(幕後結果!$AD$2+幕後結果!$AD$4*幕後結果_最佳化!$P1160)*12/3</f>
        <v>0.55411148638484842</v>
      </c>
      <c r="AC159" s="114">
        <f>(幕後結果!$AE$2+幕後結果!$AE$4*幕後結果_最佳化!$Q1160)*12/3</f>
        <v>0.98668446607159999</v>
      </c>
      <c r="AD159" s="114">
        <f>(幕後結果!$AF$2+幕後結果!$AF$4*幕後結果_最佳化!$R1160)*12/3</f>
        <v>0.62726232413655891</v>
      </c>
      <c r="AE159" s="114">
        <f>(幕後結果!$AG$2+幕後結果!$AG$4*幕後結果_最佳化!$S1160)*12/3</f>
        <v>-0.1355918354954922</v>
      </c>
      <c r="AF159" s="114">
        <f>(幕後結果!$AH$2+幕後結果!$AH$4*幕後結果_最佳化!$T1160)*12/3</f>
        <v>-0.11917892881700265</v>
      </c>
      <c r="AG159" s="114">
        <f>(幕後結果!$AI$2+幕後結果!$AI$4*幕後結果_最佳化!$U1160)*12/3</f>
        <v>2.8655006987076805</v>
      </c>
      <c r="AH159" s="114">
        <f>(幕後結果!$AJ$2+幕後結果!$AJ$4*幕後結果_最佳化!$V1160)*12/3</f>
        <v>1.4217455898285121</v>
      </c>
      <c r="AI159" s="90">
        <f>(幕後結果!$AK$2+幕後結果!$AK$4*幕後結果_最佳化!$W1160)*12/3</f>
        <v>0.54871382411717051</v>
      </c>
      <c r="AJ159" s="50"/>
      <c r="AK159" s="50"/>
      <c r="AL159" s="50"/>
      <c r="AM159" s="98">
        <v>158</v>
      </c>
      <c r="AN159" s="118">
        <f t="shared" si="27"/>
        <v>0.12839020069659118</v>
      </c>
      <c r="AO159" s="118">
        <f t="shared" si="28"/>
        <v>0.16118199371479511</v>
      </c>
      <c r="AP159" s="118">
        <f t="shared" si="29"/>
        <v>0.14576389515769805</v>
      </c>
      <c r="AQ159" s="118">
        <f t="shared" si="30"/>
        <v>2.0456333683443378E-2</v>
      </c>
      <c r="AR159" s="118">
        <f t="shared" si="31"/>
        <v>5.7254454632822546E-3</v>
      </c>
      <c r="AS159" s="118">
        <f t="shared" si="32"/>
        <v>3.7473725014132028E-2</v>
      </c>
      <c r="AT159" s="118">
        <f t="shared" si="33"/>
        <v>0.17332249150358242</v>
      </c>
      <c r="AU159" s="118">
        <f t="shared" si="34"/>
        <v>0.15455882434879975</v>
      </c>
      <c r="AV159" s="118">
        <f t="shared" si="35"/>
        <v>2.4612712635295009E-2</v>
      </c>
      <c r="AW159" s="118">
        <f t="shared" si="36"/>
        <v>0.14851437778238077</v>
      </c>
      <c r="AX159" s="118">
        <f t="shared" si="37"/>
        <v>0.99999999999999978</v>
      </c>
      <c r="AY159" s="118">
        <f>SUMPRODUCT(AN159:AW159,幕後結果_最佳化!$Z$1005:$AI$1005)</f>
        <v>-5.6954174857496237E-2</v>
      </c>
      <c r="AZ159" s="118">
        <f>(SUMPRODUCT(AN159:AW159,MMULT(AN159:AW159,幕後結果!$AB$9:$AK$18)))*252</f>
        <v>8.6375163063573138E-2</v>
      </c>
      <c r="BA159" s="118">
        <f t="shared" si="38"/>
        <v>0.29389651761049013</v>
      </c>
      <c r="BB159" s="113">
        <f t="shared" si="39"/>
        <v>-0.33975963944505105</v>
      </c>
      <c r="BC159" s="50"/>
      <c r="BD159" s="50"/>
    </row>
    <row r="160" spans="1:56">
      <c r="A160" s="85">
        <v>159</v>
      </c>
      <c r="B160" s="114">
        <v>6.9463200542883463E-2</v>
      </c>
      <c r="C160" s="114">
        <v>0.16551594675680725</v>
      </c>
      <c r="D160" s="114">
        <v>0.63153016032000031</v>
      </c>
      <c r="E160" s="114">
        <v>0.67354589884837024</v>
      </c>
      <c r="F160" s="114">
        <v>0.26551975723317711</v>
      </c>
      <c r="G160" s="114">
        <v>0.57465594187516111</v>
      </c>
      <c r="H160" s="114">
        <v>0.58087082977508175</v>
      </c>
      <c r="I160" s="114">
        <v>0.10777482504896141</v>
      </c>
      <c r="J160" s="114">
        <v>0.46642670876678438</v>
      </c>
      <c r="K160" s="94">
        <v>0.92770527751613896</v>
      </c>
      <c r="L160" s="95"/>
      <c r="M160" s="96">
        <v>159</v>
      </c>
      <c r="N160" s="117">
        <v>-1.4798008526044137</v>
      </c>
      <c r="O160" s="117">
        <v>-0.97203749914822735</v>
      </c>
      <c r="P160" s="117">
        <v>0.33590874889823535</v>
      </c>
      <c r="Q160" s="117">
        <v>0.44972574932310955</v>
      </c>
      <c r="R160" s="117">
        <v>-0.62641996985981441</v>
      </c>
      <c r="S160" s="117">
        <v>0.18824051182777854</v>
      </c>
      <c r="T160" s="117">
        <v>0.20412177258913988</v>
      </c>
      <c r="U160" s="114">
        <v>-1.2384489224959503</v>
      </c>
      <c r="V160" s="114">
        <v>-8.4255342605354652E-2</v>
      </c>
      <c r="W160" s="88">
        <v>1.4589115819108871</v>
      </c>
      <c r="X160" s="50"/>
      <c r="Y160" s="89">
        <v>159</v>
      </c>
      <c r="Z160" s="114">
        <f>(幕後結果!$AB$2+幕後結果!$AB$4*幕後結果_最佳化!$N1161)*12/3</f>
        <v>-1.8855376608013332</v>
      </c>
      <c r="AA160" s="114">
        <f>(幕後結果!$AC$2+幕後結果!$AC$4*幕後結果_最佳化!$O1161)*12/3</f>
        <v>-0.55771194468730001</v>
      </c>
      <c r="AB160" s="114">
        <f>(幕後結果!$AD$2+幕後結果!$AD$4*幕後結果_最佳化!$P1161)*12/3</f>
        <v>-2.4586820586912124</v>
      </c>
      <c r="AC160" s="114">
        <f>(幕後結果!$AE$2+幕後結果!$AE$4*幕後結果_最佳化!$Q1161)*12/3</f>
        <v>-0.46207495931512971</v>
      </c>
      <c r="AD160" s="114">
        <f>(幕後結果!$AF$2+幕後結果!$AF$4*幕後結果_最佳化!$R1161)*12/3</f>
        <v>-2.0761997621244186</v>
      </c>
      <c r="AE160" s="114">
        <f>(幕後結果!$AG$2+幕後結果!$AG$4*幕後結果_最佳化!$S1161)*12/3</f>
        <v>-1.1733268857542056E-2</v>
      </c>
      <c r="AF160" s="114">
        <f>(幕後結果!$AH$2+幕後結果!$AH$4*幕後結果_最佳化!$T1161)*12/3</f>
        <v>-0.23108632922472394</v>
      </c>
      <c r="AG160" s="114">
        <f>(幕後結果!$AI$2+幕後結果!$AI$4*幕後結果_最佳化!$U1161)*12/3</f>
        <v>-3.6210678446880835</v>
      </c>
      <c r="AH160" s="114">
        <f>(幕後結果!$AJ$2+幕後結果!$AJ$4*幕後結果_最佳化!$V1161)*12/3</f>
        <v>0.58162869865001043</v>
      </c>
      <c r="AI160" s="90">
        <f>(幕後結果!$AK$2+幕後結果!$AK$4*幕後結果_最佳化!$W1161)*12/3</f>
        <v>1.5532059739193684</v>
      </c>
      <c r="AJ160" s="50"/>
      <c r="AK160" s="50"/>
      <c r="AL160" s="50"/>
      <c r="AM160" s="98">
        <v>159</v>
      </c>
      <c r="AN160" s="118">
        <f t="shared" si="27"/>
        <v>0.11991272631587473</v>
      </c>
      <c r="AO160" s="118">
        <f t="shared" si="28"/>
        <v>0.11953118941367638</v>
      </c>
      <c r="AP160" s="118">
        <f t="shared" si="29"/>
        <v>0.12301713529181962</v>
      </c>
      <c r="AQ160" s="118">
        <f t="shared" si="30"/>
        <v>0.12270450413565875</v>
      </c>
      <c r="AR160" s="118">
        <f t="shared" si="31"/>
        <v>7.0413809315777967E-2</v>
      </c>
      <c r="AS160" s="118">
        <f t="shared" si="32"/>
        <v>7.79164967041657E-2</v>
      </c>
      <c r="AT160" s="118">
        <f t="shared" si="33"/>
        <v>9.4337189108073261E-2</v>
      </c>
      <c r="AU160" s="118">
        <f t="shared" si="34"/>
        <v>0.13776301857352161</v>
      </c>
      <c r="AV160" s="118">
        <f t="shared" si="35"/>
        <v>0.11359031215204825</v>
      </c>
      <c r="AW160" s="118">
        <f t="shared" si="36"/>
        <v>2.0813618989383671E-2</v>
      </c>
      <c r="AX160" s="118">
        <f t="shared" si="37"/>
        <v>0.99999999999999989</v>
      </c>
      <c r="AY160" s="118">
        <f>SUMPRODUCT(AN160:AW160,幕後結果_最佳化!$Z$1005:$AI$1005)</f>
        <v>-0.18738897120116096</v>
      </c>
      <c r="AZ160" s="118">
        <f>(SUMPRODUCT(AN160:AW160,MMULT(AN160:AW160,幕後結果!$AB$9:$AK$18)))*252</f>
        <v>7.4938749017610759E-2</v>
      </c>
      <c r="BA160" s="118">
        <f t="shared" si="38"/>
        <v>0.27374942742882724</v>
      </c>
      <c r="BB160" s="113">
        <f t="shared" si="39"/>
        <v>-0.84124001048745323</v>
      </c>
      <c r="BC160" s="50"/>
      <c r="BD160" s="50"/>
    </row>
    <row r="161" spans="1:56">
      <c r="A161" s="85">
        <v>160</v>
      </c>
      <c r="B161" s="114">
        <v>0.64479236877873114</v>
      </c>
      <c r="C161" s="114">
        <v>0.31359400310750107</v>
      </c>
      <c r="D161" s="114">
        <v>0.99336748085774684</v>
      </c>
      <c r="E161" s="114">
        <v>0.26006629193517461</v>
      </c>
      <c r="F161" s="114">
        <v>0.25617342020996436</v>
      </c>
      <c r="G161" s="114">
        <v>0.60614571677096363</v>
      </c>
      <c r="H161" s="114">
        <v>0.27111173736691163</v>
      </c>
      <c r="I161" s="114">
        <v>0.11718489564203227</v>
      </c>
      <c r="J161" s="114">
        <v>9.4154105693581069E-2</v>
      </c>
      <c r="K161" s="94">
        <v>0.9649824702271419</v>
      </c>
      <c r="L161" s="95"/>
      <c r="M161" s="96">
        <v>160</v>
      </c>
      <c r="N161" s="117">
        <v>0.37129843638405557</v>
      </c>
      <c r="O161" s="117">
        <v>-0.48568854546304313</v>
      </c>
      <c r="P161" s="117">
        <v>2.4765733021614249</v>
      </c>
      <c r="Q161" s="117">
        <v>-0.64314104446075682</v>
      </c>
      <c r="R161" s="117">
        <v>-0.65518781208823396</v>
      </c>
      <c r="S161" s="117">
        <v>0.26928734940322518</v>
      </c>
      <c r="T161" s="117">
        <v>-0.60945411994766785</v>
      </c>
      <c r="U161" s="114">
        <v>-1.1891775894839165</v>
      </c>
      <c r="V161" s="114">
        <v>-1.3156003638515053</v>
      </c>
      <c r="W161" s="88">
        <v>1.8116838558599342</v>
      </c>
      <c r="X161" s="50"/>
      <c r="Y161" s="89">
        <v>160</v>
      </c>
      <c r="Z161" s="114">
        <f>(幕後結果!$AB$2+幕後結果!$AB$4*幕後結果_最佳化!$N1162)*12/3</f>
        <v>0.41269539611895595</v>
      </c>
      <c r="AA161" s="114">
        <f>(幕後結果!$AC$2+幕後結果!$AC$4*幕後結果_最佳化!$O1162)*12/3</f>
        <v>1.1644640358535185</v>
      </c>
      <c r="AB161" s="114">
        <f>(幕後結果!$AD$2+幕後結果!$AD$4*幕後結果_最佳化!$P1162)*12/3</f>
        <v>1.9897845538459868</v>
      </c>
      <c r="AC161" s="114">
        <f>(幕後結果!$AE$2+幕後結果!$AE$4*幕後結果_最佳化!$Q1162)*12/3</f>
        <v>-0.92567417865403867</v>
      </c>
      <c r="AD161" s="114">
        <f>(幕後結果!$AF$2+幕後結果!$AF$4*幕後結果_最佳化!$R1162)*12/3</f>
        <v>-1.1584450502769066</v>
      </c>
      <c r="AE161" s="114">
        <f>(幕後結果!$AG$2+幕後結果!$AG$4*幕後結果_最佳化!$S1162)*12/3</f>
        <v>0.66689876062701992</v>
      </c>
      <c r="AF161" s="114">
        <f>(幕後結果!$AH$2+幕後結果!$AH$4*幕後結果_最佳化!$T1162)*12/3</f>
        <v>-0.67779395306610846</v>
      </c>
      <c r="AG161" s="114">
        <f>(幕後結果!$AI$2+幕後結果!$AI$4*幕後結果_最佳化!$U1162)*12/3</f>
        <v>-2.6251844900216277</v>
      </c>
      <c r="AH161" s="114">
        <f>(幕後結果!$AJ$2+幕後結果!$AJ$4*幕後結果_最佳化!$V1162)*12/3</f>
        <v>-2.9544008531292132E-2</v>
      </c>
      <c r="AI161" s="90">
        <f>(幕後結果!$AK$2+幕後結果!$AK$4*幕後結果_最佳化!$W1162)*12/3</f>
        <v>1.6917247115776384</v>
      </c>
      <c r="AJ161" s="50"/>
      <c r="AK161" s="50"/>
      <c r="AL161" s="50"/>
      <c r="AM161" s="98">
        <v>160</v>
      </c>
      <c r="AN161" s="118">
        <f t="shared" si="27"/>
        <v>0.13196482508313181</v>
      </c>
      <c r="AO161" s="118">
        <f t="shared" si="28"/>
        <v>0.11469729599304737</v>
      </c>
      <c r="AP161" s="118">
        <f t="shared" si="29"/>
        <v>0.10780229337818312</v>
      </c>
      <c r="AQ161" s="118">
        <f t="shared" si="30"/>
        <v>8.176750495905083E-2</v>
      </c>
      <c r="AR161" s="118">
        <f t="shared" si="31"/>
        <v>0.10783733287193888</v>
      </c>
      <c r="AS161" s="118">
        <f t="shared" si="32"/>
        <v>8.6623648610684889E-2</v>
      </c>
      <c r="AT161" s="118">
        <f t="shared" si="33"/>
        <v>7.5516033284831668E-2</v>
      </c>
      <c r="AU161" s="118">
        <f t="shared" si="34"/>
        <v>0.15682859620434134</v>
      </c>
      <c r="AV161" s="118">
        <f t="shared" si="35"/>
        <v>2.6825533622883205E-2</v>
      </c>
      <c r="AW161" s="118">
        <f t="shared" si="36"/>
        <v>0.11013693599190699</v>
      </c>
      <c r="AX161" s="118">
        <f t="shared" si="37"/>
        <v>1</v>
      </c>
      <c r="AY161" s="118">
        <f>SUMPRODUCT(AN161:AW161,幕後結果_最佳化!$Z$1005:$AI$1005)</f>
        <v>-0.19636405260073286</v>
      </c>
      <c r="AZ161" s="118">
        <f>(SUMPRODUCT(AN161:AW161,MMULT(AN161:AW161,幕後結果!$AB$9:$AK$18)))*252</f>
        <v>8.5303451323480078E-2</v>
      </c>
      <c r="BA161" s="118">
        <f t="shared" si="38"/>
        <v>0.2920675458237017</v>
      </c>
      <c r="BB161" s="113">
        <f t="shared" si="39"/>
        <v>-0.81920794015627407</v>
      </c>
      <c r="BC161" s="50"/>
      <c r="BD161" s="50"/>
    </row>
    <row r="162" spans="1:56">
      <c r="A162" s="85">
        <v>161</v>
      </c>
      <c r="B162" s="114">
        <v>0.98058931333495947</v>
      </c>
      <c r="C162" s="114">
        <v>0.1957681714750783</v>
      </c>
      <c r="D162" s="114">
        <v>0.61962219209515568</v>
      </c>
      <c r="E162" s="114">
        <v>0.70041350881297104</v>
      </c>
      <c r="F162" s="114">
        <v>0.73537053415397535</v>
      </c>
      <c r="G162" s="114">
        <v>0.58715007366943595</v>
      </c>
      <c r="H162" s="114">
        <v>0.62456118449142095</v>
      </c>
      <c r="I162" s="114">
        <v>0.3977553097862625</v>
      </c>
      <c r="J162" s="114">
        <v>0.4614338444676509</v>
      </c>
      <c r="K162" s="94">
        <v>0.64447797553076369</v>
      </c>
      <c r="L162" s="95"/>
      <c r="M162" s="96">
        <v>161</v>
      </c>
      <c r="N162" s="117">
        <v>2.0660752655652002</v>
      </c>
      <c r="O162" s="117">
        <v>-0.8568345236331768</v>
      </c>
      <c r="P162" s="117">
        <v>0.30448867978167571</v>
      </c>
      <c r="Q162" s="117">
        <v>0.52559017821457465</v>
      </c>
      <c r="R162" s="117">
        <v>0.62913766833685225</v>
      </c>
      <c r="S162" s="117">
        <v>0.22021995959812848</v>
      </c>
      <c r="T162" s="117">
        <v>0.31748234859788604</v>
      </c>
      <c r="U162" s="114">
        <v>-0.25916152004688048</v>
      </c>
      <c r="V162" s="114">
        <v>-9.6822080093380225E-2</v>
      </c>
      <c r="W162" s="88">
        <v>0.37045426310825302</v>
      </c>
      <c r="X162" s="50"/>
      <c r="Y162" s="89">
        <v>161</v>
      </c>
      <c r="Z162" s="114">
        <f>(幕後結果!$AB$2+幕後結果!$AB$4*幕後結果_最佳化!$N1163)*12/3</f>
        <v>2.5168462410231589</v>
      </c>
      <c r="AA162" s="114">
        <f>(幕後結果!$AC$2+幕後結果!$AC$4*幕後結果_最佳化!$O1163)*12/3</f>
        <v>1.8980510724723592</v>
      </c>
      <c r="AB162" s="114">
        <f>(幕後結果!$AD$2+幕後結果!$AD$4*幕後結果_最佳化!$P1163)*12/3</f>
        <v>1.4027565822217698</v>
      </c>
      <c r="AC162" s="114">
        <f>(幕後結果!$AE$2+幕後結果!$AE$4*幕後結果_最佳化!$Q1163)*12/3</f>
        <v>-4.4981916796622168E-2</v>
      </c>
      <c r="AD162" s="114">
        <f>(幕後結果!$AF$2+幕後結果!$AF$4*幕後結果_最佳化!$R1163)*12/3</f>
        <v>0.65271339361886249</v>
      </c>
      <c r="AE162" s="114">
        <f>(幕後結果!$AG$2+幕後結果!$AG$4*幕後結果_最佳化!$S1163)*12/3</f>
        <v>1.301768936152401</v>
      </c>
      <c r="AF162" s="114">
        <f>(幕後結果!$AH$2+幕後結果!$AH$4*幕後結果_最佳化!$T1163)*12/3</f>
        <v>-0.13775719615019921</v>
      </c>
      <c r="AG162" s="114">
        <f>(幕後結果!$AI$2+幕後結果!$AI$4*幕後結果_最佳化!$U1163)*12/3</f>
        <v>-0.48416258545777935</v>
      </c>
      <c r="AH162" s="114">
        <f>(幕後結果!$AJ$2+幕後結果!$AJ$4*幕後結果_最佳化!$V1163)*12/3</f>
        <v>0.81671163031309468</v>
      </c>
      <c r="AI162" s="90">
        <f>(幕後結果!$AK$2+幕後結果!$AK$4*幕後結果_最佳化!$W1163)*12/3</f>
        <v>1.8668700012662123</v>
      </c>
      <c r="AJ162" s="50"/>
      <c r="AK162" s="50"/>
      <c r="AL162" s="50"/>
      <c r="AM162" s="98">
        <v>161</v>
      </c>
      <c r="AN162" s="118">
        <f t="shared" si="27"/>
        <v>5.1291635065524942E-2</v>
      </c>
      <c r="AO162" s="118">
        <f t="shared" si="28"/>
        <v>5.1956546447682855E-2</v>
      </c>
      <c r="AP162" s="118">
        <f t="shared" si="29"/>
        <v>5.7526576038799258E-2</v>
      </c>
      <c r="AQ162" s="118">
        <f t="shared" si="30"/>
        <v>6.5601894913735456E-2</v>
      </c>
      <c r="AR162" s="118">
        <f t="shared" si="31"/>
        <v>0.17551877210010286</v>
      </c>
      <c r="AS162" s="118">
        <f t="shared" si="32"/>
        <v>4.5762146661046062E-2</v>
      </c>
      <c r="AT162" s="118">
        <f t="shared" si="33"/>
        <v>0.28796284599222355</v>
      </c>
      <c r="AU162" s="118">
        <f t="shared" si="34"/>
        <v>3.0324494548065177E-2</v>
      </c>
      <c r="AV162" s="118">
        <f t="shared" si="35"/>
        <v>3.004892861358267E-2</v>
      </c>
      <c r="AW162" s="118">
        <f t="shared" si="36"/>
        <v>0.20400615961923727</v>
      </c>
      <c r="AX162" s="118">
        <f t="shared" si="37"/>
        <v>1</v>
      </c>
      <c r="AY162" s="118">
        <f>SUMPRODUCT(AN162:AW162,幕後結果_最佳化!$Z$1005:$AI$1005)</f>
        <v>-9.9118094591231692E-2</v>
      </c>
      <c r="AZ162" s="118">
        <f>(SUMPRODUCT(AN162:AW162,MMULT(AN162:AW162,幕後結果!$AB$9:$AK$18)))*252</f>
        <v>4.9816073877131453E-2</v>
      </c>
      <c r="BA162" s="118">
        <f t="shared" si="38"/>
        <v>0.22319514752147157</v>
      </c>
      <c r="BB162" s="113">
        <f t="shared" si="39"/>
        <v>-0.63629561918486344</v>
      </c>
      <c r="BC162" s="50"/>
      <c r="BD162" s="50"/>
    </row>
    <row r="163" spans="1:56">
      <c r="A163" s="85">
        <v>162</v>
      </c>
      <c r="B163" s="114">
        <v>0.58410941067454014</v>
      </c>
      <c r="C163" s="114">
        <v>0.22352978085255648</v>
      </c>
      <c r="D163" s="114">
        <v>0.10312644962205741</v>
      </c>
      <c r="E163" s="114">
        <v>0.39333416517009057</v>
      </c>
      <c r="F163" s="114">
        <v>0.54104087227705966</v>
      </c>
      <c r="G163" s="114">
        <v>0.24949401694862261</v>
      </c>
      <c r="H163" s="114">
        <v>0.60130849980696688</v>
      </c>
      <c r="I163" s="114">
        <v>0.12095276323826476</v>
      </c>
      <c r="J163" s="114">
        <v>0.35101856955315003</v>
      </c>
      <c r="K163" s="94">
        <v>0.9610030929462241</v>
      </c>
      <c r="L163" s="95"/>
      <c r="M163" s="96">
        <v>162</v>
      </c>
      <c r="N163" s="117">
        <v>0.21241769947536004</v>
      </c>
      <c r="O163" s="117">
        <v>-0.76032630539467594</v>
      </c>
      <c r="P163" s="117">
        <v>-1.2639362782896262</v>
      </c>
      <c r="Q163" s="117">
        <v>-0.2706394768915964</v>
      </c>
      <c r="R163" s="117">
        <v>0.10305634081021885</v>
      </c>
      <c r="S163" s="117">
        <v>-0.67608286689318253</v>
      </c>
      <c r="T163" s="117">
        <v>0.25673545390007779</v>
      </c>
      <c r="U163" s="114">
        <v>-1.1702371997666698</v>
      </c>
      <c r="V163" s="114">
        <v>-0.38257199364188488</v>
      </c>
      <c r="W163" s="88">
        <v>1.7624469378410288</v>
      </c>
      <c r="X163" s="50"/>
      <c r="Y163" s="89">
        <v>162</v>
      </c>
      <c r="Z163" s="114">
        <f>(幕後結果!$AB$2+幕後結果!$AB$4*幕後結果_最佳化!$N1164)*12/3</f>
        <v>0.21543695415231656</v>
      </c>
      <c r="AA163" s="114">
        <f>(幕後結果!$AC$2+幕後結果!$AC$4*幕後結果_最佳化!$O1164)*12/3</f>
        <v>0.77612951478972514</v>
      </c>
      <c r="AB163" s="114">
        <f>(幕後結果!$AD$2+幕後結果!$AD$4*幕後結果_最佳化!$P1164)*12/3</f>
        <v>-2.2088335022131957</v>
      </c>
      <c r="AC163" s="114">
        <f>(幕後結果!$AE$2+幕後結果!$AE$4*幕後結果_最佳化!$Q1164)*12/3</f>
        <v>-0.72220034471599792</v>
      </c>
      <c r="AD163" s="114">
        <f>(幕後結果!$AF$2+幕後結果!$AF$4*幕後結果_最佳化!$R1164)*12/3</f>
        <v>-1.0080860554282294</v>
      </c>
      <c r="AE163" s="114">
        <f>(幕後結果!$AG$2+幕後結果!$AG$4*幕後結果_最佳化!$S1164)*12/3</f>
        <v>-0.38108307893172672</v>
      </c>
      <c r="AF163" s="114">
        <f>(幕後結果!$AH$2+幕後結果!$AH$4*幕後結果_最佳化!$T1164)*12/3</f>
        <v>-0.2893729088301833</v>
      </c>
      <c r="AG163" s="114">
        <f>(幕後結果!$AI$2+幕後結果!$AI$4*幕後結果_最佳化!$U1164)*12/3</f>
        <v>-3.4927850590278502</v>
      </c>
      <c r="AH163" s="114">
        <f>(幕後結果!$AJ$2+幕後結果!$AJ$4*幕後結果_最佳化!$V1164)*12/3</f>
        <v>0.19231576599106592</v>
      </c>
      <c r="AI163" s="90">
        <f>(幕後結果!$AK$2+幕後結果!$AK$4*幕後結果_最佳化!$W1164)*12/3</f>
        <v>2.0426548518593255</v>
      </c>
      <c r="AJ163" s="50"/>
      <c r="AK163" s="50"/>
      <c r="AL163" s="50"/>
      <c r="AM163" s="98">
        <v>162</v>
      </c>
      <c r="AN163" s="118">
        <f t="shared" si="27"/>
        <v>3.7741476300128543E-2</v>
      </c>
      <c r="AO163" s="118">
        <f t="shared" si="28"/>
        <v>6.1115737842460723E-2</v>
      </c>
      <c r="AP163" s="118">
        <f t="shared" si="29"/>
        <v>0.10728678743787191</v>
      </c>
      <c r="AQ163" s="118">
        <f t="shared" si="30"/>
        <v>0.18057638104607984</v>
      </c>
      <c r="AR163" s="118">
        <f t="shared" si="31"/>
        <v>4.1748867647139275E-2</v>
      </c>
      <c r="AS163" s="118">
        <f t="shared" si="32"/>
        <v>2.5802963766196178E-2</v>
      </c>
      <c r="AT163" s="118">
        <f t="shared" si="33"/>
        <v>0.18794233106577052</v>
      </c>
      <c r="AU163" s="118">
        <f t="shared" si="34"/>
        <v>5.8047689194730523E-2</v>
      </c>
      <c r="AV163" s="118">
        <f t="shared" si="35"/>
        <v>0.16597906319358055</v>
      </c>
      <c r="AW163" s="118">
        <f t="shared" si="36"/>
        <v>0.13375870250604194</v>
      </c>
      <c r="AX163" s="118">
        <f t="shared" si="37"/>
        <v>1</v>
      </c>
      <c r="AY163" s="118">
        <f>SUMPRODUCT(AN163:AW163,幕後結果_最佳化!$Z$1005:$AI$1005)</f>
        <v>-5.4077437538807976E-2</v>
      </c>
      <c r="AZ163" s="118">
        <f>(SUMPRODUCT(AN163:AW163,MMULT(AN163:AW163,幕後結果!$AB$9:$AK$18)))*252</f>
        <v>4.6713974449748751E-2</v>
      </c>
      <c r="BA163" s="118">
        <f t="shared" si="38"/>
        <v>0.2161341584519873</v>
      </c>
      <c r="BB163" s="113">
        <f t="shared" si="39"/>
        <v>-0.44869093452597791</v>
      </c>
      <c r="BC163" s="50"/>
      <c r="BD163" s="50"/>
    </row>
    <row r="164" spans="1:56">
      <c r="A164" s="85">
        <v>163</v>
      </c>
      <c r="B164" s="114">
        <v>0.78136018956270581</v>
      </c>
      <c r="C164" s="114">
        <v>9.2442380814151237E-2</v>
      </c>
      <c r="D164" s="114">
        <v>0.18469774382914528</v>
      </c>
      <c r="E164" s="114">
        <v>0.46686654890184132</v>
      </c>
      <c r="F164" s="114">
        <v>0.84990511720155415</v>
      </c>
      <c r="G164" s="114">
        <v>0.412610473790604</v>
      </c>
      <c r="H164" s="114">
        <v>0.16535776996289564</v>
      </c>
      <c r="I164" s="114">
        <v>0.11288120207094487</v>
      </c>
      <c r="J164" s="114">
        <v>0.37734174392062614</v>
      </c>
      <c r="K164" s="94">
        <v>0.85467617659829864</v>
      </c>
      <c r="L164" s="95"/>
      <c r="M164" s="96">
        <v>163</v>
      </c>
      <c r="N164" s="117">
        <v>0.7767951801330677</v>
      </c>
      <c r="O164" s="117">
        <v>-1.3258639628041713</v>
      </c>
      <c r="P164" s="117">
        <v>-0.89760628402766951</v>
      </c>
      <c r="Q164" s="117">
        <v>-8.3148957917873648E-2</v>
      </c>
      <c r="R164" s="117">
        <v>1.0360265302745335</v>
      </c>
      <c r="S164" s="117">
        <v>-0.22083495202997441</v>
      </c>
      <c r="T164" s="117">
        <v>-0.97267362063232043</v>
      </c>
      <c r="U164" s="114">
        <v>-1.211347100844707</v>
      </c>
      <c r="V164" s="114">
        <v>-0.31246983044649629</v>
      </c>
      <c r="W164" s="88">
        <v>1.0567019236479231</v>
      </c>
      <c r="X164" s="50"/>
      <c r="Y164" s="89">
        <v>163</v>
      </c>
      <c r="Z164" s="114">
        <f>(幕後結果!$AB$2+幕後結果!$AB$4*幕後結果_最佳化!$N1165)*12/3</f>
        <v>0.91614003925679943</v>
      </c>
      <c r="AA164" s="114">
        <f>(幕後結果!$AC$2+幕後結果!$AC$4*幕後結果_最佳化!$O1165)*12/3</f>
        <v>0.56400936417639835</v>
      </c>
      <c r="AB164" s="114">
        <f>(幕後結果!$AD$2+幕後結果!$AD$4*幕後結果_最佳化!$P1165)*12/3</f>
        <v>-1.4473033349066313</v>
      </c>
      <c r="AC164" s="114">
        <f>(幕後結果!$AE$2+幕後結果!$AE$4*幕後結果_最佳化!$Q1165)*12/3</f>
        <v>-0.61240813976894515</v>
      </c>
      <c r="AD164" s="114">
        <f>(幕後結果!$AF$2+幕後結果!$AF$4*幕後結果_最佳化!$R1165)*12/3</f>
        <v>0.1954299850237291</v>
      </c>
      <c r="AE164" s="114">
        <f>(幕後結果!$AG$2+幕後結果!$AG$4*幕後結果_最佳化!$S1165)*12/3</f>
        <v>0.30912113192241175</v>
      </c>
      <c r="AF164" s="114">
        <f>(幕後結果!$AH$2+幕後結果!$AH$4*幕後結果_最佳化!$T1165)*12/3</f>
        <v>-0.72940154619128561</v>
      </c>
      <c r="AG164" s="114">
        <f>(幕後結果!$AI$2+幕後結果!$AI$4*幕後結果_最佳化!$U1165)*12/3</f>
        <v>-2.8816967563620444</v>
      </c>
      <c r="AH164" s="114">
        <f>(幕後結果!$AJ$2+幕後結果!$AJ$4*幕後結果_最佳化!$V1165)*12/3</f>
        <v>-2.1788463417947379E-2</v>
      </c>
      <c r="AI164" s="90">
        <f>(幕後結果!$AK$2+幕後結果!$AK$4*幕後結果_最佳化!$W1165)*12/3</f>
        <v>1.5694382064240642</v>
      </c>
      <c r="AJ164" s="50"/>
      <c r="AK164" s="50"/>
      <c r="AL164" s="50"/>
      <c r="AM164" s="98">
        <v>163</v>
      </c>
      <c r="AN164" s="118">
        <f t="shared" si="27"/>
        <v>9.1398182419512447E-2</v>
      </c>
      <c r="AO164" s="118">
        <f t="shared" si="28"/>
        <v>0.12768676461963197</v>
      </c>
      <c r="AP164" s="118">
        <f t="shared" si="29"/>
        <v>0.14486108751540833</v>
      </c>
      <c r="AQ164" s="118">
        <f t="shared" si="30"/>
        <v>0.13364330992046342</v>
      </c>
      <c r="AR164" s="118">
        <f t="shared" si="31"/>
        <v>5.9066822470479265E-2</v>
      </c>
      <c r="AS164" s="118">
        <f t="shared" si="32"/>
        <v>6.2747137893255894E-2</v>
      </c>
      <c r="AT164" s="118">
        <f t="shared" si="33"/>
        <v>4.5109210826091359E-2</v>
      </c>
      <c r="AU164" s="118">
        <f t="shared" si="34"/>
        <v>9.6827878036382542E-2</v>
      </c>
      <c r="AV164" s="118">
        <f t="shared" si="35"/>
        <v>0.1367170161805337</v>
      </c>
      <c r="AW164" s="118">
        <f t="shared" si="36"/>
        <v>0.1019425901182411</v>
      </c>
      <c r="AX164" s="118">
        <f t="shared" si="37"/>
        <v>1</v>
      </c>
      <c r="AY164" s="118">
        <f>SUMPRODUCT(AN164:AW164,幕後結果_最佳化!$Z$1005:$AI$1005)</f>
        <v>-2.6876808569868488E-2</v>
      </c>
      <c r="AZ164" s="118">
        <f>(SUMPRODUCT(AN164:AW164,MMULT(AN164:AW164,幕後結果!$AB$9:$AK$18)))*252</f>
        <v>7.4567927048969945E-2</v>
      </c>
      <c r="BA164" s="118">
        <f t="shared" si="38"/>
        <v>0.27307128565444216</v>
      </c>
      <c r="BB164" s="113">
        <f t="shared" si="39"/>
        <v>-0.25552598253837455</v>
      </c>
      <c r="BC164" s="50"/>
      <c r="BD164" s="50"/>
    </row>
    <row r="165" spans="1:56">
      <c r="A165" s="85">
        <v>164</v>
      </c>
      <c r="B165" s="114">
        <v>0.68214425495007869</v>
      </c>
      <c r="C165" s="114">
        <v>0.38567099114060155</v>
      </c>
      <c r="D165" s="114">
        <v>0.82066356637671345</v>
      </c>
      <c r="E165" s="114">
        <v>5.3257223983396162E-3</v>
      </c>
      <c r="F165" s="114">
        <v>0.60106233184772218</v>
      </c>
      <c r="G165" s="114">
        <v>0.13973809127777903</v>
      </c>
      <c r="H165" s="114">
        <v>0.29024682134018365</v>
      </c>
      <c r="I165" s="114">
        <v>0.6420038988590322</v>
      </c>
      <c r="J165" s="114">
        <v>0.91893467582242949</v>
      </c>
      <c r="K165" s="94">
        <v>0.38507560280470576</v>
      </c>
      <c r="L165" s="95"/>
      <c r="M165" s="96">
        <v>164</v>
      </c>
      <c r="N165" s="117">
        <v>0.47370331356222378</v>
      </c>
      <c r="O165" s="117">
        <v>-0.29061997375110293</v>
      </c>
      <c r="P165" s="117">
        <v>0.91789685706527091</v>
      </c>
      <c r="Q165" s="117">
        <v>-2.5539307188698221</v>
      </c>
      <c r="R165" s="117">
        <v>0.25609777978983828</v>
      </c>
      <c r="S165" s="117">
        <v>-1.0814968018185651</v>
      </c>
      <c r="T165" s="117">
        <v>-0.55266380456811226</v>
      </c>
      <c r="U165" s="114">
        <v>0.36382030068573024</v>
      </c>
      <c r="V165" s="114">
        <v>1.397941455873253</v>
      </c>
      <c r="W165" s="88">
        <v>-0.29217711835355031</v>
      </c>
      <c r="X165" s="50"/>
      <c r="Y165" s="89">
        <v>164</v>
      </c>
      <c r="Z165" s="114">
        <f>(幕後結果!$AB$2+幕後結果!$AB$4*幕後結果_最佳化!$N1166)*12/3</f>
        <v>0.53983621202264276</v>
      </c>
      <c r="AA165" s="114">
        <f>(幕後結果!$AC$2+幕後結果!$AC$4*幕後結果_最佳化!$O1166)*12/3</f>
        <v>1.4334057307498129</v>
      </c>
      <c r="AB165" s="114">
        <f>(幕後結果!$AD$2+幕後結果!$AD$4*幕後結果_最佳化!$P1166)*12/3</f>
        <v>0.55114296519906292</v>
      </c>
      <c r="AC165" s="114">
        <f>(幕後結果!$AE$2+幕後結果!$AE$4*幕後結果_最佳化!$Q1166)*12/3</f>
        <v>-2.1069031734766206</v>
      </c>
      <c r="AD165" s="114">
        <f>(幕後結果!$AF$2+幕後結果!$AF$4*幕後結果_最佳化!$R1166)*12/3</f>
        <v>-0.74081436663672895</v>
      </c>
      <c r="AE165" s="114">
        <f>(幕後結果!$AG$2+幕後結果!$AG$4*幕後結果_最佳化!$S1166)*12/3</f>
        <v>-0.77581400036524828</v>
      </c>
      <c r="AF165" s="114">
        <f>(幕後結果!$AH$2+幕後結果!$AH$4*幕後結果_最佳化!$T1166)*12/3</f>
        <v>-0.87414675554783505</v>
      </c>
      <c r="AG165" s="114">
        <f>(幕後結果!$AI$2+幕後結果!$AI$4*幕後結果_最佳化!$U1166)*12/3</f>
        <v>-1.5126369617202291</v>
      </c>
      <c r="AH165" s="114">
        <f>(幕後結果!$AJ$2+幕後結果!$AJ$4*幕後結果_最佳化!$V1166)*12/3</f>
        <v>0.6106572066113074</v>
      </c>
      <c r="AI165" s="90">
        <f>(幕後結果!$AK$2+幕後結果!$AK$4*幕後結果_最佳化!$W1166)*12/3</f>
        <v>-0.30564465590278156</v>
      </c>
      <c r="AJ165" s="50"/>
      <c r="AK165" s="50"/>
      <c r="AL165" s="50"/>
      <c r="AM165" s="98">
        <v>164</v>
      </c>
      <c r="AN165" s="118">
        <f t="shared" si="27"/>
        <v>0.11181345583845234</v>
      </c>
      <c r="AO165" s="118">
        <f t="shared" si="28"/>
        <v>0.13987482906058268</v>
      </c>
      <c r="AP165" s="118">
        <f t="shared" si="29"/>
        <v>0.13344919069416675</v>
      </c>
      <c r="AQ165" s="118">
        <f t="shared" si="30"/>
        <v>0.15049193855261214</v>
      </c>
      <c r="AR165" s="118">
        <f t="shared" si="31"/>
        <v>9.4157049381053029E-2</v>
      </c>
      <c r="AS165" s="118">
        <f t="shared" si="32"/>
        <v>7.4831134617637685E-2</v>
      </c>
      <c r="AT165" s="118">
        <f t="shared" si="33"/>
        <v>7.3553410646197442E-2</v>
      </c>
      <c r="AU165" s="118">
        <f t="shared" si="34"/>
        <v>9.6279420957372963E-2</v>
      </c>
      <c r="AV165" s="118">
        <f t="shared" si="35"/>
        <v>6.8649703938769333E-2</v>
      </c>
      <c r="AW165" s="118">
        <f t="shared" si="36"/>
        <v>5.6899866313155793E-2</v>
      </c>
      <c r="AX165" s="118">
        <f t="shared" si="37"/>
        <v>1.0000000000000002</v>
      </c>
      <c r="AY165" s="118">
        <f>SUMPRODUCT(AN165:AW165,幕後結果_最佳化!$Z$1005:$AI$1005)</f>
        <v>-0.12610015943680214</v>
      </c>
      <c r="AZ165" s="118">
        <f>(SUMPRODUCT(AN165:AW165,MMULT(AN165:AW165,幕後結果!$AB$9:$AK$18)))*252</f>
        <v>7.7730355526709344E-2</v>
      </c>
      <c r="BA165" s="118">
        <f t="shared" si="38"/>
        <v>0.27880164190102852</v>
      </c>
      <c r="BB165" s="113">
        <f t="shared" si="39"/>
        <v>-0.60616629903777719</v>
      </c>
      <c r="BC165" s="50"/>
      <c r="BD165" s="50"/>
    </row>
    <row r="166" spans="1:56">
      <c r="A166" s="85">
        <v>165</v>
      </c>
      <c r="B166" s="114">
        <v>3.6613170603513323E-2</v>
      </c>
      <c r="C166" s="114">
        <v>0.2808879292744404</v>
      </c>
      <c r="D166" s="114">
        <v>0.92567850640497595</v>
      </c>
      <c r="E166" s="114">
        <v>0.88703657967056171</v>
      </c>
      <c r="F166" s="114">
        <v>0.90703696869459205</v>
      </c>
      <c r="G166" s="114">
        <v>0.35716014482724212</v>
      </c>
      <c r="H166" s="114">
        <v>0.83608754397331908</v>
      </c>
      <c r="I166" s="114">
        <v>0.3514004377233535</v>
      </c>
      <c r="J166" s="114">
        <v>0.12576248461094242</v>
      </c>
      <c r="K166" s="94">
        <v>7.7002767585595766E-2</v>
      </c>
      <c r="L166" s="95"/>
      <c r="M166" s="96">
        <v>165</v>
      </c>
      <c r="N166" s="117">
        <v>-1.7914173847093753</v>
      </c>
      <c r="O166" s="117">
        <v>-0.58020577666676931</v>
      </c>
      <c r="P166" s="117">
        <v>1.4443413234456537</v>
      </c>
      <c r="Q166" s="117">
        <v>1.2109179806965</v>
      </c>
      <c r="R166" s="117">
        <v>1.3227273565117321</v>
      </c>
      <c r="S166" s="117">
        <v>-0.3660600197742333</v>
      </c>
      <c r="T166" s="117">
        <v>0.97850440842732189</v>
      </c>
      <c r="U166" s="114">
        <v>-0.38154231930730947</v>
      </c>
      <c r="V166" s="114">
        <v>-1.1466532256351565</v>
      </c>
      <c r="W166" s="88">
        <v>-1.4255248739510473</v>
      </c>
      <c r="X166" s="50"/>
      <c r="Y166" s="89">
        <v>165</v>
      </c>
      <c r="Z166" s="114">
        <f>(幕後結果!$AB$2+幕後結果!$AB$4*幕後結果_最佳化!$N1167)*12/3</f>
        <v>-2.2724252899126993</v>
      </c>
      <c r="AA166" s="114">
        <f>(幕後結果!$AC$2+幕後結果!$AC$4*幕後結果_最佳化!$O1167)*12/3</f>
        <v>-0.35841155012659986</v>
      </c>
      <c r="AB166" s="114">
        <f>(幕後結果!$AD$2+幕後結果!$AD$4*幕後結果_最佳化!$P1167)*12/3</f>
        <v>-1.4752180563111006</v>
      </c>
      <c r="AC166" s="114">
        <f>(幕後結果!$AE$2+幕後結果!$AE$4*幕後結果_最佳化!$Q1167)*12/3</f>
        <v>3.36812419308547E-2</v>
      </c>
      <c r="AD166" s="114">
        <f>(幕後結果!$AF$2+幕後結果!$AF$4*幕後結果_最佳化!$R1167)*12/3</f>
        <v>0.19381065245008733</v>
      </c>
      <c r="AE166" s="114">
        <f>(幕後結果!$AG$2+幕後結果!$AG$4*幕後結果_最佳化!$S1167)*12/3</f>
        <v>5.7661154570341655E-2</v>
      </c>
      <c r="AF166" s="114">
        <f>(幕後結果!$AH$2+幕後結果!$AH$4*幕後結果_最佳化!$T1167)*12/3</f>
        <v>0.32610697303251823</v>
      </c>
      <c r="AG166" s="114">
        <f>(幕後結果!$AI$2+幕後結果!$AI$4*幕後結果_最佳化!$U1167)*12/3</f>
        <v>-1.4252547001945759</v>
      </c>
      <c r="AH166" s="114">
        <f>(幕後結果!$AJ$2+幕後結果!$AJ$4*幕後結果_最佳化!$V1167)*12/3</f>
        <v>0.50143776975833565</v>
      </c>
      <c r="AI166" s="90">
        <f>(幕後結果!$AK$2+幕後結果!$AK$4*幕後結果_最佳化!$W1167)*12/3</f>
        <v>-0.10279877776771129</v>
      </c>
      <c r="AJ166" s="50"/>
      <c r="AK166" s="50"/>
      <c r="AL166" s="50"/>
      <c r="AM166" s="98">
        <v>165</v>
      </c>
      <c r="AN166" s="118">
        <f t="shared" si="27"/>
        <v>0.12188249007489808</v>
      </c>
      <c r="AO166" s="118">
        <f t="shared" si="28"/>
        <v>0.10549414338533369</v>
      </c>
      <c r="AP166" s="118">
        <f t="shared" si="29"/>
        <v>0.14965630207907318</v>
      </c>
      <c r="AQ166" s="118">
        <f t="shared" si="30"/>
        <v>1.3643599616605327E-2</v>
      </c>
      <c r="AR166" s="118">
        <f t="shared" si="31"/>
        <v>5.354695759091313E-2</v>
      </c>
      <c r="AS166" s="118">
        <f t="shared" si="32"/>
        <v>0.15908515133781656</v>
      </c>
      <c r="AT166" s="118">
        <f t="shared" si="33"/>
        <v>1.1264917992049518E-2</v>
      </c>
      <c r="AU166" s="118">
        <f t="shared" si="34"/>
        <v>0.13630982450048421</v>
      </c>
      <c r="AV166" s="118">
        <f t="shared" si="35"/>
        <v>0.18519517498751353</v>
      </c>
      <c r="AW166" s="118">
        <f t="shared" si="36"/>
        <v>6.3921438435312811E-2</v>
      </c>
      <c r="AX166" s="118">
        <f t="shared" si="37"/>
        <v>1</v>
      </c>
      <c r="AY166" s="118">
        <f>SUMPRODUCT(AN166:AW166,幕後結果_最佳化!$Z$1005:$AI$1005)</f>
        <v>-8.8430249872170075E-3</v>
      </c>
      <c r="AZ166" s="118">
        <f>(SUMPRODUCT(AN166:AW166,MMULT(AN166:AW166,幕後結果!$AB$9:$AK$18)))*252</f>
        <v>8.797178979315913E-2</v>
      </c>
      <c r="BA166" s="118">
        <f t="shared" si="38"/>
        <v>0.2966003873786397</v>
      </c>
      <c r="BB166" s="113">
        <f t="shared" si="39"/>
        <v>-0.17445366624272787</v>
      </c>
      <c r="BC166" s="50"/>
      <c r="BD166" s="50"/>
    </row>
    <row r="167" spans="1:56">
      <c r="A167" s="85">
        <v>166</v>
      </c>
      <c r="B167" s="114">
        <v>0.53491285649639253</v>
      </c>
      <c r="C167" s="114">
        <v>0.32607493581613145</v>
      </c>
      <c r="D167" s="114">
        <v>0.28104447996478665</v>
      </c>
      <c r="E167" s="114">
        <v>0.24563367263620561</v>
      </c>
      <c r="F167" s="114">
        <v>0.30746537639782057</v>
      </c>
      <c r="G167" s="114">
        <v>0.47118846458734076</v>
      </c>
      <c r="H167" s="114">
        <v>6.8431268260441325E-2</v>
      </c>
      <c r="I167" s="114">
        <v>0.92892091278452371</v>
      </c>
      <c r="J167" s="114">
        <v>4.9846663249235146E-2</v>
      </c>
      <c r="K167" s="94">
        <v>0.82528657118226101</v>
      </c>
      <c r="L167" s="95"/>
      <c r="M167" s="96">
        <v>166</v>
      </c>
      <c r="N167" s="117">
        <v>8.7625559202280795E-2</v>
      </c>
      <c r="O167" s="117">
        <v>-0.450777566086633</v>
      </c>
      <c r="P167" s="117">
        <v>-0.57974148956985505</v>
      </c>
      <c r="Q167" s="117">
        <v>-0.68829449882050098</v>
      </c>
      <c r="R167" s="117">
        <v>-0.50304767614233481</v>
      </c>
      <c r="S167" s="117">
        <v>-7.2282703650272687E-2</v>
      </c>
      <c r="T167" s="117">
        <v>-1.4875767962317954</v>
      </c>
      <c r="U167" s="114">
        <v>1.4678014097748211</v>
      </c>
      <c r="V167" s="114">
        <v>-1.646342196803962</v>
      </c>
      <c r="W167" s="88">
        <v>0.93570157858150083</v>
      </c>
      <c r="X167" s="50"/>
      <c r="Y167" s="89">
        <v>166</v>
      </c>
      <c r="Z167" s="114">
        <f>(幕後結果!$AB$2+幕後結果!$AB$4*幕後結果_最佳化!$N1168)*12/3</f>
        <v>6.0501222867936494E-2</v>
      </c>
      <c r="AA167" s="114">
        <f>(幕後結果!$AC$2+幕後結果!$AC$4*幕後結果_最佳化!$O1168)*12/3</f>
        <v>1.0135731340620535</v>
      </c>
      <c r="AB167" s="114">
        <f>(幕後結果!$AD$2+幕後結果!$AD$4*幕後結果_最佳化!$P1168)*12/3</f>
        <v>-1.5004940924918568</v>
      </c>
      <c r="AC167" s="114">
        <f>(幕後結果!$AE$2+幕後結果!$AE$4*幕後結果_最佳化!$Q1168)*12/3</f>
        <v>-0.96804391650444543</v>
      </c>
      <c r="AD167" s="114">
        <f>(幕後結果!$AF$2+幕後結果!$AF$4*幕後結果_最佳化!$R1168)*12/3</f>
        <v>-1.6076250757382475</v>
      </c>
      <c r="AE167" s="114">
        <f>(幕後結果!$AG$2+幕後結果!$AG$4*幕後結果_最佳化!$S1168)*12/3</f>
        <v>5.6017360301066021E-2</v>
      </c>
      <c r="AF167" s="114">
        <f>(幕後結果!$AH$2+幕後結果!$AH$4*幕後結果_最佳化!$T1168)*12/3</f>
        <v>-1.0459010480191584</v>
      </c>
      <c r="AG167" s="114">
        <f>(幕後結果!$AI$2+幕後結果!$AI$4*幕後結果_最佳化!$U1168)*12/3</f>
        <v>-0.32338342897131667</v>
      </c>
      <c r="AH167" s="114">
        <f>(幕後結果!$AJ$2+幕後結果!$AJ$4*幕後結果_最佳化!$V1168)*12/3</f>
        <v>-0.69668784385462068</v>
      </c>
      <c r="AI167" s="90">
        <f>(幕後結果!$AK$2+幕後結果!$AK$4*幕後結果_最佳化!$W1168)*12/3</f>
        <v>1.4021220791098592</v>
      </c>
      <c r="AJ167" s="50"/>
      <c r="AK167" s="50"/>
      <c r="AL167" s="50"/>
      <c r="AM167" s="98">
        <v>166</v>
      </c>
      <c r="AN167" s="118">
        <f t="shared" si="27"/>
        <v>1.3454762476013149E-2</v>
      </c>
      <c r="AO167" s="118">
        <f t="shared" si="28"/>
        <v>8.2555590943243259E-2</v>
      </c>
      <c r="AP167" s="118">
        <f t="shared" si="29"/>
        <v>0.11900934321265311</v>
      </c>
      <c r="AQ167" s="118">
        <f t="shared" si="30"/>
        <v>4.6123775461440718E-2</v>
      </c>
      <c r="AR167" s="118">
        <f t="shared" si="31"/>
        <v>0.1636020798720853</v>
      </c>
      <c r="AS167" s="118">
        <f t="shared" si="32"/>
        <v>0.10294636533428722</v>
      </c>
      <c r="AT167" s="118">
        <f t="shared" si="33"/>
        <v>0.15733732319053603</v>
      </c>
      <c r="AU167" s="118">
        <f t="shared" si="34"/>
        <v>0.15928862141763864</v>
      </c>
      <c r="AV167" s="118">
        <f t="shared" si="35"/>
        <v>0.10736129821571548</v>
      </c>
      <c r="AW167" s="118">
        <f t="shared" si="36"/>
        <v>4.8320839876387009E-2</v>
      </c>
      <c r="AX167" s="118">
        <f t="shared" si="37"/>
        <v>1</v>
      </c>
      <c r="AY167" s="118">
        <f>SUMPRODUCT(AN167:AW167,幕後結果_最佳化!$Z$1005:$AI$1005)</f>
        <v>-0.30953369730405644</v>
      </c>
      <c r="AZ167" s="118">
        <f>(SUMPRODUCT(AN167:AW167,MMULT(AN167:AW167,幕後結果!$AB$9:$AK$18)))*252</f>
        <v>6.95379641412745E-2</v>
      </c>
      <c r="BA167" s="118">
        <f t="shared" si="38"/>
        <v>0.26370051979712611</v>
      </c>
      <c r="BB167" s="113">
        <f t="shared" si="39"/>
        <v>-1.3364922358711913</v>
      </c>
      <c r="BC167" s="50"/>
      <c r="BD167" s="50"/>
    </row>
    <row r="168" spans="1:56">
      <c r="A168" s="85">
        <v>167</v>
      </c>
      <c r="B168" s="114">
        <v>0.11501169972423031</v>
      </c>
      <c r="C168" s="114">
        <v>0.58195136040580309</v>
      </c>
      <c r="D168" s="114">
        <v>0.35836685178337935</v>
      </c>
      <c r="E168" s="114">
        <v>0.89969045227315703</v>
      </c>
      <c r="F168" s="114">
        <v>4.1159152644800967E-2</v>
      </c>
      <c r="G168" s="114">
        <v>0.86987429470490385</v>
      </c>
      <c r="H168" s="114">
        <v>0.11670428022137291</v>
      </c>
      <c r="I168" s="114">
        <v>0.20859328290053414</v>
      </c>
      <c r="J168" s="114">
        <v>0.4724852709172942</v>
      </c>
      <c r="K168" s="94">
        <v>0.57732911616127991</v>
      </c>
      <c r="L168" s="95"/>
      <c r="M168" s="96">
        <v>167</v>
      </c>
      <c r="N168" s="117">
        <v>-1.2002985841821074</v>
      </c>
      <c r="O168" s="117">
        <v>0.20688806299616044</v>
      </c>
      <c r="P168" s="117">
        <v>-0.36282755907284403</v>
      </c>
      <c r="Q168" s="117">
        <v>1.2797897336546289</v>
      </c>
      <c r="R168" s="117">
        <v>-1.7373902826860077</v>
      </c>
      <c r="S168" s="117">
        <v>1.125797103241603</v>
      </c>
      <c r="T168" s="117">
        <v>-1.1916243815661465</v>
      </c>
      <c r="U168" s="114">
        <v>-0.81131192110780681</v>
      </c>
      <c r="V168" s="114">
        <v>-6.9023967315001586E-2</v>
      </c>
      <c r="W168" s="88">
        <v>0.19506537617932002</v>
      </c>
      <c r="X168" s="50"/>
      <c r="Y168" s="89">
        <v>167</v>
      </c>
      <c r="Z168" s="114">
        <f>(幕後結果!$AB$2+幕後結果!$AB$4*幕後結果_最佳化!$N1169)*12/3</f>
        <v>-1.5385215085108908</v>
      </c>
      <c r="AA168" s="114">
        <f>(幕後結果!$AC$2+幕後結果!$AC$4*幕後結果_最佳化!$O1169)*12/3</f>
        <v>0.84400895151135258</v>
      </c>
      <c r="AB168" s="114">
        <f>(幕後結果!$AD$2+幕後結果!$AD$4*幕後結果_最佳化!$P1169)*12/3</f>
        <v>-2.3987531133361091</v>
      </c>
      <c r="AC168" s="114">
        <f>(幕後結果!$AE$2+幕後結果!$AE$4*幕後結果_最佳化!$Q1169)*12/3</f>
        <v>0.23390977463199478</v>
      </c>
      <c r="AD168" s="114">
        <f>(幕後結果!$AF$2+幕後結果!$AF$4*幕後結果_最佳化!$R1169)*12/3</f>
        <v>-2.9136263085134062</v>
      </c>
      <c r="AE168" s="114">
        <f>(幕後結果!$AG$2+幕後結果!$AG$4*幕後結果_最佳化!$S1169)*12/3</f>
        <v>1.0300726611654245</v>
      </c>
      <c r="AF168" s="114">
        <f>(幕後結果!$AH$2+幕後結果!$AH$4*幕後結果_最佳化!$T1169)*12/3</f>
        <v>-0.67721765617842966</v>
      </c>
      <c r="AG168" s="114">
        <f>(幕後結果!$AI$2+幕後結果!$AI$4*幕後結果_最佳化!$U1169)*12/3</f>
        <v>-3.5490253027383107</v>
      </c>
      <c r="AH168" s="114">
        <f>(幕後結果!$AJ$2+幕後結果!$AJ$4*幕後結果_最佳化!$V1169)*12/3</f>
        <v>0.63571720140831223</v>
      </c>
      <c r="AI168" s="90">
        <f>(幕後結果!$AK$2+幕後結果!$AK$4*幕後結果_最佳化!$W1169)*12/3</f>
        <v>0.80193021947477428</v>
      </c>
      <c r="AJ168" s="50"/>
      <c r="AK168" s="50"/>
      <c r="AL168" s="50"/>
      <c r="AM168" s="98">
        <v>167</v>
      </c>
      <c r="AN168" s="118">
        <f t="shared" si="27"/>
        <v>0.11014661626883165</v>
      </c>
      <c r="AO168" s="118">
        <f t="shared" si="28"/>
        <v>7.5195935910244899E-2</v>
      </c>
      <c r="AP168" s="118">
        <f t="shared" si="29"/>
        <v>0.1318218180070051</v>
      </c>
      <c r="AQ168" s="118">
        <f t="shared" si="30"/>
        <v>7.67291211477278E-2</v>
      </c>
      <c r="AR168" s="118">
        <f t="shared" si="31"/>
        <v>7.6785844306674192E-2</v>
      </c>
      <c r="AS168" s="118">
        <f t="shared" si="32"/>
        <v>1.2415692220503425E-2</v>
      </c>
      <c r="AT168" s="118">
        <f t="shared" si="33"/>
        <v>5.6904117979871528E-2</v>
      </c>
      <c r="AU168" s="118">
        <f t="shared" si="34"/>
        <v>0.13034693401300387</v>
      </c>
      <c r="AV168" s="118">
        <f t="shared" si="35"/>
        <v>0.16737913420164532</v>
      </c>
      <c r="AW168" s="118">
        <f t="shared" si="36"/>
        <v>0.16227478594449224</v>
      </c>
      <c r="AX168" s="118">
        <f t="shared" si="37"/>
        <v>1</v>
      </c>
      <c r="AY168" s="118">
        <f>SUMPRODUCT(AN168:AW168,幕後結果_最佳化!$Z$1005:$AI$1005)</f>
        <v>-8.9779204003526764E-2</v>
      </c>
      <c r="AZ168" s="118">
        <f>(SUMPRODUCT(AN168:AW168,MMULT(AN168:AW168,幕後結果!$AB$9:$AK$18)))*252</f>
        <v>7.4740310220527642E-2</v>
      </c>
      <c r="BA168" s="118">
        <f t="shared" si="38"/>
        <v>0.27338674112057382</v>
      </c>
      <c r="BB168" s="113">
        <f t="shared" si="39"/>
        <v>-0.48531689378824061</v>
      </c>
      <c r="BC168" s="50"/>
      <c r="BD168" s="50"/>
    </row>
    <row r="169" spans="1:56">
      <c r="A169" s="85">
        <v>168</v>
      </c>
      <c r="B169" s="114">
        <v>0.26134246804070127</v>
      </c>
      <c r="C169" s="114">
        <v>0.17309879608588941</v>
      </c>
      <c r="D169" s="114">
        <v>0.68498423165460709</v>
      </c>
      <c r="E169" s="114">
        <v>1.5206634951546283E-2</v>
      </c>
      <c r="F169" s="114">
        <v>0.46083547289956295</v>
      </c>
      <c r="G169" s="114">
        <v>0.3536918385116703</v>
      </c>
      <c r="H169" s="114">
        <v>0.89539770673893404</v>
      </c>
      <c r="I169" s="114">
        <v>0.70445196834404644</v>
      </c>
      <c r="J169" s="114">
        <v>0.9431741302059522</v>
      </c>
      <c r="K169" s="94">
        <v>0.41326499619755874</v>
      </c>
      <c r="L169" s="95"/>
      <c r="M169" s="96">
        <v>168</v>
      </c>
      <c r="N169" s="117">
        <v>-0.63921213926048204</v>
      </c>
      <c r="O169" s="117">
        <v>-0.94199032724583265</v>
      </c>
      <c r="P169" s="117">
        <v>0.48168246187180469</v>
      </c>
      <c r="Q169" s="117">
        <v>-2.16466603568206</v>
      </c>
      <c r="R169" s="117">
        <v>-9.8329132598321267E-2</v>
      </c>
      <c r="S169" s="117">
        <v>-0.37537220003043315</v>
      </c>
      <c r="T169" s="117">
        <v>1.2557556202796585</v>
      </c>
      <c r="U169" s="114">
        <v>0.53724837051491581</v>
      </c>
      <c r="V169" s="114">
        <v>1.581990498417887</v>
      </c>
      <c r="W169" s="88">
        <v>-0.21915412158403308</v>
      </c>
      <c r="X169" s="50"/>
      <c r="Y169" s="89">
        <v>168</v>
      </c>
      <c r="Z169" s="114">
        <f>(幕後結果!$AB$2+幕後結果!$AB$4*幕後結果_最佳化!$N1170)*12/3</f>
        <v>-0.84190441013070938</v>
      </c>
      <c r="AA169" s="114">
        <f>(幕後結果!$AC$2+幕後結果!$AC$4*幕後結果_最佳化!$O1170)*12/3</f>
        <v>2.7280195689487252E-2</v>
      </c>
      <c r="AB169" s="114">
        <f>(幕後結果!$AD$2+幕後結果!$AD$4*幕後結果_最佳化!$P1170)*12/3</f>
        <v>-1.381879449632667</v>
      </c>
      <c r="AC169" s="114">
        <f>(幕後結果!$AE$2+幕後結果!$AE$4*幕後結果_最佳化!$Q1170)*12/3</f>
        <v>-2.0434359416204106</v>
      </c>
      <c r="AD169" s="114">
        <f>(幕後結果!$AF$2+幕後結果!$AF$4*幕後結果_最佳化!$R1170)*12/3</f>
        <v>-1.6405348428424631</v>
      </c>
      <c r="AE169" s="114">
        <f>(幕後結果!$AG$2+幕後結果!$AG$4*幕後結果_最佳化!$S1170)*12/3</f>
        <v>-0.62491392706055482</v>
      </c>
      <c r="AF169" s="114">
        <f>(幕後結果!$AH$2+幕後結果!$AH$4*幕後結果_最佳化!$T1170)*12/3</f>
        <v>-0.16127854807907868</v>
      </c>
      <c r="AG169" s="114">
        <f>(幕後結果!$AI$2+幕後結果!$AI$4*幕後結果_最佳化!$U1170)*12/3</f>
        <v>-1.469293007611937</v>
      </c>
      <c r="AH169" s="114">
        <f>(幕後結果!$AJ$2+幕後結果!$AJ$4*幕後結果_最佳化!$V1170)*12/3</f>
        <v>1.1036592879689184</v>
      </c>
      <c r="AI169" s="90">
        <f>(幕後結果!$AK$2+幕後結果!$AK$4*幕後結果_最佳化!$W1170)*12/3</f>
        <v>-0.11794505096134911</v>
      </c>
      <c r="AJ169" s="50"/>
      <c r="AK169" s="50"/>
      <c r="AL169" s="50"/>
      <c r="AM169" s="98">
        <v>168</v>
      </c>
      <c r="AN169" s="118">
        <f t="shared" si="27"/>
        <v>3.290410399285592E-2</v>
      </c>
      <c r="AO169" s="118">
        <f t="shared" si="28"/>
        <v>0.19443890407541142</v>
      </c>
      <c r="AP169" s="118">
        <f t="shared" si="29"/>
        <v>7.4135792989231203E-2</v>
      </c>
      <c r="AQ169" s="118">
        <f t="shared" si="30"/>
        <v>8.2727144614475487E-2</v>
      </c>
      <c r="AR169" s="118">
        <f t="shared" si="31"/>
        <v>0.18112940935981317</v>
      </c>
      <c r="AS169" s="118">
        <f t="shared" si="32"/>
        <v>0.14568921945762053</v>
      </c>
      <c r="AT169" s="118">
        <f t="shared" si="33"/>
        <v>4.0375699714239932E-2</v>
      </c>
      <c r="AU169" s="118">
        <f t="shared" si="34"/>
        <v>1.1046730433537507E-2</v>
      </c>
      <c r="AV169" s="118">
        <f t="shared" si="35"/>
        <v>0.10410277279272856</v>
      </c>
      <c r="AW169" s="118">
        <f t="shared" si="36"/>
        <v>0.13345022257008632</v>
      </c>
      <c r="AX169" s="118">
        <f t="shared" si="37"/>
        <v>1</v>
      </c>
      <c r="AY169" s="118">
        <f>SUMPRODUCT(AN169:AW169,幕後結果_最佳化!$Z$1005:$AI$1005)</f>
        <v>0.22203528007932655</v>
      </c>
      <c r="AZ169" s="118">
        <f>(SUMPRODUCT(AN169:AW169,MMULT(AN169:AW169,幕後結果!$AB$9:$AK$18)))*252</f>
        <v>7.2051063676060859E-2</v>
      </c>
      <c r="BA169" s="118">
        <f t="shared" si="38"/>
        <v>0.26842329197754217</v>
      </c>
      <c r="BB169" s="113">
        <f t="shared" si="39"/>
        <v>0.66736116213906671</v>
      </c>
      <c r="BC169" s="50"/>
      <c r="BD169" s="50"/>
    </row>
    <row r="170" spans="1:56">
      <c r="A170" s="85">
        <v>169</v>
      </c>
      <c r="B170" s="114">
        <v>0.25343523641377552</v>
      </c>
      <c r="C170" s="114">
        <v>0.55122265307821894</v>
      </c>
      <c r="D170" s="114">
        <v>0.78350091080309547</v>
      </c>
      <c r="E170" s="114">
        <v>0.47951314169144865</v>
      </c>
      <c r="F170" s="114">
        <v>0.80638712646079469</v>
      </c>
      <c r="G170" s="114">
        <v>0.10364994460142918</v>
      </c>
      <c r="H170" s="114">
        <v>0.81612101672306281</v>
      </c>
      <c r="I170" s="114">
        <v>0.52293433556760971</v>
      </c>
      <c r="J170" s="114">
        <v>0.88598202873249754</v>
      </c>
      <c r="K170" s="94">
        <v>0.16693641129694026</v>
      </c>
      <c r="L170" s="95"/>
      <c r="M170" s="96">
        <v>169</v>
      </c>
      <c r="N170" s="117">
        <v>-0.66371853701976913</v>
      </c>
      <c r="O170" s="117">
        <v>0.12875098129749094</v>
      </c>
      <c r="P170" s="117">
        <v>0.7840714640519153</v>
      </c>
      <c r="Q170" s="117">
        <v>-5.1375529830924506E-2</v>
      </c>
      <c r="R170" s="117">
        <v>0.864659422699536</v>
      </c>
      <c r="S170" s="117">
        <v>-1.2610248636884533</v>
      </c>
      <c r="T170" s="117">
        <v>0.90068097573455475</v>
      </c>
      <c r="U170" s="114">
        <v>5.751955549388145E-2</v>
      </c>
      <c r="V170" s="114">
        <v>1.2054336373142871</v>
      </c>
      <c r="W170" s="88">
        <v>-0.96634250707330716</v>
      </c>
      <c r="X170" s="50"/>
      <c r="Y170" s="89">
        <v>169</v>
      </c>
      <c r="Z170" s="114">
        <f>(幕後結果!$AB$2+幕後結果!$AB$4*幕後結果_最佳化!$N1171)*12/3</f>
        <v>-0.87233033799501525</v>
      </c>
      <c r="AA170" s="114">
        <f>(幕後結果!$AC$2+幕後結果!$AC$4*幕後結果_最佳化!$O1171)*12/3</f>
        <v>1.116928302991067</v>
      </c>
      <c r="AB170" s="114">
        <f>(幕後結果!$AD$2+幕後結果!$AD$4*幕後結果_最佳化!$P1171)*12/3</f>
        <v>-0.64929029563438112</v>
      </c>
      <c r="AC170" s="114">
        <f>(幕後結果!$AE$2+幕後結果!$AE$4*幕後結果_最佳化!$Q1171)*12/3</f>
        <v>-0.57495642358144317</v>
      </c>
      <c r="AD170" s="114">
        <f>(幕後結果!$AF$2+幕後結果!$AF$4*幕後結果_最佳化!$R1171)*12/3</f>
        <v>-6.9321556015340846E-2</v>
      </c>
      <c r="AE170" s="114">
        <f>(幕後結果!$AG$2+幕後結果!$AG$4*幕後結果_最佳化!$S1171)*12/3</f>
        <v>-0.6380404480053774</v>
      </c>
      <c r="AF170" s="114">
        <f>(幕後結果!$AH$2+幕後結果!$AH$4*幕後結果_最佳化!$T1171)*12/3</f>
        <v>0.11722926526389099</v>
      </c>
      <c r="AG170" s="114">
        <f>(幕後結果!$AI$2+幕後結果!$AI$4*幕後結果_最佳化!$U1171)*12/3</f>
        <v>-1.342832193534002</v>
      </c>
      <c r="AH170" s="114">
        <f>(幕後結果!$AJ$2+幕後結果!$AJ$4*幕後結果_最佳化!$V1171)*12/3</f>
        <v>1.3290991231703859</v>
      </c>
      <c r="AI170" s="90">
        <f>(幕後結果!$AK$2+幕後結果!$AK$4*幕後結果_最佳化!$W1171)*12/3</f>
        <v>0.10199880492954039</v>
      </c>
      <c r="AJ170" s="50"/>
      <c r="AK170" s="50"/>
      <c r="AL170" s="50"/>
      <c r="AM170" s="98">
        <v>169</v>
      </c>
      <c r="AN170" s="118">
        <f t="shared" si="27"/>
        <v>5.3500169112721603E-2</v>
      </c>
      <c r="AO170" s="118">
        <f t="shared" si="28"/>
        <v>2.624453577407208E-2</v>
      </c>
      <c r="AP170" s="118">
        <f t="shared" si="29"/>
        <v>9.0982108264997558E-2</v>
      </c>
      <c r="AQ170" s="118">
        <f t="shared" si="30"/>
        <v>5.0332978950130274E-2</v>
      </c>
      <c r="AR170" s="118">
        <f t="shared" si="31"/>
        <v>0.15292613923126522</v>
      </c>
      <c r="AS170" s="118">
        <f t="shared" si="32"/>
        <v>0.16002666097660456</v>
      </c>
      <c r="AT170" s="118">
        <f t="shared" si="33"/>
        <v>0.11193789767257518</v>
      </c>
      <c r="AU170" s="118">
        <f t="shared" si="34"/>
        <v>0.130558320248855</v>
      </c>
      <c r="AV170" s="118">
        <f t="shared" si="35"/>
        <v>8.2680664796472972E-2</v>
      </c>
      <c r="AW170" s="118">
        <f t="shared" si="36"/>
        <v>0.14081052497230576</v>
      </c>
      <c r="AX170" s="118">
        <f t="shared" si="37"/>
        <v>1.0000000000000002</v>
      </c>
      <c r="AY170" s="118">
        <f>SUMPRODUCT(AN170:AW170,幕後結果_最佳化!$Z$1005:$AI$1005)</f>
        <v>-0.20738482061013139</v>
      </c>
      <c r="AZ170" s="118">
        <f>(SUMPRODUCT(AN170:AW170,MMULT(AN170:AW170,幕後結果!$AB$9:$AK$18)))*252</f>
        <v>6.8131062605202936E-2</v>
      </c>
      <c r="BA170" s="118">
        <f t="shared" si="38"/>
        <v>0.26101927630962996</v>
      </c>
      <c r="BB170" s="113">
        <f t="shared" si="39"/>
        <v>-0.95887485456528132</v>
      </c>
      <c r="BC170" s="50"/>
      <c r="BD170" s="50"/>
    </row>
    <row r="171" spans="1:56">
      <c r="A171" s="85">
        <v>170</v>
      </c>
      <c r="B171" s="114">
        <v>0.84417336178829605</v>
      </c>
      <c r="C171" s="114">
        <v>0.55137204815886487</v>
      </c>
      <c r="D171" s="114">
        <v>0.28249559731503338</v>
      </c>
      <c r="E171" s="114">
        <v>0.99187275129923114</v>
      </c>
      <c r="F171" s="114">
        <v>0.76647282799055816</v>
      </c>
      <c r="G171" s="114">
        <v>0.79554917319919638</v>
      </c>
      <c r="H171" s="114">
        <v>0.6130693336955837</v>
      </c>
      <c r="I171" s="114">
        <v>0.33451700647034532</v>
      </c>
      <c r="J171" s="114">
        <v>0.679588361068165</v>
      </c>
      <c r="K171" s="94">
        <v>0.51524989232611529</v>
      </c>
      <c r="L171" s="95"/>
      <c r="M171" s="96">
        <v>170</v>
      </c>
      <c r="N171" s="117">
        <v>1.0117590448521396</v>
      </c>
      <c r="O171" s="117">
        <v>0.12912858514275374</v>
      </c>
      <c r="P171" s="117">
        <v>-0.57544379160926296</v>
      </c>
      <c r="Q171" s="117">
        <v>2.4031504746917594</v>
      </c>
      <c r="R171" s="117">
        <v>0.72728016878555202</v>
      </c>
      <c r="S171" s="117">
        <v>0.82582802582950687</v>
      </c>
      <c r="T171" s="117">
        <v>0.28732780750012188</v>
      </c>
      <c r="U171" s="114">
        <v>-0.42747414512557641</v>
      </c>
      <c r="V171" s="114">
        <v>0.46654802826098418</v>
      </c>
      <c r="W171" s="88">
        <v>3.8235125393577561E-2</v>
      </c>
      <c r="X171" s="50"/>
      <c r="Y171" s="89">
        <v>170</v>
      </c>
      <c r="Z171" s="114">
        <f>(幕後結果!$AB$2+幕後結果!$AB$4*幕後結果_最佳化!$N1172)*12/3</f>
        <v>1.2078595187527916</v>
      </c>
      <c r="AA171" s="114">
        <f>(幕後結果!$AC$2+幕後結果!$AC$4*幕後結果_最佳化!$O1172)*12/3</f>
        <v>2.2214843839041896</v>
      </c>
      <c r="AB171" s="114">
        <f>(幕後結果!$AD$2+幕後結果!$AD$4*幕後結果_最佳化!$P1172)*12/3</f>
        <v>-0.25362112230639222</v>
      </c>
      <c r="AC171" s="114">
        <f>(幕後結果!$AE$2+幕後結果!$AE$4*幕後結果_最佳化!$Q1172)*12/3</f>
        <v>1.1643012267781545</v>
      </c>
      <c r="AD171" s="114">
        <f>(幕後結果!$AF$2+幕後結果!$AF$4*幕後結果_最佳化!$R1172)*12/3</f>
        <v>0.6749858587683818</v>
      </c>
      <c r="AE171" s="114">
        <f>(幕後結果!$AG$2+幕後結果!$AG$4*幕後結果_最佳化!$S1172)*12/3</f>
        <v>2.0130254051976109</v>
      </c>
      <c r="AF171" s="114">
        <f>(幕後結果!$AH$2+幕後結果!$AH$4*幕後結果_最佳化!$T1172)*12/3</f>
        <v>0.17002358801788842</v>
      </c>
      <c r="AG171" s="114">
        <f>(幕後結果!$AI$2+幕後結果!$AI$4*幕後結果_最佳化!$U1172)*12/3</f>
        <v>-0.94200515179117639</v>
      </c>
      <c r="AH171" s="114">
        <f>(幕後結果!$AJ$2+幕後結果!$AJ$4*幕後結果_最佳化!$V1172)*12/3</f>
        <v>1.4925032887929328</v>
      </c>
      <c r="AI171" s="90">
        <f>(幕後結果!$AK$2+幕後結果!$AK$4*幕後結果_最佳化!$W1172)*12/3</f>
        <v>2.1686917552415519</v>
      </c>
      <c r="AJ171" s="50"/>
      <c r="AK171" s="50"/>
      <c r="AL171" s="50"/>
      <c r="AM171" s="98">
        <v>170</v>
      </c>
      <c r="AN171" s="118">
        <f t="shared" si="27"/>
        <v>9.8745071381128952E-2</v>
      </c>
      <c r="AO171" s="118">
        <f t="shared" si="28"/>
        <v>5.0902814865848328E-2</v>
      </c>
      <c r="AP171" s="118">
        <f t="shared" si="29"/>
        <v>4.6047655767143411E-2</v>
      </c>
      <c r="AQ171" s="118">
        <f t="shared" si="30"/>
        <v>0.15850219572442978</v>
      </c>
      <c r="AR171" s="118">
        <f t="shared" si="31"/>
        <v>0.15161771971539334</v>
      </c>
      <c r="AS171" s="118">
        <f t="shared" si="32"/>
        <v>7.0646855546267734E-2</v>
      </c>
      <c r="AT171" s="118">
        <f t="shared" si="33"/>
        <v>6.4469390021837741E-2</v>
      </c>
      <c r="AU171" s="118">
        <f t="shared" si="34"/>
        <v>0.16889522305589824</v>
      </c>
      <c r="AV171" s="118">
        <f t="shared" si="35"/>
        <v>4.8246562503430741E-2</v>
      </c>
      <c r="AW171" s="118">
        <f t="shared" si="36"/>
        <v>0.14192651141862161</v>
      </c>
      <c r="AX171" s="118">
        <f t="shared" si="37"/>
        <v>0.99999999999999978</v>
      </c>
      <c r="AY171" s="118">
        <f>SUMPRODUCT(AN171:AW171,幕後結果_最佳化!$Z$1005:$AI$1005)</f>
        <v>-0.29899596159678871</v>
      </c>
      <c r="AZ171" s="118">
        <f>(SUMPRODUCT(AN171:AW171,MMULT(AN171:AW171,幕後結果!$AB$9:$AK$18)))*252</f>
        <v>7.1849647940014555E-2</v>
      </c>
      <c r="BA171" s="118">
        <f t="shared" si="38"/>
        <v>0.26804784636332102</v>
      </c>
      <c r="BB171" s="113">
        <f t="shared" si="39"/>
        <v>-1.2755034828124359</v>
      </c>
      <c r="BC171" s="50"/>
      <c r="BD171" s="50"/>
    </row>
    <row r="172" spans="1:56">
      <c r="A172" s="85">
        <v>171</v>
      </c>
      <c r="B172" s="114">
        <v>0.78648333171951323</v>
      </c>
      <c r="C172" s="114">
        <v>0.89486676374816376</v>
      </c>
      <c r="D172" s="114">
        <v>0.53836552616880939</v>
      </c>
      <c r="E172" s="114">
        <v>3.3609197017434811E-2</v>
      </c>
      <c r="F172" s="114">
        <v>0.23647636934705507</v>
      </c>
      <c r="G172" s="114">
        <v>0.10665717646005857</v>
      </c>
      <c r="H172" s="114">
        <v>0.85074732768415173</v>
      </c>
      <c r="I172" s="114">
        <v>0.20673068714537135</v>
      </c>
      <c r="J172" s="114">
        <v>0.38082797562533055</v>
      </c>
      <c r="K172" s="94">
        <v>0.42971936384408727</v>
      </c>
      <c r="L172" s="95"/>
      <c r="M172" s="96">
        <v>171</v>
      </c>
      <c r="N172" s="117">
        <v>0.79427846745351305</v>
      </c>
      <c r="O172" s="117">
        <v>1.252833045970178</v>
      </c>
      <c r="P172" s="117">
        <v>9.6316826425005247E-2</v>
      </c>
      <c r="Q172" s="117">
        <v>-1.8302109968728431</v>
      </c>
      <c r="R172" s="117">
        <v>-0.71768304690968221</v>
      </c>
      <c r="S172" s="117">
        <v>-1.2445033888084889</v>
      </c>
      <c r="T172" s="117">
        <v>1.0396439615202875</v>
      </c>
      <c r="U172" s="114">
        <v>-0.81781755180905091</v>
      </c>
      <c r="V172" s="114">
        <v>-0.30330694859192014</v>
      </c>
      <c r="W172" s="88">
        <v>-0.17708868733543645</v>
      </c>
      <c r="X172" s="50"/>
      <c r="Y172" s="89">
        <v>171</v>
      </c>
      <c r="Z172" s="114">
        <f>(幕後結果!$AB$2+幕後結果!$AB$4*幕後結果_最佳化!$N1173)*12/3</f>
        <v>0.93784642156838205</v>
      </c>
      <c r="AA172" s="114">
        <f>(幕後結果!$AC$2+幕後結果!$AC$4*幕後結果_最佳化!$O1173)*12/3</f>
        <v>3.2386566745830678</v>
      </c>
      <c r="AB172" s="114">
        <f>(幕後結果!$AD$2+幕後結果!$AD$4*幕後結果_最佳化!$P1173)*12/3</f>
        <v>0.67790284402915957</v>
      </c>
      <c r="AC172" s="114">
        <f>(幕後結果!$AE$2+幕後結果!$AE$4*幕後結果_最佳化!$Q1173)*12/3</f>
        <v>-1.4322647274616369</v>
      </c>
      <c r="AD172" s="114">
        <f>(幕後結果!$AF$2+幕後結果!$AF$4*幕後結果_最佳化!$R1173)*12/3</f>
        <v>-1.4070094766452284</v>
      </c>
      <c r="AE172" s="114">
        <f>(幕後結果!$AG$2+幕後結果!$AG$4*幕後結果_最佳化!$S1173)*12/3</f>
        <v>-0.63845325876722447</v>
      </c>
      <c r="AF172" s="114">
        <f>(幕後結果!$AH$2+幕後結果!$AH$4*幕後結果_最佳化!$T1173)*12/3</f>
        <v>-0.1295497745764965</v>
      </c>
      <c r="AG172" s="114">
        <f>(幕後結果!$AI$2+幕後結果!$AI$4*幕後結果_最佳化!$U1173)*12/3</f>
        <v>-3.3837340304857988</v>
      </c>
      <c r="AH172" s="114">
        <f>(幕後結果!$AJ$2+幕後結果!$AJ$4*幕後結果_最佳化!$V1173)*12/3</f>
        <v>0.49833067866902364</v>
      </c>
      <c r="AI172" s="90">
        <f>(幕後結果!$AK$2+幕後結果!$AK$4*幕後結果_最佳化!$W1173)*12/3</f>
        <v>0.1250875857129311</v>
      </c>
      <c r="AJ172" s="50"/>
      <c r="AK172" s="50"/>
      <c r="AL172" s="50"/>
      <c r="AM172" s="98">
        <v>171</v>
      </c>
      <c r="AN172" s="118">
        <f t="shared" si="27"/>
        <v>5.620593107277326E-3</v>
      </c>
      <c r="AO172" s="118">
        <f t="shared" si="28"/>
        <v>0.19521556310766752</v>
      </c>
      <c r="AP172" s="118">
        <f t="shared" si="29"/>
        <v>0.17210199505774301</v>
      </c>
      <c r="AQ172" s="118">
        <f t="shared" si="30"/>
        <v>0.11683363109944106</v>
      </c>
      <c r="AR172" s="118">
        <f t="shared" si="31"/>
        <v>7.2371429299803822E-2</v>
      </c>
      <c r="AS172" s="118">
        <f t="shared" si="32"/>
        <v>7.6215480705416241E-2</v>
      </c>
      <c r="AT172" s="118">
        <f t="shared" si="33"/>
        <v>0.12369492349500133</v>
      </c>
      <c r="AU172" s="118">
        <f t="shared" si="34"/>
        <v>3.0835524595038667E-2</v>
      </c>
      <c r="AV172" s="118">
        <f t="shared" si="35"/>
        <v>4.1430320889625456E-2</v>
      </c>
      <c r="AW172" s="118">
        <f t="shared" si="36"/>
        <v>0.16568053864298538</v>
      </c>
      <c r="AX172" s="118">
        <f t="shared" si="37"/>
        <v>0.99999999999999989</v>
      </c>
      <c r="AY172" s="118">
        <f>SUMPRODUCT(AN172:AW172,幕後結果_最佳化!$Z$1005:$AI$1005)</f>
        <v>0.12530631592179237</v>
      </c>
      <c r="AZ172" s="118">
        <f>(SUMPRODUCT(AN172:AW172,MMULT(AN172:AW172,幕後結果!$AB$9:$AK$18)))*252</f>
        <v>7.4713958462008484E-2</v>
      </c>
      <c r="BA172" s="118">
        <f t="shared" si="38"/>
        <v>0.2733385418524224</v>
      </c>
      <c r="BB172" s="113">
        <f t="shared" si="39"/>
        <v>0.30148077678077384</v>
      </c>
      <c r="BC172" s="50"/>
      <c r="BD172" s="50"/>
    </row>
    <row r="173" spans="1:56">
      <c r="A173" s="85">
        <v>172</v>
      </c>
      <c r="B173" s="114">
        <v>0.62389506350262192</v>
      </c>
      <c r="C173" s="114">
        <v>0.7527420866884893</v>
      </c>
      <c r="D173" s="114">
        <v>0.8800925572731626</v>
      </c>
      <c r="E173" s="114">
        <v>7.6757782452466783E-2</v>
      </c>
      <c r="F173" s="114">
        <v>0.39689240349636523</v>
      </c>
      <c r="G173" s="114">
        <v>7.0885040738015714E-2</v>
      </c>
      <c r="H173" s="114">
        <v>0.66522775204688633</v>
      </c>
      <c r="I173" s="114">
        <v>0.34884575746168522</v>
      </c>
      <c r="J173" s="114">
        <v>0.63150464169809273</v>
      </c>
      <c r="K173" s="94">
        <v>0.5104060554744243</v>
      </c>
      <c r="L173" s="95"/>
      <c r="M173" s="96">
        <v>172</v>
      </c>
      <c r="N173" s="117">
        <v>0.31572681313229511</v>
      </c>
      <c r="O173" s="117">
        <v>0.68314404408856511</v>
      </c>
      <c r="P173" s="117">
        <v>1.1754496106095149</v>
      </c>
      <c r="Q173" s="117">
        <v>-1.4272232153295641</v>
      </c>
      <c r="R173" s="117">
        <v>-0.26139902740091064</v>
      </c>
      <c r="S173" s="117">
        <v>-1.4692312331944166</v>
      </c>
      <c r="T173" s="117">
        <v>0.42677324460685073</v>
      </c>
      <c r="U173" s="114">
        <v>-0.38843855777668879</v>
      </c>
      <c r="V173" s="114">
        <v>0.33584107145295478</v>
      </c>
      <c r="W173" s="88">
        <v>2.6087071439702257E-2</v>
      </c>
      <c r="X173" s="50"/>
      <c r="Y173" s="89">
        <v>172</v>
      </c>
      <c r="Z173" s="114">
        <f>(幕後結果!$AB$2+幕後結果!$AB$4*幕後結果_最佳化!$N1174)*12/3</f>
        <v>0.34370042521509564</v>
      </c>
      <c r="AA173" s="114">
        <f>(幕後結果!$AC$2+幕後結果!$AC$4*幕後結果_最佳化!$O1174)*12/3</f>
        <v>2.3349425359223006</v>
      </c>
      <c r="AB173" s="114">
        <f>(幕後結果!$AD$2+幕後結果!$AD$4*幕後結果_最佳化!$P1174)*12/3</f>
        <v>1.0519298959769865</v>
      </c>
      <c r="AC173" s="114">
        <f>(幕後結果!$AE$2+幕後結果!$AE$4*幕後結果_最佳化!$Q1174)*12/3</f>
        <v>-1.2924513102480437</v>
      </c>
      <c r="AD173" s="114">
        <f>(幕後結果!$AF$2+幕後結果!$AF$4*幕後結果_最佳化!$R1174)*12/3</f>
        <v>-0.957200701836039</v>
      </c>
      <c r="AE173" s="114">
        <f>(幕後結果!$AG$2+幕後結果!$AG$4*幕後結果_最佳化!$S1174)*12/3</f>
        <v>-0.84782247107163988</v>
      </c>
      <c r="AF173" s="114">
        <f>(幕後結果!$AH$2+幕後結果!$AH$4*幕後結果_最佳化!$T1174)*12/3</f>
        <v>-0.30000894066314099</v>
      </c>
      <c r="AG173" s="114">
        <f>(幕後結果!$AI$2+幕後結果!$AI$4*幕後結果_最佳化!$U1174)*12/3</f>
        <v>-2.3581656512983336</v>
      </c>
      <c r="AH173" s="114">
        <f>(幕後結果!$AJ$2+幕後結果!$AJ$4*幕後結果_最佳化!$V1174)*12/3</f>
        <v>0.6948748313982307</v>
      </c>
      <c r="AI173" s="90">
        <f>(幕後結果!$AK$2+幕後結果!$AK$4*幕後結果_最佳化!$W1174)*12/3</f>
        <v>0.32633099451508141</v>
      </c>
      <c r="AJ173" s="50"/>
      <c r="AK173" s="50"/>
      <c r="AL173" s="50"/>
      <c r="AM173" s="98">
        <v>172</v>
      </c>
      <c r="AN173" s="118">
        <f t="shared" si="27"/>
        <v>0.15486625782677674</v>
      </c>
      <c r="AO173" s="118">
        <f t="shared" si="28"/>
        <v>0.16889490990617348</v>
      </c>
      <c r="AP173" s="118">
        <f t="shared" si="29"/>
        <v>5.0701823536785727E-2</v>
      </c>
      <c r="AQ173" s="118">
        <f t="shared" si="30"/>
        <v>7.7191497297974296E-2</v>
      </c>
      <c r="AR173" s="118">
        <f t="shared" si="31"/>
        <v>0.12124996177780564</v>
      </c>
      <c r="AS173" s="118">
        <f t="shared" si="32"/>
        <v>0.12911030799566939</v>
      </c>
      <c r="AT173" s="118">
        <f t="shared" si="33"/>
        <v>7.5917749907622026E-2</v>
      </c>
      <c r="AU173" s="118">
        <f t="shared" si="34"/>
        <v>0.12830789052384894</v>
      </c>
      <c r="AV173" s="118">
        <f t="shared" si="35"/>
        <v>3.6153527340483382E-2</v>
      </c>
      <c r="AW173" s="118">
        <f t="shared" si="36"/>
        <v>5.7606073886860391E-2</v>
      </c>
      <c r="AX173" s="118">
        <f t="shared" si="37"/>
        <v>0.99999999999999989</v>
      </c>
      <c r="AY173" s="118">
        <f>SUMPRODUCT(AN173:AW173,幕後結果_最佳化!$Z$1005:$AI$1005)</f>
        <v>-5.8678470017167299E-2</v>
      </c>
      <c r="AZ173" s="118">
        <f>(SUMPRODUCT(AN173:AW173,MMULT(AN173:AW173,幕後結果!$AB$9:$AK$18)))*252</f>
        <v>8.0404212015158918E-2</v>
      </c>
      <c r="BA173" s="118">
        <f t="shared" si="38"/>
        <v>0.28355636479394869</v>
      </c>
      <c r="BB173" s="113">
        <f t="shared" si="39"/>
        <v>-0.35823025905618838</v>
      </c>
      <c r="BC173" s="50"/>
      <c r="BD173" s="50"/>
    </row>
    <row r="174" spans="1:56">
      <c r="A174" s="85">
        <v>173</v>
      </c>
      <c r="B174" s="114">
        <v>0.26032047367229261</v>
      </c>
      <c r="C174" s="114">
        <v>0.21820024173860109</v>
      </c>
      <c r="D174" s="114">
        <v>0.56865589726807797</v>
      </c>
      <c r="E174" s="114">
        <v>0.70716525941950414</v>
      </c>
      <c r="F174" s="114">
        <v>0.6544248012282996</v>
      </c>
      <c r="G174" s="114">
        <v>0.41496912126717378</v>
      </c>
      <c r="H174" s="114">
        <v>0.27686246871177911</v>
      </c>
      <c r="I174" s="114">
        <v>0.17501410934944706</v>
      </c>
      <c r="J174" s="114">
        <v>0.98402524000441671</v>
      </c>
      <c r="K174" s="94">
        <v>0.59682707039797389</v>
      </c>
      <c r="L174" s="95"/>
      <c r="M174" s="96">
        <v>173</v>
      </c>
      <c r="N174" s="117">
        <v>-0.64235771651326645</v>
      </c>
      <c r="O174" s="117">
        <v>-0.77828590420185073</v>
      </c>
      <c r="P174" s="117">
        <v>0.17295321103755334</v>
      </c>
      <c r="Q174" s="117">
        <v>0.5451221912930706</v>
      </c>
      <c r="R174" s="117">
        <v>0.39729437139693874</v>
      </c>
      <c r="S174" s="117">
        <v>-0.21478077487730654</v>
      </c>
      <c r="T174" s="117">
        <v>-0.59218765156987652</v>
      </c>
      <c r="U174" s="114">
        <v>-0.9345345573964754</v>
      </c>
      <c r="V174" s="114">
        <v>2.1450416132655956</v>
      </c>
      <c r="W174" s="88">
        <v>0.2451428063680558</v>
      </c>
      <c r="X174" s="50"/>
      <c r="Y174" s="89">
        <v>173</v>
      </c>
      <c r="Z174" s="114">
        <f>(幕後結果!$AB$2+幕後結果!$AB$4*幕後結果_最佳化!$N1175)*12/3</f>
        <v>-0.84580980281734153</v>
      </c>
      <c r="AA174" s="114">
        <f>(幕後結果!$AC$2+幕後結果!$AC$4*幕後結果_最佳化!$O1175)*12/3</f>
        <v>0.19427144355238291</v>
      </c>
      <c r="AB174" s="114">
        <f>(幕後結果!$AD$2+幕後結果!$AD$4*幕後結果_最佳化!$P1175)*12/3</f>
        <v>-1.6405209123737954</v>
      </c>
      <c r="AC174" s="114">
        <f>(幕後結果!$AE$2+幕後結果!$AE$4*幕後結果_最佳化!$Q1175)*12/3</f>
        <v>-0.2943922555811237</v>
      </c>
      <c r="AD174" s="114">
        <f>(幕後結果!$AF$2+幕後結果!$AF$4*幕後結果_最佳化!$R1175)*12/3</f>
        <v>-0.66480908623085744</v>
      </c>
      <c r="AE174" s="114">
        <f>(幕後結果!$AG$2+幕後結果!$AG$4*幕後結果_最佳化!$S1175)*12/3</f>
        <v>9.6522494124642033E-2</v>
      </c>
      <c r="AF174" s="114">
        <f>(幕後結果!$AH$2+幕後結果!$AH$4*幕後結果_最佳化!$T1175)*12/3</f>
        <v>-0.47150497844939099</v>
      </c>
      <c r="AG174" s="114">
        <f>(幕後結果!$AI$2+幕後結果!$AI$4*幕後結果_最佳化!$U1175)*12/3</f>
        <v>-2.7596803315830081</v>
      </c>
      <c r="AH174" s="114">
        <f>(幕後結果!$AJ$2+幕後結果!$AJ$4*幕後結果_最佳化!$V1175)*12/3</f>
        <v>1.4320688475515813</v>
      </c>
      <c r="AI174" s="90">
        <f>(幕後結果!$AK$2+幕後結果!$AK$4*幕後結果_最佳化!$W1175)*12/3</f>
        <v>0.87522884730403483</v>
      </c>
      <c r="AJ174" s="50"/>
      <c r="AK174" s="50"/>
      <c r="AL174" s="50"/>
      <c r="AM174" s="98">
        <v>173</v>
      </c>
      <c r="AN174" s="118">
        <f t="shared" si="27"/>
        <v>8.9143965779069093E-2</v>
      </c>
      <c r="AO174" s="118">
        <f t="shared" si="28"/>
        <v>0.21113890575135283</v>
      </c>
      <c r="AP174" s="118">
        <f t="shared" si="29"/>
        <v>0.10542986745338037</v>
      </c>
      <c r="AQ174" s="118">
        <f t="shared" si="30"/>
        <v>8.0232894589510884E-2</v>
      </c>
      <c r="AR174" s="118">
        <f t="shared" si="31"/>
        <v>0.14741443679083138</v>
      </c>
      <c r="AS174" s="118">
        <f t="shared" si="32"/>
        <v>5.4485763451600229E-2</v>
      </c>
      <c r="AT174" s="118">
        <f t="shared" si="33"/>
        <v>0.12997925794258458</v>
      </c>
      <c r="AU174" s="118">
        <f t="shared" si="34"/>
        <v>2.7037300640542172E-2</v>
      </c>
      <c r="AV174" s="118">
        <f t="shared" si="35"/>
        <v>9.9630646707785472E-2</v>
      </c>
      <c r="AW174" s="118">
        <f t="shared" si="36"/>
        <v>5.5506960893343116E-2</v>
      </c>
      <c r="AX174" s="118">
        <f t="shared" si="37"/>
        <v>1.0000000000000002</v>
      </c>
      <c r="AY174" s="118">
        <f>SUMPRODUCT(AN174:AW174,幕後結果_最佳化!$Z$1005:$AI$1005)</f>
        <v>8.6085216216356425E-2</v>
      </c>
      <c r="AZ174" s="118">
        <f>(SUMPRODUCT(AN174:AW174,MMULT(AN174:AW174,幕後結果!$AB$9:$AK$18)))*252</f>
        <v>7.3585291501992348E-2</v>
      </c>
      <c r="BA174" s="118">
        <f t="shared" si="38"/>
        <v>0.27126608984904904</v>
      </c>
      <c r="BB174" s="113">
        <f t="shared" si="39"/>
        <v>0.15919872712578129</v>
      </c>
      <c r="BC174" s="50"/>
      <c r="BD174" s="50"/>
    </row>
    <row r="175" spans="1:56">
      <c r="A175" s="85">
        <v>174</v>
      </c>
      <c r="B175" s="114">
        <v>0.10648462130572045</v>
      </c>
      <c r="C175" s="114">
        <v>0.67127284969394485</v>
      </c>
      <c r="D175" s="114">
        <v>0.24239970591282889</v>
      </c>
      <c r="E175" s="114">
        <v>0.49218875636651593</v>
      </c>
      <c r="F175" s="114">
        <v>0.33855316520099388</v>
      </c>
      <c r="G175" s="114">
        <v>0.14149319531935811</v>
      </c>
      <c r="H175" s="114">
        <v>1.1867761685163236E-2</v>
      </c>
      <c r="I175" s="114">
        <v>0.83796695401427979</v>
      </c>
      <c r="J175" s="114">
        <v>0.7579871979737991</v>
      </c>
      <c r="K175" s="94">
        <v>0.10285708325344944</v>
      </c>
      <c r="L175" s="95"/>
      <c r="M175" s="96">
        <v>174</v>
      </c>
      <c r="N175" s="117">
        <v>-1.2454422184849916</v>
      </c>
      <c r="O175" s="117">
        <v>0.44343060836072457</v>
      </c>
      <c r="P175" s="117">
        <v>-0.69860421024147323</v>
      </c>
      <c r="Q175" s="117">
        <v>-1.9581135382396871E-2</v>
      </c>
      <c r="R175" s="117">
        <v>-0.41641503238691885</v>
      </c>
      <c r="S175" s="117">
        <v>-1.073634807628213</v>
      </c>
      <c r="T175" s="117">
        <v>-2.2613834391610776</v>
      </c>
      <c r="U175" s="114">
        <v>0.98613658689441508</v>
      </c>
      <c r="V175" s="114">
        <v>0.69984260535878562</v>
      </c>
      <c r="W175" s="88">
        <v>-1.2654385414403999</v>
      </c>
      <c r="X175" s="50"/>
      <c r="Y175" s="89">
        <v>174</v>
      </c>
      <c r="Z175" s="114">
        <f>(幕後結果!$AB$2+幕後結果!$AB$4*幕後結果_最佳化!$N1176)*12/3</f>
        <v>-1.5945696055965441</v>
      </c>
      <c r="AA175" s="114">
        <f>(幕後結果!$AC$2+幕後結果!$AC$4*幕後結果_最佳化!$O1176)*12/3</f>
        <v>1.0585457172728461</v>
      </c>
      <c r="AB175" s="114">
        <f>(幕後結果!$AD$2+幕後結果!$AD$4*幕後結果_最佳化!$P1176)*12/3</f>
        <v>-2.7011209231880238</v>
      </c>
      <c r="AC175" s="114">
        <f>(幕後結果!$AE$2+幕後結果!$AE$4*幕後結果_最佳化!$Q1176)*12/3</f>
        <v>-0.5714570407418913</v>
      </c>
      <c r="AD175" s="114">
        <f>(幕後結果!$AF$2+幕後結果!$AF$4*幕後結果_最佳化!$R1176)*12/3</f>
        <v>-1.8163246373227147</v>
      </c>
      <c r="AE175" s="114">
        <f>(幕後結果!$AG$2+幕後結果!$AG$4*幕後結果_最佳化!$S1176)*12/3</f>
        <v>-0.92318766508820183</v>
      </c>
      <c r="AF175" s="114">
        <f>(幕後結果!$AH$2+幕後結果!$AH$4*幕後結果_最佳化!$T1176)*12/3</f>
        <v>-1.1837901341164727</v>
      </c>
      <c r="AG175" s="114">
        <f>(幕後結果!$AI$2+幕後結果!$AI$4*幕後結果_最佳化!$U1176)*12/3</f>
        <v>-1.6342568321083393</v>
      </c>
      <c r="AH175" s="114">
        <f>(幕後結果!$AJ$2+幕後結果!$AJ$4*幕後結果_最佳化!$V1176)*12/3</f>
        <v>0.2558383873963046</v>
      </c>
      <c r="AI175" s="90">
        <f>(幕後結果!$AK$2+幕後結果!$AK$4*幕後結果_最佳化!$W1176)*12/3</f>
        <v>-0.57875592499513939</v>
      </c>
      <c r="AJ175" s="50"/>
      <c r="AK175" s="50"/>
      <c r="AL175" s="50"/>
      <c r="AM175" s="98">
        <v>174</v>
      </c>
      <c r="AN175" s="118">
        <f t="shared" si="27"/>
        <v>0.1454908253590303</v>
      </c>
      <c r="AO175" s="118">
        <f t="shared" si="28"/>
        <v>6.9666575099104219E-2</v>
      </c>
      <c r="AP175" s="118">
        <f t="shared" si="29"/>
        <v>0.13938430238610136</v>
      </c>
      <c r="AQ175" s="118">
        <f t="shared" si="30"/>
        <v>2.9080460040189818E-3</v>
      </c>
      <c r="AR175" s="118">
        <f t="shared" si="31"/>
        <v>3.7109280582965747E-2</v>
      </c>
      <c r="AS175" s="118">
        <f t="shared" si="32"/>
        <v>0.152878478779536</v>
      </c>
      <c r="AT175" s="118">
        <f t="shared" si="33"/>
        <v>8.1497204376597104E-2</v>
      </c>
      <c r="AU175" s="118">
        <f t="shared" si="34"/>
        <v>0.16321611664964678</v>
      </c>
      <c r="AV175" s="118">
        <f t="shared" si="35"/>
        <v>9.3015042572095835E-2</v>
      </c>
      <c r="AW175" s="118">
        <f t="shared" si="36"/>
        <v>0.11483412819090363</v>
      </c>
      <c r="AX175" s="118">
        <f t="shared" si="37"/>
        <v>1</v>
      </c>
      <c r="AY175" s="118">
        <f>SUMPRODUCT(AN175:AW175,幕後結果_最佳化!$Z$1005:$AI$1005)</f>
        <v>-0.11675859900083939</v>
      </c>
      <c r="AZ175" s="118">
        <f>(SUMPRODUCT(AN175:AW175,MMULT(AN175:AW175,幕後結果!$AB$9:$AK$18)))*252</f>
        <v>8.7432609998583335E-2</v>
      </c>
      <c r="BA175" s="118">
        <f t="shared" si="38"/>
        <v>0.29569005732114723</v>
      </c>
      <c r="BB175" s="113">
        <f t="shared" si="39"/>
        <v>-0.53995254506456103</v>
      </c>
      <c r="BC175" s="50"/>
      <c r="BD175" s="50"/>
    </row>
    <row r="176" spans="1:56">
      <c r="A176" s="85">
        <v>175</v>
      </c>
      <c r="B176" s="114">
        <v>0.65211655025914417</v>
      </c>
      <c r="C176" s="114">
        <v>0.87245754433610112</v>
      </c>
      <c r="D176" s="114">
        <v>0.26218427206172756</v>
      </c>
      <c r="E176" s="114">
        <v>0.92883179002834826</v>
      </c>
      <c r="F176" s="114">
        <v>0.13171041005736162</v>
      </c>
      <c r="G176" s="114">
        <v>0.19602145836243112</v>
      </c>
      <c r="H176" s="114">
        <v>0.47940647603910569</v>
      </c>
      <c r="I176" s="114">
        <v>0.75319738989523</v>
      </c>
      <c r="J176" s="114">
        <v>0.67652983210350115</v>
      </c>
      <c r="K176" s="94">
        <v>0.85852956698182181</v>
      </c>
      <c r="L176" s="95"/>
      <c r="M176" s="96">
        <v>175</v>
      </c>
      <c r="N176" s="117">
        <v>0.39104104165017339</v>
      </c>
      <c r="O176" s="117">
        <v>1.1380851907392806</v>
      </c>
      <c r="P176" s="117">
        <v>-0.63662590983817879</v>
      </c>
      <c r="Q176" s="117">
        <v>1.467145716871382</v>
      </c>
      <c r="R176" s="117">
        <v>-1.1183423170294378</v>
      </c>
      <c r="S176" s="117">
        <v>-0.85591839970070271</v>
      </c>
      <c r="T176" s="117">
        <v>-5.1643255904094007E-2</v>
      </c>
      <c r="U176" s="114">
        <v>0.68458597418540357</v>
      </c>
      <c r="V176" s="114">
        <v>0.45801684973662748</v>
      </c>
      <c r="W176" s="88">
        <v>1.0737363467949232</v>
      </c>
      <c r="X176" s="50"/>
      <c r="Y176" s="89">
        <v>175</v>
      </c>
      <c r="Z176" s="114">
        <f>(幕後結果!$AB$2+幕後結果!$AB$4*幕後結果_最佳化!$N1177)*12/3</f>
        <v>0.43720683552268169</v>
      </c>
      <c r="AA176" s="114">
        <f>(幕後結果!$AC$2+幕後結果!$AC$4*幕後結果_最佳化!$O1177)*12/3</f>
        <v>2.85441207127589</v>
      </c>
      <c r="AB176" s="114">
        <f>(幕後結果!$AD$2+幕後結果!$AD$4*幕後結果_最佳化!$P1177)*12/3</f>
        <v>-0.57367663901287191</v>
      </c>
      <c r="AC176" s="114">
        <f>(幕後結果!$AE$2+幕後結果!$AE$4*幕後結果_最佳化!$Q1177)*12/3</f>
        <v>0.62112654508341825</v>
      </c>
      <c r="AD176" s="114">
        <f>(幕後結果!$AF$2+幕後結果!$AF$4*幕後結果_最佳化!$R1177)*12/3</f>
        <v>-1.5207551840628064</v>
      </c>
      <c r="AE176" s="114">
        <f>(幕後結果!$AG$2+幕後結果!$AG$4*幕後結果_最佳化!$S1177)*12/3</f>
        <v>2.4463492762282102E-2</v>
      </c>
      <c r="AF176" s="114">
        <f>(幕後結果!$AH$2+幕後結果!$AH$4*幕後結果_最佳化!$T1177)*12/3</f>
        <v>-0.12495351769761598</v>
      </c>
      <c r="AG176" s="114">
        <f>(幕後結果!$AI$2+幕後結果!$AI$4*幕後結果_最佳化!$U1177)*12/3</f>
        <v>-0.8977979289568071</v>
      </c>
      <c r="AH176" s="114">
        <f>(幕後結果!$AJ$2+幕後結果!$AJ$4*幕後結果_最佳化!$V1177)*12/3</f>
        <v>1.1954493767077639</v>
      </c>
      <c r="AI176" s="90">
        <f>(幕後結果!$AK$2+幕後結果!$AK$4*幕後結果_最佳化!$W1177)*12/3</f>
        <v>2.4915783336261974</v>
      </c>
      <c r="AJ176" s="50"/>
      <c r="AK176" s="50"/>
      <c r="AL176" s="50"/>
      <c r="AM176" s="98">
        <v>175</v>
      </c>
      <c r="AN176" s="118">
        <f t="shared" si="27"/>
        <v>4.3960392274976216E-2</v>
      </c>
      <c r="AO176" s="118">
        <f t="shared" si="28"/>
        <v>0.12113904454878199</v>
      </c>
      <c r="AP176" s="118">
        <f t="shared" si="29"/>
        <v>9.9737871195742067E-2</v>
      </c>
      <c r="AQ176" s="118">
        <f t="shared" si="30"/>
        <v>0.15236899913724952</v>
      </c>
      <c r="AR176" s="118">
        <f t="shared" si="31"/>
        <v>3.7695073322448654E-2</v>
      </c>
      <c r="AS176" s="118">
        <f t="shared" si="32"/>
        <v>9.3789835199644234E-2</v>
      </c>
      <c r="AT176" s="118">
        <f t="shared" si="33"/>
        <v>0.11622765772042616</v>
      </c>
      <c r="AU176" s="118">
        <f t="shared" si="34"/>
        <v>0.13705414689467499</v>
      </c>
      <c r="AV176" s="118">
        <f t="shared" si="35"/>
        <v>5.7607262107442339E-2</v>
      </c>
      <c r="AW176" s="118">
        <f t="shared" si="36"/>
        <v>0.1404197175986138</v>
      </c>
      <c r="AX176" s="118">
        <f t="shared" si="37"/>
        <v>1</v>
      </c>
      <c r="AY176" s="118">
        <f>SUMPRODUCT(AN176:AW176,幕後結果_最佳化!$Z$1005:$AI$1005)</f>
        <v>-8.447575809567541E-2</v>
      </c>
      <c r="AZ176" s="118">
        <f>(SUMPRODUCT(AN176:AW176,MMULT(AN176:AW176,幕後結果!$AB$9:$AK$18)))*252</f>
        <v>6.4627524103911066E-2</v>
      </c>
      <c r="BA176" s="118">
        <f t="shared" si="38"/>
        <v>0.25421944084572107</v>
      </c>
      <c r="BB176" s="113">
        <f t="shared" si="39"/>
        <v>-0.50104648830919396</v>
      </c>
      <c r="BC176" s="50"/>
      <c r="BD176" s="50"/>
    </row>
    <row r="177" spans="1:56">
      <c r="A177" s="85">
        <v>176</v>
      </c>
      <c r="B177" s="114">
        <v>0.53087432813427227</v>
      </c>
      <c r="C177" s="114">
        <v>0.77940126199675053</v>
      </c>
      <c r="D177" s="114">
        <v>0.81289810946583341</v>
      </c>
      <c r="E177" s="114">
        <v>0.32083881886932897</v>
      </c>
      <c r="F177" s="114">
        <v>0.15453416286973098</v>
      </c>
      <c r="G177" s="114">
        <v>0.18991137912279377</v>
      </c>
      <c r="H177" s="114">
        <v>9.5482512176639167E-2</v>
      </c>
      <c r="I177" s="114">
        <v>0.43500503879261809</v>
      </c>
      <c r="J177" s="114">
        <v>0.25772676092852853</v>
      </c>
      <c r="K177" s="94">
        <v>0.69513502388765436</v>
      </c>
      <c r="L177" s="95"/>
      <c r="M177" s="96">
        <v>176</v>
      </c>
      <c r="N177" s="117">
        <v>7.7467878464903703E-2</v>
      </c>
      <c r="O177" s="117">
        <v>0.77017266570972231</v>
      </c>
      <c r="P177" s="117">
        <v>0.8886266174649422</v>
      </c>
      <c r="Q177" s="117">
        <v>-0.46535446412109788</v>
      </c>
      <c r="R177" s="117">
        <v>-1.0171789125292416</v>
      </c>
      <c r="S177" s="117">
        <v>-0.8782229160043844</v>
      </c>
      <c r="T177" s="117">
        <v>-1.3077296457253793</v>
      </c>
      <c r="U177" s="114">
        <v>-0.16364568558213746</v>
      </c>
      <c r="V177" s="114">
        <v>-0.65036958028325553</v>
      </c>
      <c r="W177" s="88">
        <v>0.5104589704064223</v>
      </c>
      <c r="X177" s="50"/>
      <c r="Y177" s="89">
        <v>176</v>
      </c>
      <c r="Z177" s="114">
        <f>(幕後結果!$AB$2+幕後結果!$AB$4*幕後結果_最佳化!$N1178)*12/3</f>
        <v>4.7889950316997748E-2</v>
      </c>
      <c r="AA177" s="114">
        <f>(幕後結果!$AC$2+幕後結果!$AC$4*幕後結果_最佳化!$O1178)*12/3</f>
        <v>2.2678041517558052</v>
      </c>
      <c r="AB177" s="114">
        <f>(幕後結果!$AD$2+幕後結果!$AD$4*幕後結果_最佳化!$P1178)*12/3</f>
        <v>0.52943226284652067</v>
      </c>
      <c r="AC177" s="114">
        <f>(幕後結果!$AE$2+幕後結果!$AE$4*幕後結果_最佳化!$Q1178)*12/3</f>
        <v>-0.69141192636047988</v>
      </c>
      <c r="AD177" s="114">
        <f>(幕後結果!$AF$2+幕後結果!$AF$4*幕後結果_最佳化!$R1178)*12/3</f>
        <v>-1.6954818801343901</v>
      </c>
      <c r="AE177" s="114">
        <f>(幕後結果!$AG$2+幕後結果!$AG$4*幕後結果_最佳化!$S1178)*12/3</f>
        <v>-0.35970083268281555</v>
      </c>
      <c r="AF177" s="114">
        <f>(幕後結果!$AH$2+幕後結果!$AH$4*幕後結果_最佳化!$T1178)*12/3</f>
        <v>-0.88602884579518071</v>
      </c>
      <c r="AG177" s="114">
        <f>(幕後結果!$AI$2+幕後結果!$AI$4*幕後結果_最佳化!$U1178)*12/3</f>
        <v>-2.3448512781835502</v>
      </c>
      <c r="AH177" s="114">
        <f>(幕後結果!$AJ$2+幕後結果!$AJ$4*幕後結果_最佳化!$V1178)*12/3</f>
        <v>5.5062610123202349E-2</v>
      </c>
      <c r="AI177" s="90">
        <f>(幕後結果!$AK$2+幕後結果!$AK$4*幕後結果_最佳化!$W1178)*12/3</f>
        <v>0.80013584126157922</v>
      </c>
      <c r="AJ177" s="50"/>
      <c r="AK177" s="50"/>
      <c r="AL177" s="50"/>
      <c r="AM177" s="98">
        <v>176</v>
      </c>
      <c r="AN177" s="118">
        <f t="shared" si="27"/>
        <v>3.842949040729772E-2</v>
      </c>
      <c r="AO177" s="118">
        <f t="shared" si="28"/>
        <v>0.1970129940084144</v>
      </c>
      <c r="AP177" s="118">
        <f t="shared" si="29"/>
        <v>5.9297602637132608E-2</v>
      </c>
      <c r="AQ177" s="118">
        <f t="shared" si="30"/>
        <v>0.13745676938089615</v>
      </c>
      <c r="AR177" s="118">
        <f t="shared" si="31"/>
        <v>0.1594699479232663</v>
      </c>
      <c r="AS177" s="118">
        <f t="shared" si="32"/>
        <v>3.9075172560009794E-2</v>
      </c>
      <c r="AT177" s="118">
        <f t="shared" si="33"/>
        <v>0.12885384817185205</v>
      </c>
      <c r="AU177" s="118">
        <f t="shared" si="34"/>
        <v>0.11550492085877653</v>
      </c>
      <c r="AV177" s="118">
        <f t="shared" si="35"/>
        <v>3.8637904115478232E-2</v>
      </c>
      <c r="AW177" s="118">
        <f t="shared" si="36"/>
        <v>8.6261349936876314E-2</v>
      </c>
      <c r="AX177" s="118">
        <f t="shared" si="37"/>
        <v>1.0000000000000002</v>
      </c>
      <c r="AY177" s="118">
        <f>SUMPRODUCT(AN177:AW177,幕後結果_最佳化!$Z$1005:$AI$1005)</f>
        <v>-0.10241926734169111</v>
      </c>
      <c r="AZ177" s="118">
        <f>(SUMPRODUCT(AN177:AW177,MMULT(AN177:AW177,幕後結果!$AB$9:$AK$18)))*252</f>
        <v>6.7338205314229599E-2</v>
      </c>
      <c r="BA177" s="118">
        <f t="shared" si="38"/>
        <v>0.25949606030579653</v>
      </c>
      <c r="BB177" s="113">
        <f t="shared" si="39"/>
        <v>-0.56000567858503647</v>
      </c>
      <c r="BC177" s="50"/>
      <c r="BD177" s="50"/>
    </row>
    <row r="178" spans="1:56">
      <c r="A178" s="85">
        <v>177</v>
      </c>
      <c r="B178" s="114">
        <v>6.7173966572964261E-3</v>
      </c>
      <c r="C178" s="114">
        <v>0.74767134674614044</v>
      </c>
      <c r="D178" s="114">
        <v>0.9598061183062796</v>
      </c>
      <c r="E178" s="114">
        <v>0.71341245531845598</v>
      </c>
      <c r="F178" s="114">
        <v>0.73016371296436478</v>
      </c>
      <c r="G178" s="114">
        <v>0.80284032065086119</v>
      </c>
      <c r="H178" s="114">
        <v>0.45973968717708358</v>
      </c>
      <c r="I178" s="114">
        <v>0.40502278348114551</v>
      </c>
      <c r="J178" s="114">
        <v>0.19359830410373058</v>
      </c>
      <c r="K178" s="94">
        <v>0.7836995571150116</v>
      </c>
      <c r="L178" s="95"/>
      <c r="M178" s="96">
        <v>177</v>
      </c>
      <c r="N178" s="117">
        <v>-2.4720308208190858</v>
      </c>
      <c r="O178" s="117">
        <v>0.66717977781247317</v>
      </c>
      <c r="P178" s="117">
        <v>1.7484405966614056</v>
      </c>
      <c r="Q178" s="117">
        <v>0.56338156244355941</v>
      </c>
      <c r="R178" s="117">
        <v>0.61330819752431698</v>
      </c>
      <c r="S178" s="117">
        <v>0.851810354002281</v>
      </c>
      <c r="T178" s="117">
        <v>-0.10108954885110254</v>
      </c>
      <c r="U178" s="114">
        <v>-0.24036724715062135</v>
      </c>
      <c r="V178" s="114">
        <v>-0.86471249766260749</v>
      </c>
      <c r="W178" s="88">
        <v>0.7847487638921663</v>
      </c>
      <c r="X178" s="50"/>
      <c r="Y178" s="89">
        <v>177</v>
      </c>
      <c r="Z178" s="114">
        <f>(幕後結果!$AB$2+幕後結果!$AB$4*幕後結果_最佳化!$N1179)*12/3</f>
        <v>-3.117441171641119</v>
      </c>
      <c r="AA178" s="114">
        <f>(幕後結果!$AC$2+幕後結果!$AC$4*幕後結果_最佳化!$O1179)*12/3</f>
        <v>0.48127940122804097</v>
      </c>
      <c r="AB178" s="114">
        <f>(幕後結果!$AD$2+幕後結果!$AD$4*幕後結果_最佳化!$P1179)*12/3</f>
        <v>-1.379539816608198</v>
      </c>
      <c r="AC178" s="114">
        <f>(幕後結果!$AE$2+幕後結果!$AE$4*幕後結果_最佳化!$Q1179)*12/3</f>
        <v>-0.30523580928676131</v>
      </c>
      <c r="AD178" s="114">
        <f>(幕後結果!$AF$2+幕後結果!$AF$4*幕後結果_最佳化!$R1179)*12/3</f>
        <v>-0.70235892689143509</v>
      </c>
      <c r="AE178" s="114">
        <f>(幕後結果!$AG$2+幕後結果!$AG$4*幕後結果_最佳化!$S1179)*12/3</f>
        <v>0.97758236409406551</v>
      </c>
      <c r="AF178" s="114">
        <f>(幕後結果!$AH$2+幕後結果!$AH$4*幕後結果_最佳化!$T1179)*12/3</f>
        <v>-0.16179012294499806</v>
      </c>
      <c r="AG178" s="114">
        <f>(幕後結果!$AI$2+幕後結果!$AI$4*幕後結果_最佳化!$U1179)*12/3</f>
        <v>-2.1205661648682894</v>
      </c>
      <c r="AH178" s="114">
        <f>(幕後結果!$AJ$2+幕後結果!$AJ$4*幕後結果_最佳化!$V1179)*12/3</f>
        <v>0.52848545694057658</v>
      </c>
      <c r="AI178" s="90">
        <f>(幕後結果!$AK$2+幕後結果!$AK$4*幕後結果_最佳化!$W1179)*12/3</f>
        <v>1.1738318693620697</v>
      </c>
      <c r="AJ178" s="50"/>
      <c r="AK178" s="50"/>
      <c r="AL178" s="50"/>
      <c r="AM178" s="98">
        <v>177</v>
      </c>
      <c r="AN178" s="118">
        <f t="shared" si="27"/>
        <v>0.13168763140011827</v>
      </c>
      <c r="AO178" s="118">
        <f t="shared" si="28"/>
        <v>6.1513397576839268E-2</v>
      </c>
      <c r="AP178" s="118">
        <f t="shared" si="29"/>
        <v>9.2025616809632144E-2</v>
      </c>
      <c r="AQ178" s="118">
        <f t="shared" si="30"/>
        <v>0.13120485942459467</v>
      </c>
      <c r="AR178" s="118">
        <f t="shared" si="31"/>
        <v>0.15247353172894007</v>
      </c>
      <c r="AS178" s="118">
        <f t="shared" si="32"/>
        <v>8.1607265069060075E-2</v>
      </c>
      <c r="AT178" s="118">
        <f t="shared" si="33"/>
        <v>0.19640283530702227</v>
      </c>
      <c r="AU178" s="118">
        <f t="shared" si="34"/>
        <v>6.6171147230198102E-3</v>
      </c>
      <c r="AV178" s="118">
        <f t="shared" si="35"/>
        <v>0.10280957524937942</v>
      </c>
      <c r="AW178" s="118">
        <f t="shared" si="36"/>
        <v>4.3658172711393869E-2</v>
      </c>
      <c r="AX178" s="118">
        <f t="shared" si="37"/>
        <v>0.99999999999999989</v>
      </c>
      <c r="AY178" s="118">
        <f>SUMPRODUCT(AN178:AW178,幕後結果_最佳化!$Z$1005:$AI$1005)</f>
        <v>-0.12800892505467415</v>
      </c>
      <c r="AZ178" s="118">
        <f>(SUMPRODUCT(AN178:AW178,MMULT(AN178:AW178,幕後結果!$AB$9:$AK$18)))*252</f>
        <v>5.5335154588255241E-2</v>
      </c>
      <c r="BA178" s="118">
        <f t="shared" si="38"/>
        <v>0.23523425470848255</v>
      </c>
      <c r="BB178" s="113">
        <f t="shared" si="39"/>
        <v>-0.72654777794363112</v>
      </c>
      <c r="BC178" s="50"/>
      <c r="BD178" s="50"/>
    </row>
    <row r="179" spans="1:56">
      <c r="A179" s="85">
        <v>178</v>
      </c>
      <c r="B179" s="114">
        <v>0.75741529424909082</v>
      </c>
      <c r="C179" s="114">
        <v>0.62301538306758308</v>
      </c>
      <c r="D179" s="114">
        <v>2.3976765548034962E-3</v>
      </c>
      <c r="E179" s="114">
        <v>0.83057699949056629</v>
      </c>
      <c r="F179" s="114">
        <v>0.62113839052301878</v>
      </c>
      <c r="G179" s="114">
        <v>0.29018435532166964</v>
      </c>
      <c r="H179" s="114">
        <v>0.75772568746565749</v>
      </c>
      <c r="I179" s="114">
        <v>0.178639331876286</v>
      </c>
      <c r="J179" s="114">
        <v>0.44819015083492975</v>
      </c>
      <c r="K179" s="94">
        <v>0.12826167590091631</v>
      </c>
      <c r="L179" s="95"/>
      <c r="M179" s="96">
        <v>178</v>
      </c>
      <c r="N179" s="117">
        <v>0.69801244455859923</v>
      </c>
      <c r="O179" s="117">
        <v>0.31340993930924843</v>
      </c>
      <c r="P179" s="117">
        <v>-2.8204688356817509</v>
      </c>
      <c r="Q179" s="117">
        <v>0.95644788700671568</v>
      </c>
      <c r="R179" s="117">
        <v>0.30847197888393824</v>
      </c>
      <c r="S179" s="117">
        <v>-0.55284622795614347</v>
      </c>
      <c r="T179" s="117">
        <v>0.69900544972126144</v>
      </c>
      <c r="U179" s="114">
        <v>-0.92056292972921516</v>
      </c>
      <c r="V179" s="114">
        <v>-0.13023525622925522</v>
      </c>
      <c r="W179" s="88">
        <v>-1.1346467621968801</v>
      </c>
      <c r="X179" s="50"/>
      <c r="Y179" s="89">
        <v>178</v>
      </c>
      <c r="Z179" s="114">
        <f>(幕後結果!$AB$2+幕後結果!$AB$4*幕後結果_最佳化!$N1180)*12/3</f>
        <v>0.81832730263649944</v>
      </c>
      <c r="AA179" s="114">
        <f>(幕後結果!$AC$2+幕後結果!$AC$4*幕後結果_最佳化!$O1180)*12/3</f>
        <v>2.2050353016452502</v>
      </c>
      <c r="AB179" s="114">
        <f>(幕後結果!$AD$2+幕後結果!$AD$4*幕後結果_最佳化!$P1180)*12/3</f>
        <v>-2.8661140273208048</v>
      </c>
      <c r="AC179" s="114">
        <f>(幕後結果!$AE$2+幕後結果!$AE$4*幕後結果_最佳化!$Q1180)*12/3</f>
        <v>0.23875350234651208</v>
      </c>
      <c r="AD179" s="114">
        <f>(幕後結果!$AF$2+幕後結果!$AF$4*幕後結果_最佳化!$R1180)*12/3</f>
        <v>-0.47974398864284445</v>
      </c>
      <c r="AE179" s="114">
        <f>(幕後結果!$AG$2+幕後結果!$AG$4*幕後結果_最佳化!$S1180)*12/3</f>
        <v>0.20950025342532541</v>
      </c>
      <c r="AF179" s="114">
        <f>(幕後結果!$AH$2+幕後結果!$AH$4*幕後結果_最佳化!$T1180)*12/3</f>
        <v>0.10303307446814219</v>
      </c>
      <c r="AG179" s="114">
        <f>(幕後結果!$AI$2+幕後結果!$AI$4*幕後結果_最佳化!$U1180)*12/3</f>
        <v>-3.1595158302826536</v>
      </c>
      <c r="AH179" s="114">
        <f>(幕後結果!$AJ$2+幕後結果!$AJ$4*幕後結果_最佳化!$V1180)*12/3</f>
        <v>0.70027122732783231</v>
      </c>
      <c r="AI179" s="90">
        <f>(幕後結果!$AK$2+幕後結果!$AK$4*幕後結果_最佳化!$W1180)*12/3</f>
        <v>0.52554727788519895</v>
      </c>
      <c r="AJ179" s="50"/>
      <c r="AK179" s="50"/>
      <c r="AL179" s="50"/>
      <c r="AM179" s="98">
        <v>178</v>
      </c>
      <c r="AN179" s="118">
        <f t="shared" si="27"/>
        <v>8.0300272432165906E-2</v>
      </c>
      <c r="AO179" s="118">
        <f t="shared" si="28"/>
        <v>1.3123835931997049E-2</v>
      </c>
      <c r="AP179" s="118">
        <f t="shared" si="29"/>
        <v>5.4614678009298916E-2</v>
      </c>
      <c r="AQ179" s="118">
        <f t="shared" si="30"/>
        <v>0.10131609471658364</v>
      </c>
      <c r="AR179" s="118">
        <f t="shared" si="31"/>
        <v>0.13765301995973567</v>
      </c>
      <c r="AS179" s="118">
        <f t="shared" si="32"/>
        <v>6.2508483505204937E-2</v>
      </c>
      <c r="AT179" s="118">
        <f t="shared" si="33"/>
        <v>5.781311569801284E-2</v>
      </c>
      <c r="AU179" s="118">
        <f t="shared" si="34"/>
        <v>0.20528870119863665</v>
      </c>
      <c r="AV179" s="118">
        <f t="shared" si="35"/>
        <v>0.14372938453773276</v>
      </c>
      <c r="AW179" s="118">
        <f t="shared" si="36"/>
        <v>0.14365241401063178</v>
      </c>
      <c r="AX179" s="118">
        <f t="shared" si="37"/>
        <v>1</v>
      </c>
      <c r="AY179" s="118">
        <f>SUMPRODUCT(AN179:AW179,幕後結果_最佳化!$Z$1005:$AI$1005)</f>
        <v>-0.31707293103283685</v>
      </c>
      <c r="AZ179" s="118">
        <f>(SUMPRODUCT(AN179:AW179,MMULT(AN179:AW179,幕後結果!$AB$9:$AK$18)))*252</f>
        <v>7.2772797052841939E-2</v>
      </c>
      <c r="BA179" s="118">
        <f t="shared" si="38"/>
        <v>0.26976433613960527</v>
      </c>
      <c r="BB179" s="113">
        <f t="shared" si="39"/>
        <v>-1.3343977791287722</v>
      </c>
      <c r="BC179" s="50"/>
      <c r="BD179" s="50"/>
    </row>
    <row r="180" spans="1:56">
      <c r="A180" s="85">
        <v>179</v>
      </c>
      <c r="B180" s="114">
        <v>0.88493229828437436</v>
      </c>
      <c r="C180" s="114">
        <v>0.1080981760413231</v>
      </c>
      <c r="D180" s="114">
        <v>0.43409170841369948</v>
      </c>
      <c r="E180" s="114">
        <v>0.80314553669892441</v>
      </c>
      <c r="F180" s="114">
        <v>0.15099440021149602</v>
      </c>
      <c r="G180" s="114">
        <v>0.19110245572095375</v>
      </c>
      <c r="H180" s="114">
        <v>0.67712976128614422</v>
      </c>
      <c r="I180" s="114">
        <v>0.81349868410947024</v>
      </c>
      <c r="J180" s="114">
        <v>0.74711223375461877</v>
      </c>
      <c r="K180" s="94">
        <v>0.38127093488092001</v>
      </c>
      <c r="L180" s="95"/>
      <c r="M180" s="96">
        <v>179</v>
      </c>
      <c r="N180" s="117">
        <v>1.2000101372781693</v>
      </c>
      <c r="O180" s="117">
        <v>-1.2367057261636323</v>
      </c>
      <c r="P180" s="117">
        <v>-0.16596636886729269</v>
      </c>
      <c r="Q180" s="117">
        <v>0.85291052135385004</v>
      </c>
      <c r="R180" s="117">
        <v>-1.0321778692461316</v>
      </c>
      <c r="S180" s="117">
        <v>-0.87384088521629277</v>
      </c>
      <c r="T180" s="117">
        <v>0.45968759141316928</v>
      </c>
      <c r="U180" s="114">
        <v>0.89086307505179052</v>
      </c>
      <c r="V180" s="114">
        <v>0.66542995243954306</v>
      </c>
      <c r="W180" s="88">
        <v>-0.3021445535852888</v>
      </c>
      <c r="X180" s="50"/>
      <c r="Y180" s="89">
        <v>179</v>
      </c>
      <c r="Z180" s="114">
        <f>(幕後結果!$AB$2+幕後結果!$AB$4*幕後結果_最佳化!$N1181)*12/3</f>
        <v>1.4415827372686802</v>
      </c>
      <c r="AA180" s="114">
        <f>(幕後結果!$AC$2+幕後結果!$AC$4*幕後結果_最佳化!$O1181)*12/3</f>
        <v>0.93499203272093345</v>
      </c>
      <c r="AB180" s="114">
        <f>(幕後結果!$AD$2+幕後結果!$AD$4*幕後結果_最佳化!$P1181)*12/3</f>
        <v>-0.18599859068755786</v>
      </c>
      <c r="AC180" s="114">
        <f>(幕後結果!$AE$2+幕後結果!$AE$4*幕後結果_最佳化!$Q1181)*12/3</f>
        <v>3.5068600601546762E-2</v>
      </c>
      <c r="AD180" s="114">
        <f>(幕後結果!$AF$2+幕後結果!$AF$4*幕後結果_最佳化!$R1181)*12/3</f>
        <v>-1.483325310381491</v>
      </c>
      <c r="AE180" s="114">
        <f>(幕後結果!$AG$2+幕後結果!$AG$4*幕後結果_最佳化!$S1181)*12/3</f>
        <v>-0.28160141414465972</v>
      </c>
      <c r="AF180" s="114">
        <f>(幕後結果!$AH$2+幕後結果!$AH$4*幕後結果_最佳化!$T1181)*12/3</f>
        <v>-0.13371935530231222</v>
      </c>
      <c r="AG180" s="114">
        <f>(幕後結果!$AI$2+幕後結果!$AI$4*幕後結果_最佳化!$U1181)*12/3</f>
        <v>0.19609935453739058</v>
      </c>
      <c r="AH180" s="114">
        <f>(幕後結果!$AJ$2+幕後結果!$AJ$4*幕後結果_最佳化!$V1181)*12/3</f>
        <v>1.058735819676951</v>
      </c>
      <c r="AI180" s="90">
        <f>(幕後結果!$AK$2+幕後結果!$AK$4*幕後結果_最佳化!$W1181)*12/3</f>
        <v>1.2876017777675561</v>
      </c>
      <c r="AJ180" s="50"/>
      <c r="AK180" s="50"/>
      <c r="AL180" s="50"/>
      <c r="AM180" s="98">
        <v>179</v>
      </c>
      <c r="AN180" s="118">
        <f t="shared" si="27"/>
        <v>8.8969402217802154E-2</v>
      </c>
      <c r="AO180" s="118">
        <f t="shared" si="28"/>
        <v>0.10840830663331494</v>
      </c>
      <c r="AP180" s="118">
        <f t="shared" si="29"/>
        <v>0.11104547552240043</v>
      </c>
      <c r="AQ180" s="118">
        <f t="shared" si="30"/>
        <v>0.2177275700584419</v>
      </c>
      <c r="AR180" s="118">
        <f t="shared" si="31"/>
        <v>9.4633962004076394E-2</v>
      </c>
      <c r="AS180" s="118">
        <f t="shared" si="32"/>
        <v>0.10270908830083356</v>
      </c>
      <c r="AT180" s="118">
        <f t="shared" si="33"/>
        <v>5.0286711105138344E-3</v>
      </c>
      <c r="AU180" s="118">
        <f t="shared" si="34"/>
        <v>0.15240980727555375</v>
      </c>
      <c r="AV180" s="118">
        <f t="shared" si="35"/>
        <v>8.719513401809929E-3</v>
      </c>
      <c r="AW180" s="118">
        <f t="shared" si="36"/>
        <v>0.11034820347525291</v>
      </c>
      <c r="AX180" s="118">
        <f t="shared" si="37"/>
        <v>0.99999999999999978</v>
      </c>
      <c r="AY180" s="118">
        <f>SUMPRODUCT(AN180:AW180,幕後結果_最佳化!$Z$1005:$AI$1005)</f>
        <v>-0.23591857443406425</v>
      </c>
      <c r="AZ180" s="118">
        <f>(SUMPRODUCT(AN180:AW180,MMULT(AN180:AW180,幕後結果!$AB$9:$AK$18)))*252</f>
        <v>8.2404780436647646E-2</v>
      </c>
      <c r="BA180" s="118">
        <f t="shared" si="38"/>
        <v>0.28706232848746915</v>
      </c>
      <c r="BB180" s="113">
        <f t="shared" si="39"/>
        <v>-0.971282354961582</v>
      </c>
      <c r="BC180" s="50"/>
      <c r="BD180" s="50"/>
    </row>
    <row r="181" spans="1:56">
      <c r="A181" s="85">
        <v>180</v>
      </c>
      <c r="B181" s="114">
        <v>0.1049390895711142</v>
      </c>
      <c r="C181" s="114">
        <v>0.36034114009084095</v>
      </c>
      <c r="D181" s="114">
        <v>0.83561136364978505</v>
      </c>
      <c r="E181" s="114">
        <v>0.64801585446115495</v>
      </c>
      <c r="F181" s="114">
        <v>0.14441760801399695</v>
      </c>
      <c r="G181" s="114">
        <v>0.15624820625260871</v>
      </c>
      <c r="H181" s="114">
        <v>0.8592492621176222</v>
      </c>
      <c r="I181" s="114">
        <v>0.79344836792496598</v>
      </c>
      <c r="J181" s="114">
        <v>0.42161089841862442</v>
      </c>
      <c r="K181" s="94">
        <v>0.5355153602643179</v>
      </c>
      <c r="L181" s="95"/>
      <c r="M181" s="96">
        <v>180</v>
      </c>
      <c r="N181" s="117">
        <v>-1.2539004838907553</v>
      </c>
      <c r="O181" s="117">
        <v>-0.3575470897462763</v>
      </c>
      <c r="P181" s="117">
        <v>0.9765797007336614</v>
      </c>
      <c r="Q181" s="117">
        <v>0.37996918287353654</v>
      </c>
      <c r="R181" s="117">
        <v>-1.0606802993537738</v>
      </c>
      <c r="S181" s="117">
        <v>-1.0099976571566753</v>
      </c>
      <c r="T181" s="117">
        <v>1.0769525248478444</v>
      </c>
      <c r="U181" s="114">
        <v>0.81844477425292095</v>
      </c>
      <c r="V181" s="114">
        <v>-0.19777411822971933</v>
      </c>
      <c r="W181" s="88">
        <v>8.914172265892148E-2</v>
      </c>
      <c r="X181" s="50"/>
      <c r="Y181" s="89">
        <v>180</v>
      </c>
      <c r="Z181" s="114">
        <f>(幕後結果!$AB$2+幕後結果!$AB$4*幕後結果_最佳化!$N1182)*12/3</f>
        <v>-1.6050709683680424</v>
      </c>
      <c r="AA181" s="114">
        <f>(幕後結果!$AC$2+幕後結果!$AC$4*幕後結果_最佳化!$O1182)*12/3</f>
        <v>0.22576925802899273</v>
      </c>
      <c r="AB181" s="114">
        <f>(幕後結果!$AD$2+幕後結果!$AD$4*幕後結果_最佳化!$P1182)*12/3</f>
        <v>-1.2893031178214496</v>
      </c>
      <c r="AC181" s="114">
        <f>(幕後結果!$AE$2+幕後結果!$AE$4*幕後結果_最佳化!$Q1182)*12/3</f>
        <v>-0.41548090145182998</v>
      </c>
      <c r="AD181" s="114">
        <f>(幕後結果!$AF$2+幕後結果!$AF$4*幕後結果_最佳化!$R1182)*12/3</f>
        <v>-2.2598394928145789</v>
      </c>
      <c r="AE181" s="114">
        <f>(幕後結果!$AG$2+幕後結果!$AG$4*幕後結果_最佳化!$S1182)*12/3</f>
        <v>-0.93496933655652725</v>
      </c>
      <c r="AF181" s="114">
        <f>(幕後結果!$AH$2+幕後結果!$AH$4*幕後結果_最佳化!$T1182)*12/3</f>
        <v>0.12369024816135255</v>
      </c>
      <c r="AG181" s="114">
        <f>(幕後結果!$AI$2+幕後結果!$AI$4*幕後結果_最佳化!$U1182)*12/3</f>
        <v>-0.78083808257361687</v>
      </c>
      <c r="AH181" s="114">
        <f>(幕後結果!$AJ$2+幕後結果!$AJ$4*幕後結果_最佳化!$V1182)*12/3</f>
        <v>0.79913142755014432</v>
      </c>
      <c r="AI181" s="90">
        <f>(幕後結果!$AK$2+幕後結果!$AK$4*幕後結果_最佳化!$W1182)*12/3</f>
        <v>0.9283842052160951</v>
      </c>
      <c r="AJ181" s="50"/>
      <c r="AK181" s="50"/>
      <c r="AL181" s="50"/>
      <c r="AM181" s="98">
        <v>180</v>
      </c>
      <c r="AN181" s="118">
        <f t="shared" si="27"/>
        <v>3.6280053860129283E-3</v>
      </c>
      <c r="AO181" s="118">
        <f t="shared" si="28"/>
        <v>0.1688377066238417</v>
      </c>
      <c r="AP181" s="118">
        <f t="shared" si="29"/>
        <v>0.12520521828032471</v>
      </c>
      <c r="AQ181" s="118">
        <f t="shared" si="30"/>
        <v>3.9126561456515212E-2</v>
      </c>
      <c r="AR181" s="118">
        <f t="shared" si="31"/>
        <v>7.4956549548372636E-2</v>
      </c>
      <c r="AS181" s="118">
        <f t="shared" si="32"/>
        <v>8.6910459489466255E-2</v>
      </c>
      <c r="AT181" s="118">
        <f t="shared" si="33"/>
        <v>0.10311410959854476</v>
      </c>
      <c r="AU181" s="118">
        <f t="shared" si="34"/>
        <v>8.7337822750730418E-2</v>
      </c>
      <c r="AV181" s="118">
        <f t="shared" si="35"/>
        <v>0.1714550260800457</v>
      </c>
      <c r="AW181" s="118">
        <f t="shared" si="36"/>
        <v>0.13942854078614567</v>
      </c>
      <c r="AX181" s="118">
        <f t="shared" si="37"/>
        <v>1</v>
      </c>
      <c r="AY181" s="118">
        <f>SUMPRODUCT(AN181:AW181,幕後結果_最佳化!$Z$1005:$AI$1005)</f>
        <v>0.13936309924102952</v>
      </c>
      <c r="AZ181" s="118">
        <f>(SUMPRODUCT(AN181:AW181,MMULT(AN181:AW181,幕後結果!$AB$9:$AK$18)))*252</f>
        <v>6.55807129011306E-2</v>
      </c>
      <c r="BA181" s="118">
        <f t="shared" si="38"/>
        <v>0.25608731499457482</v>
      </c>
      <c r="BB181" s="113">
        <f t="shared" si="39"/>
        <v>0.37668050540915343</v>
      </c>
      <c r="BC181" s="50"/>
      <c r="BD181" s="50"/>
    </row>
    <row r="182" spans="1:56">
      <c r="A182" s="85">
        <v>181</v>
      </c>
      <c r="B182" s="114">
        <v>0.58322231991755302</v>
      </c>
      <c r="C182" s="114">
        <v>0.39174243686106314</v>
      </c>
      <c r="D182" s="114">
        <v>0.75109029900901714</v>
      </c>
      <c r="E182" s="114">
        <v>0.69675071292685598</v>
      </c>
      <c r="F182" s="114">
        <v>0.86922599864537675</v>
      </c>
      <c r="G182" s="114">
        <v>0.31057050390967178</v>
      </c>
      <c r="H182" s="114">
        <v>0.14484953782348375</v>
      </c>
      <c r="I182" s="114">
        <v>0.5403993464268142</v>
      </c>
      <c r="J182" s="114">
        <v>0.89239441615566206</v>
      </c>
      <c r="K182" s="94">
        <v>0.74215047244647536</v>
      </c>
      <c r="L182" s="95"/>
      <c r="M182" s="96">
        <v>181</v>
      </c>
      <c r="N182" s="117">
        <v>0.21014390378648359</v>
      </c>
      <c r="O182" s="117">
        <v>-0.2747805086647363</v>
      </c>
      <c r="P182" s="117">
        <v>0.67792475699082932</v>
      </c>
      <c r="Q182" s="117">
        <v>0.515077915950926</v>
      </c>
      <c r="R182" s="117">
        <v>1.1227398391659948</v>
      </c>
      <c r="S182" s="117">
        <v>-0.49423389036147586</v>
      </c>
      <c r="T182" s="117">
        <v>-1.0587819943503365</v>
      </c>
      <c r="U182" s="114">
        <v>0.10143984588621134</v>
      </c>
      <c r="V182" s="114">
        <v>1.2393628098610099</v>
      </c>
      <c r="W182" s="88">
        <v>0.64998942096495149</v>
      </c>
      <c r="X182" s="50"/>
      <c r="Y182" s="89">
        <v>181</v>
      </c>
      <c r="Z182" s="114">
        <f>(幕後結果!$AB$2+幕後結果!$AB$4*幕後結果_最佳化!$N1183)*12/3</f>
        <v>0.21261392221235276</v>
      </c>
      <c r="AA182" s="114">
        <f>(幕後結果!$AC$2+幕後結果!$AC$4*幕後結果_最佳化!$O1183)*12/3</f>
        <v>1.2760739902930862</v>
      </c>
      <c r="AB182" s="114">
        <f>(幕後結果!$AD$2+幕後結果!$AD$4*幕後結果_最佳化!$P1183)*12/3</f>
        <v>2.0761514225964839E-2</v>
      </c>
      <c r="AC182" s="114">
        <f>(幕後結果!$AE$2+幕後結果!$AE$4*幕後結果_最佳化!$Q1183)*12/3</f>
        <v>-0.17196455516469214</v>
      </c>
      <c r="AD182" s="114">
        <f>(幕後結果!$AF$2+幕後結果!$AF$4*幕後結果_最佳化!$R1183)*12/3</f>
        <v>0.5718217226798441</v>
      </c>
      <c r="AE182" s="114">
        <f>(幕後結果!$AG$2+幕後結果!$AG$4*幕後結果_最佳化!$S1183)*12/3</f>
        <v>0.35917560067170173</v>
      </c>
      <c r="AF182" s="114">
        <f>(幕後結果!$AH$2+幕後結果!$AH$4*幕後結果_最佳化!$T1183)*12/3</f>
        <v>-0.59426245571545011</v>
      </c>
      <c r="AG182" s="114">
        <f>(幕後結果!$AI$2+幕後結果!$AI$4*幕後結果_最佳化!$U1183)*12/3</f>
        <v>-0.82034809011503451</v>
      </c>
      <c r="AH182" s="114">
        <f>(幕後結果!$AJ$2+幕後結果!$AJ$4*幕後結果_最佳化!$V1183)*12/3</f>
        <v>1.0319159493116157</v>
      </c>
      <c r="AI182" s="90">
        <f>(幕後結果!$AK$2+幕後結果!$AK$4*幕後結果_最佳化!$W1183)*12/3</f>
        <v>1.6138351517712872</v>
      </c>
      <c r="AJ182" s="50"/>
      <c r="AK182" s="50"/>
      <c r="AL182" s="50"/>
      <c r="AM182" s="98">
        <v>181</v>
      </c>
      <c r="AN182" s="118">
        <f t="shared" si="27"/>
        <v>4.3149730365525864E-2</v>
      </c>
      <c r="AO182" s="118">
        <f t="shared" si="28"/>
        <v>0.15291940596592643</v>
      </c>
      <c r="AP182" s="118">
        <f t="shared" si="29"/>
        <v>0.10122221103920902</v>
      </c>
      <c r="AQ182" s="118">
        <f t="shared" si="30"/>
        <v>0.17140147855636023</v>
      </c>
      <c r="AR182" s="118">
        <f t="shared" si="31"/>
        <v>0.21331024698004042</v>
      </c>
      <c r="AS182" s="118">
        <f t="shared" si="32"/>
        <v>1.6032684370291282E-2</v>
      </c>
      <c r="AT182" s="118">
        <f t="shared" si="33"/>
        <v>7.1491938244560025E-3</v>
      </c>
      <c r="AU182" s="118">
        <f t="shared" si="34"/>
        <v>0.22122602871656333</v>
      </c>
      <c r="AV182" s="118">
        <f t="shared" si="35"/>
        <v>5.6344989799398726E-2</v>
      </c>
      <c r="AW182" s="118">
        <f t="shared" si="36"/>
        <v>1.7244030382228714E-2</v>
      </c>
      <c r="AX182" s="118">
        <f t="shared" si="37"/>
        <v>1</v>
      </c>
      <c r="AY182" s="118">
        <f>SUMPRODUCT(AN182:AW182,幕後結果_最佳化!$Z$1005:$AI$1005)</f>
        <v>-0.45423556803091136</v>
      </c>
      <c r="AZ182" s="118">
        <f>(SUMPRODUCT(AN182:AW182,MMULT(AN182:AW182,幕後結果!$AB$9:$AK$18)))*252</f>
        <v>9.5298711296094948E-2</v>
      </c>
      <c r="BA182" s="118">
        <f t="shared" si="38"/>
        <v>0.30870489354089442</v>
      </c>
      <c r="BB182" s="113">
        <f t="shared" si="39"/>
        <v>-1.6103909540554637</v>
      </c>
      <c r="BC182" s="50"/>
      <c r="BD182" s="50"/>
    </row>
    <row r="183" spans="1:56">
      <c r="A183" s="85">
        <v>182</v>
      </c>
      <c r="B183" s="114">
        <v>0.17475273439455608</v>
      </c>
      <c r="C183" s="114">
        <v>0.5511652620332661</v>
      </c>
      <c r="D183" s="114">
        <v>0.89227847332876653</v>
      </c>
      <c r="E183" s="114">
        <v>0.40222116156515986</v>
      </c>
      <c r="F183" s="114">
        <v>0.71084473443552487</v>
      </c>
      <c r="G183" s="114">
        <v>0.59746135106256326</v>
      </c>
      <c r="H183" s="114">
        <v>0.1068350249435337</v>
      </c>
      <c r="I183" s="114">
        <v>0.12777289235691147</v>
      </c>
      <c r="J183" s="114">
        <v>0.25809479352699949</v>
      </c>
      <c r="K183" s="94">
        <v>0.56546047528765131</v>
      </c>
      <c r="L183" s="95"/>
      <c r="M183" s="96">
        <v>182</v>
      </c>
      <c r="N183" s="117">
        <v>-0.93554895078364742</v>
      </c>
      <c r="O183" s="117">
        <v>0.12860592732659398</v>
      </c>
      <c r="P183" s="117">
        <v>1.2387366173691114</v>
      </c>
      <c r="Q183" s="117">
        <v>-0.24760205169241631</v>
      </c>
      <c r="R183" s="117">
        <v>0.55585419832239369</v>
      </c>
      <c r="S183" s="117">
        <v>0.24678153972440905</v>
      </c>
      <c r="T183" s="117">
        <v>-1.2435369059654848</v>
      </c>
      <c r="U183" s="114">
        <v>-1.1369820616273363</v>
      </c>
      <c r="V183" s="114">
        <v>-0.6492302111073921</v>
      </c>
      <c r="W183" s="88">
        <v>0.1648284004815263</v>
      </c>
      <c r="X183" s="50"/>
      <c r="Y183" s="89">
        <v>182</v>
      </c>
      <c r="Z183" s="114">
        <f>(幕後結果!$AB$2+幕後結果!$AB$4*幕後結果_最佳化!$N1184)*12/3</f>
        <v>-1.2098214960894291</v>
      </c>
      <c r="AA183" s="114">
        <f>(幕後結果!$AC$2+幕後結果!$AC$4*幕後結果_最佳化!$O1184)*12/3</f>
        <v>0.93763797603600629</v>
      </c>
      <c r="AB183" s="114">
        <f>(幕後結果!$AD$2+幕後結果!$AD$4*幕後結果_最佳化!$P1184)*12/3</f>
        <v>-0.46864752526365666</v>
      </c>
      <c r="AC183" s="114">
        <f>(幕後結果!$AE$2+幕後結果!$AE$4*幕後結果_最佳化!$Q1184)*12/3</f>
        <v>-0.72905884683956346</v>
      </c>
      <c r="AD183" s="114">
        <f>(幕後結果!$AF$2+幕後結果!$AF$4*幕後結果_最佳化!$R1184)*12/3</f>
        <v>-0.45940653102804924</v>
      </c>
      <c r="AE183" s="114">
        <f>(幕後結果!$AG$2+幕後結果!$AG$4*幕後結果_最佳化!$S1184)*12/3</f>
        <v>0.57803216427405846</v>
      </c>
      <c r="AF183" s="114">
        <f>(幕後結果!$AH$2+幕後結果!$AH$4*幕後結果_最佳化!$T1184)*12/3</f>
        <v>-0.77267253830030891</v>
      </c>
      <c r="AG183" s="114">
        <f>(幕後結果!$AI$2+幕後結果!$AI$4*幕後結果_最佳化!$U1184)*12/3</f>
        <v>-3.2277753046787168</v>
      </c>
      <c r="AH183" s="114">
        <f>(幕後結果!$AJ$2+幕後結果!$AJ$4*幕後結果_最佳化!$V1184)*12/3</f>
        <v>7.9489390956202777E-2</v>
      </c>
      <c r="AI183" s="90">
        <f>(幕後結果!$AK$2+幕後結果!$AK$4*幕後結果_最佳化!$W1184)*12/3</f>
        <v>0.3380424522686345</v>
      </c>
      <c r="AJ183" s="50"/>
      <c r="AK183" s="50"/>
      <c r="AL183" s="50"/>
      <c r="AM183" s="98">
        <v>182</v>
      </c>
      <c r="AN183" s="118">
        <f t="shared" si="27"/>
        <v>0.11627987061229314</v>
      </c>
      <c r="AO183" s="118">
        <f t="shared" si="28"/>
        <v>6.0883702954022045E-3</v>
      </c>
      <c r="AP183" s="118">
        <f t="shared" si="29"/>
        <v>0.10826431853073243</v>
      </c>
      <c r="AQ183" s="118">
        <f t="shared" si="30"/>
        <v>0.12040453970691373</v>
      </c>
      <c r="AR183" s="118">
        <f t="shared" si="31"/>
        <v>1.6093086547914536E-2</v>
      </c>
      <c r="AS183" s="118">
        <f t="shared" si="32"/>
        <v>0.13837237083201831</v>
      </c>
      <c r="AT183" s="118">
        <f t="shared" si="33"/>
        <v>0.13136508918405393</v>
      </c>
      <c r="AU183" s="118">
        <f t="shared" si="34"/>
        <v>0.11566914754406044</v>
      </c>
      <c r="AV183" s="118">
        <f t="shared" si="35"/>
        <v>0.1274483280606809</v>
      </c>
      <c r="AW183" s="118">
        <f t="shared" si="36"/>
        <v>0.12001487868593022</v>
      </c>
      <c r="AX183" s="118">
        <f t="shared" si="37"/>
        <v>0.99999999999999989</v>
      </c>
      <c r="AY183" s="118">
        <f>SUMPRODUCT(AN183:AW183,幕後結果_最佳化!$Z$1005:$AI$1005)</f>
        <v>-0.13970170505334428</v>
      </c>
      <c r="AZ183" s="118">
        <f>(SUMPRODUCT(AN183:AW183,MMULT(AN183:AW183,幕後結果!$AB$9:$AK$18)))*252</f>
        <v>5.9955465338245334E-2</v>
      </c>
      <c r="BA183" s="118">
        <f t="shared" si="38"/>
        <v>0.24485805140579989</v>
      </c>
      <c r="BB183" s="113">
        <f t="shared" si="39"/>
        <v>-0.74574515318150991</v>
      </c>
      <c r="BC183" s="50"/>
      <c r="BD183" s="50"/>
    </row>
    <row r="184" spans="1:56">
      <c r="A184" s="85">
        <v>183</v>
      </c>
      <c r="B184" s="114">
        <v>0.87263850654321118</v>
      </c>
      <c r="C184" s="114">
        <v>0.65690918653721919</v>
      </c>
      <c r="D184" s="114">
        <v>0.81104229198756506</v>
      </c>
      <c r="E184" s="114">
        <v>0.82813013403068814</v>
      </c>
      <c r="F184" s="114">
        <v>0.43992576085800894</v>
      </c>
      <c r="G184" s="114">
        <v>0.69243438052961337</v>
      </c>
      <c r="H184" s="114">
        <v>0.390108075977597</v>
      </c>
      <c r="I184" s="114">
        <v>0.82379512866984994</v>
      </c>
      <c r="J184" s="114">
        <v>0.70665923812766995</v>
      </c>
      <c r="K184" s="94">
        <v>0.86496430127605661</v>
      </c>
      <c r="L184" s="95"/>
      <c r="M184" s="96">
        <v>183</v>
      </c>
      <c r="N184" s="114">
        <v>1.1389524511462206</v>
      </c>
      <c r="O184" s="114">
        <v>0.40404228221334082</v>
      </c>
      <c r="P184" s="114">
        <v>0.881743713593926</v>
      </c>
      <c r="Q184" s="114">
        <v>0.94680190293001232</v>
      </c>
      <c r="R184" s="114">
        <v>-0.15115744088727903</v>
      </c>
      <c r="S184" s="114">
        <v>0.50276253244057056</v>
      </c>
      <c r="T184" s="114">
        <v>-0.27903736245530375</v>
      </c>
      <c r="U184" s="114">
        <v>0.92992533848486214</v>
      </c>
      <c r="V184" s="114">
        <v>0.54365119414860963</v>
      </c>
      <c r="W184" s="88">
        <v>1.1028981506387363</v>
      </c>
      <c r="X184" s="50"/>
      <c r="Y184" s="89">
        <v>183</v>
      </c>
      <c r="Z184" s="114">
        <f>(幕後結果!$AB$2+幕後結果!$AB$4*幕後結果_最佳化!$N1185)*12/3</f>
        <v>1.3657765428185769</v>
      </c>
      <c r="AA184" s="114">
        <f>(幕後結果!$AC$2+幕後結果!$AC$4*幕後結果_最佳化!$O1185)*12/3</f>
        <v>2.5892214265750799</v>
      </c>
      <c r="AB184" s="114">
        <f>(幕後結果!$AD$2+幕後結果!$AD$4*幕後結果_最佳化!$P1185)*12/3</f>
        <v>1.5223231640790071</v>
      </c>
      <c r="AC184" s="114">
        <f>(幕後結果!$AE$2+幕後結果!$AE$4*幕後結果_最佳化!$Q1185)*12/3</f>
        <v>0.27406970981091378</v>
      </c>
      <c r="AD184" s="114">
        <f>(幕後結果!$AF$2+幕後結果!$AF$4*幕後結果_最佳化!$R1185)*12/3</f>
        <v>-0.17556949104738573</v>
      </c>
      <c r="AE184" s="114">
        <f>(幕後結果!$AG$2+幕後結果!$AG$4*幕後結果_最佳化!$S1185)*12/3</f>
        <v>1.5165827055584771</v>
      </c>
      <c r="AF184" s="114">
        <f>(幕後結果!$AH$2+幕後結果!$AH$4*幕後結果_最佳化!$T1185)*12/3</f>
        <v>-0.27532747383732525</v>
      </c>
      <c r="AG184" s="114">
        <f>(幕後結果!$AI$2+幕後結果!$AI$4*幕後結果_最佳化!$U1185)*12/3</f>
        <v>0.54986316532501878</v>
      </c>
      <c r="AH184" s="114">
        <f>(幕後結果!$AJ$2+幕後結果!$AJ$4*幕後結果_最佳化!$V1185)*12/3</f>
        <v>1.2761013599992468</v>
      </c>
      <c r="AI184" s="90">
        <f>(幕後結果!$AK$2+幕後結果!$AK$4*幕後結果_最佳化!$W1185)*12/3</f>
        <v>2.5472408088140996</v>
      </c>
      <c r="AJ184" s="50"/>
      <c r="AK184" s="50"/>
      <c r="AL184" s="50"/>
      <c r="AM184" s="98">
        <v>183</v>
      </c>
      <c r="AN184" s="118">
        <f t="shared" si="27"/>
        <v>0.16420102770178385</v>
      </c>
      <c r="AO184" s="118">
        <f t="shared" si="28"/>
        <v>0.16087013690901081</v>
      </c>
      <c r="AP184" s="118">
        <f t="shared" si="29"/>
        <v>4.9092169343485502E-2</v>
      </c>
      <c r="AQ184" s="118">
        <f t="shared" si="30"/>
        <v>5.4530064648989005E-2</v>
      </c>
      <c r="AR184" s="118">
        <f t="shared" si="31"/>
        <v>1.6225916482262129E-2</v>
      </c>
      <c r="AS184" s="118">
        <f t="shared" si="32"/>
        <v>1.3122491326446906E-2</v>
      </c>
      <c r="AT184" s="118">
        <f t="shared" si="33"/>
        <v>4.8499194881568966E-2</v>
      </c>
      <c r="AU184" s="118">
        <f t="shared" si="34"/>
        <v>5.7602936582831707E-3</v>
      </c>
      <c r="AV184" s="118">
        <f t="shared" si="35"/>
        <v>0.25174853451162554</v>
      </c>
      <c r="AW184" s="118">
        <f t="shared" si="36"/>
        <v>0.23595017053654405</v>
      </c>
      <c r="AX184" s="118">
        <f t="shared" si="37"/>
        <v>1</v>
      </c>
      <c r="AY184" s="118">
        <f>SUMPRODUCT(AN184:AW184,幕後結果_最佳化!$Z$1005:$AI$1005)</f>
        <v>0.48594709736218067</v>
      </c>
      <c r="AZ184" s="118">
        <f>(SUMPRODUCT(AN184:AW184,MMULT(AN184:AW184,幕後結果!$AB$9:$AK$18)))*252</f>
        <v>6.4433928244134089E-2</v>
      </c>
      <c r="BA184" s="118">
        <f t="shared" si="38"/>
        <v>0.2538383900124922</v>
      </c>
      <c r="BB184" s="113">
        <f t="shared" si="39"/>
        <v>1.7453904326306864</v>
      </c>
      <c r="BC184" s="50"/>
      <c r="BD184" s="50"/>
    </row>
    <row r="185" spans="1:56">
      <c r="A185" s="85">
        <v>184</v>
      </c>
      <c r="B185" s="114">
        <v>5.5187147459135888E-2</v>
      </c>
      <c r="C185" s="114">
        <v>0.56399170150848255</v>
      </c>
      <c r="D185" s="114">
        <v>0.42132363374774839</v>
      </c>
      <c r="E185" s="114">
        <v>9.3356296293097163E-2</v>
      </c>
      <c r="F185" s="114">
        <v>0.92719982293199621</v>
      </c>
      <c r="G185" s="114">
        <v>0.29760228146755296</v>
      </c>
      <c r="H185" s="114">
        <v>0.10424934415892917</v>
      </c>
      <c r="I185" s="114">
        <v>0.70389124778938061</v>
      </c>
      <c r="J185" s="114">
        <v>0.92136485664390522</v>
      </c>
      <c r="K185" s="94">
        <v>0.28789419646213288</v>
      </c>
      <c r="L185" s="95"/>
      <c r="M185" s="96">
        <v>184</v>
      </c>
      <c r="N185" s="117">
        <v>-1.5965130482099066</v>
      </c>
      <c r="O185" s="117">
        <v>0.16109751556156029</v>
      </c>
      <c r="P185" s="117">
        <v>-0.19850845851774143</v>
      </c>
      <c r="Q185" s="117">
        <v>-1.320366770130569</v>
      </c>
      <c r="R185" s="117">
        <v>1.4552489489850118</v>
      </c>
      <c r="S185" s="117">
        <v>-0.53130915410315294</v>
      </c>
      <c r="T185" s="117">
        <v>-1.257704378126433</v>
      </c>
      <c r="U185" s="114">
        <v>0.53562535110684195</v>
      </c>
      <c r="V185" s="114">
        <v>1.4143120968115204</v>
      </c>
      <c r="W185" s="88">
        <v>-0.55954710471452052</v>
      </c>
      <c r="X185" s="50"/>
      <c r="Y185" s="89">
        <v>184</v>
      </c>
      <c r="Z185" s="114">
        <f>(幕後結果!$AB$2+幕後結果!$AB$4*幕後結果_最佳化!$N1186)*12/3</f>
        <v>-2.0304417335768488</v>
      </c>
      <c r="AA185" s="114">
        <f>(幕後結果!$AC$2+幕後結果!$AC$4*幕後結果_最佳化!$O1186)*12/3</f>
        <v>0.53560761415327518</v>
      </c>
      <c r="AB185" s="114">
        <f>(幕後結果!$AD$2+幕後結果!$AD$4*幕後結果_最佳化!$P1186)*12/3</f>
        <v>-2.6756339861015923</v>
      </c>
      <c r="AC185" s="114">
        <f>(幕後結果!$AE$2+幕後結果!$AE$4*幕後結果_最佳化!$Q1186)*12/3</f>
        <v>-1.4710925930999821</v>
      </c>
      <c r="AD185" s="114">
        <f>(幕後結果!$AF$2+幕後結果!$AF$4*幕後結果_最佳化!$R1186)*12/3</f>
        <v>-0.2080129847910881</v>
      </c>
      <c r="AE185" s="114">
        <f>(幕後結果!$AG$2+幕後結果!$AG$4*幕後結果_最佳化!$S1186)*12/3</f>
        <v>-0.44838495016168428</v>
      </c>
      <c r="AF185" s="114">
        <f>(幕後結果!$AH$2+幕後結果!$AH$4*幕後結果_最佳化!$T1186)*12/3</f>
        <v>-0.88259982076588772</v>
      </c>
      <c r="AG185" s="114">
        <f>(幕後結果!$AI$2+幕後結果!$AI$4*幕後結果_最佳化!$U1186)*12/3</f>
        <v>-1.8966611551379813</v>
      </c>
      <c r="AH185" s="114">
        <f>(幕後結果!$AJ$2+幕後結果!$AJ$4*幕後結果_最佳化!$V1186)*12/3</f>
        <v>0.5773830786744909</v>
      </c>
      <c r="AI185" s="90">
        <f>(幕後結果!$AK$2+幕後結果!$AK$4*幕後結果_最佳化!$W1186)*12/3</f>
        <v>-0.36997081251795699</v>
      </c>
      <c r="AJ185" s="50"/>
      <c r="AK185" s="50"/>
      <c r="AL185" s="50"/>
      <c r="AM185" s="98">
        <v>184</v>
      </c>
      <c r="AN185" s="118">
        <f t="shared" si="27"/>
        <v>0.15432427296947068</v>
      </c>
      <c r="AO185" s="118">
        <f t="shared" si="28"/>
        <v>8.0926833949849356E-2</v>
      </c>
      <c r="AP185" s="118">
        <f t="shared" si="29"/>
        <v>3.0540433420974029E-2</v>
      </c>
      <c r="AQ185" s="118">
        <f t="shared" si="30"/>
        <v>0.11319719159206394</v>
      </c>
      <c r="AR185" s="118">
        <f t="shared" si="31"/>
        <v>0.15585506236962979</v>
      </c>
      <c r="AS185" s="118">
        <f t="shared" si="32"/>
        <v>9.3633282293501749E-3</v>
      </c>
      <c r="AT185" s="118">
        <f t="shared" si="33"/>
        <v>7.989463450929192E-2</v>
      </c>
      <c r="AU185" s="118">
        <f t="shared" si="34"/>
        <v>0.14657345369474784</v>
      </c>
      <c r="AV185" s="118">
        <f t="shared" si="35"/>
        <v>9.6245997472377109E-2</v>
      </c>
      <c r="AW185" s="118">
        <f t="shared" si="36"/>
        <v>0.13307879179224516</v>
      </c>
      <c r="AX185" s="118">
        <f t="shared" si="37"/>
        <v>1</v>
      </c>
      <c r="AY185" s="118">
        <f>SUMPRODUCT(AN185:AW185,幕後結果_最佳化!$Z$1005:$AI$1005)</f>
        <v>-0.19956667397301778</v>
      </c>
      <c r="AZ185" s="118">
        <f>(SUMPRODUCT(AN185:AW185,MMULT(AN185:AW185,幕後結果!$AB$9:$AK$18)))*252</f>
        <v>7.0322521797835325E-2</v>
      </c>
      <c r="BA185" s="118">
        <f t="shared" si="38"/>
        <v>0.26518393955485942</v>
      </c>
      <c r="BB185" s="113">
        <f t="shared" si="39"/>
        <v>-0.91433393130830209</v>
      </c>
      <c r="BC185" s="50"/>
      <c r="BD185" s="50"/>
    </row>
    <row r="186" spans="1:56">
      <c r="A186" s="85">
        <v>185</v>
      </c>
      <c r="B186" s="114">
        <v>0.6502475555325935</v>
      </c>
      <c r="C186" s="114">
        <v>0.14060876999314287</v>
      </c>
      <c r="D186" s="114">
        <v>0.75593524407141377</v>
      </c>
      <c r="E186" s="114">
        <v>0.59798301178464741</v>
      </c>
      <c r="F186" s="114">
        <v>0.59912384002569286</v>
      </c>
      <c r="G186" s="114">
        <v>0.98680537792757761</v>
      </c>
      <c r="H186" s="114">
        <v>0.25393784866694546</v>
      </c>
      <c r="I186" s="114">
        <v>0.62007903111036189</v>
      </c>
      <c r="J186" s="114">
        <v>0.49873093165467197</v>
      </c>
      <c r="K186" s="94">
        <v>0.82082953036877182</v>
      </c>
      <c r="L186" s="95"/>
      <c r="M186" s="96">
        <v>185</v>
      </c>
      <c r="N186" s="117">
        <v>0.38598890079815351</v>
      </c>
      <c r="O186" s="117">
        <v>-1.0775882683503692</v>
      </c>
      <c r="P186" s="117">
        <v>0.69328691682886678</v>
      </c>
      <c r="Q186" s="117">
        <v>0.24812980380521629</v>
      </c>
      <c r="R186" s="117">
        <v>0.25107992039839766</v>
      </c>
      <c r="S186" s="117">
        <v>2.2204351365439061</v>
      </c>
      <c r="T186" s="117">
        <v>-0.66214905926069967</v>
      </c>
      <c r="U186" s="114">
        <v>0.30568835860698673</v>
      </c>
      <c r="V186" s="114">
        <v>-3.1810879619051063E-3</v>
      </c>
      <c r="W186" s="88">
        <v>0.9185309958239174</v>
      </c>
      <c r="X186" s="50"/>
      <c r="Y186" s="89">
        <v>185</v>
      </c>
      <c r="Z186" s="114">
        <f>(幕後結果!$AB$2+幕後結果!$AB$4*幕後結果_最佳化!$N1187)*12/3</f>
        <v>0.43093434804272895</v>
      </c>
      <c r="AA186" s="114">
        <f>(幕後結果!$AC$2+幕後結果!$AC$4*幕後結果_最佳化!$O1187)*12/3</f>
        <v>0.56286630441266772</v>
      </c>
      <c r="AB186" s="114">
        <f>(幕後結果!$AD$2+幕後結果!$AD$4*幕後結果_最佳化!$P1187)*12/3</f>
        <v>-0.10445634295186557</v>
      </c>
      <c r="AC186" s="114">
        <f>(幕後結果!$AE$2+幕後結果!$AE$4*幕後結果_最佳化!$Q1187)*12/3</f>
        <v>-0.41720407362738254</v>
      </c>
      <c r="AD186" s="114">
        <f>(幕後結果!$AF$2+幕後結果!$AF$4*幕後結果_最佳化!$R1187)*12/3</f>
        <v>-0.42235403317715176</v>
      </c>
      <c r="AE186" s="114">
        <f>(幕後結果!$AG$2+幕後結果!$AG$4*幕後結果_最佳化!$S1187)*12/3</f>
        <v>2.4752782662536017</v>
      </c>
      <c r="AF186" s="114">
        <f>(幕後結果!$AH$2+幕後結果!$AH$4*幕後結果_最佳化!$T1187)*12/3</f>
        <v>-0.58766833290404996</v>
      </c>
      <c r="AG186" s="114">
        <f>(幕後結果!$AI$2+幕後結果!$AI$4*幕後結果_最佳化!$U1187)*12/3</f>
        <v>-0.44202505860887831</v>
      </c>
      <c r="AH186" s="114">
        <f>(幕後結果!$AJ$2+幕後結果!$AJ$4*幕後結果_最佳化!$V1187)*12/3</f>
        <v>0.68868095240862626</v>
      </c>
      <c r="AI186" s="90">
        <f>(幕後結果!$AK$2+幕後結果!$AK$4*幕後結果_最佳化!$W1187)*12/3</f>
        <v>1.7734692912740766</v>
      </c>
      <c r="AJ186" s="50"/>
      <c r="AK186" s="50"/>
      <c r="AL186" s="50"/>
      <c r="AM186" s="98">
        <v>185</v>
      </c>
      <c r="AN186" s="118">
        <f t="shared" si="27"/>
        <v>0.15181403595495216</v>
      </c>
      <c r="AO186" s="118">
        <f t="shared" si="28"/>
        <v>0.14533503958118166</v>
      </c>
      <c r="AP186" s="118">
        <f t="shared" si="29"/>
        <v>5.1558119931209574E-2</v>
      </c>
      <c r="AQ186" s="118">
        <f t="shared" si="30"/>
        <v>0.16947406256338177</v>
      </c>
      <c r="AR186" s="118">
        <f t="shared" si="31"/>
        <v>9.5446445560013485E-2</v>
      </c>
      <c r="AS186" s="118">
        <f t="shared" si="32"/>
        <v>5.3973110187231742E-2</v>
      </c>
      <c r="AT186" s="118">
        <f t="shared" si="33"/>
        <v>0.17472618363547707</v>
      </c>
      <c r="AU186" s="118">
        <f t="shared" si="34"/>
        <v>2.5305915223699803E-2</v>
      </c>
      <c r="AV186" s="118">
        <f t="shared" si="35"/>
        <v>0.11981082968002289</v>
      </c>
      <c r="AW186" s="118">
        <f t="shared" si="36"/>
        <v>1.2556257682829879E-2</v>
      </c>
      <c r="AX186" s="118">
        <f t="shared" si="37"/>
        <v>1</v>
      </c>
      <c r="AY186" s="118">
        <f>SUMPRODUCT(AN186:AW186,幕後結果_最佳化!$Z$1005:$AI$1005)</f>
        <v>2.4978901465574129E-3</v>
      </c>
      <c r="AZ186" s="118">
        <f>(SUMPRODUCT(AN186:AW186,MMULT(AN186:AW186,幕後結果!$AB$9:$AK$18)))*252</f>
        <v>5.5346240235499528E-2</v>
      </c>
      <c r="BA186" s="118">
        <f t="shared" si="38"/>
        <v>0.23525781652370134</v>
      </c>
      <c r="BB186" s="113">
        <f t="shared" si="39"/>
        <v>-0.17173546218547101</v>
      </c>
      <c r="BC186" s="50"/>
      <c r="BD186" s="50"/>
    </row>
    <row r="187" spans="1:56">
      <c r="A187" s="85">
        <v>186</v>
      </c>
      <c r="B187" s="114">
        <v>0.56659077944894065</v>
      </c>
      <c r="C187" s="114">
        <v>0.88355745905263339</v>
      </c>
      <c r="D187" s="114">
        <v>0.89633846422952002</v>
      </c>
      <c r="E187" s="114">
        <v>0.95850165393577669</v>
      </c>
      <c r="F187" s="114">
        <v>0.74934264762993719</v>
      </c>
      <c r="G187" s="114">
        <v>0.19112028544340398</v>
      </c>
      <c r="H187" s="114">
        <v>8.6887506148569438E-2</v>
      </c>
      <c r="I187" s="114">
        <v>9.4199583481065829E-2</v>
      </c>
      <c r="J187" s="114">
        <v>0.46467561939862212</v>
      </c>
      <c r="K187" s="94">
        <v>0.27498628173800421</v>
      </c>
      <c r="L187" s="95"/>
      <c r="M187" s="96">
        <v>186</v>
      </c>
      <c r="N187" s="117">
        <v>0.1677010868699873</v>
      </c>
      <c r="O187" s="117">
        <v>1.1929598903924785</v>
      </c>
      <c r="P187" s="117">
        <v>1.2609605203545629</v>
      </c>
      <c r="Q187" s="117">
        <v>1.7335571322980672</v>
      </c>
      <c r="R187" s="117">
        <v>0.67242259126994985</v>
      </c>
      <c r="S187" s="117">
        <v>-0.8737754162822492</v>
      </c>
      <c r="T187" s="117">
        <v>-1.3601735444792322</v>
      </c>
      <c r="U187" s="114">
        <v>-1.3153295622147785</v>
      </c>
      <c r="V187" s="114">
        <v>-8.8661112135549239E-2</v>
      </c>
      <c r="W187" s="88">
        <v>-0.59780123957571796</v>
      </c>
      <c r="X187" s="50"/>
      <c r="Y187" s="89">
        <v>186</v>
      </c>
      <c r="Z187" s="114">
        <f>(幕後結果!$AB$2+幕後結果!$AB$4*幕後結果_最佳化!$N1188)*12/3</f>
        <v>0.15991902602468799</v>
      </c>
      <c r="AA187" s="114">
        <f>(幕後結果!$AC$2+幕後結果!$AC$4*幕後結果_最佳化!$O1188)*12/3</f>
        <v>2.7638988635086026</v>
      </c>
      <c r="AB187" s="114">
        <f>(幕後結果!$AD$2+幕後結果!$AD$4*幕後結果_最佳化!$P1188)*12/3</f>
        <v>1.1916586228834589</v>
      </c>
      <c r="AC187" s="114">
        <f>(幕後結果!$AE$2+幕後結果!$AE$4*幕後結果_最佳化!$Q1188)*12/3</f>
        <v>0.7683545659865928</v>
      </c>
      <c r="AD187" s="114">
        <f>(幕後結果!$AF$2+幕後結果!$AF$4*幕後結果_最佳化!$R1188)*12/3</f>
        <v>0.60971425527496725</v>
      </c>
      <c r="AE187" s="114">
        <f>(幕後結果!$AG$2+幕後結果!$AG$4*幕後結果_最佳化!$S1188)*12/3</f>
        <v>0.48039315636076063</v>
      </c>
      <c r="AF187" s="114">
        <f>(幕後結果!$AH$2+幕後結果!$AH$4*幕後結果_最佳化!$T1188)*12/3</f>
        <v>-0.47811069294629016</v>
      </c>
      <c r="AG187" s="114">
        <f>(幕後結果!$AI$2+幕後結果!$AI$4*幕後結果_最佳化!$U1188)*12/3</f>
        <v>-2.5993076743512695</v>
      </c>
      <c r="AH187" s="114">
        <f>(幕後結果!$AJ$2+幕後結果!$AJ$4*幕後結果_最佳化!$V1188)*12/3</f>
        <v>0.79336924785187557</v>
      </c>
      <c r="AI187" s="90">
        <f>(幕後結果!$AK$2+幕後結果!$AK$4*幕後結果_最佳化!$W1188)*12/3</f>
        <v>0.7574906919017419</v>
      </c>
      <c r="AJ187" s="50"/>
      <c r="AK187" s="50"/>
      <c r="AL187" s="50"/>
      <c r="AM187" s="98">
        <v>186</v>
      </c>
      <c r="AN187" s="118">
        <f t="shared" si="27"/>
        <v>1.5584534920931805E-2</v>
      </c>
      <c r="AO187" s="118">
        <f t="shared" si="28"/>
        <v>0.22729311089863508</v>
      </c>
      <c r="AP187" s="118">
        <f t="shared" si="29"/>
        <v>0.16365898163617978</v>
      </c>
      <c r="AQ187" s="118">
        <f t="shared" si="30"/>
        <v>4.474626905413194E-2</v>
      </c>
      <c r="AR187" s="118">
        <f t="shared" si="31"/>
        <v>0.12555937178876761</v>
      </c>
      <c r="AS187" s="118">
        <f t="shared" si="32"/>
        <v>6.8432699054377488E-2</v>
      </c>
      <c r="AT187" s="118">
        <f t="shared" si="33"/>
        <v>7.7873262984901562E-2</v>
      </c>
      <c r="AU187" s="118">
        <f t="shared" si="34"/>
        <v>0.19863853086062991</v>
      </c>
      <c r="AV187" s="118">
        <f t="shared" si="35"/>
        <v>6.8008644910982616E-2</v>
      </c>
      <c r="AW187" s="118">
        <f t="shared" si="36"/>
        <v>1.020459389046195E-2</v>
      </c>
      <c r="AX187" s="118">
        <f t="shared" si="37"/>
        <v>0.99999999999999978</v>
      </c>
      <c r="AY187" s="118">
        <f>SUMPRODUCT(AN187:AW187,幕後結果_最佳化!$Z$1005:$AI$1005)</f>
        <v>-0.21653308640404667</v>
      </c>
      <c r="AZ187" s="118">
        <f>(SUMPRODUCT(AN187:AW187,MMULT(AN187:AW187,幕後結果!$AB$9:$AK$18)))*252</f>
        <v>0.10021215618995362</v>
      </c>
      <c r="BA187" s="118">
        <f t="shared" si="38"/>
        <v>0.31656303667666824</v>
      </c>
      <c r="BB187" s="113">
        <f t="shared" si="39"/>
        <v>-0.81953057162838294</v>
      </c>
      <c r="BC187" s="50"/>
      <c r="BD187" s="50"/>
    </row>
    <row r="188" spans="1:56">
      <c r="A188" s="85">
        <v>187</v>
      </c>
      <c r="B188" s="114">
        <v>0.5531301103676316</v>
      </c>
      <c r="C188" s="114">
        <v>0.91528235838948624</v>
      </c>
      <c r="D188" s="114">
        <v>0.7434845974555464</v>
      </c>
      <c r="E188" s="114">
        <v>0.89050070934574688</v>
      </c>
      <c r="F188" s="114">
        <v>0.84882742231839448</v>
      </c>
      <c r="G188" s="114">
        <v>0.8581124428208684</v>
      </c>
      <c r="H188" s="114">
        <v>0.98305751732355118</v>
      </c>
      <c r="I188" s="114">
        <v>0.99741345914851309</v>
      </c>
      <c r="J188" s="114">
        <v>0.76059697654210678</v>
      </c>
      <c r="K188" s="94">
        <v>0.38729561890951314</v>
      </c>
      <c r="L188" s="95"/>
      <c r="M188" s="96">
        <v>187</v>
      </c>
      <c r="N188" s="117">
        <v>0.1335735771919162</v>
      </c>
      <c r="O188" s="117">
        <v>1.3740206128890604</v>
      </c>
      <c r="P188" s="117">
        <v>0.65412573117692552</v>
      </c>
      <c r="Q188" s="117">
        <v>1.2291953249977934</v>
      </c>
      <c r="R188" s="117">
        <v>1.0314173345343987</v>
      </c>
      <c r="S188" s="117">
        <v>1.0718773733248594</v>
      </c>
      <c r="T188" s="117">
        <v>2.1214379395990162</v>
      </c>
      <c r="U188" s="114">
        <v>2.7960536198550932</v>
      </c>
      <c r="V188" s="114">
        <v>0.70822418920456942</v>
      </c>
      <c r="W188" s="88">
        <v>-0.28637458545874983</v>
      </c>
      <c r="X188" s="50"/>
      <c r="Y188" s="89">
        <v>187</v>
      </c>
      <c r="Z188" s="114">
        <f>(幕後結果!$AB$2+幕後結果!$AB$4*幕後結果_最佳化!$N1189)*12/3</f>
        <v>0.11754800283912474</v>
      </c>
      <c r="AA188" s="114">
        <f>(幕後結果!$AC$2+幕後結果!$AC$4*幕後結果_最佳化!$O1189)*12/3</f>
        <v>2.9283970881171033</v>
      </c>
      <c r="AB188" s="114">
        <f>(幕後結果!$AD$2+幕後結果!$AD$4*幕後結果_最佳化!$P1189)*12/3</f>
        <v>0.59475995347475252</v>
      </c>
      <c r="AC188" s="114">
        <f>(幕後結果!$AE$2+幕後結果!$AE$4*幕後結果_最佳化!$Q1189)*12/3</f>
        <v>0.46604845376354259</v>
      </c>
      <c r="AD188" s="114">
        <f>(幕後結果!$AF$2+幕後結果!$AF$4*幕後結果_最佳化!$R1189)*12/3</f>
        <v>0.80557807565565298</v>
      </c>
      <c r="AE188" s="114">
        <f>(幕後結果!$AG$2+幕後結果!$AG$4*幕後結果_最佳化!$S1189)*12/3</f>
        <v>2.1712752739005463</v>
      </c>
      <c r="AF188" s="114">
        <f>(幕後結果!$AH$2+幕後結果!$AH$4*幕後結果_最佳化!$T1189)*12/3</f>
        <v>0.82511699317192677</v>
      </c>
      <c r="AG188" s="114">
        <f>(幕後結果!$AI$2+幕後結果!$AI$4*幕後結果_最佳化!$U1189)*12/3</f>
        <v>3.1455284190458834</v>
      </c>
      <c r="AH188" s="114">
        <f>(幕後結果!$AJ$2+幕後結果!$AJ$4*幕後結果_最佳化!$V1189)*12/3</f>
        <v>2.1123168566673121</v>
      </c>
      <c r="AI188" s="90">
        <f>(幕後結果!$AK$2+幕後結果!$AK$4*幕後結果_最佳化!$W1189)*12/3</f>
        <v>2.1892425215446072</v>
      </c>
      <c r="AJ188" s="50"/>
      <c r="AK188" s="50"/>
      <c r="AL188" s="50"/>
      <c r="AM188" s="98">
        <v>187</v>
      </c>
      <c r="AN188" s="118">
        <f t="shared" si="27"/>
        <v>0.155167286319428</v>
      </c>
      <c r="AO188" s="118">
        <f t="shared" si="28"/>
        <v>7.0730183782952427E-2</v>
      </c>
      <c r="AP188" s="118">
        <f t="shared" si="29"/>
        <v>0.18144132046535225</v>
      </c>
      <c r="AQ188" s="118">
        <f t="shared" si="30"/>
        <v>2.899493858879099E-2</v>
      </c>
      <c r="AR188" s="118">
        <f t="shared" si="31"/>
        <v>1.754730932993491E-2</v>
      </c>
      <c r="AS188" s="118">
        <f t="shared" si="32"/>
        <v>0.18472624701628573</v>
      </c>
      <c r="AT188" s="118">
        <f t="shared" si="33"/>
        <v>0.13173197824204042</v>
      </c>
      <c r="AU188" s="118">
        <f t="shared" si="34"/>
        <v>0.13967281569161452</v>
      </c>
      <c r="AV188" s="118">
        <f t="shared" si="35"/>
        <v>2.4538036931874806E-3</v>
      </c>
      <c r="AW188" s="118">
        <f t="shared" si="36"/>
        <v>8.7534116870413306E-2</v>
      </c>
      <c r="AX188" s="118">
        <f t="shared" si="37"/>
        <v>1</v>
      </c>
      <c r="AY188" s="118">
        <f>SUMPRODUCT(AN188:AW188,幕後結果_最佳化!$Z$1005:$AI$1005)</f>
        <v>-0.18716759682909895</v>
      </c>
      <c r="AZ188" s="118">
        <f>(SUMPRODUCT(AN188:AW188,MMULT(AN188:AW188,幕後結果!$AB$9:$AK$18)))*252</f>
        <v>9.4127672601089757E-2</v>
      </c>
      <c r="BA188" s="118">
        <f t="shared" si="38"/>
        <v>0.30680233473865509</v>
      </c>
      <c r="BB188" s="113">
        <f t="shared" si="39"/>
        <v>-0.74988867677646109</v>
      </c>
      <c r="BC188" s="50"/>
      <c r="BD188" s="50"/>
    </row>
    <row r="189" spans="1:56">
      <c r="A189" s="85">
        <v>188</v>
      </c>
      <c r="B189" s="114">
        <v>0.25668128630483911</v>
      </c>
      <c r="C189" s="114">
        <v>0.62100947155174091</v>
      </c>
      <c r="D189" s="114">
        <v>0.27530851384419552</v>
      </c>
      <c r="E189" s="114">
        <v>0.59574500848630363</v>
      </c>
      <c r="F189" s="114">
        <v>0.67153181364704295</v>
      </c>
      <c r="G189" s="114">
        <v>0.64836968009455864</v>
      </c>
      <c r="H189" s="114">
        <v>0.60927304078604871</v>
      </c>
      <c r="I189" s="114">
        <v>6.4423576490245882E-2</v>
      </c>
      <c r="J189" s="114">
        <v>0.31229971940534362</v>
      </c>
      <c r="K189" s="94">
        <v>0.10222011372154705</v>
      </c>
      <c r="L189" s="95"/>
      <c r="M189" s="96">
        <v>188</v>
      </c>
      <c r="N189" s="117">
        <v>-0.65361081830567236</v>
      </c>
      <c r="O189" s="117">
        <v>0.30813309828068158</v>
      </c>
      <c r="P189" s="117">
        <v>-0.59683577890010764</v>
      </c>
      <c r="Q189" s="117">
        <v>0.24234869747656576</v>
      </c>
      <c r="R189" s="117">
        <v>0.4441469102109103</v>
      </c>
      <c r="S189" s="117">
        <v>0.38092265705343897</v>
      </c>
      <c r="T189" s="117">
        <v>0.27742482943410812</v>
      </c>
      <c r="U189" s="114">
        <v>-1.5186637602889277</v>
      </c>
      <c r="V189" s="114">
        <v>-0.48934221493207608</v>
      </c>
      <c r="W189" s="88">
        <v>-1.2690023456899275</v>
      </c>
      <c r="X189" s="50"/>
      <c r="Y189" s="89">
        <v>188</v>
      </c>
      <c r="Z189" s="114">
        <f>(幕後結果!$AB$2+幕後結果!$AB$4*幕後結果_最佳化!$N1190)*12/3</f>
        <v>-0.85978109581390927</v>
      </c>
      <c r="AA189" s="114">
        <f>(幕後結果!$AC$2+幕後結果!$AC$4*幕後結果_最佳化!$O1190)*12/3</f>
        <v>1.3088446754234433</v>
      </c>
      <c r="AB189" s="114">
        <f>(幕後結果!$AD$2+幕後結果!$AD$4*幕後結果_最佳化!$P1190)*12/3</f>
        <v>-2.0085951377686717</v>
      </c>
      <c r="AC189" s="114">
        <f>(幕後結果!$AE$2+幕後結果!$AE$4*幕後結果_最佳化!$Q1190)*12/3</f>
        <v>-0.36092848049257853</v>
      </c>
      <c r="AD189" s="114">
        <f>(幕後結果!$AF$2+幕後結果!$AF$4*幕後結果_最佳化!$R1190)*12/3</f>
        <v>-0.64522245372308762</v>
      </c>
      <c r="AE189" s="114">
        <f>(幕後結果!$AG$2+幕後結果!$AG$4*幕後結果_最佳化!$S1190)*12/3</f>
        <v>0.73187801329053281</v>
      </c>
      <c r="AF189" s="114">
        <f>(幕後結果!$AH$2+幕後結果!$AH$4*幕後結果_最佳化!$T1190)*12/3</f>
        <v>-0.12633695467530592</v>
      </c>
      <c r="AG189" s="114">
        <f>(幕後結果!$AI$2+幕後結果!$AI$4*幕後結果_最佳化!$U1190)*12/3</f>
        <v>-3.9531956647547966</v>
      </c>
      <c r="AH189" s="114">
        <f>(幕後結果!$AJ$2+幕後結果!$AJ$4*幕後結果_最佳化!$V1190)*12/3</f>
        <v>0.50284560748717377</v>
      </c>
      <c r="AI189" s="90">
        <f>(幕後結果!$AK$2+幕後結果!$AK$4*幕後結果_最佳化!$W1190)*12/3</f>
        <v>-0.38497763732106688</v>
      </c>
      <c r="AJ189" s="50"/>
      <c r="AK189" s="50"/>
      <c r="AL189" s="50"/>
      <c r="AM189" s="98">
        <v>188</v>
      </c>
      <c r="AN189" s="118">
        <f t="shared" si="27"/>
        <v>0.17996861996281463</v>
      </c>
      <c r="AO189" s="118">
        <f t="shared" si="28"/>
        <v>5.9656000581500904E-2</v>
      </c>
      <c r="AP189" s="118">
        <f t="shared" si="29"/>
        <v>5.2361599222923973E-2</v>
      </c>
      <c r="AQ189" s="118">
        <f t="shared" si="30"/>
        <v>7.6783360386070171E-2</v>
      </c>
      <c r="AR189" s="118">
        <f t="shared" si="31"/>
        <v>0.17272209335642008</v>
      </c>
      <c r="AS189" s="118">
        <f t="shared" si="32"/>
        <v>0.12972614470436733</v>
      </c>
      <c r="AT189" s="118">
        <f t="shared" si="33"/>
        <v>4.3669924540274956E-2</v>
      </c>
      <c r="AU189" s="118">
        <f t="shared" si="34"/>
        <v>0.13876637708804324</v>
      </c>
      <c r="AV189" s="118">
        <f t="shared" si="35"/>
        <v>1.5497003728269163E-2</v>
      </c>
      <c r="AW189" s="118">
        <f t="shared" si="36"/>
        <v>0.13084887642931556</v>
      </c>
      <c r="AX189" s="118">
        <f t="shared" si="37"/>
        <v>0.99999999999999989</v>
      </c>
      <c r="AY189" s="118">
        <f>SUMPRODUCT(AN189:AW189,幕後結果_最佳化!$Z$1005:$AI$1005)</f>
        <v>-0.21701642709885169</v>
      </c>
      <c r="AZ189" s="118">
        <f>(SUMPRODUCT(AN189:AW189,MMULT(AN189:AW189,幕後結果!$AB$9:$AK$18)))*252</f>
        <v>8.4958394612350607E-2</v>
      </c>
      <c r="BA189" s="118">
        <f t="shared" si="38"/>
        <v>0.29147623335762834</v>
      </c>
      <c r="BB189" s="113">
        <f t="shared" si="39"/>
        <v>-0.89172425519835041</v>
      </c>
      <c r="BC189" s="50"/>
      <c r="BD189" s="50"/>
    </row>
    <row r="190" spans="1:56">
      <c r="A190" s="85">
        <v>189</v>
      </c>
      <c r="B190" s="114">
        <v>0.17550951705175089</v>
      </c>
      <c r="C190" s="114">
        <v>0.46466808226867706</v>
      </c>
      <c r="D190" s="114">
        <v>7.5995341838748454E-2</v>
      </c>
      <c r="E190" s="114">
        <v>0.5147967308139938</v>
      </c>
      <c r="F190" s="114">
        <v>0.2137092452060656</v>
      </c>
      <c r="G190" s="114">
        <v>0.8288879053796987</v>
      </c>
      <c r="H190" s="114">
        <v>0.66536129701517832</v>
      </c>
      <c r="I190" s="114">
        <v>0.19341765926917986</v>
      </c>
      <c r="J190" s="114">
        <v>0.52096694941320054</v>
      </c>
      <c r="K190" s="94">
        <v>0.60721293900122641</v>
      </c>
      <c r="L190" s="95"/>
      <c r="M190" s="96">
        <v>189</v>
      </c>
      <c r="N190" s="117">
        <v>-0.93261451926144168</v>
      </c>
      <c r="O190" s="117">
        <v>-8.8680079336774173E-2</v>
      </c>
      <c r="P190" s="117">
        <v>-1.4325352980916586</v>
      </c>
      <c r="Q190" s="117">
        <v>3.7098411782832734E-2</v>
      </c>
      <c r="R190" s="117">
        <v>-0.79361690083296144</v>
      </c>
      <c r="S190" s="117">
        <v>0.94977972658288068</v>
      </c>
      <c r="T190" s="117">
        <v>0.42713993679260837</v>
      </c>
      <c r="U190" s="114">
        <v>-0.86537077077900215</v>
      </c>
      <c r="V190" s="114">
        <v>5.2580566576288588E-2</v>
      </c>
      <c r="W190" s="88">
        <v>0.27206229318008834</v>
      </c>
      <c r="X190" s="50"/>
      <c r="Y190" s="89">
        <v>189</v>
      </c>
      <c r="Z190" s="114">
        <f>(幕後結果!$AB$2+幕後結果!$AB$4*幕後結果_最佳化!$N1191)*12/3</f>
        <v>-1.2061782514683979</v>
      </c>
      <c r="AA190" s="114">
        <f>(幕後結果!$AC$2+幕後結果!$AC$4*幕後結果_最佳化!$O1191)*12/3</f>
        <v>0.71517169358974886</v>
      </c>
      <c r="AB190" s="114">
        <f>(幕後結果!$AD$2+幕後結果!$AD$4*幕後結果_最佳化!$P1191)*12/3</f>
        <v>-3.3495535665820833</v>
      </c>
      <c r="AC190" s="114">
        <f>(幕後結果!$AE$2+幕後結果!$AE$4*幕後結果_最佳化!$Q1191)*12/3</f>
        <v>-0.56259961452073881</v>
      </c>
      <c r="AD190" s="114">
        <f>(幕後結果!$AF$2+幕後結果!$AF$4*幕後結果_最佳化!$R1191)*12/3</f>
        <v>-2.2671881084038095</v>
      </c>
      <c r="AE190" s="114">
        <f>(幕後結果!$AG$2+幕後結果!$AG$4*幕後結果_最佳化!$S1191)*12/3</f>
        <v>0.75342108170861855</v>
      </c>
      <c r="AF190" s="114">
        <f>(幕後結果!$AH$2+幕後結果!$AH$4*幕後結果_最佳化!$T1191)*12/3</f>
        <v>-0.19497222517066415</v>
      </c>
      <c r="AG190" s="114">
        <f>(幕後結果!$AI$2+幕後結果!$AI$4*幕後結果_最佳化!$U1191)*12/3</f>
        <v>-3.7704319787964486</v>
      </c>
      <c r="AH190" s="114">
        <f>(幕後結果!$AJ$2+幕後結果!$AJ$4*幕後結果_最佳化!$V1191)*12/3</f>
        <v>0.68412798128660457</v>
      </c>
      <c r="AI190" s="90">
        <f>(幕後結果!$AK$2+幕後結果!$AK$4*幕後結果_最佳化!$W1191)*12/3</f>
        <v>0.75272061082826236</v>
      </c>
      <c r="AJ190" s="50"/>
      <c r="AK190" s="50"/>
      <c r="AL190" s="50"/>
      <c r="AM190" s="98">
        <v>189</v>
      </c>
      <c r="AN190" s="118">
        <f t="shared" si="27"/>
        <v>3.8630508990478284E-2</v>
      </c>
      <c r="AO190" s="118">
        <f t="shared" si="28"/>
        <v>0.16577791949978699</v>
      </c>
      <c r="AP190" s="118">
        <f t="shared" si="29"/>
        <v>0.12703238906407113</v>
      </c>
      <c r="AQ190" s="118">
        <f t="shared" si="30"/>
        <v>5.9478902249158975E-3</v>
      </c>
      <c r="AR190" s="118">
        <f t="shared" si="31"/>
        <v>0.12500997116345511</v>
      </c>
      <c r="AS190" s="118">
        <f t="shared" si="32"/>
        <v>0.1042150295818307</v>
      </c>
      <c r="AT190" s="118">
        <f t="shared" si="33"/>
        <v>0.15460455980723387</v>
      </c>
      <c r="AU190" s="118">
        <f t="shared" si="34"/>
        <v>0.10897549894740988</v>
      </c>
      <c r="AV190" s="118">
        <f t="shared" si="35"/>
        <v>4.4397813208596704E-2</v>
      </c>
      <c r="AW190" s="118">
        <f t="shared" si="36"/>
        <v>0.12540841951222148</v>
      </c>
      <c r="AX190" s="118">
        <f t="shared" si="37"/>
        <v>1</v>
      </c>
      <c r="AY190" s="118">
        <f>SUMPRODUCT(AN190:AW190,幕後結果_最佳化!$Z$1005:$AI$1005)</f>
        <v>-3.3373923911319797E-2</v>
      </c>
      <c r="AZ190" s="118">
        <f>(SUMPRODUCT(AN190:AW190,MMULT(AN190:AW190,幕後結果!$AB$9:$AK$18)))*252</f>
        <v>7.574876803272626E-2</v>
      </c>
      <c r="BA190" s="118">
        <f t="shared" si="38"/>
        <v>0.27522494078975884</v>
      </c>
      <c r="BB190" s="113">
        <f t="shared" si="39"/>
        <v>-0.27713303777067416</v>
      </c>
      <c r="BC190" s="50"/>
      <c r="BD190" s="50"/>
    </row>
    <row r="191" spans="1:56">
      <c r="A191" s="85">
        <v>190</v>
      </c>
      <c r="B191" s="114">
        <v>0.44450179317969041</v>
      </c>
      <c r="C191" s="114">
        <v>0.73246806816903165</v>
      </c>
      <c r="D191" s="114">
        <v>0.53596962555088368</v>
      </c>
      <c r="E191" s="114">
        <v>0.80661651730886841</v>
      </c>
      <c r="F191" s="114">
        <v>0.29294963476850966</v>
      </c>
      <c r="G191" s="114">
        <v>0.44837620879239393</v>
      </c>
      <c r="H191" s="114">
        <v>0.19014508311693135</v>
      </c>
      <c r="I191" s="114">
        <v>0.17432926688448624</v>
      </c>
      <c r="J191" s="114">
        <v>0.2397117221685312</v>
      </c>
      <c r="K191" s="94">
        <v>3.2359614417405203E-2</v>
      </c>
      <c r="L191" s="95"/>
      <c r="M191" s="96">
        <v>190</v>
      </c>
      <c r="N191" s="117">
        <v>-0.13956513857876093</v>
      </c>
      <c r="O191" s="117">
        <v>0.62029457842942826</v>
      </c>
      <c r="P191" s="117">
        <v>9.0284988466520805E-2</v>
      </c>
      <c r="Q191" s="117">
        <v>0.86549535304674341</v>
      </c>
      <c r="R191" s="117">
        <v>-0.54478809201442546</v>
      </c>
      <c r="S191" s="117">
        <v>-0.12976492049015398</v>
      </c>
      <c r="T191" s="117">
        <v>-0.87736177903351353</v>
      </c>
      <c r="U191" s="114">
        <v>-0.93719447013860047</v>
      </c>
      <c r="V191" s="114">
        <v>-0.70723018325356102</v>
      </c>
      <c r="W191" s="88">
        <v>-1.8471926183721004</v>
      </c>
      <c r="X191" s="50"/>
      <c r="Y191" s="89">
        <v>190</v>
      </c>
      <c r="Z191" s="114">
        <f>(幕後結果!$AB$2+幕後結果!$AB$4*幕後結果_最佳化!$N1192)*12/3</f>
        <v>-0.22156747813107813</v>
      </c>
      <c r="AA191" s="114">
        <f>(幕後結果!$AC$2+幕後結果!$AC$4*幕後結果_最佳化!$O1192)*12/3</f>
        <v>1.9699907633158429</v>
      </c>
      <c r="AB191" s="114">
        <f>(幕後結果!$AD$2+幕後結果!$AD$4*幕後結果_最佳化!$P1192)*12/3</f>
        <v>-0.60308704027215987</v>
      </c>
      <c r="AC191" s="114">
        <f>(幕後結果!$AE$2+幕後結果!$AE$4*幕後結果_最佳化!$Q1192)*12/3</f>
        <v>0.12178034014467992</v>
      </c>
      <c r="AD191" s="114">
        <f>(幕後結果!$AF$2+幕後結果!$AF$4*幕後結果_最佳化!$R1192)*12/3</f>
        <v>-1.2005936556210433</v>
      </c>
      <c r="AE191" s="114">
        <f>(幕後結果!$AG$2+幕後結果!$AG$4*幕後結果_最佳化!$S1192)*12/3</f>
        <v>0.47404589850798767</v>
      </c>
      <c r="AF191" s="114">
        <f>(幕後結果!$AH$2+幕後結果!$AH$4*幕後結果_最佳化!$T1192)*12/3</f>
        <v>-0.5226250495917244</v>
      </c>
      <c r="AG191" s="114">
        <f>(幕後結果!$AI$2+幕後結果!$AI$4*幕後結果_最佳化!$U1192)*12/3</f>
        <v>-3.0392307147282263</v>
      </c>
      <c r="AH191" s="114">
        <f>(幕後結果!$AJ$2+幕後結果!$AJ$4*幕後結果_最佳化!$V1192)*12/3</f>
        <v>0.34990195619057407</v>
      </c>
      <c r="AI191" s="90">
        <f>(幕後結果!$AK$2+幕後結果!$AK$4*幕後結果_最佳化!$W1192)*12/3</f>
        <v>-0.65106686201209574</v>
      </c>
      <c r="AJ191" s="50"/>
      <c r="AK191" s="50"/>
      <c r="AL191" s="50"/>
      <c r="AM191" s="98">
        <v>190</v>
      </c>
      <c r="AN191" s="118">
        <f t="shared" si="27"/>
        <v>0.14410723623681207</v>
      </c>
      <c r="AO191" s="118">
        <f t="shared" si="28"/>
        <v>5.5436806830591878E-2</v>
      </c>
      <c r="AP191" s="118">
        <f t="shared" si="29"/>
        <v>4.5300083030524928E-2</v>
      </c>
      <c r="AQ191" s="118">
        <f t="shared" si="30"/>
        <v>0.11530832946548647</v>
      </c>
      <c r="AR191" s="118">
        <f t="shared" si="31"/>
        <v>0.14053143802404638</v>
      </c>
      <c r="AS191" s="118">
        <f t="shared" si="32"/>
        <v>0.13257268056665236</v>
      </c>
      <c r="AT191" s="118">
        <f t="shared" si="33"/>
        <v>4.7225707435078958E-2</v>
      </c>
      <c r="AU191" s="118">
        <f t="shared" si="34"/>
        <v>1.2688076696787457E-2</v>
      </c>
      <c r="AV191" s="118">
        <f t="shared" si="35"/>
        <v>0.1480031030824987</v>
      </c>
      <c r="AW191" s="118">
        <f t="shared" si="36"/>
        <v>0.15882653863152082</v>
      </c>
      <c r="AX191" s="118">
        <f t="shared" si="37"/>
        <v>1.0000000000000002</v>
      </c>
      <c r="AY191" s="118">
        <f>SUMPRODUCT(AN191:AW191,幕後結果_最佳化!$Z$1005:$AI$1005)</f>
        <v>0.1087275479092846</v>
      </c>
      <c r="AZ191" s="118">
        <f>(SUMPRODUCT(AN191:AW191,MMULT(AN191:AW191,幕後結果!$AB$9:$AK$18)))*252</f>
        <v>5.9854252858035764E-2</v>
      </c>
      <c r="BA191" s="118">
        <f t="shared" si="38"/>
        <v>0.24465128828198671</v>
      </c>
      <c r="BB191" s="113">
        <f t="shared" si="39"/>
        <v>0.26906683537840737</v>
      </c>
      <c r="BC191" s="50"/>
      <c r="BD191" s="50"/>
    </row>
    <row r="192" spans="1:56">
      <c r="A192" s="85">
        <v>191</v>
      </c>
      <c r="B192" s="114">
        <v>0.82301295143938802</v>
      </c>
      <c r="C192" s="114">
        <v>0.85433861359484542</v>
      </c>
      <c r="D192" s="114">
        <v>0.21311295363098215</v>
      </c>
      <c r="E192" s="114">
        <v>0.23068491676657343</v>
      </c>
      <c r="F192" s="114">
        <v>0.57668659265109601</v>
      </c>
      <c r="G192" s="114">
        <v>0.7735589310820834</v>
      </c>
      <c r="H192" s="114">
        <v>0.9453693807511061</v>
      </c>
      <c r="I192" s="114">
        <v>0.38294598686318282</v>
      </c>
      <c r="J192" s="114">
        <v>0.23976386792637028</v>
      </c>
      <c r="K192" s="94">
        <v>0.34635180565826817</v>
      </c>
      <c r="L192" s="95"/>
      <c r="M192" s="96">
        <v>191</v>
      </c>
      <c r="N192" s="117">
        <v>0.92690839689706761</v>
      </c>
      <c r="O192" s="117">
        <v>1.0552242567295074</v>
      </c>
      <c r="P192" s="117">
        <v>-0.79566649293619407</v>
      </c>
      <c r="Q192" s="117">
        <v>-0.73659309792972349</v>
      </c>
      <c r="R192" s="117">
        <v>0.19342413580353246</v>
      </c>
      <c r="S192" s="117">
        <v>0.75061874306341814</v>
      </c>
      <c r="T192" s="117">
        <v>1.6015225096720338</v>
      </c>
      <c r="U192" s="114">
        <v>-0.29775262676526482</v>
      </c>
      <c r="V192" s="114">
        <v>-0.70706234356560205</v>
      </c>
      <c r="W192" s="88">
        <v>-0.39518872735705718</v>
      </c>
      <c r="X192" s="50"/>
      <c r="Y192" s="89">
        <v>191</v>
      </c>
      <c r="Z192" s="114">
        <f>(幕後結果!$AB$2+幕後結果!$AB$4*幕後結果_最佳化!$N1193)*12/3</f>
        <v>1.1025131631080798</v>
      </c>
      <c r="AA192" s="114">
        <f>(幕後結果!$AC$2+幕後結果!$AC$4*幕後結果_最佳化!$O1193)*12/3</f>
        <v>3.1219832326596539</v>
      </c>
      <c r="AB192" s="114">
        <f>(幕後結果!$AD$2+幕後結果!$AD$4*幕後結果_最佳化!$P1193)*12/3</f>
        <v>-0.19298667588277485</v>
      </c>
      <c r="AC192" s="114">
        <f>(幕後結果!$AE$2+幕後結果!$AE$4*幕後結果_最佳化!$Q1193)*12/3</f>
        <v>-0.7406029684432861</v>
      </c>
      <c r="AD192" s="114">
        <f>(幕後結果!$AF$2+幕後結果!$AF$4*幕後結果_最佳化!$R1193)*12/3</f>
        <v>-0.38349026354214377</v>
      </c>
      <c r="AE192" s="114">
        <f>(幕後結果!$AG$2+幕後結果!$AG$4*幕後結果_最佳化!$S1193)*12/3</f>
        <v>1.4308518487083692</v>
      </c>
      <c r="AF192" s="114">
        <f>(幕後結果!$AH$2+幕後結果!$AH$4*幕後結果_最佳化!$T1193)*12/3</f>
        <v>0.25931541805544844</v>
      </c>
      <c r="AG192" s="114">
        <f>(幕後結果!$AI$2+幕後結果!$AI$4*幕後結果_最佳化!$U1193)*12/3</f>
        <v>-2.0831382581378608</v>
      </c>
      <c r="AH192" s="114">
        <f>(幕後結果!$AJ$2+幕後結果!$AJ$4*幕後結果_最佳化!$V1193)*12/3</f>
        <v>0.75389046073904142</v>
      </c>
      <c r="AI192" s="90">
        <f>(幕後結果!$AK$2+幕後結果!$AK$4*幕後結果_最佳化!$W1193)*12/3</f>
        <v>0.74553975164795128</v>
      </c>
      <c r="AJ192" s="50"/>
      <c r="AK192" s="50"/>
      <c r="AL192" s="50"/>
      <c r="AM192" s="98">
        <v>191</v>
      </c>
      <c r="AN192" s="118">
        <f t="shared" si="27"/>
        <v>8.7542853285231995E-2</v>
      </c>
      <c r="AO192" s="118">
        <f t="shared" si="28"/>
        <v>0.17372138402819565</v>
      </c>
      <c r="AP192" s="118">
        <f t="shared" si="29"/>
        <v>0.12327835087104796</v>
      </c>
      <c r="AQ192" s="118">
        <f t="shared" si="30"/>
        <v>0.11057946757356896</v>
      </c>
      <c r="AR192" s="118">
        <f t="shared" si="31"/>
        <v>5.2075833586542948E-2</v>
      </c>
      <c r="AS192" s="118">
        <f t="shared" si="32"/>
        <v>7.6535430287844389E-2</v>
      </c>
      <c r="AT192" s="118">
        <f t="shared" si="33"/>
        <v>2.4908758046406066E-2</v>
      </c>
      <c r="AU192" s="118">
        <f t="shared" si="34"/>
        <v>0.10636032204374782</v>
      </c>
      <c r="AV192" s="118">
        <f t="shared" si="35"/>
        <v>6.8388611615667588E-2</v>
      </c>
      <c r="AW192" s="118">
        <f t="shared" si="36"/>
        <v>0.1766089886617466</v>
      </c>
      <c r="AX192" s="118">
        <f t="shared" si="37"/>
        <v>0.99999999999999989</v>
      </c>
      <c r="AY192" s="118">
        <f>SUMPRODUCT(AN192:AW192,幕後結果_最佳化!$Z$1005:$AI$1005)</f>
        <v>8.9986607644103933E-2</v>
      </c>
      <c r="AZ192" s="118">
        <f>(SUMPRODUCT(AN192:AW192,MMULT(AN192:AW192,幕後結果!$AB$9:$AK$18)))*252</f>
        <v>8.2145142166269697E-2</v>
      </c>
      <c r="BA192" s="118">
        <f t="shared" si="38"/>
        <v>0.28660973843585585</v>
      </c>
      <c r="BB192" s="113">
        <f t="shared" si="39"/>
        <v>0.16428823354389285</v>
      </c>
      <c r="BC192" s="50"/>
      <c r="BD192" s="50"/>
    </row>
    <row r="193" spans="1:56">
      <c r="A193" s="85">
        <v>192</v>
      </c>
      <c r="B193" s="114">
        <v>0.61102897128602862</v>
      </c>
      <c r="C193" s="114">
        <v>0.43381142302462372</v>
      </c>
      <c r="D193" s="114">
        <v>0.70500564710171876</v>
      </c>
      <c r="E193" s="114">
        <v>9.8862963251985514E-2</v>
      </c>
      <c r="F193" s="114">
        <v>6.2834353101346885E-2</v>
      </c>
      <c r="G193" s="114">
        <v>4.9443453648712499E-2</v>
      </c>
      <c r="H193" s="114">
        <v>0.16322147891327643</v>
      </c>
      <c r="I193" s="114">
        <v>0.75499429664374063</v>
      </c>
      <c r="J193" s="114">
        <v>0.37523933287580169</v>
      </c>
      <c r="K193" s="94">
        <v>0.71933467579128796</v>
      </c>
      <c r="L193" s="95"/>
      <c r="M193" s="96">
        <v>192</v>
      </c>
      <c r="N193" s="117">
        <v>0.28200189476866044</v>
      </c>
      <c r="O193" s="117">
        <v>-0.16667872536091166</v>
      </c>
      <c r="P193" s="117">
        <v>0.53885239712144917</v>
      </c>
      <c r="Q193" s="117">
        <v>-1.2880575621324</v>
      </c>
      <c r="R193" s="117">
        <v>-1.5314075220471042</v>
      </c>
      <c r="S193" s="117">
        <v>-1.6502740012625412</v>
      </c>
      <c r="T193" s="117">
        <v>-0.98130378289494724</v>
      </c>
      <c r="U193" s="114">
        <v>0.69029068156049656</v>
      </c>
      <c r="V193" s="114">
        <v>-0.31800826736345572</v>
      </c>
      <c r="W193" s="88">
        <v>0.58086617867410073</v>
      </c>
      <c r="X193" s="50"/>
      <c r="Y193" s="89">
        <v>192</v>
      </c>
      <c r="Z193" s="114">
        <f>(幕後結果!$AB$2+幕後結果!$AB$4*幕後結果_最佳化!$N1194)*12/3</f>
        <v>0.30182923943575407</v>
      </c>
      <c r="AA193" s="114">
        <f>(幕後結果!$AC$2+幕後結果!$AC$4*幕後結果_最佳化!$O1194)*12/3</f>
        <v>1.4350706575882022</v>
      </c>
      <c r="AB193" s="114">
        <f>(幕後結果!$AD$2+幕後結果!$AD$4*幕後結果_最佳化!$P1194)*12/3</f>
        <v>-2.0465102009482594E-3</v>
      </c>
      <c r="AC193" s="114">
        <f>(幕後結果!$AE$2+幕後結果!$AE$4*幕後結果_最佳化!$Q1194)*12/3</f>
        <v>-1.3026024752954011</v>
      </c>
      <c r="AD193" s="114">
        <f>(幕後結果!$AF$2+幕後結果!$AF$4*幕後結果_最佳化!$R1194)*12/3</f>
        <v>-2.4856345838340492</v>
      </c>
      <c r="AE193" s="114">
        <f>(幕後結果!$AG$2+幕後結果!$AG$4*幕後結果_最佳化!$S1194)*12/3</f>
        <v>-1.443505380048941</v>
      </c>
      <c r="AF193" s="114">
        <f>(幕後結果!$AH$2+幕後結果!$AH$4*幕後結果_最佳化!$T1194)*12/3</f>
        <v>-0.95137630528763095</v>
      </c>
      <c r="AG193" s="114">
        <f>(幕後結果!$AI$2+幕後結果!$AI$4*幕後結果_最佳化!$U1194)*12/3</f>
        <v>-1.486671126394733</v>
      </c>
      <c r="AH193" s="114">
        <f>(幕後結果!$AJ$2+幕後結果!$AJ$4*幕後結果_最佳化!$V1194)*12/3</f>
        <v>-8.0525986645790359E-2</v>
      </c>
      <c r="AI193" s="90">
        <f>(幕後結果!$AK$2+幕後結果!$AK$4*幕後結果_最佳化!$W1194)*12/3</f>
        <v>0.67652822302109483</v>
      </c>
      <c r="AJ193" s="50"/>
      <c r="AK193" s="50"/>
      <c r="AL193" s="50"/>
      <c r="AM193" s="98">
        <v>192</v>
      </c>
      <c r="AN193" s="118">
        <f t="shared" si="27"/>
        <v>8.0884622130111706E-3</v>
      </c>
      <c r="AO193" s="118">
        <f t="shared" si="28"/>
        <v>0.14045929460282031</v>
      </c>
      <c r="AP193" s="118">
        <f t="shared" si="29"/>
        <v>0.14818306423396696</v>
      </c>
      <c r="AQ193" s="118">
        <f t="shared" si="30"/>
        <v>0.11682288822420164</v>
      </c>
      <c r="AR193" s="118">
        <f t="shared" si="31"/>
        <v>0.13223528995682507</v>
      </c>
      <c r="AS193" s="118">
        <f t="shared" si="32"/>
        <v>8.8211347336143636E-2</v>
      </c>
      <c r="AT193" s="118">
        <f t="shared" si="33"/>
        <v>7.2625905916111871E-2</v>
      </c>
      <c r="AU193" s="118">
        <f t="shared" si="34"/>
        <v>0.12324642399046647</v>
      </c>
      <c r="AV193" s="118">
        <f t="shared" si="35"/>
        <v>0.14018327072248918</v>
      </c>
      <c r="AW193" s="118">
        <f t="shared" si="36"/>
        <v>2.994405280396362E-2</v>
      </c>
      <c r="AX193" s="118">
        <f t="shared" si="37"/>
        <v>0.99999999999999989</v>
      </c>
      <c r="AY193" s="118">
        <f>SUMPRODUCT(AN193:AW193,幕後結果_最佳化!$Z$1005:$AI$1005)</f>
        <v>-0.17064992932470907</v>
      </c>
      <c r="AZ193" s="118">
        <f>(SUMPRODUCT(AN193:AW193,MMULT(AN193:AW193,幕後結果!$AB$9:$AK$18)))*252</f>
        <v>7.3597522497083928E-2</v>
      </c>
      <c r="BA193" s="118">
        <f t="shared" si="38"/>
        <v>0.27128863318813035</v>
      </c>
      <c r="BB193" s="113">
        <f t="shared" si="39"/>
        <v>-0.78716873174932744</v>
      </c>
      <c r="BC193" s="50"/>
      <c r="BD193" s="50"/>
    </row>
    <row r="194" spans="1:56">
      <c r="A194" s="85">
        <v>193</v>
      </c>
      <c r="B194" s="114">
        <v>0.85072496955818799</v>
      </c>
      <c r="C194" s="114">
        <v>0.31537436850828193</v>
      </c>
      <c r="D194" s="114">
        <v>0.79440537366265951</v>
      </c>
      <c r="E194" s="114">
        <v>0.96569405771841921</v>
      </c>
      <c r="F194" s="114">
        <v>0.18700075751150735</v>
      </c>
      <c r="G194" s="114">
        <v>0.92123692243684685</v>
      </c>
      <c r="H194" s="114">
        <v>0.66117641114284287</v>
      </c>
      <c r="I194" s="114">
        <v>0.87926060672130579</v>
      </c>
      <c r="J194" s="114">
        <v>9.0001807209743712E-2</v>
      </c>
      <c r="K194" s="94">
        <v>0.29833678965330623</v>
      </c>
      <c r="L194" s="95"/>
      <c r="M194" s="96">
        <v>193</v>
      </c>
      <c r="N194" s="117">
        <v>1.0395477539411599</v>
      </c>
      <c r="O194" s="117">
        <v>-0.48067326244505876</v>
      </c>
      <c r="P194" s="117">
        <v>0.82180260188508203</v>
      </c>
      <c r="Q194" s="117">
        <v>1.8209669261246526</v>
      </c>
      <c r="R194" s="117">
        <v>-0.88900291158943234</v>
      </c>
      <c r="S194" s="117">
        <v>1.4134408041431403</v>
      </c>
      <c r="T194" s="117">
        <v>0.41567590129703624</v>
      </c>
      <c r="U194" s="114">
        <v>1.1712985686927493</v>
      </c>
      <c r="V194" s="114">
        <v>-1.3407439049921799</v>
      </c>
      <c r="W194" s="88">
        <v>-0.52919010624543839</v>
      </c>
      <c r="X194" s="50"/>
      <c r="Y194" s="89">
        <v>193</v>
      </c>
      <c r="Z194" s="114">
        <f>(幕後結果!$AB$2+幕後結果!$AB$4*幕後結果_最佳化!$N1195)*12/3</f>
        <v>1.2423606015512334</v>
      </c>
      <c r="AA194" s="114">
        <f>(幕後結果!$AC$2+幕後結果!$AC$4*幕後結果_最佳化!$O1195)*12/3</f>
        <v>1.610030347845165</v>
      </c>
      <c r="AB194" s="114">
        <f>(幕後結果!$AD$2+幕後結果!$AD$4*幕後結果_最佳化!$P1195)*12/3</f>
        <v>0.98586060432615552</v>
      </c>
      <c r="AC194" s="114">
        <f>(幕後結果!$AE$2+幕後結果!$AE$4*幕後結果_最佳化!$Q1195)*12/3</f>
        <v>0.72035609863794592</v>
      </c>
      <c r="AD194" s="114">
        <f>(幕後結果!$AF$2+幕後結果!$AF$4*幕後結果_最佳化!$R1195)*12/3</f>
        <v>-0.95739551040075443</v>
      </c>
      <c r="AE194" s="114">
        <f>(幕後結果!$AG$2+幕後結果!$AG$4*幕後結果_最佳化!$S1195)*12/3</f>
        <v>2.1451062289248752</v>
      </c>
      <c r="AF194" s="114">
        <f>(幕後結果!$AH$2+幕後結果!$AH$4*幕後結果_最佳化!$T1195)*12/3</f>
        <v>2.8462910677898634E-2</v>
      </c>
      <c r="AG194" s="114">
        <f>(幕後結果!$AI$2+幕後結果!$AI$4*幕後結果_最佳化!$U1195)*12/3</f>
        <v>1.1965437958687941</v>
      </c>
      <c r="AH194" s="114">
        <f>(幕後結果!$AJ$2+幕後結果!$AJ$4*幕後結果_最佳化!$V1195)*12/3</f>
        <v>0.72943458575021436</v>
      </c>
      <c r="AI194" s="90">
        <f>(幕後結果!$AK$2+幕後結果!$AK$4*幕後結果_最佳化!$W1195)*12/3</f>
        <v>1.5707917210281528</v>
      </c>
      <c r="AJ194" s="50"/>
      <c r="AK194" s="50"/>
      <c r="AL194" s="50"/>
      <c r="AM194" s="98">
        <v>193</v>
      </c>
      <c r="AN194" s="118">
        <f t="shared" si="27"/>
        <v>0.1000116687569165</v>
      </c>
      <c r="AO194" s="118">
        <f t="shared" si="28"/>
        <v>0.11698562990828271</v>
      </c>
      <c r="AP194" s="118">
        <f t="shared" si="29"/>
        <v>2.844463799028505E-2</v>
      </c>
      <c r="AQ194" s="118">
        <f t="shared" si="30"/>
        <v>5.5356567822253559E-2</v>
      </c>
      <c r="AR194" s="118">
        <f t="shared" si="31"/>
        <v>3.9518666745330951E-2</v>
      </c>
      <c r="AS194" s="118">
        <f t="shared" si="32"/>
        <v>0.13575211388178948</v>
      </c>
      <c r="AT194" s="118">
        <f t="shared" si="33"/>
        <v>3.6077942639647281E-2</v>
      </c>
      <c r="AU194" s="118">
        <f t="shared" si="34"/>
        <v>1.5823408413548352E-2</v>
      </c>
      <c r="AV194" s="118">
        <f t="shared" si="35"/>
        <v>0.23589912098975124</v>
      </c>
      <c r="AW194" s="118">
        <f t="shared" si="36"/>
        <v>0.2361302428521948</v>
      </c>
      <c r="AX194" s="118">
        <f t="shared" si="37"/>
        <v>0.99999999999999978</v>
      </c>
      <c r="AY194" s="118">
        <f>SUMPRODUCT(AN194:AW194,幕後結果_最佳化!$Z$1005:$AI$1005)</f>
        <v>0.45194491811040416</v>
      </c>
      <c r="AZ194" s="118">
        <f>(SUMPRODUCT(AN194:AW194,MMULT(AN194:AW194,幕後結果!$AB$9:$AK$18)))*252</f>
        <v>5.6486885512431209E-2</v>
      </c>
      <c r="BA194" s="118">
        <f t="shared" si="38"/>
        <v>0.23766969834716248</v>
      </c>
      <c r="BB194" s="113">
        <f t="shared" si="39"/>
        <v>1.7210646580319007</v>
      </c>
      <c r="BC194" s="50"/>
      <c r="BD194" s="50"/>
    </row>
    <row r="195" spans="1:56">
      <c r="A195" s="85">
        <v>194</v>
      </c>
      <c r="B195" s="114">
        <v>2.8994528674053832E-2</v>
      </c>
      <c r="C195" s="114">
        <v>0.41618608940978619</v>
      </c>
      <c r="D195" s="114">
        <v>0.21280864599456861</v>
      </c>
      <c r="E195" s="114">
        <v>0.12894278959786254</v>
      </c>
      <c r="F195" s="114">
        <v>0.13536149853301982</v>
      </c>
      <c r="G195" s="114">
        <v>0.71156998449329412</v>
      </c>
      <c r="H195" s="114">
        <v>0.28541495796902816</v>
      </c>
      <c r="I195" s="114">
        <v>2.7420509202551235E-2</v>
      </c>
      <c r="J195" s="114">
        <v>0.30150622839940078</v>
      </c>
      <c r="K195" s="94">
        <v>0.70537183723187069</v>
      </c>
      <c r="L195" s="95"/>
      <c r="M195" s="96">
        <v>194</v>
      </c>
      <c r="N195" s="117">
        <v>-1.8957806366980432</v>
      </c>
      <c r="O195" s="117">
        <v>-0.21166015069552555</v>
      </c>
      <c r="P195" s="117">
        <v>-0.79671375770204</v>
      </c>
      <c r="Q195" s="117">
        <v>-1.1314028340888209</v>
      </c>
      <c r="R195" s="117">
        <v>-1.1013990997900245</v>
      </c>
      <c r="S195" s="117">
        <v>0.5579770862734369</v>
      </c>
      <c r="T195" s="117">
        <v>-0.56682966198155749</v>
      </c>
      <c r="U195" s="114">
        <v>-1.9201336612413085</v>
      </c>
      <c r="V195" s="114">
        <v>-0.52007334342647393</v>
      </c>
      <c r="W195" s="88">
        <v>0.5399140246038393</v>
      </c>
      <c r="X195" s="50"/>
      <c r="Y195" s="89">
        <v>194</v>
      </c>
      <c r="Z195" s="114">
        <f>(幕後結果!$AB$2+幕後結果!$AB$4*幕後結果_最佳化!$N1196)*12/3</f>
        <v>-2.4019975268396148</v>
      </c>
      <c r="AA195" s="114">
        <f>(幕後結果!$AC$2+幕後結果!$AC$4*幕後結果_最佳化!$O1196)*12/3</f>
        <v>-4.6576481247743384E-2</v>
      </c>
      <c r="AB195" s="114">
        <f>(幕後結果!$AD$2+幕後結果!$AD$4*幕後結果_最佳化!$P1196)*12/3</f>
        <v>-3.7802006609017784</v>
      </c>
      <c r="AC195" s="114">
        <f>(幕後結果!$AE$2+幕後結果!$AE$4*幕後結果_最佳化!$Q1196)*12/3</f>
        <v>-1.4212762878296745</v>
      </c>
      <c r="AD195" s="114">
        <f>(幕後結果!$AF$2+幕後結果!$AF$4*幕後結果_最佳化!$R1196)*12/3</f>
        <v>-3.0932963289407227</v>
      </c>
      <c r="AE195" s="114">
        <f>(幕後結果!$AG$2+幕後結果!$AG$4*幕後結果_最佳化!$S1196)*12/3</f>
        <v>-0.1110231156574954</v>
      </c>
      <c r="AF195" s="114">
        <f>(幕後結果!$AH$2+幕後結果!$AH$4*幕後結果_最佳化!$T1196)*12/3</f>
        <v>-0.75447921729178435</v>
      </c>
      <c r="AG195" s="114">
        <f>(幕後結果!$AI$2+幕後結果!$AI$4*幕後結果_最佳化!$U1196)*12/3</f>
        <v>-5.9629490552840236</v>
      </c>
      <c r="AH195" s="114">
        <f>(幕後結果!$AJ$2+幕後結果!$AJ$4*幕後結果_最佳化!$V1196)*12/3</f>
        <v>-0.11019008079807546</v>
      </c>
      <c r="AI195" s="90">
        <f>(幕後結果!$AK$2+幕後結果!$AK$4*幕後結果_最佳化!$W1196)*12/3</f>
        <v>-0.12528930202900257</v>
      </c>
      <c r="AJ195" s="50"/>
      <c r="AK195" s="50"/>
      <c r="AL195" s="50"/>
      <c r="AM195" s="98">
        <v>194</v>
      </c>
      <c r="AN195" s="118">
        <f t="shared" si="27"/>
        <v>0.13708108848523801</v>
      </c>
      <c r="AO195" s="118">
        <f t="shared" si="28"/>
        <v>2.4556396475452682E-2</v>
      </c>
      <c r="AP195" s="118">
        <f t="shared" si="29"/>
        <v>0.15726074815543403</v>
      </c>
      <c r="AQ195" s="118">
        <f t="shared" si="30"/>
        <v>0.14717581032196952</v>
      </c>
      <c r="AR195" s="118">
        <f t="shared" si="31"/>
        <v>6.495862003226921E-2</v>
      </c>
      <c r="AS195" s="118">
        <f t="shared" si="32"/>
        <v>0.14139374924025605</v>
      </c>
      <c r="AT195" s="118">
        <f t="shared" si="33"/>
        <v>9.4175273929828801E-2</v>
      </c>
      <c r="AU195" s="118">
        <f t="shared" si="34"/>
        <v>1.7605480192328299E-2</v>
      </c>
      <c r="AV195" s="118">
        <f t="shared" si="35"/>
        <v>0.10730534984053501</v>
      </c>
      <c r="AW195" s="118">
        <f t="shared" si="36"/>
        <v>0.10848748332668853</v>
      </c>
      <c r="AX195" s="118">
        <f t="shared" si="37"/>
        <v>1.0000000000000002</v>
      </c>
      <c r="AY195" s="118">
        <f>SUMPRODUCT(AN195:AW195,幕後結果_最佳化!$Z$1005:$AI$1005)</f>
        <v>-5.6610181694478068E-2</v>
      </c>
      <c r="AZ195" s="118">
        <f>(SUMPRODUCT(AN195:AW195,MMULT(AN195:AW195,幕後結果!$AB$9:$AK$18)))*252</f>
        <v>6.7229989780935612E-2</v>
      </c>
      <c r="BA195" s="118">
        <f t="shared" si="38"/>
        <v>0.25928746552993187</v>
      </c>
      <c r="BB195" s="113">
        <f t="shared" si="39"/>
        <v>-0.38378323260285296</v>
      </c>
      <c r="BC195" s="50"/>
      <c r="BD195" s="50"/>
    </row>
    <row r="196" spans="1:56">
      <c r="A196" s="85">
        <v>195</v>
      </c>
      <c r="B196" s="114">
        <v>0.73231883615283366</v>
      </c>
      <c r="C196" s="114">
        <v>3.2402504327717629E-3</v>
      </c>
      <c r="D196" s="114">
        <v>0.31812503575402951</v>
      </c>
      <c r="E196" s="114">
        <v>0.88321353454760687</v>
      </c>
      <c r="F196" s="114">
        <v>0.72473727664911691</v>
      </c>
      <c r="G196" s="114">
        <v>0.68958102800796905</v>
      </c>
      <c r="H196" s="114">
        <v>0.13879020175011325</v>
      </c>
      <c r="I196" s="114">
        <v>0.61322425662893854</v>
      </c>
      <c r="J196" s="114">
        <v>0.7496528567433407</v>
      </c>
      <c r="K196" s="94">
        <v>0.20490308669051238</v>
      </c>
      <c r="L196" s="95"/>
      <c r="M196" s="96">
        <v>195</v>
      </c>
      <c r="N196" s="117">
        <v>0.61984122007195663</v>
      </c>
      <c r="O196" s="117">
        <v>-2.7224236367114933</v>
      </c>
      <c r="P196" s="117">
        <v>-0.47294829020197332</v>
      </c>
      <c r="Q196" s="117">
        <v>1.1912054745779002</v>
      </c>
      <c r="R196" s="117">
        <v>0.59697294086336328</v>
      </c>
      <c r="S196" s="117">
        <v>0.49466311245244338</v>
      </c>
      <c r="T196" s="117">
        <v>-1.085770810542255</v>
      </c>
      <c r="U196" s="114">
        <v>0.28773253059933723</v>
      </c>
      <c r="V196" s="114">
        <v>0.67339773924578683</v>
      </c>
      <c r="W196" s="88">
        <v>-0.82423477148152746</v>
      </c>
      <c r="X196" s="50"/>
      <c r="Y196" s="89">
        <v>195</v>
      </c>
      <c r="Z196" s="114">
        <f>(幕後結果!$AB$2+幕後結果!$AB$4*幕後結果_最佳化!$N1197)*12/3</f>
        <v>0.7212737878499903</v>
      </c>
      <c r="AA196" s="114">
        <f>(幕後結果!$AC$2+幕後結果!$AC$4*幕後結果_最佳化!$O1197)*12/3</f>
        <v>-0.9817098881292482</v>
      </c>
      <c r="AB196" s="114">
        <f>(幕後結果!$AD$2+幕後結果!$AD$4*幕後結果_最佳化!$P1197)*12/3</f>
        <v>-1.750996966574113</v>
      </c>
      <c r="AC196" s="114">
        <f>(幕後結果!$AE$2+幕後結果!$AE$4*幕後結果_最佳化!$Q1197)*12/3</f>
        <v>2.2861818380541521E-2</v>
      </c>
      <c r="AD196" s="114">
        <f>(幕後結果!$AF$2+幕後結果!$AF$4*幕後結果_最佳化!$R1197)*12/3</f>
        <v>-0.22150500497067349</v>
      </c>
      <c r="AE196" s="114">
        <f>(幕後結果!$AG$2+幕後結果!$AG$4*幕後結果_最佳化!$S1197)*12/3</f>
        <v>0.81026305996058534</v>
      </c>
      <c r="AF196" s="114">
        <f>(幕後結果!$AH$2+幕後結果!$AH$4*幕後結果_最佳化!$T1197)*12/3</f>
        <v>-0.68927451873333201</v>
      </c>
      <c r="AG196" s="114">
        <f>(幕後結果!$AI$2+幕後結果!$AI$4*幕後結果_最佳化!$U1197)*12/3</f>
        <v>-0.20687480149805659</v>
      </c>
      <c r="AH196" s="114">
        <f>(幕後結果!$AJ$2+幕後結果!$AJ$4*幕後結果_最佳化!$V1197)*12/3</f>
        <v>0.59331645621499918</v>
      </c>
      <c r="AI196" s="90">
        <f>(幕後結果!$AK$2+幕後結果!$AK$4*幕後結果_最佳化!$W1197)*12/3</f>
        <v>0.67049246974311993</v>
      </c>
      <c r="AJ196" s="50"/>
      <c r="AK196" s="50"/>
      <c r="AL196" s="50"/>
      <c r="AM196" s="98">
        <v>195</v>
      </c>
      <c r="AN196" s="118">
        <f t="shared" ref="AN196:AN259" si="40">B1197/SUM($B1197:$K1197)</f>
        <v>5.1968579264031693E-2</v>
      </c>
      <c r="AO196" s="118">
        <f t="shared" ref="AO196:AO259" si="41">C1197/SUM($B1197:$K1197)</f>
        <v>0.15404858705918381</v>
      </c>
      <c r="AP196" s="118">
        <f t="shared" ref="AP196:AP259" si="42">D1197/SUM($B1197:$K1197)</f>
        <v>0.1101772238404794</v>
      </c>
      <c r="AQ196" s="118">
        <f t="shared" ref="AQ196:AQ259" si="43">E1197/SUM($B1197:$K1197)</f>
        <v>0.16061665154854951</v>
      </c>
      <c r="AR196" s="118">
        <f t="shared" ref="AR196:AR259" si="44">F1197/SUM($B1197:$K1197)</f>
        <v>7.3750869014916842E-2</v>
      </c>
      <c r="AS196" s="118">
        <f t="shared" ref="AS196:AS259" si="45">G1197/SUM($B1197:$K1197)</f>
        <v>6.3878432898428303E-2</v>
      </c>
      <c r="AT196" s="118">
        <f t="shared" ref="AT196:AT259" si="46">H1197/SUM($B1197:$K1197)</f>
        <v>3.7264631171113609E-2</v>
      </c>
      <c r="AU196" s="118">
        <f t="shared" ref="AU196:AU259" si="47">I1197/SUM($B1197:$K1197)</f>
        <v>0.15816287718310357</v>
      </c>
      <c r="AV196" s="118">
        <f t="shared" ref="AV196:AV259" si="48">J1197/SUM($B1197:$K1197)</f>
        <v>0.12394045527612636</v>
      </c>
      <c r="AW196" s="118">
        <f t="shared" ref="AW196:AW259" si="49">K1197/SUM($B1197:$K1197)</f>
        <v>6.619169274406686E-2</v>
      </c>
      <c r="AX196" s="118">
        <f t="shared" ref="AX196:AX259" si="50">SUM(AN196:AW196)</f>
        <v>1</v>
      </c>
      <c r="AY196" s="118">
        <f>SUMPRODUCT(AN196:AW196,幕後結果_最佳化!$Z$1005:$AI$1005)</f>
        <v>-0.12638550402857301</v>
      </c>
      <c r="AZ196" s="118">
        <f>(SUMPRODUCT(AN196:AW196,MMULT(AN196:AW196,幕後結果!$AB$9:$AK$18)))*252</f>
        <v>7.3991026029853926E-2</v>
      </c>
      <c r="BA196" s="118">
        <f t="shared" ref="BA196:BA259" si="51">AZ196^0.5</f>
        <v>0.27201291518943349</v>
      </c>
      <c r="BB196" s="113">
        <f t="shared" ref="BB196:BB259" si="52">(AY196-$BC$2)/$BA196</f>
        <v>-0.62234362626009976</v>
      </c>
      <c r="BC196" s="50"/>
      <c r="BD196" s="50"/>
    </row>
    <row r="197" spans="1:56">
      <c r="A197" s="85">
        <v>196</v>
      </c>
      <c r="B197" s="114">
        <v>0.23408438238544904</v>
      </c>
      <c r="C197" s="114">
        <v>0.21775478327036102</v>
      </c>
      <c r="D197" s="114">
        <v>0.44221133571411309</v>
      </c>
      <c r="E197" s="114">
        <v>0.22531259407145221</v>
      </c>
      <c r="F197" s="114">
        <v>0.78772798496191609</v>
      </c>
      <c r="G197" s="114">
        <v>0.27041173282826225</v>
      </c>
      <c r="H197" s="114">
        <v>0.89761440981359431</v>
      </c>
      <c r="I197" s="114">
        <v>8.2485735296922158E-4</v>
      </c>
      <c r="J197" s="114">
        <v>0.88505676807284073</v>
      </c>
      <c r="K197" s="94">
        <v>0.71114902750726894</v>
      </c>
      <c r="L197" s="95"/>
      <c r="M197" s="96">
        <v>196</v>
      </c>
      <c r="N197" s="117">
        <v>-0.72546181134148058</v>
      </c>
      <c r="O197" s="117">
        <v>-0.77979836899667532</v>
      </c>
      <c r="P197" s="117">
        <v>-0.1453650324592104</v>
      </c>
      <c r="Q197" s="117">
        <v>-0.75437315209535205</v>
      </c>
      <c r="R197" s="117">
        <v>0.79856268808355935</v>
      </c>
      <c r="S197" s="117">
        <v>-0.61156822617590678</v>
      </c>
      <c r="T197" s="117">
        <v>1.2680749663904118</v>
      </c>
      <c r="U197" s="114">
        <v>-3.1469707385253631</v>
      </c>
      <c r="V197" s="114">
        <v>1.2006513738852271</v>
      </c>
      <c r="W197" s="88">
        <v>0.55674459258248499</v>
      </c>
      <c r="X197" s="50"/>
      <c r="Y197" s="89">
        <v>196</v>
      </c>
      <c r="Z197" s="114">
        <f>(幕後結果!$AB$2+幕後結果!$AB$4*幕後結果_最佳化!$N1198)*12/3</f>
        <v>-0.94898772473421911</v>
      </c>
      <c r="AA197" s="114">
        <f>(幕後結果!$AC$2+幕後結果!$AC$4*幕後結果_最佳化!$O1198)*12/3</f>
        <v>0.13794255216545781</v>
      </c>
      <c r="AB197" s="114">
        <f>(幕後結果!$AD$2+幕後結果!$AD$4*幕後結果_最佳化!$P1198)*12/3</f>
        <v>-2.0642688395695101</v>
      </c>
      <c r="AC197" s="114">
        <f>(幕後結果!$AE$2+幕後結果!$AE$4*幕後結果_最佳化!$Q1198)*12/3</f>
        <v>-1.1311139913179766</v>
      </c>
      <c r="AD197" s="114">
        <f>(幕後結果!$AF$2+幕後結果!$AF$4*幕後結果_最佳化!$R1198)*12/3</f>
        <v>-0.56748901391118389</v>
      </c>
      <c r="AE197" s="114">
        <f>(幕後結果!$AG$2+幕後結果!$AG$4*幕後結果_最佳化!$S1198)*12/3</f>
        <v>-0.46745679609650664</v>
      </c>
      <c r="AF197" s="114">
        <f>(幕後結果!$AH$2+幕後結果!$AH$4*幕後結果_最佳化!$T1198)*12/3</f>
        <v>9.6563830155787955E-2</v>
      </c>
      <c r="AG197" s="114">
        <f>(幕後結果!$AI$2+幕後結果!$AI$4*幕後結果_最佳化!$U1198)*12/3</f>
        <v>-5.9765259023322912</v>
      </c>
      <c r="AH197" s="114">
        <f>(幕後結果!$AJ$2+幕後結果!$AJ$4*幕後結果_最佳化!$V1198)*12/3</f>
        <v>1.0889259974637167</v>
      </c>
      <c r="AI197" s="90">
        <f>(幕後結果!$AK$2+幕後結果!$AK$4*幕後結果_最佳化!$W1198)*12/3</f>
        <v>0.44792293987392368</v>
      </c>
      <c r="AJ197" s="50"/>
      <c r="AK197" s="50"/>
      <c r="AL197" s="50"/>
      <c r="AM197" s="98">
        <v>196</v>
      </c>
      <c r="AN197" s="118">
        <f t="shared" si="40"/>
        <v>6.8615269067724846E-2</v>
      </c>
      <c r="AO197" s="118">
        <f t="shared" si="41"/>
        <v>7.7155184698624896E-2</v>
      </c>
      <c r="AP197" s="118">
        <f t="shared" si="42"/>
        <v>0.17184495695424309</v>
      </c>
      <c r="AQ197" s="118">
        <f t="shared" si="43"/>
        <v>0.17479585827289076</v>
      </c>
      <c r="AR197" s="118">
        <f t="shared" si="44"/>
        <v>6.3047342167728684E-2</v>
      </c>
      <c r="AS197" s="118">
        <f t="shared" si="45"/>
        <v>5.833588108854966E-2</v>
      </c>
      <c r="AT197" s="118">
        <f t="shared" si="46"/>
        <v>4.3032223387790947E-2</v>
      </c>
      <c r="AU197" s="118">
        <f t="shared" si="47"/>
        <v>9.1752999707823232E-2</v>
      </c>
      <c r="AV197" s="118">
        <f t="shared" si="48"/>
        <v>8.5257243285671969E-2</v>
      </c>
      <c r="AW197" s="118">
        <f t="shared" si="49"/>
        <v>0.16616304136895194</v>
      </c>
      <c r="AX197" s="118">
        <f t="shared" si="50"/>
        <v>1</v>
      </c>
      <c r="AY197" s="118">
        <f>SUMPRODUCT(AN197:AW197,幕後結果_最佳化!$Z$1005:$AI$1005)</f>
        <v>-0.11360166023304993</v>
      </c>
      <c r="AZ197" s="118">
        <f>(SUMPRODUCT(AN197:AW197,MMULT(AN197:AW197,幕後結果!$AB$9:$AK$18)))*252</f>
        <v>7.5288233137813854E-2</v>
      </c>
      <c r="BA197" s="118">
        <f t="shared" si="51"/>
        <v>0.27438701342777477</v>
      </c>
      <c r="BB197" s="113">
        <f t="shared" si="52"/>
        <v>-0.5703683212917251</v>
      </c>
      <c r="BC197" s="50"/>
      <c r="BD197" s="50"/>
    </row>
    <row r="198" spans="1:56">
      <c r="A198" s="85">
        <v>197</v>
      </c>
      <c r="B198" s="114">
        <v>0.94045352830119544</v>
      </c>
      <c r="C198" s="114">
        <v>0.22363231487403512</v>
      </c>
      <c r="D198" s="114">
        <v>0.20509934652267758</v>
      </c>
      <c r="E198" s="114">
        <v>0.44544666567172664</v>
      </c>
      <c r="F198" s="114">
        <v>0.32398852873325867</v>
      </c>
      <c r="G198" s="114">
        <v>0.74824089293246621</v>
      </c>
      <c r="H198" s="114">
        <v>0.58759132614361365</v>
      </c>
      <c r="I198" s="114">
        <v>0.45167484019925896</v>
      </c>
      <c r="J198" s="114">
        <v>0.93735164967329987</v>
      </c>
      <c r="K198" s="94">
        <v>0.24004354892435487</v>
      </c>
      <c r="L198" s="95"/>
      <c r="M198" s="96">
        <v>197</v>
      </c>
      <c r="N198" s="117">
        <v>1.5585921448730922</v>
      </c>
      <c r="O198" s="117">
        <v>-0.75998319548989113</v>
      </c>
      <c r="P198" s="117">
        <v>-0.82354402362209089</v>
      </c>
      <c r="Q198" s="117">
        <v>-0.13717391177804397</v>
      </c>
      <c r="R198" s="117">
        <v>-0.4565742966230415</v>
      </c>
      <c r="S198" s="117">
        <v>0.66896435827235268</v>
      </c>
      <c r="T198" s="117">
        <v>0.22135330511046988</v>
      </c>
      <c r="U198" s="114">
        <v>-0.12143097942578644</v>
      </c>
      <c r="V198" s="114">
        <v>1.5329154011408599</v>
      </c>
      <c r="W198" s="88">
        <v>-0.70616248395538628</v>
      </c>
      <c r="X198" s="50"/>
      <c r="Y198" s="89">
        <v>197</v>
      </c>
      <c r="Z198" s="114">
        <f>(幕後結果!$AB$2+幕後結果!$AB$4*幕後結果_最佳化!$N1199)*12/3</f>
        <v>1.8867803711145801</v>
      </c>
      <c r="AA198" s="114">
        <f>(幕後結果!$AC$2+幕後結果!$AC$4*幕後結果_最佳化!$O1199)*12/3</f>
        <v>1.663634019179052</v>
      </c>
      <c r="AB198" s="114">
        <f>(幕後結果!$AD$2+幕後結果!$AD$4*幕後結果_最佳化!$P1199)*12/3</f>
        <v>-0.28766613505463989</v>
      </c>
      <c r="AC198" s="114">
        <f>(幕後結果!$AE$2+幕後結果!$AE$4*幕後結果_最佳化!$Q1199)*12/3</f>
        <v>-0.50365781066199833</v>
      </c>
      <c r="AD198" s="114">
        <f>(幕後結果!$AF$2+幕後結果!$AF$4*幕後結果_最佳化!$R1199)*12/3</f>
        <v>-0.96152528665554726</v>
      </c>
      <c r="AE198" s="114">
        <f>(幕後結果!$AG$2+幕後結果!$AG$4*幕後結果_最佳化!$S1199)*12/3</f>
        <v>1.1694000275659437</v>
      </c>
      <c r="AF198" s="114">
        <f>(幕後結果!$AH$2+幕後結果!$AH$4*幕後結果_最佳化!$T1199)*12/3</f>
        <v>-0.3335934607076167</v>
      </c>
      <c r="AG198" s="114">
        <f>(幕後結果!$AI$2+幕後結果!$AI$4*幕後結果_最佳化!$U1199)*12/3</f>
        <v>-1.4229093452883488</v>
      </c>
      <c r="AH198" s="114">
        <f>(幕後結果!$AJ$2+幕後結果!$AJ$4*幕後結果_最佳化!$V1199)*12/3</f>
        <v>1.3521399058182741</v>
      </c>
      <c r="AI198" s="90">
        <f>(幕後結果!$AK$2+幕後結果!$AK$4*幕後結果_最佳化!$W1199)*12/3</f>
        <v>0.5603382807259758</v>
      </c>
      <c r="AJ198" s="50"/>
      <c r="AK198" s="50"/>
      <c r="AL198" s="50"/>
      <c r="AM198" s="98">
        <v>197</v>
      </c>
      <c r="AN198" s="118">
        <f t="shared" si="40"/>
        <v>0.11200477659843978</v>
      </c>
      <c r="AO198" s="118">
        <f t="shared" si="41"/>
        <v>4.4072909902779331E-2</v>
      </c>
      <c r="AP198" s="118">
        <f t="shared" si="42"/>
        <v>0.1350335053750954</v>
      </c>
      <c r="AQ198" s="118">
        <f t="shared" si="43"/>
        <v>4.4550405531208981E-2</v>
      </c>
      <c r="AR198" s="118">
        <f t="shared" si="44"/>
        <v>0.10739445575800416</v>
      </c>
      <c r="AS198" s="118">
        <f t="shared" si="45"/>
        <v>0.16491743641748496</v>
      </c>
      <c r="AT198" s="118">
        <f t="shared" si="46"/>
        <v>0.17123974483174209</v>
      </c>
      <c r="AU198" s="118">
        <f t="shared" si="47"/>
        <v>4.5166981330186859E-2</v>
      </c>
      <c r="AV198" s="118">
        <f t="shared" si="48"/>
        <v>8.5645081890659253E-2</v>
      </c>
      <c r="AW198" s="118">
        <f t="shared" si="49"/>
        <v>8.9974702364399153E-2</v>
      </c>
      <c r="AX198" s="118">
        <f t="shared" si="50"/>
        <v>1</v>
      </c>
      <c r="AY198" s="118">
        <f>SUMPRODUCT(AN198:AW198,幕後結果_最佳化!$Z$1005:$AI$1005)</f>
        <v>-9.0288969095909374E-2</v>
      </c>
      <c r="AZ198" s="118">
        <f>(SUMPRODUCT(AN198:AW198,MMULT(AN198:AW198,幕後結果!$AB$9:$AK$18)))*252</f>
        <v>6.5186453332041816E-2</v>
      </c>
      <c r="BA198" s="118">
        <f t="shared" si="51"/>
        <v>0.25531637889497377</v>
      </c>
      <c r="BB198" s="113">
        <f t="shared" si="52"/>
        <v>-0.52166245531273814</v>
      </c>
      <c r="BC198" s="50"/>
      <c r="BD198" s="50"/>
    </row>
    <row r="199" spans="1:56">
      <c r="A199" s="85">
        <v>198</v>
      </c>
      <c r="B199" s="114">
        <v>7.3183167320945541E-2</v>
      </c>
      <c r="C199" s="114">
        <v>0.58009394108473811</v>
      </c>
      <c r="D199" s="114">
        <v>9.2511631476283274E-2</v>
      </c>
      <c r="E199" s="114">
        <v>3.1575726297068618E-2</v>
      </c>
      <c r="F199" s="114">
        <v>0.14840814573421568</v>
      </c>
      <c r="G199" s="114">
        <v>0.74126571167155686</v>
      </c>
      <c r="H199" s="114">
        <v>0.5862610095842129</v>
      </c>
      <c r="I199" s="114">
        <v>7.8205361071194579E-2</v>
      </c>
      <c r="J199" s="114">
        <v>0.30204508798947138</v>
      </c>
      <c r="K199" s="94">
        <v>0.77390696003829018</v>
      </c>
      <c r="L199" s="95"/>
      <c r="M199" s="96">
        <v>198</v>
      </c>
      <c r="N199" s="117">
        <v>-1.4524866639757399</v>
      </c>
      <c r="O199" s="117">
        <v>0.20213380869494618</v>
      </c>
      <c r="P199" s="117">
        <v>-1.3254460169827493</v>
      </c>
      <c r="Q199" s="117">
        <v>-1.858123681465327</v>
      </c>
      <c r="R199" s="117">
        <v>-1.0432850533121654</v>
      </c>
      <c r="S199" s="117">
        <v>0.64725244051113107</v>
      </c>
      <c r="T199" s="117">
        <v>0.21793727889021927</v>
      </c>
      <c r="U199" s="114">
        <v>-1.4172470089915772</v>
      </c>
      <c r="V199" s="114">
        <v>-0.51852764654419126</v>
      </c>
      <c r="W199" s="88">
        <v>0.75177549673030319</v>
      </c>
      <c r="X199" s="50"/>
      <c r="Y199" s="89">
        <v>198</v>
      </c>
      <c r="Z199" s="114">
        <f>(幕後結果!$AB$2+幕後結果!$AB$4*幕後結果_最佳化!$N1200)*12/3</f>
        <v>-1.8516257190687655</v>
      </c>
      <c r="AA199" s="114">
        <f>(幕後結果!$AC$2+幕後結果!$AC$4*幕後結果_最佳化!$O1200)*12/3</f>
        <v>0.67290312287164011</v>
      </c>
      <c r="AB199" s="114">
        <f>(幕後結果!$AD$2+幕後結果!$AD$4*幕後結果_最佳化!$P1200)*12/3</f>
        <v>-3.6812227782180096</v>
      </c>
      <c r="AC199" s="114">
        <f>(幕後結果!$AE$2+幕後結果!$AE$4*幕後結果_最佳化!$Q1200)*12/3</f>
        <v>-1.7911363914523222</v>
      </c>
      <c r="AD199" s="114">
        <f>(幕後結果!$AF$2+幕後結果!$AF$4*幕後結果_最佳化!$R1200)*12/3</f>
        <v>-3.0154494263389999</v>
      </c>
      <c r="AE199" s="114">
        <f>(幕後結果!$AG$2+幕後結果!$AG$4*幕後結果_最佳化!$S1200)*12/3</f>
        <v>1.6473039686447033E-2</v>
      </c>
      <c r="AF199" s="114">
        <f>(幕後結果!$AH$2+幕後結果!$AH$4*幕後結果_最佳化!$T1200)*12/3</f>
        <v>-0.53542883009012388</v>
      </c>
      <c r="AG199" s="114">
        <f>(幕後結果!$AI$2+幕後結果!$AI$4*幕後結果_最佳化!$U1200)*12/3</f>
        <v>-5.4841895126839715</v>
      </c>
      <c r="AH199" s="114">
        <f>(幕後結果!$AJ$2+幕後結果!$AJ$4*幕後結果_最佳化!$V1200)*12/3</f>
        <v>-1.7127709272323877E-2</v>
      </c>
      <c r="AI199" s="90">
        <f>(幕後結果!$AK$2+幕後結果!$AK$4*幕後結果_最佳化!$W1200)*12/3</f>
        <v>0.11119366294225808</v>
      </c>
      <c r="AJ199" s="50"/>
      <c r="AK199" s="50"/>
      <c r="AL199" s="50"/>
      <c r="AM199" s="98">
        <v>198</v>
      </c>
      <c r="AN199" s="118">
        <f t="shared" si="40"/>
        <v>0.17772219154071539</v>
      </c>
      <c r="AO199" s="118">
        <f t="shared" si="41"/>
        <v>5.0468948305459324E-2</v>
      </c>
      <c r="AP199" s="118">
        <f t="shared" si="42"/>
        <v>0.10197868132398383</v>
      </c>
      <c r="AQ199" s="118">
        <f t="shared" si="43"/>
        <v>9.5618494446358684E-2</v>
      </c>
      <c r="AR199" s="118">
        <f t="shared" si="44"/>
        <v>5.8193309935259764E-2</v>
      </c>
      <c r="AS199" s="118">
        <f t="shared" si="45"/>
        <v>0.17608342483605385</v>
      </c>
      <c r="AT199" s="118">
        <f t="shared" si="46"/>
        <v>7.9756267725352478E-2</v>
      </c>
      <c r="AU199" s="118">
        <f t="shared" si="47"/>
        <v>0.17126243033590069</v>
      </c>
      <c r="AV199" s="118">
        <f t="shared" si="48"/>
        <v>8.612677902732209E-2</v>
      </c>
      <c r="AW199" s="118">
        <f t="shared" si="49"/>
        <v>2.7894725235938934E-3</v>
      </c>
      <c r="AX199" s="118">
        <f t="shared" si="50"/>
        <v>1.0000000000000002</v>
      </c>
      <c r="AY199" s="118">
        <f>SUMPRODUCT(AN199:AW199,幕後結果_最佳化!$Z$1005:$AI$1005)</f>
        <v>-0.28194040976026497</v>
      </c>
      <c r="AZ199" s="118">
        <f>(SUMPRODUCT(AN199:AW199,MMULT(AN199:AW199,幕後結果!$AB$9:$AK$18)))*252</f>
        <v>8.2221244391673567E-2</v>
      </c>
      <c r="BA199" s="118">
        <f t="shared" si="51"/>
        <v>0.28674247050563256</v>
      </c>
      <c r="BB199" s="113">
        <f t="shared" si="52"/>
        <v>-1.1328646544317336</v>
      </c>
      <c r="BC199" s="50"/>
      <c r="BD199" s="50"/>
    </row>
    <row r="200" spans="1:56">
      <c r="A200" s="85">
        <v>199</v>
      </c>
      <c r="B200" s="114">
        <v>0.46743491348869215</v>
      </c>
      <c r="C200" s="114">
        <v>0.57936001935530879</v>
      </c>
      <c r="D200" s="114">
        <v>0.49364286146275016</v>
      </c>
      <c r="E200" s="114">
        <v>0.6155981157878343</v>
      </c>
      <c r="F200" s="114">
        <v>0.41877999211534922</v>
      </c>
      <c r="G200" s="114">
        <v>0.86869275674969026</v>
      </c>
      <c r="H200" s="114">
        <v>0.99760662488130802</v>
      </c>
      <c r="I200" s="114">
        <v>0.53103716776958021</v>
      </c>
      <c r="J200" s="114">
        <v>0.67151971492540308</v>
      </c>
      <c r="K200" s="94">
        <v>0.37160004310259165</v>
      </c>
      <c r="L200" s="95"/>
      <c r="M200" s="96">
        <v>199</v>
      </c>
      <c r="N200" s="117">
        <v>-8.171943019209453E-2</v>
      </c>
      <c r="O200" s="117">
        <v>0.20025652567374427</v>
      </c>
      <c r="P200" s="117">
        <v>-1.5935657641445947E-2</v>
      </c>
      <c r="Q200" s="117">
        <v>0.29393997843121439</v>
      </c>
      <c r="R200" s="117">
        <v>-0.2050155393678616</v>
      </c>
      <c r="S200" s="117">
        <v>1.1202329960509654</v>
      </c>
      <c r="T200" s="117">
        <v>2.8210449015676078</v>
      </c>
      <c r="U200" s="114">
        <v>7.7877290037229416E-2</v>
      </c>
      <c r="V200" s="114">
        <v>0.44411343972152179</v>
      </c>
      <c r="W200" s="88">
        <v>-0.32761856098211395</v>
      </c>
      <c r="X200" s="50"/>
      <c r="Y200" s="89">
        <v>199</v>
      </c>
      <c r="Z200" s="114">
        <f>(幕後結果!$AB$2+幕後結果!$AB$4*幕後結果_最佳化!$N1201)*12/3</f>
        <v>-0.14974911592542117</v>
      </c>
      <c r="AA200" s="114">
        <f>(幕後結果!$AC$2+幕後結果!$AC$4*幕後結果_最佳化!$O1201)*12/3</f>
        <v>1.574321571813704</v>
      </c>
      <c r="AB200" s="114">
        <f>(幕後結果!$AD$2+幕後結果!$AD$4*幕後結果_最佳化!$P1201)*12/3</f>
        <v>-0.82517537143434971</v>
      </c>
      <c r="AC200" s="114">
        <f>(幕後結果!$AE$2+幕後結果!$AE$4*幕後結果_最佳化!$Q1201)*12/3</f>
        <v>-0.28518207645102889</v>
      </c>
      <c r="AD200" s="114">
        <f>(幕後結果!$AF$2+幕後結果!$AF$4*幕後結果_最佳化!$R1201)*12/3</f>
        <v>-1.0050899884184663</v>
      </c>
      <c r="AE200" s="114">
        <f>(幕後結果!$AG$2+幕後結果!$AG$4*幕後結果_最佳化!$S1201)*12/3</f>
        <v>1.4764203660403341</v>
      </c>
      <c r="AF200" s="114">
        <f>(幕後結果!$AH$2+幕後結果!$AH$4*幕後結果_最佳化!$T1201)*12/3</f>
        <v>0.83333663427300786</v>
      </c>
      <c r="AG200" s="114">
        <f>(幕後結果!$AI$2+幕後結果!$AI$4*幕後結果_最佳化!$U1201)*12/3</f>
        <v>-1.1697467283061436</v>
      </c>
      <c r="AH200" s="114">
        <f>(幕後結果!$AJ$2+幕後結果!$AJ$4*幕後結果_最佳化!$V1201)*12/3</f>
        <v>1.7336204865577469</v>
      </c>
      <c r="AI200" s="90">
        <f>(幕後結果!$AK$2+幕後結果!$AK$4*幕後結果_最佳化!$W1201)*12/3</f>
        <v>1.1126580926157401</v>
      </c>
      <c r="AJ200" s="50"/>
      <c r="AK200" s="50"/>
      <c r="AL200" s="50"/>
      <c r="AM200" s="98">
        <v>199</v>
      </c>
      <c r="AN200" s="118">
        <f t="shared" si="40"/>
        <v>3.6096162427101161E-2</v>
      </c>
      <c r="AO200" s="118">
        <f t="shared" si="41"/>
        <v>7.21713356587214E-2</v>
      </c>
      <c r="AP200" s="118">
        <f t="shared" si="42"/>
        <v>1.3472542408751582E-2</v>
      </c>
      <c r="AQ200" s="118">
        <f t="shared" si="43"/>
        <v>0.15532822221363971</v>
      </c>
      <c r="AR200" s="118">
        <f t="shared" si="44"/>
        <v>0.15651210565134824</v>
      </c>
      <c r="AS200" s="118">
        <f t="shared" si="45"/>
        <v>5.1751397726191731E-3</v>
      </c>
      <c r="AT200" s="118">
        <f t="shared" si="46"/>
        <v>0.19576481326401554</v>
      </c>
      <c r="AU200" s="118">
        <f t="shared" si="47"/>
        <v>0.23376980225988095</v>
      </c>
      <c r="AV200" s="118">
        <f t="shared" si="48"/>
        <v>9.8034745496912268E-2</v>
      </c>
      <c r="AW200" s="118">
        <f t="shared" si="49"/>
        <v>3.3675130847009953E-2</v>
      </c>
      <c r="AX200" s="118">
        <f t="shared" si="50"/>
        <v>0.99999999999999989</v>
      </c>
      <c r="AY200" s="118">
        <f>SUMPRODUCT(AN200:AW200,幕後結果_最佳化!$Z$1005:$AI$1005)</f>
        <v>-0.48859551281148894</v>
      </c>
      <c r="AZ200" s="118">
        <f>(SUMPRODUCT(AN200:AW200,MMULT(AN200:AW200,幕後結果!$AB$9:$AK$18)))*252</f>
        <v>6.3303722524532174E-2</v>
      </c>
      <c r="BA200" s="118">
        <f t="shared" si="51"/>
        <v>0.25160231025277208</v>
      </c>
      <c r="BB200" s="113">
        <f t="shared" si="52"/>
        <v>-2.1124428956058567</v>
      </c>
      <c r="BC200" s="50"/>
      <c r="BD200" s="50"/>
    </row>
    <row r="201" spans="1:56">
      <c r="A201" s="85">
        <v>200</v>
      </c>
      <c r="B201" s="114">
        <v>0.92972836869576136</v>
      </c>
      <c r="C201" s="114">
        <v>0.89823434491079834</v>
      </c>
      <c r="D201" s="114">
        <v>0.14629338732515795</v>
      </c>
      <c r="E201" s="114">
        <v>6.0110337391126034E-3</v>
      </c>
      <c r="F201" s="114">
        <v>0.93077331408741393</v>
      </c>
      <c r="G201" s="114">
        <v>7.3221506265755298E-2</v>
      </c>
      <c r="H201" s="114">
        <v>0.43439736350854363</v>
      </c>
      <c r="I201" s="114">
        <v>0.92342178119901663</v>
      </c>
      <c r="J201" s="114">
        <v>0.7330729591773435</v>
      </c>
      <c r="K201" s="94">
        <v>0.84001144926051241</v>
      </c>
      <c r="L201" s="95"/>
      <c r="M201" s="96">
        <v>200</v>
      </c>
      <c r="N201" s="117">
        <v>1.4737709863639443</v>
      </c>
      <c r="O201" s="117">
        <v>1.2715548982639104</v>
      </c>
      <c r="P201" s="117">
        <v>-1.0524638784493745</v>
      </c>
      <c r="Q201" s="117">
        <v>-2.5114959223597122</v>
      </c>
      <c r="R201" s="117">
        <v>1.4815751626728537</v>
      </c>
      <c r="S201" s="117">
        <v>-1.4522107571740754</v>
      </c>
      <c r="T201" s="117">
        <v>-0.16518963022984487</v>
      </c>
      <c r="U201" s="114">
        <v>1.4284706464903218</v>
      </c>
      <c r="V201" s="114">
        <v>0.6221335106266348</v>
      </c>
      <c r="W201" s="88">
        <v>0.99450494024190761</v>
      </c>
      <c r="X201" s="50"/>
      <c r="Y201" s="89">
        <v>200</v>
      </c>
      <c r="Z201" s="114">
        <f>(幕後結果!$AB$2+幕後結果!$AB$4*幕後結果_最佳化!$N1202)*12/3</f>
        <v>1.7814706281031594</v>
      </c>
      <c r="AA201" s="114">
        <f>(幕後結果!$AC$2+幕後結果!$AC$4*幕後結果_最佳化!$O1202)*12/3</f>
        <v>3.7057877663226932</v>
      </c>
      <c r="AB201" s="114">
        <f>(幕後結果!$AD$2+幕後結果!$AD$4*幕後結果_最佳化!$P1202)*12/3</f>
        <v>0.22112329961250543</v>
      </c>
      <c r="AC201" s="114">
        <f>(幕後結果!$AE$2+幕後結果!$AE$4*幕後結果_最佳化!$Q1202)*12/3</f>
        <v>-1.7927471470200249</v>
      </c>
      <c r="AD201" s="114">
        <f>(幕後結果!$AF$2+幕後結果!$AF$4*幕後結果_最佳化!$R1202)*12/3</f>
        <v>0.83772870089302975</v>
      </c>
      <c r="AE201" s="114">
        <f>(幕後結果!$AG$2+幕後結果!$AG$4*幕後結果_最佳化!$S1202)*12/3</f>
        <v>-0.44245131638650498</v>
      </c>
      <c r="AF201" s="114">
        <f>(幕後結果!$AH$2+幕後結果!$AH$4*幕後結果_最佳化!$T1202)*12/3</f>
        <v>-0.59610007676711696</v>
      </c>
      <c r="AG201" s="114">
        <f>(幕後結果!$AI$2+幕後結果!$AI$4*幕後結果_最佳化!$U1202)*12/3</f>
        <v>-0.24344489302291339</v>
      </c>
      <c r="AH201" s="114">
        <f>(幕後結果!$AJ$2+幕後結果!$AJ$4*幕後結果_最佳化!$V1202)*12/3</f>
        <v>0.40089444726016904</v>
      </c>
      <c r="AI201" s="90">
        <f>(幕後結果!$AK$2+幕後結果!$AK$4*幕後結果_最佳化!$W1202)*12/3</f>
        <v>1.5172109711485897</v>
      </c>
      <c r="AJ201" s="50"/>
      <c r="AK201" s="50"/>
      <c r="AL201" s="50"/>
      <c r="AM201" s="98">
        <v>200</v>
      </c>
      <c r="AN201" s="118">
        <f t="shared" si="40"/>
        <v>9.2452425000157032E-2</v>
      </c>
      <c r="AO201" s="118">
        <f t="shared" si="41"/>
        <v>8.0034652613233684E-2</v>
      </c>
      <c r="AP201" s="118">
        <f t="shared" si="42"/>
        <v>5.7449986721634344E-2</v>
      </c>
      <c r="AQ201" s="118">
        <f t="shared" si="43"/>
        <v>0.16495928935995244</v>
      </c>
      <c r="AR201" s="118">
        <f t="shared" si="44"/>
        <v>8.0803474104292838E-2</v>
      </c>
      <c r="AS201" s="118">
        <f t="shared" si="45"/>
        <v>4.3718934489150457E-2</v>
      </c>
      <c r="AT201" s="118">
        <f t="shared" si="46"/>
        <v>0.15194865118493048</v>
      </c>
      <c r="AU201" s="118">
        <f t="shared" si="47"/>
        <v>0.14325055232109668</v>
      </c>
      <c r="AV201" s="118">
        <f t="shared" si="48"/>
        <v>0.13567861340894719</v>
      </c>
      <c r="AW201" s="118">
        <f t="shared" si="49"/>
        <v>4.9703420796604968E-2</v>
      </c>
      <c r="AX201" s="118">
        <f t="shared" si="50"/>
        <v>1</v>
      </c>
      <c r="AY201" s="118">
        <f>SUMPRODUCT(AN201:AW201,幕後結果_最佳化!$Z$1005:$AI$1005)</f>
        <v>-0.22795045592819568</v>
      </c>
      <c r="AZ201" s="118">
        <f>(SUMPRODUCT(AN201:AW201,MMULT(AN201:AW201,幕後結果!$AB$9:$AK$18)))*252</f>
        <v>5.5052450200417623E-2</v>
      </c>
      <c r="BA201" s="118">
        <f t="shared" si="51"/>
        <v>0.23463258554688779</v>
      </c>
      <c r="BB201" s="113">
        <f t="shared" si="52"/>
        <v>-1.1543599338382191</v>
      </c>
      <c r="BC201" s="50"/>
      <c r="BD201" s="50"/>
    </row>
    <row r="202" spans="1:56">
      <c r="A202" s="85">
        <v>201</v>
      </c>
      <c r="B202" s="114">
        <v>6.2529239437985051E-3</v>
      </c>
      <c r="C202" s="114">
        <v>0.24802765609111499</v>
      </c>
      <c r="D202" s="114">
        <v>0.70929266006394198</v>
      </c>
      <c r="E202" s="114">
        <v>0.39995589937296683</v>
      </c>
      <c r="F202" s="114">
        <v>0.50649943017755916</v>
      </c>
      <c r="G202" s="114">
        <v>0.1705353451364271</v>
      </c>
      <c r="H202" s="114">
        <v>0.36681683005933485</v>
      </c>
      <c r="I202" s="114">
        <v>0.33224313106801739</v>
      </c>
      <c r="J202" s="114">
        <v>0.98235485580394766</v>
      </c>
      <c r="K202" s="94">
        <v>0.96719143075753311</v>
      </c>
      <c r="L202" s="95"/>
      <c r="M202" s="96">
        <v>201</v>
      </c>
      <c r="N202" s="117">
        <v>-2.497539649733405</v>
      </c>
      <c r="O202" s="117">
        <v>-0.68070951861422135</v>
      </c>
      <c r="P202" s="117">
        <v>0.55131949045105844</v>
      </c>
      <c r="Q202" s="117">
        <v>-0.2534612538207433</v>
      </c>
      <c r="R202" s="117">
        <v>1.6292376202218867E-2</v>
      </c>
      <c r="S202" s="117">
        <v>-0.95205184289171796</v>
      </c>
      <c r="T202" s="117">
        <v>-0.34029595887000985</v>
      </c>
      <c r="U202" s="114">
        <v>-0.43372759954175549</v>
      </c>
      <c r="V202" s="114">
        <v>2.1050117141228761</v>
      </c>
      <c r="W202" s="88">
        <v>1.8410301639868558</v>
      </c>
      <c r="X202" s="50"/>
      <c r="Y202" s="89">
        <v>201</v>
      </c>
      <c r="Z202" s="114">
        <f>(幕後結果!$AB$2+幕後結果!$AB$4*幕後結果_最佳化!$N1203)*12/3</f>
        <v>-3.1491116683038065</v>
      </c>
      <c r="AA202" s="114">
        <f>(幕後結果!$AC$2+幕後結果!$AC$4*幕後結果_最佳化!$O1203)*12/3</f>
        <v>-0.92755155610026707</v>
      </c>
      <c r="AB202" s="114">
        <f>(幕後結果!$AD$2+幕後結果!$AD$4*幕後結果_最佳化!$P1203)*12/3</f>
        <v>-3.2169299560435416</v>
      </c>
      <c r="AC202" s="114">
        <f>(幕後結果!$AE$2+幕後結果!$AE$4*幕後結果_最佳化!$Q1203)*12/3</f>
        <v>-0.98005521601950341</v>
      </c>
      <c r="AD202" s="114">
        <f>(幕後結果!$AF$2+幕後結果!$AF$4*幕後結果_最佳化!$R1203)*12/3</f>
        <v>-1.8628112039830083</v>
      </c>
      <c r="AE202" s="114">
        <f>(幕後結果!$AG$2+幕後結果!$AG$4*幕後結果_最佳化!$S1203)*12/3</f>
        <v>-1.2594916587481357</v>
      </c>
      <c r="AF202" s="114">
        <f>(幕後結果!$AH$2+幕後結果!$AH$4*幕後結果_最佳化!$T1203)*12/3</f>
        <v>-0.4732635254507695</v>
      </c>
      <c r="AG202" s="114">
        <f>(幕後結果!$AI$2+幕後結果!$AI$4*幕後結果_最佳化!$U1203)*12/3</f>
        <v>-3.1268341332394125</v>
      </c>
      <c r="AH202" s="114">
        <f>(幕後結果!$AJ$2+幕後結果!$AJ$4*幕後結果_最佳化!$V1203)*12/3</f>
        <v>1.2060057675863671</v>
      </c>
      <c r="AI202" s="90">
        <f>(幕後結果!$AK$2+幕後結果!$AK$4*幕後結果_最佳化!$W1203)*12/3</f>
        <v>1.4984687236692669</v>
      </c>
      <c r="AJ202" s="50"/>
      <c r="AK202" s="50"/>
      <c r="AL202" s="50"/>
      <c r="AM202" s="98">
        <v>201</v>
      </c>
      <c r="AN202" s="118">
        <f t="shared" si="40"/>
        <v>2.6629550406001751E-2</v>
      </c>
      <c r="AO202" s="118">
        <f t="shared" si="41"/>
        <v>7.9173216078674682E-2</v>
      </c>
      <c r="AP202" s="118">
        <f t="shared" si="42"/>
        <v>4.5537979516970202E-2</v>
      </c>
      <c r="AQ202" s="118">
        <f t="shared" si="43"/>
        <v>0.13226201693502182</v>
      </c>
      <c r="AR202" s="118">
        <f t="shared" si="44"/>
        <v>8.7435634896003367E-2</v>
      </c>
      <c r="AS202" s="118">
        <f t="shared" si="45"/>
        <v>0.12720056383445574</v>
      </c>
      <c r="AT202" s="118">
        <f t="shared" si="46"/>
        <v>0.13762979906522022</v>
      </c>
      <c r="AU202" s="118">
        <f t="shared" si="47"/>
        <v>0.18435927844784353</v>
      </c>
      <c r="AV202" s="118">
        <f t="shared" si="48"/>
        <v>8.6902113139499984E-2</v>
      </c>
      <c r="AW202" s="118">
        <f t="shared" si="49"/>
        <v>9.2869847680308787E-2</v>
      </c>
      <c r="AX202" s="118">
        <f t="shared" si="50"/>
        <v>1</v>
      </c>
      <c r="AY202" s="118">
        <f>SUMPRODUCT(AN202:AW202,幕後結果_最佳化!$Z$1005:$AI$1005)</f>
        <v>-0.22902798718249809</v>
      </c>
      <c r="AZ202" s="118">
        <f>(SUMPRODUCT(AN202:AW202,MMULT(AN202:AW202,幕後結果!$AB$9:$AK$18)))*252</f>
        <v>6.0389393750578141E-2</v>
      </c>
      <c r="BA202" s="118">
        <f t="shared" si="51"/>
        <v>0.24574253549310127</v>
      </c>
      <c r="BB202" s="113">
        <f t="shared" si="52"/>
        <v>-1.1065564479378944</v>
      </c>
      <c r="BC202" s="50"/>
      <c r="BD202" s="50"/>
    </row>
    <row r="203" spans="1:56">
      <c r="A203" s="85">
        <v>202</v>
      </c>
      <c r="B203" s="114">
        <v>0.46324404776300687</v>
      </c>
      <c r="C203" s="114">
        <v>0.75952739210706532</v>
      </c>
      <c r="D203" s="114">
        <v>0.67609242400325198</v>
      </c>
      <c r="E203" s="114">
        <v>0.88100434421249529</v>
      </c>
      <c r="F203" s="114">
        <v>0.171061448522426</v>
      </c>
      <c r="G203" s="114">
        <v>0.7186748481727836</v>
      </c>
      <c r="H203" s="114">
        <v>0.25690844907479926</v>
      </c>
      <c r="I203" s="114">
        <v>0.58735512391539957</v>
      </c>
      <c r="J203" s="114">
        <v>0.2341291288729126</v>
      </c>
      <c r="K203" s="94">
        <v>8.8711305064362644E-2</v>
      </c>
      <c r="L203" s="95"/>
      <c r="M203" s="96">
        <v>202</v>
      </c>
      <c r="N203" s="117">
        <v>-9.2264244990359401E-2</v>
      </c>
      <c r="O203" s="117">
        <v>0.7047831184757698</v>
      </c>
      <c r="P203" s="117">
        <v>0.45679951837590177</v>
      </c>
      <c r="Q203" s="117">
        <v>1.1800223858828449</v>
      </c>
      <c r="R203" s="117">
        <v>-0.94997905148094397</v>
      </c>
      <c r="S203" s="117">
        <v>0.57890940525387924</v>
      </c>
      <c r="T203" s="117">
        <v>-0.65290597281292906</v>
      </c>
      <c r="U203" s="114">
        <v>0.22074659055563972</v>
      </c>
      <c r="V203" s="114">
        <v>-0.72531589317276635</v>
      </c>
      <c r="W203" s="88">
        <v>-1.3487334100646198</v>
      </c>
      <c r="X203" s="50"/>
      <c r="Y203" s="89">
        <v>202</v>
      </c>
      <c r="Z203" s="114">
        <f>(幕後結果!$AB$2+幕後結果!$AB$4*幕後結果_最佳化!$N1204)*12/3</f>
        <v>-0.16284103492330348</v>
      </c>
      <c r="AA203" s="114">
        <f>(幕後結果!$AC$2+幕後結果!$AC$4*幕後結果_最佳化!$O1204)*12/3</f>
        <v>2.0884175575171242</v>
      </c>
      <c r="AB203" s="114">
        <f>(幕後結果!$AD$2+幕後結果!$AD$4*幕後結果_最佳化!$P1204)*12/3</f>
        <v>-0.13344517941511136</v>
      </c>
      <c r="AC203" s="114">
        <f>(幕後結果!$AE$2+幕後結果!$AE$4*幕後結果_最佳化!$Q1204)*12/3</f>
        <v>0.3356808539583776</v>
      </c>
      <c r="AD203" s="114">
        <f>(幕後結果!$AF$2+幕後結果!$AF$4*幕後結果_最佳化!$R1204)*12/3</f>
        <v>-1.4744829330158906</v>
      </c>
      <c r="AE203" s="114">
        <f>(幕後結果!$AG$2+幕後結果!$AG$4*幕後結果_最佳化!$S1204)*12/3</f>
        <v>1.1508398826738817</v>
      </c>
      <c r="AF203" s="114">
        <f>(幕後結果!$AH$2+幕後結果!$AH$4*幕後結果_最佳化!$T1204)*12/3</f>
        <v>-0.40941983104320262</v>
      </c>
      <c r="AG203" s="114">
        <f>(幕後結果!$AI$2+幕後結果!$AI$4*幕後結果_最佳化!$U1204)*12/3</f>
        <v>-1.2996323575322206</v>
      </c>
      <c r="AH203" s="114">
        <f>(幕後結果!$AJ$2+幕後結果!$AJ$4*幕後結果_最佳化!$V1204)*12/3</f>
        <v>0.5963722482011139</v>
      </c>
      <c r="AI203" s="90">
        <f>(幕後結果!$AK$2+幕後結果!$AK$4*幕後結果_最佳化!$W1204)*12/3</f>
        <v>0.11314776313112473</v>
      </c>
      <c r="AJ203" s="50"/>
      <c r="AK203" s="50"/>
      <c r="AL203" s="50"/>
      <c r="AM203" s="98">
        <v>202</v>
      </c>
      <c r="AN203" s="118">
        <f t="shared" si="40"/>
        <v>0.20553494390817598</v>
      </c>
      <c r="AO203" s="118">
        <f t="shared" si="41"/>
        <v>0.18841752541576307</v>
      </c>
      <c r="AP203" s="118">
        <f t="shared" si="42"/>
        <v>2.0144475169497519E-2</v>
      </c>
      <c r="AQ203" s="118">
        <f t="shared" si="43"/>
        <v>0.12172142089246774</v>
      </c>
      <c r="AR203" s="118">
        <f t="shared" si="44"/>
        <v>7.6244477993265683E-2</v>
      </c>
      <c r="AS203" s="118">
        <f t="shared" si="45"/>
        <v>9.6350607247401923E-2</v>
      </c>
      <c r="AT203" s="118">
        <f t="shared" si="46"/>
        <v>0.10547559944065353</v>
      </c>
      <c r="AU203" s="118">
        <f t="shared" si="47"/>
        <v>7.074209971994358E-2</v>
      </c>
      <c r="AV203" s="118">
        <f t="shared" si="48"/>
        <v>3.3837003304876462E-2</v>
      </c>
      <c r="AW203" s="118">
        <f t="shared" si="49"/>
        <v>8.1531846907954841E-2</v>
      </c>
      <c r="AX203" s="118">
        <f t="shared" si="50"/>
        <v>1.0000000000000004</v>
      </c>
      <c r="AY203" s="118">
        <f>SUMPRODUCT(AN203:AW203,幕後結果_最佳化!$Z$1005:$AI$1005)</f>
        <v>0.10056913950362489</v>
      </c>
      <c r="AZ203" s="118">
        <f>(SUMPRODUCT(AN203:AW203,MMULT(AN203:AW203,幕後結果!$AB$9:$AK$18)))*252</f>
        <v>7.2126790272287827E-2</v>
      </c>
      <c r="BA203" s="118">
        <f t="shared" si="51"/>
        <v>0.26856431310263063</v>
      </c>
      <c r="BB203" s="113">
        <f t="shared" si="52"/>
        <v>0.21473120846695254</v>
      </c>
      <c r="BC203" s="50"/>
      <c r="BD203" s="50"/>
    </row>
    <row r="204" spans="1:56">
      <c r="A204" s="85">
        <v>203</v>
      </c>
      <c r="B204" s="114">
        <v>0.8361851062260921</v>
      </c>
      <c r="C204" s="114">
        <v>0.67731693860645037</v>
      </c>
      <c r="D204" s="114">
        <v>0.88559730063384623</v>
      </c>
      <c r="E204" s="114">
        <v>6.527673433224912E-2</v>
      </c>
      <c r="F204" s="114">
        <v>0.11355379785662012</v>
      </c>
      <c r="G204" s="114">
        <v>0.85997321529808524</v>
      </c>
      <c r="H204" s="114">
        <v>0.54156898067258408</v>
      </c>
      <c r="I204" s="114">
        <v>0.69210986064637559</v>
      </c>
      <c r="J204" s="114">
        <v>0.83803998581306494</v>
      </c>
      <c r="K204" s="94">
        <v>0.38674119721605815</v>
      </c>
      <c r="L204" s="95"/>
      <c r="M204" s="96">
        <v>203</v>
      </c>
      <c r="N204" s="117">
        <v>0.97889919993957608</v>
      </c>
      <c r="O204" s="117">
        <v>0.46020912370440742</v>
      </c>
      <c r="P204" s="117">
        <v>1.2034418046751882</v>
      </c>
      <c r="Q204" s="117">
        <v>-1.5119229351681394</v>
      </c>
      <c r="R204" s="117">
        <v>-1.2078431619233432</v>
      </c>
      <c r="S204" s="117">
        <v>1.0801990094422436</v>
      </c>
      <c r="T204" s="117">
        <v>0.10438725223584527</v>
      </c>
      <c r="U204" s="114">
        <v>0.50183970840228531</v>
      </c>
      <c r="V204" s="114">
        <v>0.98643432461881797</v>
      </c>
      <c r="W204" s="88">
        <v>-0.28782278594073674</v>
      </c>
      <c r="X204" s="50"/>
      <c r="Y204" s="89">
        <v>203</v>
      </c>
      <c r="Z204" s="114">
        <f>(幕後結果!$AB$2+幕後結果!$AB$4*幕後結果_最佳化!$N1205)*12/3</f>
        <v>1.1670623652599634</v>
      </c>
      <c r="AA204" s="114">
        <f>(幕後結果!$AC$2+幕後結果!$AC$4*幕後結果_最佳化!$O1205)*12/3</f>
        <v>2.5417496007467393</v>
      </c>
      <c r="AB204" s="114">
        <f>(幕後結果!$AD$2+幕後結果!$AD$4*幕後結果_最佳化!$P1205)*12/3</f>
        <v>1.7084287900145443</v>
      </c>
      <c r="AC204" s="114">
        <f>(幕後結果!$AE$2+幕後結果!$AE$4*幕後結果_最佳化!$Q1205)*12/3</f>
        <v>-1.305825405359849</v>
      </c>
      <c r="AD204" s="114">
        <f>(幕後結果!$AF$2+幕後結果!$AF$4*幕後結果_最佳化!$R1205)*12/3</f>
        <v>-1.7192257172439824</v>
      </c>
      <c r="AE204" s="114">
        <f>(幕後結果!$AG$2+幕後結果!$AG$4*幕後結果_最佳化!$S1205)*12/3</f>
        <v>1.3957482461680162</v>
      </c>
      <c r="AF204" s="114">
        <f>(幕後結果!$AH$2+幕後結果!$AH$4*幕後結果_最佳化!$T1205)*12/3</f>
        <v>-0.52704847582878711</v>
      </c>
      <c r="AG204" s="114">
        <f>(幕後結果!$AI$2+幕後結果!$AI$4*幕後結果_最佳化!$U1205)*12/3</f>
        <v>-1.0239996935604034</v>
      </c>
      <c r="AH204" s="114">
        <f>(幕後結果!$AJ$2+幕後結果!$AJ$4*幕後結果_最佳化!$V1205)*12/3</f>
        <v>1.1783616836401123</v>
      </c>
      <c r="AI204" s="90">
        <f>(幕後結果!$AK$2+幕後結果!$AK$4*幕後結果_最佳化!$W1205)*12/3</f>
        <v>0.26183332478436938</v>
      </c>
      <c r="AJ204" s="50"/>
      <c r="AK204" s="50"/>
      <c r="AL204" s="50"/>
      <c r="AM204" s="98">
        <v>203</v>
      </c>
      <c r="AN204" s="118">
        <f t="shared" si="40"/>
        <v>1.7298272616412647E-2</v>
      </c>
      <c r="AO204" s="118">
        <f t="shared" si="41"/>
        <v>0.16664010297477028</v>
      </c>
      <c r="AP204" s="118">
        <f t="shared" si="42"/>
        <v>0.17353081777803961</v>
      </c>
      <c r="AQ204" s="118">
        <f t="shared" si="43"/>
        <v>1.0409315550177956E-2</v>
      </c>
      <c r="AR204" s="118">
        <f t="shared" si="44"/>
        <v>0.14375721812914494</v>
      </c>
      <c r="AS204" s="118">
        <f t="shared" si="45"/>
        <v>9.6159222829947294E-2</v>
      </c>
      <c r="AT204" s="118">
        <f t="shared" si="46"/>
        <v>4.0277710481641362E-3</v>
      </c>
      <c r="AU204" s="118">
        <f t="shared" si="47"/>
        <v>0.19447439829437072</v>
      </c>
      <c r="AV204" s="118">
        <f t="shared" si="48"/>
        <v>7.165196144110314E-2</v>
      </c>
      <c r="AW204" s="118">
        <f t="shared" si="49"/>
        <v>0.12205091933786923</v>
      </c>
      <c r="AX204" s="118">
        <f t="shared" si="50"/>
        <v>0.99999999999999989</v>
      </c>
      <c r="AY204" s="118">
        <f>SUMPRODUCT(AN204:AW204,幕後結果_最佳化!$Z$1005:$AI$1005)</f>
        <v>-0.16698913538569587</v>
      </c>
      <c r="AZ204" s="118">
        <f>(SUMPRODUCT(AN204:AW204,MMULT(AN204:AW204,幕後結果!$AB$9:$AK$18)))*252</f>
        <v>0.10514448439480147</v>
      </c>
      <c r="BA204" s="118">
        <f t="shared" si="51"/>
        <v>0.32425990253930792</v>
      </c>
      <c r="BB204" s="113">
        <f t="shared" si="52"/>
        <v>-0.64728674048821799</v>
      </c>
      <c r="BC204" s="50"/>
      <c r="BD204" s="50"/>
    </row>
    <row r="205" spans="1:56">
      <c r="A205" s="85">
        <v>204</v>
      </c>
      <c r="B205" s="114">
        <v>0.52806140489051501</v>
      </c>
      <c r="C205" s="114">
        <v>0.30558200411746106</v>
      </c>
      <c r="D205" s="114">
        <v>0.84118739211306859</v>
      </c>
      <c r="E205" s="114">
        <v>0.35414163210810412</v>
      </c>
      <c r="F205" s="114">
        <v>2.2275878951959704E-2</v>
      </c>
      <c r="G205" s="114">
        <v>0.81004666196631603</v>
      </c>
      <c r="H205" s="114">
        <v>0.33437041495602804</v>
      </c>
      <c r="I205" s="114">
        <v>4.6147683781206927E-2</v>
      </c>
      <c r="J205" s="114">
        <v>0.36754009634417462</v>
      </c>
      <c r="K205" s="94">
        <v>0.31621936462451372</v>
      </c>
      <c r="L205" s="95"/>
      <c r="M205" s="96">
        <v>204</v>
      </c>
      <c r="N205" s="117">
        <v>7.0397614090508598E-2</v>
      </c>
      <c r="O205" s="117">
        <v>-0.5084126143146882</v>
      </c>
      <c r="P205" s="117">
        <v>0.99934990968321313</v>
      </c>
      <c r="Q205" s="117">
        <v>-0.37416271166398091</v>
      </c>
      <c r="R205" s="117">
        <v>-2.0088621220491505</v>
      </c>
      <c r="S205" s="117">
        <v>0.87806826063813403</v>
      </c>
      <c r="T205" s="117">
        <v>-0.4278767846151989</v>
      </c>
      <c r="U205" s="114">
        <v>-1.6834119703836024</v>
      </c>
      <c r="V205" s="114">
        <v>-0.33837555554698828</v>
      </c>
      <c r="W205" s="88">
        <v>-0.4782971434164266</v>
      </c>
      <c r="X205" s="50"/>
      <c r="Y205" s="89">
        <v>204</v>
      </c>
      <c r="Z205" s="114">
        <f>(幕後結果!$AB$2+幕後結果!$AB$4*幕後結果_最佳化!$N1206)*12/3</f>
        <v>3.9111860776873744E-2</v>
      </c>
      <c r="AA205" s="114">
        <f>(幕後結果!$AC$2+幕後結果!$AC$4*幕後結果_最佳化!$O1206)*12/3</f>
        <v>0.94269758250052293</v>
      </c>
      <c r="AB205" s="114">
        <f>(幕後結果!$AD$2+幕後結果!$AD$4*幕後結果_最佳化!$P1206)*12/3</f>
        <v>0.10874782096085134</v>
      </c>
      <c r="AC205" s="114">
        <f>(幕後結果!$AE$2+幕後結果!$AE$4*幕後結果_最佳化!$Q1206)*12/3</f>
        <v>-0.7815312579503052</v>
      </c>
      <c r="AD205" s="114">
        <f>(幕後結果!$AF$2+幕後結果!$AF$4*幕後結果_最佳化!$R1206)*12/3</f>
        <v>-2.8738633858990696</v>
      </c>
      <c r="AE205" s="114">
        <f>(幕後結果!$AG$2+幕後結果!$AG$4*幕後結果_最佳化!$S1206)*12/3</f>
        <v>0.80266634668889247</v>
      </c>
      <c r="AF205" s="114">
        <f>(幕後結果!$AH$2+幕後結果!$AH$4*幕後結果_最佳化!$T1206)*12/3</f>
        <v>-0.66036318643508718</v>
      </c>
      <c r="AG205" s="114">
        <f>(幕後結果!$AI$2+幕後結果!$AI$4*幕後結果_最佳化!$U1206)*12/3</f>
        <v>-4.1470351732507336</v>
      </c>
      <c r="AH205" s="114">
        <f>(幕後結果!$AJ$2+幕後結果!$AJ$4*幕後結果_最佳化!$V1206)*12/3</f>
        <v>0.43471619521677152</v>
      </c>
      <c r="AI205" s="90">
        <f>(幕後結果!$AK$2+幕後結果!$AK$4*幕後結果_最佳化!$W1206)*12/3</f>
        <v>-0.29530652269400293</v>
      </c>
      <c r="AJ205" s="50"/>
      <c r="AK205" s="50"/>
      <c r="AL205" s="50"/>
      <c r="AM205" s="98">
        <v>204</v>
      </c>
      <c r="AN205" s="118">
        <f t="shared" si="40"/>
        <v>0.15976026600991491</v>
      </c>
      <c r="AO205" s="118">
        <f t="shared" si="41"/>
        <v>0.18011956508271976</v>
      </c>
      <c r="AP205" s="118">
        <f t="shared" si="42"/>
        <v>7.2302364560751842E-2</v>
      </c>
      <c r="AQ205" s="118">
        <f t="shared" si="43"/>
        <v>2.9083735673383761E-3</v>
      </c>
      <c r="AR205" s="118">
        <f t="shared" si="44"/>
        <v>7.847700380951271E-2</v>
      </c>
      <c r="AS205" s="118">
        <f t="shared" si="45"/>
        <v>0.15140140855292467</v>
      </c>
      <c r="AT205" s="118">
        <f t="shared" si="46"/>
        <v>8.3228739897515655E-2</v>
      </c>
      <c r="AU205" s="118">
        <f t="shared" si="47"/>
        <v>1.7350538662203513E-2</v>
      </c>
      <c r="AV205" s="118">
        <f t="shared" si="48"/>
        <v>0.13675116153965197</v>
      </c>
      <c r="AW205" s="118">
        <f t="shared" si="49"/>
        <v>0.11770057831746641</v>
      </c>
      <c r="AX205" s="118">
        <f t="shared" si="50"/>
        <v>0.99999999999999978</v>
      </c>
      <c r="AY205" s="118">
        <f>SUMPRODUCT(AN205:AW205,幕後結果_最佳化!$Z$1005:$AI$1005)</f>
        <v>0.32192786423899661</v>
      </c>
      <c r="AZ205" s="118">
        <f>(SUMPRODUCT(AN205:AW205,MMULT(AN205:AW205,幕後結果!$AB$9:$AK$18)))*252</f>
        <v>7.4962976040702609E-2</v>
      </c>
      <c r="BA205" s="118">
        <f t="shared" si="51"/>
        <v>0.27379367421600997</v>
      </c>
      <c r="BB205" s="113">
        <f t="shared" si="52"/>
        <v>1.0191172788705742</v>
      </c>
      <c r="BC205" s="50"/>
      <c r="BD205" s="50"/>
    </row>
    <row r="206" spans="1:56">
      <c r="A206" s="85">
        <v>205</v>
      </c>
      <c r="B206" s="114">
        <v>0.46854795475174549</v>
      </c>
      <c r="C206" s="114">
        <v>0.70079194761453167</v>
      </c>
      <c r="D206" s="114">
        <v>0.40166135868896147</v>
      </c>
      <c r="E206" s="114">
        <v>0.3114206822400909</v>
      </c>
      <c r="F206" s="114">
        <v>0.87437546538567967</v>
      </c>
      <c r="G206" s="114">
        <v>0.85956881447635336</v>
      </c>
      <c r="H206" s="114">
        <v>0.24687447231739035</v>
      </c>
      <c r="I206" s="114">
        <v>0.69653104908069574</v>
      </c>
      <c r="J206" s="114">
        <v>0.44772952808428013</v>
      </c>
      <c r="K206" s="94">
        <v>0.28735508869916848</v>
      </c>
      <c r="L206" s="95"/>
      <c r="M206" s="96">
        <v>205</v>
      </c>
      <c r="N206" s="117">
        <v>-7.8920434563862565E-2</v>
      </c>
      <c r="O206" s="117">
        <v>0.52667959949914944</v>
      </c>
      <c r="P206" s="117">
        <v>-0.24904920857411933</v>
      </c>
      <c r="Q206" s="117">
        <v>-0.49182740055596724</v>
      </c>
      <c r="R206" s="117">
        <v>1.1473207790406394</v>
      </c>
      <c r="S206" s="117">
        <v>1.0783841193852459</v>
      </c>
      <c r="T206" s="117">
        <v>-0.68435829440779072</v>
      </c>
      <c r="U206" s="114">
        <v>0.51444929545091833</v>
      </c>
      <c r="V206" s="114">
        <v>-0.1313997882431456</v>
      </c>
      <c r="W206" s="88">
        <v>-0.56112815274404793</v>
      </c>
      <c r="X206" s="50"/>
      <c r="Y206" s="89">
        <v>205</v>
      </c>
      <c r="Z206" s="114">
        <f>(幕後結果!$AB$2+幕後結果!$AB$4*幕後結果_最佳化!$N1207)*12/3</f>
        <v>-0.1462740217923057</v>
      </c>
      <c r="AA206" s="114">
        <f>(幕後結果!$AC$2+幕後結果!$AC$4*幕後結果_最佳化!$O1207)*12/3</f>
        <v>1.9132765724300851</v>
      </c>
      <c r="AB206" s="114">
        <f>(幕後結果!$AD$2+幕後結果!$AD$4*幕後結果_最佳化!$P1207)*12/3</f>
        <v>-0.93097024989629629</v>
      </c>
      <c r="AC206" s="114">
        <f>(幕後結果!$AE$2+幕後結果!$AE$4*幕後結果_最佳化!$Q1207)*12/3</f>
        <v>-0.74797380658926149</v>
      </c>
      <c r="AD206" s="114">
        <f>(幕後結果!$AF$2+幕後結果!$AF$4*幕後結果_最佳化!$R1207)*12/3</f>
        <v>0.26568728964239541</v>
      </c>
      <c r="AE206" s="114">
        <f>(幕後結果!$AG$2+幕後結果!$AG$4*幕後結果_最佳化!$S1207)*12/3</f>
        <v>1.5893071569369732</v>
      </c>
      <c r="AF206" s="114">
        <f>(幕後結果!$AH$2+幕後結果!$AH$4*幕後結果_最佳化!$T1207)*12/3</f>
        <v>-0.56556800681107955</v>
      </c>
      <c r="AG206" s="114">
        <f>(幕後結果!$AI$2+幕後結果!$AI$4*幕後結果_最佳化!$U1207)*12/3</f>
        <v>-1.0318606456093584</v>
      </c>
      <c r="AH206" s="114">
        <f>(幕後結果!$AJ$2+幕後結果!$AJ$4*幕後結果_最佳化!$V1207)*12/3</f>
        <v>0.4606721890243663</v>
      </c>
      <c r="AI206" s="90">
        <f>(幕後結果!$AK$2+幕後結果!$AK$4*幕後結果_最佳化!$W1207)*12/3</f>
        <v>0.39731513474268998</v>
      </c>
      <c r="AJ206" s="50"/>
      <c r="AK206" s="50"/>
      <c r="AL206" s="50"/>
      <c r="AM206" s="98">
        <v>205</v>
      </c>
      <c r="AN206" s="118">
        <f t="shared" si="40"/>
        <v>0.15394157263742395</v>
      </c>
      <c r="AO206" s="118">
        <f t="shared" si="41"/>
        <v>0.15130343809539687</v>
      </c>
      <c r="AP206" s="118">
        <f t="shared" si="42"/>
        <v>0.12818384613126391</v>
      </c>
      <c r="AQ206" s="118">
        <f t="shared" si="43"/>
        <v>4.9191739197584072E-2</v>
      </c>
      <c r="AR206" s="118">
        <f t="shared" si="44"/>
        <v>4.4415946423679707E-2</v>
      </c>
      <c r="AS206" s="118">
        <f t="shared" si="45"/>
        <v>8.9300199388577459E-3</v>
      </c>
      <c r="AT206" s="118">
        <f t="shared" si="46"/>
        <v>0.11063659988634304</v>
      </c>
      <c r="AU206" s="118">
        <f t="shared" si="47"/>
        <v>7.5632109943744336E-2</v>
      </c>
      <c r="AV206" s="118">
        <f t="shared" si="48"/>
        <v>0.13655747593246517</v>
      </c>
      <c r="AW206" s="118">
        <f t="shared" si="49"/>
        <v>0.14120725181324117</v>
      </c>
      <c r="AX206" s="118">
        <f t="shared" si="50"/>
        <v>1</v>
      </c>
      <c r="AY206" s="118">
        <f>SUMPRODUCT(AN206:AW206,幕後結果_最佳化!$Z$1005:$AI$1005)</f>
        <v>9.6246060091788863E-2</v>
      </c>
      <c r="AZ206" s="118">
        <f>(SUMPRODUCT(AN206:AW206,MMULT(AN206:AW206,幕後結果!$AB$9:$AK$18)))*252</f>
        <v>7.676751966687953E-2</v>
      </c>
      <c r="BA206" s="118">
        <f t="shared" si="51"/>
        <v>0.27706952136039709</v>
      </c>
      <c r="BB206" s="113">
        <f t="shared" si="52"/>
        <v>0.19253673168330623</v>
      </c>
      <c r="BC206" s="50"/>
      <c r="BD206" s="50"/>
    </row>
    <row r="207" spans="1:56">
      <c r="A207" s="85">
        <v>206</v>
      </c>
      <c r="B207" s="114">
        <v>0.75286102586467307</v>
      </c>
      <c r="C207" s="114">
        <v>0.9074401610388616</v>
      </c>
      <c r="D207" s="114">
        <v>0.36258310268515004</v>
      </c>
      <c r="E207" s="114">
        <v>0.74851676752857066</v>
      </c>
      <c r="F207" s="114">
        <v>0.33360684348344716</v>
      </c>
      <c r="G207" s="114">
        <v>0.9730956704804512</v>
      </c>
      <c r="H207" s="114">
        <v>0.89193974780854157</v>
      </c>
      <c r="I207" s="114">
        <v>0.14244131172482621</v>
      </c>
      <c r="J207" s="114">
        <v>0.34909849505205637</v>
      </c>
      <c r="K207" s="94">
        <v>0.89711813766467396</v>
      </c>
      <c r="L207" s="95"/>
      <c r="M207" s="96">
        <v>206</v>
      </c>
      <c r="N207" s="117">
        <v>0.68352058334169041</v>
      </c>
      <c r="O207" s="117">
        <v>1.3251552088580802</v>
      </c>
      <c r="P207" s="117">
        <v>-0.35156274964728146</v>
      </c>
      <c r="Q207" s="117">
        <v>0.66982953265602907</v>
      </c>
      <c r="R207" s="117">
        <v>-0.42997519245951599</v>
      </c>
      <c r="S207" s="117">
        <v>1.9283737133035268</v>
      </c>
      <c r="T207" s="117">
        <v>1.2369099804181485</v>
      </c>
      <c r="U207" s="114">
        <v>-1.0694151949400275</v>
      </c>
      <c r="V207" s="114">
        <v>-0.38775548599125098</v>
      </c>
      <c r="W207" s="88">
        <v>1.2653002285835939</v>
      </c>
      <c r="X207" s="50"/>
      <c r="Y207" s="89">
        <v>206</v>
      </c>
      <c r="Z207" s="114">
        <f>(幕後結果!$AB$2+幕後結果!$AB$4*幕後結果_最佳化!$N1208)*12/3</f>
        <v>0.80033492659101968</v>
      </c>
      <c r="AA207" s="114">
        <f>(幕後結果!$AC$2+幕後結果!$AC$4*幕後結果_最佳化!$O1208)*12/3</f>
        <v>3.240355531185326</v>
      </c>
      <c r="AB207" s="114">
        <f>(幕後結果!$AD$2+幕後結果!$AD$4*幕後結果_最佳化!$P1208)*12/3</f>
        <v>0.11916958866189697</v>
      </c>
      <c r="AC207" s="114">
        <f>(幕後結果!$AE$2+幕後結果!$AE$4*幕後結果_最佳化!$Q1208)*12/3</f>
        <v>0.16210534079199496</v>
      </c>
      <c r="AD207" s="114">
        <f>(幕後結果!$AF$2+幕後結果!$AF$4*幕後結果_最佳化!$R1208)*12/3</f>
        <v>-0.7627020739325735</v>
      </c>
      <c r="AE207" s="114">
        <f>(幕後結果!$AG$2+幕後結果!$AG$4*幕後結果_最佳化!$S1208)*12/3</f>
        <v>2.6409339460478019</v>
      </c>
      <c r="AF207" s="114">
        <f>(幕後結果!$AH$2+幕後結果!$AH$4*幕後結果_最佳化!$T1208)*12/3</f>
        <v>0.29414158710010219</v>
      </c>
      <c r="AG207" s="114">
        <f>(幕後結果!$AI$2+幕後結果!$AI$4*幕後結果_最佳化!$U1208)*12/3</f>
        <v>-2.8035645597073842</v>
      </c>
      <c r="AH207" s="114">
        <f>(幕後結果!$AJ$2+幕後結果!$AJ$4*幕後結果_最佳化!$V1208)*12/3</f>
        <v>1.2690523085288321</v>
      </c>
      <c r="AI207" s="90">
        <f>(幕後結果!$AK$2+幕後結果!$AK$4*幕後結果_最佳化!$W1208)*12/3</f>
        <v>2.3577384047843735</v>
      </c>
      <c r="AJ207" s="50"/>
      <c r="AK207" s="50"/>
      <c r="AL207" s="50"/>
      <c r="AM207" s="98">
        <v>206</v>
      </c>
      <c r="AN207" s="118">
        <f t="shared" si="40"/>
        <v>9.4356464274702609E-2</v>
      </c>
      <c r="AO207" s="118">
        <f t="shared" si="41"/>
        <v>0.10007656079315114</v>
      </c>
      <c r="AP207" s="118">
        <f t="shared" si="42"/>
        <v>0.11196647931983834</v>
      </c>
      <c r="AQ207" s="118">
        <f t="shared" si="43"/>
        <v>0.13195302424885558</v>
      </c>
      <c r="AR207" s="118">
        <f t="shared" si="44"/>
        <v>0.10475539015570369</v>
      </c>
      <c r="AS207" s="118">
        <f t="shared" si="45"/>
        <v>0.12236507576903324</v>
      </c>
      <c r="AT207" s="118">
        <f t="shared" si="46"/>
        <v>0.11916905828878484</v>
      </c>
      <c r="AU207" s="118">
        <f t="shared" si="47"/>
        <v>8.8228862059336832E-2</v>
      </c>
      <c r="AV207" s="118">
        <f t="shared" si="48"/>
        <v>0.10942936247249174</v>
      </c>
      <c r="AW207" s="118">
        <f t="shared" si="49"/>
        <v>1.7699722618102084E-2</v>
      </c>
      <c r="AX207" s="118">
        <f t="shared" si="50"/>
        <v>1.0000000000000002</v>
      </c>
      <c r="AY207" s="118">
        <f>SUMPRODUCT(AN207:AW207,幕後結果_最佳化!$Z$1005:$AI$1005)</f>
        <v>-0.15396645630231434</v>
      </c>
      <c r="AZ207" s="118">
        <f>(SUMPRODUCT(AN207:AW207,MMULT(AN207:AW207,幕後結果!$AB$9:$AK$18)))*252</f>
        <v>6.5143994026964858E-2</v>
      </c>
      <c r="BA207" s="118">
        <f t="shared" si="51"/>
        <v>0.25523321497596047</v>
      </c>
      <c r="BB207" s="113">
        <f t="shared" si="52"/>
        <v>-0.77131989392860367</v>
      </c>
      <c r="BC207" s="50"/>
      <c r="BD207" s="50"/>
    </row>
    <row r="208" spans="1:56">
      <c r="A208" s="85">
        <v>207</v>
      </c>
      <c r="B208" s="114">
        <v>0.5333216090840005</v>
      </c>
      <c r="C208" s="114">
        <v>0.84551499197819613</v>
      </c>
      <c r="D208" s="114">
        <v>0.63546472779200114</v>
      </c>
      <c r="E208" s="114">
        <v>3.7679903853879537E-2</v>
      </c>
      <c r="F208" s="114">
        <v>0.9517127823403404</v>
      </c>
      <c r="G208" s="114">
        <v>0.38388317912179581</v>
      </c>
      <c r="H208" s="114">
        <v>0.25766510147366728</v>
      </c>
      <c r="I208" s="114">
        <v>0.73103425980889036</v>
      </c>
      <c r="J208" s="114">
        <v>0.61324540434077623</v>
      </c>
      <c r="K208" s="94">
        <v>0.54043854941300573</v>
      </c>
      <c r="L208" s="95"/>
      <c r="M208" s="96">
        <v>207</v>
      </c>
      <c r="N208" s="117">
        <v>8.3622242604444091E-2</v>
      </c>
      <c r="O208" s="117">
        <v>1.0173856284772718</v>
      </c>
      <c r="P208" s="117">
        <v>0.34636217954995396</v>
      </c>
      <c r="Q208" s="117">
        <v>-1.7782682536986381</v>
      </c>
      <c r="R208" s="117">
        <v>1.6616925517237633</v>
      </c>
      <c r="S208" s="117">
        <v>-0.2952978507073678</v>
      </c>
      <c r="T208" s="117">
        <v>-0.6505605505063965</v>
      </c>
      <c r="U208" s="114">
        <v>0.61594399985654991</v>
      </c>
      <c r="V208" s="114">
        <v>0.28778778086778856</v>
      </c>
      <c r="W208" s="88">
        <v>0.10153862058512501</v>
      </c>
      <c r="X208" s="50"/>
      <c r="Y208" s="89">
        <v>207</v>
      </c>
      <c r="Z208" s="114">
        <f>(幕後結果!$AB$2+幕後結果!$AB$4*幕後結果_最佳化!$N1209)*12/3</f>
        <v>5.5530903557029297E-2</v>
      </c>
      <c r="AA208" s="114">
        <f>(幕後結果!$AC$2+幕後結果!$AC$4*幕後結果_最佳化!$O1209)*12/3</f>
        <v>2.5271668815416288</v>
      </c>
      <c r="AB208" s="114">
        <f>(幕後結果!$AD$2+幕後結果!$AD$4*幕後結果_最佳化!$P1209)*12/3</f>
        <v>7.1135740758114685E-2</v>
      </c>
      <c r="AC208" s="114">
        <f>(幕後結果!$AE$2+幕後結果!$AE$4*幕後結果_最佳化!$Q1209)*12/3</f>
        <v>-1.4983200830071748</v>
      </c>
      <c r="AD208" s="114">
        <f>(幕後結果!$AF$2+幕後結果!$AF$4*幕後結果_最佳化!$R1209)*12/3</f>
        <v>0.79651967362116816</v>
      </c>
      <c r="AE208" s="114">
        <f>(幕後結果!$AG$2+幕後結果!$AG$4*幕後結果_最佳化!$S1209)*12/3</f>
        <v>0.41739434567443207</v>
      </c>
      <c r="AF208" s="114">
        <f>(幕後結果!$AH$2+幕後結果!$AH$4*幕後結果_最佳化!$T1209)*12/3</f>
        <v>-0.66604294496801275</v>
      </c>
      <c r="AG208" s="114">
        <f>(幕後結果!$AI$2+幕後結果!$AI$4*幕後結果_最佳化!$U1209)*12/3</f>
        <v>-1.0766583013983988</v>
      </c>
      <c r="AH208" s="114">
        <f>(幕後結果!$AJ$2+幕後結果!$AJ$4*幕後結果_最佳化!$V1209)*12/3</f>
        <v>0.39434195718765963</v>
      </c>
      <c r="AI208" s="90">
        <f>(幕後結果!$AK$2+幕後結果!$AK$4*幕後結果_最佳化!$W1209)*12/3</f>
        <v>0.52511880126752031</v>
      </c>
      <c r="AJ208" s="50"/>
      <c r="AK208" s="50"/>
      <c r="AL208" s="50"/>
      <c r="AM208" s="98">
        <v>207</v>
      </c>
      <c r="AN208" s="118">
        <f t="shared" si="40"/>
        <v>0.15367764724836794</v>
      </c>
      <c r="AO208" s="118">
        <f t="shared" si="41"/>
        <v>6.023830079502128E-2</v>
      </c>
      <c r="AP208" s="118">
        <f t="shared" si="42"/>
        <v>0.15955500352341817</v>
      </c>
      <c r="AQ208" s="118">
        <f t="shared" si="43"/>
        <v>6.9132258476149747E-2</v>
      </c>
      <c r="AR208" s="118">
        <f t="shared" si="44"/>
        <v>2.8653345582801769E-2</v>
      </c>
      <c r="AS208" s="118">
        <f t="shared" si="45"/>
        <v>7.86948588717995E-2</v>
      </c>
      <c r="AT208" s="118">
        <f t="shared" si="46"/>
        <v>0.14990158663044337</v>
      </c>
      <c r="AU208" s="118">
        <f t="shared" si="47"/>
        <v>0.17826570005565243</v>
      </c>
      <c r="AV208" s="118">
        <f t="shared" si="48"/>
        <v>7.3767230476178003E-2</v>
      </c>
      <c r="AW208" s="118">
        <f t="shared" si="49"/>
        <v>4.8114068340167612E-2</v>
      </c>
      <c r="AX208" s="118">
        <f t="shared" si="50"/>
        <v>0.99999999999999989</v>
      </c>
      <c r="AY208" s="118">
        <f>SUMPRODUCT(AN208:AW208,幕後結果_最佳化!$Z$1005:$AI$1005)</f>
        <v>-0.32134246861282878</v>
      </c>
      <c r="AZ208" s="118">
        <f>(SUMPRODUCT(AN208:AW208,MMULT(AN208:AW208,幕後結果!$AB$9:$AK$18)))*252</f>
        <v>8.4278145094943607E-2</v>
      </c>
      <c r="BA208" s="118">
        <f t="shared" si="51"/>
        <v>0.29030698423383411</v>
      </c>
      <c r="BB208" s="113">
        <f t="shared" si="52"/>
        <v>-1.2546803500925823</v>
      </c>
      <c r="BC208" s="50"/>
      <c r="BD208" s="50"/>
    </row>
    <row r="209" spans="1:56">
      <c r="A209" s="85">
        <v>208</v>
      </c>
      <c r="B209" s="114">
        <v>0.83857009069654409</v>
      </c>
      <c r="C209" s="114">
        <v>0.46415423572147918</v>
      </c>
      <c r="D209" s="114">
        <v>8.9638781215790608E-2</v>
      </c>
      <c r="E209" s="114">
        <v>0.72478678960856624</v>
      </c>
      <c r="F209" s="114">
        <v>0.53357056890573329</v>
      </c>
      <c r="G209" s="114">
        <v>0.49863311535983268</v>
      </c>
      <c r="H209" s="114">
        <v>0.64300969999097202</v>
      </c>
      <c r="I209" s="114">
        <v>1.1428533092461501E-2</v>
      </c>
      <c r="J209" s="114">
        <v>0.17268222317769055</v>
      </c>
      <c r="K209" s="94">
        <v>0.27955148432872456</v>
      </c>
      <c r="L209" s="95"/>
      <c r="M209" s="96">
        <v>208</v>
      </c>
      <c r="N209" s="117">
        <v>0.98859809505385576</v>
      </c>
      <c r="O209" s="117">
        <v>-8.9973250702528831E-2</v>
      </c>
      <c r="P209" s="117">
        <v>-1.3429827410555268</v>
      </c>
      <c r="Q209" s="117">
        <v>0.59712126583159586</v>
      </c>
      <c r="R209" s="117">
        <v>8.4248494480078248E-2</v>
      </c>
      <c r="S209" s="117">
        <v>-3.4262783909231541E-3</v>
      </c>
      <c r="T209" s="117">
        <v>0.36651529724147414</v>
      </c>
      <c r="U209" s="114">
        <v>-2.2758153071742178</v>
      </c>
      <c r="V209" s="114">
        <v>-0.94361886905305559</v>
      </c>
      <c r="W209" s="88">
        <v>-0.58417442150411281</v>
      </c>
      <c r="X209" s="50"/>
      <c r="Y209" s="89">
        <v>208</v>
      </c>
      <c r="Z209" s="114">
        <f>(幕後結果!$AB$2+幕後結果!$AB$4*幕後結果_最佳化!$N1210)*12/3</f>
        <v>1.1791040323384598</v>
      </c>
      <c r="AA209" s="114">
        <f>(幕後結果!$AC$2+幕後結果!$AC$4*幕後結果_最佳化!$O1210)*12/3</f>
        <v>1.9799455533465988</v>
      </c>
      <c r="AB209" s="114">
        <f>(幕後結果!$AD$2+幕後結果!$AD$4*幕後結果_最佳化!$P1210)*12/3</f>
        <v>-1.1722342665324108</v>
      </c>
      <c r="AC209" s="114">
        <f>(幕後結果!$AE$2+幕後結果!$AE$4*幕後結果_最佳化!$Q1210)*12/3</f>
        <v>-1.3147400051560232E-2</v>
      </c>
      <c r="AD209" s="114">
        <f>(幕後結果!$AF$2+幕後結果!$AF$4*幕後結果_最佳化!$R1210)*12/3</f>
        <v>-0.48184066369327744</v>
      </c>
      <c r="AE209" s="114">
        <f>(幕後結果!$AG$2+幕後結果!$AG$4*幕後結果_最佳化!$S1210)*12/3</f>
        <v>0.72148580856788502</v>
      </c>
      <c r="AF209" s="114">
        <f>(幕後結果!$AH$2+幕後結果!$AH$4*幕後結果_最佳化!$T1210)*12/3</f>
        <v>-0.10294638408692432</v>
      </c>
      <c r="AG209" s="114">
        <f>(幕後結果!$AI$2+幕後結果!$AI$4*幕後結果_最佳化!$U1210)*12/3</f>
        <v>-4.4715726505261362</v>
      </c>
      <c r="AH209" s="114">
        <f>(幕後結果!$AJ$2+幕後結果!$AJ$4*幕後結果_最佳化!$V1210)*12/3</f>
        <v>0.31084363370101648</v>
      </c>
      <c r="AI209" s="90">
        <f>(幕後結果!$AK$2+幕後結果!$AK$4*幕後結果_最佳化!$W1210)*12/3</f>
        <v>0.50462662308409856</v>
      </c>
      <c r="AJ209" s="50"/>
      <c r="AK209" s="50"/>
      <c r="AL209" s="50"/>
      <c r="AM209" s="98">
        <v>208</v>
      </c>
      <c r="AN209" s="118">
        <f t="shared" si="40"/>
        <v>0.17825534806482066</v>
      </c>
      <c r="AO209" s="118">
        <f t="shared" si="41"/>
        <v>1.2267337013785046E-2</v>
      </c>
      <c r="AP209" s="118">
        <f t="shared" si="42"/>
        <v>1.8831591522566211E-2</v>
      </c>
      <c r="AQ209" s="118">
        <f t="shared" si="43"/>
        <v>0.11377415674472471</v>
      </c>
      <c r="AR209" s="118">
        <f t="shared" si="44"/>
        <v>6.1537618985474857E-2</v>
      </c>
      <c r="AS209" s="118">
        <f t="shared" si="45"/>
        <v>8.141093384404241E-2</v>
      </c>
      <c r="AT209" s="118">
        <f t="shared" si="46"/>
        <v>9.418980345389108E-2</v>
      </c>
      <c r="AU209" s="118">
        <f t="shared" si="47"/>
        <v>0.18218973800523111</v>
      </c>
      <c r="AV209" s="118">
        <f t="shared" si="48"/>
        <v>0.1575147664718741</v>
      </c>
      <c r="AW209" s="118">
        <f t="shared" si="49"/>
        <v>0.10002870589358985</v>
      </c>
      <c r="AX209" s="118">
        <f t="shared" si="50"/>
        <v>1</v>
      </c>
      <c r="AY209" s="118">
        <f>SUMPRODUCT(AN209:AW209,幕後結果_最佳化!$Z$1005:$AI$1005)</f>
        <v>-0.22104171976693526</v>
      </c>
      <c r="AZ209" s="118">
        <f>(SUMPRODUCT(AN209:AW209,MMULT(AN209:AW209,幕後結果!$AB$9:$AK$18)))*252</f>
        <v>6.4038322778671622E-2</v>
      </c>
      <c r="BA209" s="118">
        <f t="shared" si="51"/>
        <v>0.25305794352019778</v>
      </c>
      <c r="BB209" s="113">
        <f t="shared" si="52"/>
        <v>-1.0430090282697204</v>
      </c>
      <c r="BC209" s="50"/>
      <c r="BD209" s="50"/>
    </row>
    <row r="210" spans="1:56">
      <c r="A210" s="85">
        <v>209</v>
      </c>
      <c r="B210" s="114">
        <v>0.59313386450433292</v>
      </c>
      <c r="C210" s="114">
        <v>0.69134511788761288</v>
      </c>
      <c r="D210" s="114">
        <v>0.21618292005966722</v>
      </c>
      <c r="E210" s="114">
        <v>0.96287264302380593</v>
      </c>
      <c r="F210" s="114">
        <v>0.44378458697458512</v>
      </c>
      <c r="G210" s="114">
        <v>0.68467508699475554</v>
      </c>
      <c r="H210" s="114">
        <v>0.788800453632716</v>
      </c>
      <c r="I210" s="114">
        <v>0.73557915022068499</v>
      </c>
      <c r="J210" s="114">
        <v>0.58651523477384981</v>
      </c>
      <c r="K210" s="94">
        <v>0.36925071143756627</v>
      </c>
      <c r="L210" s="95"/>
      <c r="M210" s="96">
        <v>209</v>
      </c>
      <c r="N210" s="117">
        <v>0.23561391992442607</v>
      </c>
      <c r="O210" s="117">
        <v>0.49966672772607867</v>
      </c>
      <c r="P210" s="117">
        <v>-0.78514963651658187</v>
      </c>
      <c r="Q210" s="117">
        <v>1.7850407091756031</v>
      </c>
      <c r="R210" s="117">
        <v>-0.14138073333835005</v>
      </c>
      <c r="S210" s="117">
        <v>0.48081241470223385</v>
      </c>
      <c r="T210" s="117">
        <v>0.80226602198518182</v>
      </c>
      <c r="U210" s="114">
        <v>0.62977516037860926</v>
      </c>
      <c r="V210" s="114">
        <v>0.21858988809814645</v>
      </c>
      <c r="W210" s="88">
        <v>-0.33383850894510386</v>
      </c>
      <c r="X210" s="50"/>
      <c r="Y210" s="89">
        <v>209</v>
      </c>
      <c r="Z210" s="114">
        <f>(幕後結果!$AB$2+幕後結果!$AB$4*幕後結果_最佳化!$N1211)*12/3</f>
        <v>0.24423623085712542</v>
      </c>
      <c r="AA210" s="114">
        <f>(幕後結果!$AC$2+幕後結果!$AC$4*幕後結果_最佳化!$O1211)*12/3</f>
        <v>2.092662371584237</v>
      </c>
      <c r="AB210" s="114">
        <f>(幕後結果!$AD$2+幕後結果!$AD$4*幕後結果_最佳化!$P1211)*12/3</f>
        <v>-1.1617028165593897</v>
      </c>
      <c r="AC210" s="114">
        <f>(幕後結果!$AE$2+幕後結果!$AE$4*幕後結果_最佳化!$Q1211)*12/3</f>
        <v>0.73545577048168609</v>
      </c>
      <c r="AD210" s="114">
        <f>(幕後結果!$AF$2+幕後結果!$AF$4*幕後結果_最佳化!$R1211)*12/3</f>
        <v>-0.62571639748832775</v>
      </c>
      <c r="AE210" s="114">
        <f>(幕後結果!$AG$2+幕後結果!$AG$4*幕後結果_最佳化!$S1211)*12/3</f>
        <v>1.2694762010805534</v>
      </c>
      <c r="AF210" s="114">
        <f>(幕後結果!$AH$2+幕後結果!$AH$4*幕後結果_最佳化!$T1211)*12/3</f>
        <v>0.2648634611458851</v>
      </c>
      <c r="AG210" s="114">
        <f>(幕後結果!$AI$2+幕後結果!$AI$4*幕後結果_最佳化!$U1211)*12/3</f>
        <v>-0.3939126929293979</v>
      </c>
      <c r="AH210" s="114">
        <f>(幕後結果!$AJ$2+幕後結果!$AJ$4*幕後結果_最佳化!$V1211)*12/3</f>
        <v>1.3643196099706458</v>
      </c>
      <c r="AI210" s="90">
        <f>(幕後結果!$AK$2+幕後結果!$AK$4*幕後結果_最佳化!$W1211)*12/3</f>
        <v>1.643509452354821</v>
      </c>
      <c r="AJ210" s="50"/>
      <c r="AK210" s="50"/>
      <c r="AL210" s="50"/>
      <c r="AM210" s="98">
        <v>209</v>
      </c>
      <c r="AN210" s="118">
        <f t="shared" si="40"/>
        <v>0.17393713098163507</v>
      </c>
      <c r="AO210" s="118">
        <f t="shared" si="41"/>
        <v>3.2744466099608717E-2</v>
      </c>
      <c r="AP210" s="118">
        <f t="shared" si="42"/>
        <v>0.13852605900904094</v>
      </c>
      <c r="AQ210" s="118">
        <f t="shared" si="43"/>
        <v>0.11122533031146553</v>
      </c>
      <c r="AR210" s="118">
        <f t="shared" si="44"/>
        <v>0.11804934352037137</v>
      </c>
      <c r="AS210" s="118">
        <f t="shared" si="45"/>
        <v>0.17999778369360608</v>
      </c>
      <c r="AT210" s="118">
        <f t="shared" si="46"/>
        <v>9.220981226890948E-2</v>
      </c>
      <c r="AU210" s="118">
        <f t="shared" si="47"/>
        <v>1.9477198662611061E-2</v>
      </c>
      <c r="AV210" s="118">
        <f t="shared" si="48"/>
        <v>7.1174670654345212E-2</v>
      </c>
      <c r="AW210" s="118">
        <f t="shared" si="49"/>
        <v>6.2658204798406489E-2</v>
      </c>
      <c r="AX210" s="118">
        <f t="shared" si="50"/>
        <v>0.99999999999999989</v>
      </c>
      <c r="AY210" s="118">
        <f>SUMPRODUCT(AN210:AW210,幕後結果_最佳化!$Z$1005:$AI$1005)</f>
        <v>-0.10819614642442738</v>
      </c>
      <c r="AZ210" s="118">
        <f>(SUMPRODUCT(AN210:AW210,MMULT(AN210:AW210,幕後結果!$AB$9:$AK$18)))*252</f>
        <v>7.5707139309993621E-2</v>
      </c>
      <c r="BA210" s="118">
        <f t="shared" si="51"/>
        <v>0.27514930366983237</v>
      </c>
      <c r="BB210" s="113">
        <f t="shared" si="52"/>
        <v>-0.54914239072811322</v>
      </c>
      <c r="BC210" s="50"/>
      <c r="BD210" s="50"/>
    </row>
    <row r="211" spans="1:56">
      <c r="A211" s="85">
        <v>210</v>
      </c>
      <c r="B211" s="114">
        <v>0.66549210947493864</v>
      </c>
      <c r="C211" s="114">
        <v>0.19932146752735269</v>
      </c>
      <c r="D211" s="114">
        <v>0.22610539959739073</v>
      </c>
      <c r="E211" s="114">
        <v>0.35451822409897793</v>
      </c>
      <c r="F211" s="114">
        <v>0.73630964430180534</v>
      </c>
      <c r="G211" s="114">
        <v>0.80504363419723113</v>
      </c>
      <c r="H211" s="114">
        <v>0.12849252091661811</v>
      </c>
      <c r="I211" s="114">
        <v>0.38163887827626053</v>
      </c>
      <c r="J211" s="114">
        <v>0.81020269978403503</v>
      </c>
      <c r="K211" s="94">
        <v>0.17910076620984272</v>
      </c>
      <c r="L211" s="95"/>
      <c r="M211" s="96">
        <v>210</v>
      </c>
      <c r="N211" s="117">
        <v>0.42749918165827361</v>
      </c>
      <c r="O211" s="117">
        <v>-0.84404737108958183</v>
      </c>
      <c r="P211" s="117">
        <v>-0.75173439943711529</v>
      </c>
      <c r="Q211" s="117">
        <v>-0.37315048222225655</v>
      </c>
      <c r="R211" s="117">
        <v>0.63200943596707082</v>
      </c>
      <c r="S211" s="117">
        <v>0.85977563682454072</v>
      </c>
      <c r="T211" s="117">
        <v>-1.1335459843214735</v>
      </c>
      <c r="U211" s="114">
        <v>-0.30117932240256445</v>
      </c>
      <c r="V211" s="114">
        <v>0.87864350300700478</v>
      </c>
      <c r="W211" s="88">
        <v>-0.91879743871002229</v>
      </c>
      <c r="X211" s="50"/>
      <c r="Y211" s="89">
        <v>210</v>
      </c>
      <c r="Z211" s="114">
        <f>(幕後結果!$AB$2+幕後結果!$AB$4*幕後結果_最佳化!$N1212)*12/3</f>
        <v>0.48247145371948869</v>
      </c>
      <c r="AA211" s="114">
        <f>(幕後結果!$AC$2+幕後結果!$AC$4*幕後結果_最佳化!$O1212)*12/3</f>
        <v>0.83140944061308264</v>
      </c>
      <c r="AB211" s="114">
        <f>(幕後結果!$AD$2+幕後結果!$AD$4*幕後結果_最佳化!$P1212)*12/3</f>
        <v>-1.4743593019938288</v>
      </c>
      <c r="AC211" s="114">
        <f>(幕後結果!$AE$2+幕後結果!$AE$4*幕後結果_最佳化!$Q1212)*12/3</f>
        <v>-0.77753095492846003</v>
      </c>
      <c r="AD211" s="114">
        <f>(幕後結果!$AF$2+幕後結果!$AF$4*幕後結果_最佳化!$R1212)*12/3</f>
        <v>-0.32235544114447523</v>
      </c>
      <c r="AE211" s="114">
        <f>(幕後結果!$AG$2+幕後結果!$AG$4*幕後結果_最佳化!$S1212)*12/3</f>
        <v>1.1568282771583345</v>
      </c>
      <c r="AF211" s="114">
        <f>(幕後結果!$AH$2+幕後結果!$AH$4*幕後結果_最佳化!$T1212)*12/3</f>
        <v>-0.83344882005695131</v>
      </c>
      <c r="AG211" s="114">
        <f>(幕後結果!$AI$2+幕後結果!$AI$4*幕後結果_最佳化!$U1212)*12/3</f>
        <v>-2.0102506977320007</v>
      </c>
      <c r="AH211" s="114">
        <f>(幕後結果!$AJ$2+幕後結果!$AJ$4*幕後結果_最佳化!$V1212)*12/3</f>
        <v>0.60921537830325267</v>
      </c>
      <c r="AI211" s="90">
        <f>(幕後結果!$AK$2+幕後結果!$AK$4*幕後結果_最佳化!$W1212)*12/3</f>
        <v>-6.9839776685291954E-2</v>
      </c>
      <c r="AJ211" s="50"/>
      <c r="AK211" s="50"/>
      <c r="AL211" s="50"/>
      <c r="AM211" s="98">
        <v>210</v>
      </c>
      <c r="AN211" s="118">
        <f t="shared" si="40"/>
        <v>0.14369009832768442</v>
      </c>
      <c r="AO211" s="118">
        <f t="shared" si="41"/>
        <v>6.8405280953055619E-2</v>
      </c>
      <c r="AP211" s="118">
        <f t="shared" si="42"/>
        <v>0.14870948401529732</v>
      </c>
      <c r="AQ211" s="118">
        <f t="shared" si="43"/>
        <v>0.11381986410284942</v>
      </c>
      <c r="AR211" s="118">
        <f t="shared" si="44"/>
        <v>0.20919125926638907</v>
      </c>
      <c r="AS211" s="118">
        <f t="shared" si="45"/>
        <v>7.2226209678173559E-2</v>
      </c>
      <c r="AT211" s="118">
        <f t="shared" si="46"/>
        <v>7.1062888239984134E-3</v>
      </c>
      <c r="AU211" s="118">
        <f t="shared" si="47"/>
        <v>6.4458707027915341E-2</v>
      </c>
      <c r="AV211" s="118">
        <f t="shared" si="48"/>
        <v>0.10904742401148018</v>
      </c>
      <c r="AW211" s="118">
        <f t="shared" si="49"/>
        <v>6.3345383793156768E-2</v>
      </c>
      <c r="AX211" s="118">
        <f t="shared" si="50"/>
        <v>1</v>
      </c>
      <c r="AY211" s="118">
        <f>SUMPRODUCT(AN211:AW211,幕後結果_最佳化!$Z$1005:$AI$1005)</f>
        <v>-0.22054889152881102</v>
      </c>
      <c r="AZ211" s="118">
        <f>(SUMPRODUCT(AN211:AW211,MMULT(AN211:AW211,幕後結果!$AB$9:$AK$18)))*252</f>
        <v>8.8320124373830647E-2</v>
      </c>
      <c r="BA211" s="118">
        <f t="shared" si="51"/>
        <v>0.29718701918796964</v>
      </c>
      <c r="BB211" s="113">
        <f t="shared" si="52"/>
        <v>-0.8864750965525201</v>
      </c>
      <c r="BC211" s="50"/>
      <c r="BD211" s="50"/>
    </row>
    <row r="212" spans="1:56">
      <c r="A212" s="85">
        <v>211</v>
      </c>
      <c r="B212" s="114">
        <v>0.76622551111887161</v>
      </c>
      <c r="C212" s="114">
        <v>0.25476326823297213</v>
      </c>
      <c r="D212" s="114">
        <v>0.73842479617138856</v>
      </c>
      <c r="E212" s="114">
        <v>0.32785565028540131</v>
      </c>
      <c r="F212" s="114">
        <v>0.51531464971090823</v>
      </c>
      <c r="G212" s="114">
        <v>0.99583413384008956</v>
      </c>
      <c r="H212" s="114">
        <v>0.24632876048304331</v>
      </c>
      <c r="I212" s="114">
        <v>0.5094647350520547</v>
      </c>
      <c r="J212" s="114">
        <v>0.24047129726689698</v>
      </c>
      <c r="K212" s="94">
        <v>8.8918375412518014E-2</v>
      </c>
      <c r="L212" s="95"/>
      <c r="M212" s="96">
        <v>211</v>
      </c>
      <c r="N212" s="117">
        <v>0.72647279749277305</v>
      </c>
      <c r="O212" s="117">
        <v>-0.65957510181571111</v>
      </c>
      <c r="P212" s="117">
        <v>0.63849669057341241</v>
      </c>
      <c r="Q212" s="117">
        <v>-0.44584211106871235</v>
      </c>
      <c r="R212" s="117">
        <v>3.8397567285627245E-2</v>
      </c>
      <c r="S212" s="117">
        <v>2.6383224249482597</v>
      </c>
      <c r="T212" s="117">
        <v>-0.68608815325522676</v>
      </c>
      <c r="U212" s="114">
        <v>2.3726798515636128E-2</v>
      </c>
      <c r="V212" s="114">
        <v>-0.70478732991544057</v>
      </c>
      <c r="W212" s="88">
        <v>-1.3474456369471521</v>
      </c>
      <c r="X212" s="50"/>
      <c r="Y212" s="89">
        <v>211</v>
      </c>
      <c r="Z212" s="114">
        <f>(幕後結果!$AB$2+幕後結果!$AB$4*幕後結果_最佳化!$N1213)*12/3</f>
        <v>0.85366226511745802</v>
      </c>
      <c r="AA212" s="114">
        <f>(幕後結果!$AC$2+幕後結果!$AC$4*幕後結果_最佳化!$O1213)*12/3</f>
        <v>1.2189497965030003</v>
      </c>
      <c r="AB212" s="114">
        <f>(幕後結果!$AD$2+幕後結果!$AD$4*幕後結果_最佳化!$P1213)*12/3</f>
        <v>0.38049103748993329</v>
      </c>
      <c r="AC212" s="114">
        <f>(幕後結果!$AE$2+幕後結果!$AE$4*幕後結果_最佳化!$Q1213)*12/3</f>
        <v>-0.77766218003518295</v>
      </c>
      <c r="AD212" s="114">
        <f>(幕後結果!$AF$2+幕後結果!$AF$4*幕後結果_最佳化!$R1213)*12/3</f>
        <v>-0.58329204657419509</v>
      </c>
      <c r="AE212" s="114">
        <f>(幕後結果!$AG$2+幕後結果!$AG$4*幕後結果_最佳化!$S1213)*12/3</f>
        <v>2.8634163335292393</v>
      </c>
      <c r="AF212" s="114">
        <f>(幕後結果!$AH$2+幕後結果!$AH$4*幕後結果_最佳化!$T1213)*12/3</f>
        <v>-0.69224926473310289</v>
      </c>
      <c r="AG212" s="114">
        <f>(幕後結果!$AI$2+幕後結果!$AI$4*幕後結果_最佳化!$U1213)*12/3</f>
        <v>-1.0444045298198059</v>
      </c>
      <c r="AH212" s="114">
        <f>(幕後結果!$AJ$2+幕後結果!$AJ$4*幕後結果_最佳化!$V1213)*12/3</f>
        <v>0.33302075509633311</v>
      </c>
      <c r="AI212" s="90">
        <f>(幕後結果!$AK$2+幕後結果!$AK$4*幕後結果_最佳化!$W1213)*12/3</f>
        <v>-0.31697351949425923</v>
      </c>
      <c r="AJ212" s="50"/>
      <c r="AK212" s="50"/>
      <c r="AL212" s="50"/>
      <c r="AM212" s="98">
        <v>211</v>
      </c>
      <c r="AN212" s="118">
        <f t="shared" si="40"/>
        <v>0.15743758978597008</v>
      </c>
      <c r="AO212" s="118">
        <f t="shared" si="41"/>
        <v>2.6730232742395905E-2</v>
      </c>
      <c r="AP212" s="118">
        <f t="shared" si="42"/>
        <v>4.6810515890101916E-3</v>
      </c>
      <c r="AQ212" s="118">
        <f t="shared" si="43"/>
        <v>0.17576670502069722</v>
      </c>
      <c r="AR212" s="118">
        <f t="shared" si="44"/>
        <v>1.3645027380808011E-2</v>
      </c>
      <c r="AS212" s="118">
        <f t="shared" si="45"/>
        <v>2.7011162231118831E-2</v>
      </c>
      <c r="AT212" s="118">
        <f t="shared" si="46"/>
        <v>0.22019647173152027</v>
      </c>
      <c r="AU212" s="118">
        <f t="shared" si="47"/>
        <v>3.2850899544016612E-2</v>
      </c>
      <c r="AV212" s="118">
        <f t="shared" si="48"/>
        <v>0.13650166537629857</v>
      </c>
      <c r="AW212" s="118">
        <f t="shared" si="49"/>
        <v>0.20517919459816436</v>
      </c>
      <c r="AX212" s="118">
        <f t="shared" si="50"/>
        <v>1</v>
      </c>
      <c r="AY212" s="118">
        <f>SUMPRODUCT(AN212:AW212,幕後結果_最佳化!$Z$1005:$AI$1005)</f>
        <v>7.8678141597779069E-2</v>
      </c>
      <c r="AZ212" s="118">
        <f>(SUMPRODUCT(AN212:AW212,MMULT(AN212:AW212,幕後結果!$AB$9:$AK$18)))*252</f>
        <v>4.287433751604993E-2</v>
      </c>
      <c r="BA212" s="118">
        <f t="shared" si="51"/>
        <v>0.20706119268479531</v>
      </c>
      <c r="BB212" s="113">
        <f t="shared" si="52"/>
        <v>0.17279018407009442</v>
      </c>
      <c r="BC212" s="50"/>
      <c r="BD212" s="50"/>
    </row>
    <row r="213" spans="1:56">
      <c r="A213" s="85">
        <v>212</v>
      </c>
      <c r="B213" s="114">
        <v>0.66390234965324413</v>
      </c>
      <c r="C213" s="114">
        <v>0.16321411836008504</v>
      </c>
      <c r="D213" s="114">
        <v>0.7512597750845138</v>
      </c>
      <c r="E213" s="114">
        <v>0.69953579865807525</v>
      </c>
      <c r="F213" s="114">
        <v>0.33884369769505684</v>
      </c>
      <c r="G213" s="114">
        <v>0.30072780410232469</v>
      </c>
      <c r="H213" s="114">
        <v>0.13218450363660805</v>
      </c>
      <c r="I213" s="114">
        <v>0.92422840640766779</v>
      </c>
      <c r="J213" s="114">
        <v>0.86747566826340128</v>
      </c>
      <c r="K213" s="94">
        <v>0.69297486145794829</v>
      </c>
      <c r="L213" s="95"/>
      <c r="M213" s="96">
        <v>212</v>
      </c>
      <c r="N213" s="117">
        <v>0.42313701064010795</v>
      </c>
      <c r="O213" s="117">
        <v>-0.9813336442996472</v>
      </c>
      <c r="P213" s="117">
        <v>0.67845941246229069</v>
      </c>
      <c r="Q213" s="117">
        <v>0.52306588827941336</v>
      </c>
      <c r="R213" s="117">
        <v>-0.41562094821568957</v>
      </c>
      <c r="S213" s="117">
        <v>-0.52230841917112458</v>
      </c>
      <c r="T213" s="117">
        <v>-1.1161241238872699</v>
      </c>
      <c r="U213" s="114">
        <v>1.4341018951151401</v>
      </c>
      <c r="V213" s="114">
        <v>1.1145375061462774</v>
      </c>
      <c r="W213" s="88">
        <v>0.50430042752732163</v>
      </c>
      <c r="X213" s="50"/>
      <c r="Y213" s="89">
        <v>212</v>
      </c>
      <c r="Z213" s="114">
        <f>(幕後結果!$AB$2+幕後結果!$AB$4*幕後結果_最佳化!$N1214)*12/3</f>
        <v>0.47705559856059759</v>
      </c>
      <c r="AA213" s="114">
        <f>(幕後結果!$AC$2+幕後結果!$AC$4*幕後結果_最佳化!$O1214)*12/3</f>
        <v>0.68675356894567241</v>
      </c>
      <c r="AB213" s="114">
        <f>(幕後結果!$AD$2+幕後結果!$AD$4*幕後結果_最佳化!$P1214)*12/3</f>
        <v>-3.9855345115368035E-2</v>
      </c>
      <c r="AC213" s="114">
        <f>(幕後結果!$AE$2+幕後結果!$AE$4*幕後結果_最佳化!$Q1214)*12/3</f>
        <v>-0.22687940569314677</v>
      </c>
      <c r="AD213" s="114">
        <f>(幕後結果!$AF$2+幕後結果!$AF$4*幕後結果_最佳化!$R1214)*12/3</f>
        <v>-1.0383543843157204</v>
      </c>
      <c r="AE213" s="114">
        <f>(幕後結果!$AG$2+幕後結果!$AG$4*幕後結果_最佳化!$S1214)*12/3</f>
        <v>-1.986239810334689E-2</v>
      </c>
      <c r="AF213" s="114">
        <f>(幕後結果!$AH$2+幕後結果!$AH$4*幕後結果_最佳化!$T1214)*12/3</f>
        <v>-0.73799421812715682</v>
      </c>
      <c r="AG213" s="114">
        <f>(幕後結果!$AI$2+幕後結果!$AI$4*幕後結果_最佳化!$U1214)*12/3</f>
        <v>0.73852253002509061</v>
      </c>
      <c r="AH213" s="114">
        <f>(幕後結果!$AJ$2+幕後結果!$AJ$4*幕後結果_最佳化!$V1214)*12/3</f>
        <v>0.91590095251558423</v>
      </c>
      <c r="AI213" s="90">
        <f>(幕後結果!$AK$2+幕後結果!$AK$4*幕後結果_最佳化!$W1214)*12/3</f>
        <v>1.5948999904917123</v>
      </c>
      <c r="AJ213" s="50"/>
      <c r="AK213" s="50"/>
      <c r="AL213" s="50"/>
      <c r="AM213" s="98">
        <v>212</v>
      </c>
      <c r="AN213" s="118">
        <f t="shared" si="40"/>
        <v>9.4069230031898224E-2</v>
      </c>
      <c r="AO213" s="118">
        <f t="shared" si="41"/>
        <v>0.11896249580574678</v>
      </c>
      <c r="AP213" s="118">
        <f t="shared" si="42"/>
        <v>0.13524853463040656</v>
      </c>
      <c r="AQ213" s="118">
        <f t="shared" si="43"/>
        <v>0.10470745778332693</v>
      </c>
      <c r="AR213" s="118">
        <f t="shared" si="44"/>
        <v>6.7720085888086631E-2</v>
      </c>
      <c r="AS213" s="118">
        <f t="shared" si="45"/>
        <v>0.14015023664733534</v>
      </c>
      <c r="AT213" s="118">
        <f t="shared" si="46"/>
        <v>3.3096475854325785E-3</v>
      </c>
      <c r="AU213" s="118">
        <f t="shared" si="47"/>
        <v>6.4403654193407503E-2</v>
      </c>
      <c r="AV213" s="118">
        <f t="shared" si="48"/>
        <v>0.17546246573991026</v>
      </c>
      <c r="AW213" s="118">
        <f t="shared" si="49"/>
        <v>9.5966191694449116E-2</v>
      </c>
      <c r="AX213" s="118">
        <f t="shared" si="50"/>
        <v>1.0000000000000002</v>
      </c>
      <c r="AY213" s="118">
        <f>SUMPRODUCT(AN213:AW213,幕後結果_最佳化!$Z$1005:$AI$1005)</f>
        <v>9.6939993784153314E-2</v>
      </c>
      <c r="AZ213" s="118">
        <f>(SUMPRODUCT(AN213:AW213,MMULT(AN213:AW213,幕後結果!$AB$9:$AK$18)))*252</f>
        <v>7.4445569306853893E-2</v>
      </c>
      <c r="BA213" s="118">
        <f t="shared" si="51"/>
        <v>0.27284715374519464</v>
      </c>
      <c r="BB213" s="113">
        <f t="shared" si="52"/>
        <v>0.19805958406522342</v>
      </c>
      <c r="BC213" s="50"/>
      <c r="BD213" s="50"/>
    </row>
    <row r="214" spans="1:56">
      <c r="A214" s="85">
        <v>213</v>
      </c>
      <c r="B214" s="114">
        <v>0.87258842559473071</v>
      </c>
      <c r="C214" s="114">
        <v>0.87110495410426214</v>
      </c>
      <c r="D214" s="114">
        <v>0.7989997154048587</v>
      </c>
      <c r="E214" s="114">
        <v>0.8859383404936283</v>
      </c>
      <c r="F214" s="114">
        <v>0.63440579147094867</v>
      </c>
      <c r="G214" s="114">
        <v>8.451040509242369E-2</v>
      </c>
      <c r="H214" s="114">
        <v>0.94677942454847464</v>
      </c>
      <c r="I214" s="114">
        <v>8.9096807566810821E-3</v>
      </c>
      <c r="J214" s="114">
        <v>0.98692139844417004</v>
      </c>
      <c r="K214" s="94">
        <v>0.81304852692472629</v>
      </c>
      <c r="L214" s="95"/>
      <c r="M214" s="96">
        <v>213</v>
      </c>
      <c r="N214" s="117">
        <v>1.1387123527512728</v>
      </c>
      <c r="O214" s="117">
        <v>1.1316298341541666</v>
      </c>
      <c r="P214" s="117">
        <v>0.83805365636871976</v>
      </c>
      <c r="Q214" s="117">
        <v>1.205207211779167</v>
      </c>
      <c r="R214" s="117">
        <v>0.34354510130315913</v>
      </c>
      <c r="S214" s="117">
        <v>-1.3753569448899265</v>
      </c>
      <c r="T214" s="117">
        <v>1.6143978817181239</v>
      </c>
      <c r="U214" s="114">
        <v>-2.3693504169614581</v>
      </c>
      <c r="V214" s="114">
        <v>2.2238698352071071</v>
      </c>
      <c r="W214" s="88">
        <v>0.88918633395348357</v>
      </c>
      <c r="X214" s="50"/>
      <c r="Y214" s="89">
        <v>213</v>
      </c>
      <c r="Z214" s="114">
        <f>(幕後結果!$AB$2+幕後結果!$AB$4*幕後結果_最佳化!$N1215)*12/3</f>
        <v>1.3654784485610376</v>
      </c>
      <c r="AA214" s="114">
        <f>(幕後結果!$AC$2+幕後結果!$AC$4*幕後結果_最佳化!$O1215)*12/3</f>
        <v>3.3404725306129315</v>
      </c>
      <c r="AB214" s="114">
        <f>(幕後結果!$AD$2+幕後結果!$AD$4*幕後結果_最佳化!$P1215)*12/3</f>
        <v>1.7772982277216436</v>
      </c>
      <c r="AC214" s="114">
        <f>(幕後結果!$AE$2+幕後結果!$AE$4*幕後結果_最佳化!$Q1215)*12/3</f>
        <v>0.52289254932982066</v>
      </c>
      <c r="AD214" s="114">
        <f>(幕後結果!$AF$2+幕後結果!$AF$4*幕後結果_最佳化!$R1215)*12/3</f>
        <v>0.48023086444707008</v>
      </c>
      <c r="AE214" s="114">
        <f>(幕後結果!$AG$2+幕後結果!$AG$4*幕後結果_最佳化!$S1215)*12/3</f>
        <v>0.11250077072258508</v>
      </c>
      <c r="AF214" s="114">
        <f>(幕後結果!$AH$2+幕後結果!$AH$4*幕後結果_最佳化!$T1215)*12/3</f>
        <v>0.58295072165068729</v>
      </c>
      <c r="AG214" s="114">
        <f>(幕後結果!$AI$2+幕後結果!$AI$4*幕後結果_最佳化!$U1215)*12/3</f>
        <v>-3.6775068220615545</v>
      </c>
      <c r="AH214" s="114">
        <f>(幕後結果!$AJ$2+幕後結果!$AJ$4*幕後結果_最佳化!$V1215)*12/3</f>
        <v>2.4218982036980901</v>
      </c>
      <c r="AI214" s="90">
        <f>(幕後結果!$AK$2+幕後結果!$AK$4*幕後結果_最佳化!$W1215)*12/3</f>
        <v>2.1405120441991929</v>
      </c>
      <c r="AJ214" s="50"/>
      <c r="AK214" s="50"/>
      <c r="AL214" s="50"/>
      <c r="AM214" s="98">
        <v>213</v>
      </c>
      <c r="AN214" s="118">
        <f t="shared" si="40"/>
        <v>5.3481439077318102E-2</v>
      </c>
      <c r="AO214" s="118">
        <f t="shared" si="41"/>
        <v>2.7900422884062283E-2</v>
      </c>
      <c r="AP214" s="118">
        <f t="shared" si="42"/>
        <v>0.16099146808253678</v>
      </c>
      <c r="AQ214" s="118">
        <f t="shared" si="43"/>
        <v>9.3722457336556472E-2</v>
      </c>
      <c r="AR214" s="118">
        <f t="shared" si="44"/>
        <v>1.6883869611911236E-2</v>
      </c>
      <c r="AS214" s="118">
        <f t="shared" si="45"/>
        <v>0.12139262675554614</v>
      </c>
      <c r="AT214" s="118">
        <f t="shared" si="46"/>
        <v>0.14052318816359954</v>
      </c>
      <c r="AU214" s="118">
        <f t="shared" si="47"/>
        <v>0.15102796332127766</v>
      </c>
      <c r="AV214" s="118">
        <f t="shared" si="48"/>
        <v>0.12697696762898428</v>
      </c>
      <c r="AW214" s="118">
        <f t="shared" si="49"/>
        <v>0.10709959713820745</v>
      </c>
      <c r="AX214" s="118">
        <f t="shared" si="50"/>
        <v>0.99999999999999989</v>
      </c>
      <c r="AY214" s="118">
        <f>SUMPRODUCT(AN214:AW214,幕後結果_最佳化!$Z$1005:$AI$1005)</f>
        <v>-0.21787724338543704</v>
      </c>
      <c r="AZ214" s="118">
        <f>(SUMPRODUCT(AN214:AW214,MMULT(AN214:AW214,幕後結果!$AB$9:$AK$18)))*252</f>
        <v>6.737557012667314E-2</v>
      </c>
      <c r="BA214" s="118">
        <f t="shared" si="51"/>
        <v>0.25956804527266669</v>
      </c>
      <c r="BB214" s="113">
        <f t="shared" si="52"/>
        <v>-1.0046585014403455</v>
      </c>
      <c r="BC214" s="50"/>
      <c r="BD214" s="50"/>
    </row>
    <row r="215" spans="1:56">
      <c r="A215" s="85">
        <v>214</v>
      </c>
      <c r="B215" s="114">
        <v>0.75677392272394095</v>
      </c>
      <c r="C215" s="114">
        <v>0.13166019589932176</v>
      </c>
      <c r="D215" s="114">
        <v>0.93697319103016685</v>
      </c>
      <c r="E215" s="114">
        <v>0.15522491577815067</v>
      </c>
      <c r="F215" s="114">
        <v>0.13419805696020481</v>
      </c>
      <c r="G215" s="114">
        <v>0.5805944320384524</v>
      </c>
      <c r="H215" s="114">
        <v>0.84810170620046987</v>
      </c>
      <c r="I215" s="114">
        <v>0.5738402428045446</v>
      </c>
      <c r="J215" s="114">
        <v>0.78380271768868681</v>
      </c>
      <c r="K215" s="94">
        <v>0.4072297462463359</v>
      </c>
      <c r="L215" s="95"/>
      <c r="M215" s="96">
        <v>214</v>
      </c>
      <c r="N215" s="117">
        <v>0.69596275552037434</v>
      </c>
      <c r="O215" s="117">
        <v>-1.1185775818748929</v>
      </c>
      <c r="P215" s="117">
        <v>1.5298509858780827</v>
      </c>
      <c r="Q215" s="117">
        <v>-1.0142786018225056</v>
      </c>
      <c r="R215" s="117">
        <v>-1.1067636826210434</v>
      </c>
      <c r="S215" s="117">
        <v>0.20341441227509638</v>
      </c>
      <c r="T215" s="117">
        <v>1.0283258238035888</v>
      </c>
      <c r="U215" s="114">
        <v>0.18615971508354445</v>
      </c>
      <c r="V215" s="114">
        <v>0.78510063983241662</v>
      </c>
      <c r="W215" s="88">
        <v>-0.23467693313556845</v>
      </c>
      <c r="X215" s="50"/>
      <c r="Y215" s="89">
        <v>214</v>
      </c>
      <c r="Z215" s="114">
        <f>(幕後結果!$AB$2+幕後結果!$AB$4*幕後結果_最佳化!$N1216)*12/3</f>
        <v>0.81578251039759708</v>
      </c>
      <c r="AA215" s="114">
        <f>(幕後結果!$AC$2+幕後結果!$AC$4*幕後結果_最佳化!$O1216)*12/3</f>
        <v>0.7248126211027518</v>
      </c>
      <c r="AB215" s="114">
        <f>(幕後結果!$AD$2+幕後結果!$AD$4*幕後結果_最佳化!$P1216)*12/3</f>
        <v>1.0899247766096509</v>
      </c>
      <c r="AC215" s="114">
        <f>(幕後結果!$AE$2+幕後結果!$AE$4*幕後結果_最佳化!$Q1216)*12/3</f>
        <v>-1.1995159379069997</v>
      </c>
      <c r="AD215" s="114">
        <f>(幕後結果!$AF$2+幕後結果!$AF$4*幕後結果_最佳化!$R1216)*12/3</f>
        <v>-1.807543972911577</v>
      </c>
      <c r="AE215" s="114">
        <f>(幕後結果!$AG$2+幕後結果!$AG$4*幕後結果_最佳化!$S1216)*12/3</f>
        <v>0.35205503173331909</v>
      </c>
      <c r="AF215" s="114">
        <f>(幕後結果!$AH$2+幕後結果!$AH$4*幕後結果_最佳化!$T1216)*12/3</f>
        <v>-0.15802551716034005</v>
      </c>
      <c r="AG215" s="114">
        <f>(幕後結果!$AI$2+幕後結果!$AI$4*幕後結果_最佳化!$U1216)*12/3</f>
        <v>-0.9047896705206272</v>
      </c>
      <c r="AH215" s="114">
        <f>(幕後結果!$AJ$2+幕後結果!$AJ$4*幕後結果_最佳化!$V1216)*12/3</f>
        <v>1.1222625712987917</v>
      </c>
      <c r="AI215" s="90">
        <f>(幕後結果!$AK$2+幕後結果!$AK$4*幕後結果_最佳化!$W1216)*12/3</f>
        <v>0.39364525886579732</v>
      </c>
      <c r="AJ215" s="50"/>
      <c r="AK215" s="50"/>
      <c r="AL215" s="50"/>
      <c r="AM215" s="98">
        <v>214</v>
      </c>
      <c r="AN215" s="118">
        <f t="shared" si="40"/>
        <v>5.8317497463584465E-2</v>
      </c>
      <c r="AO215" s="118">
        <f t="shared" si="41"/>
        <v>0.14356442809619741</v>
      </c>
      <c r="AP215" s="118">
        <f t="shared" si="42"/>
        <v>0.1058675136104486</v>
      </c>
      <c r="AQ215" s="118">
        <f t="shared" si="43"/>
        <v>0.15621191442004265</v>
      </c>
      <c r="AR215" s="118">
        <f t="shared" si="44"/>
        <v>5.4819370992651988E-2</v>
      </c>
      <c r="AS215" s="118">
        <f t="shared" si="45"/>
        <v>9.1494687419780577E-2</v>
      </c>
      <c r="AT215" s="118">
        <f t="shared" si="46"/>
        <v>0.17287547072216619</v>
      </c>
      <c r="AU215" s="118">
        <f t="shared" si="47"/>
        <v>5.7854490017816729E-2</v>
      </c>
      <c r="AV215" s="118">
        <f t="shared" si="48"/>
        <v>0.10278680188856575</v>
      </c>
      <c r="AW215" s="118">
        <f t="shared" si="49"/>
        <v>5.6207825368745593E-2</v>
      </c>
      <c r="AX215" s="118">
        <f t="shared" si="50"/>
        <v>0.99999999999999989</v>
      </c>
      <c r="AY215" s="118">
        <f>SUMPRODUCT(AN215:AW215,幕後結果_最佳化!$Z$1005:$AI$1005)</f>
        <v>-7.9650025512578715E-3</v>
      </c>
      <c r="AZ215" s="118">
        <f>(SUMPRODUCT(AN215:AW215,MMULT(AN215:AW215,幕後結果!$AB$9:$AK$18)))*252</f>
        <v>5.6004773522112243E-2</v>
      </c>
      <c r="BA215" s="118">
        <f t="shared" si="51"/>
        <v>0.23665327701536745</v>
      </c>
      <c r="BB215" s="113">
        <f t="shared" si="52"/>
        <v>-0.21493470613531743</v>
      </c>
      <c r="BC215" s="50"/>
      <c r="BD215" s="50"/>
    </row>
    <row r="216" spans="1:56">
      <c r="A216" s="85">
        <v>215</v>
      </c>
      <c r="B216" s="114">
        <v>0.22551991566305163</v>
      </c>
      <c r="C216" s="114">
        <v>0.42051746069368279</v>
      </c>
      <c r="D216" s="114">
        <v>0.17571584742820834</v>
      </c>
      <c r="E216" s="114">
        <v>0.80884855497255082</v>
      </c>
      <c r="F216" s="114">
        <v>0.86673479820661625</v>
      </c>
      <c r="G216" s="114">
        <v>0.47411437538821999</v>
      </c>
      <c r="H216" s="114">
        <v>0.76191612300300604</v>
      </c>
      <c r="I216" s="114">
        <v>0.58008370205216941</v>
      </c>
      <c r="J216" s="114">
        <v>0.78462130592575763</v>
      </c>
      <c r="K216" s="94">
        <v>0.23673261864471851</v>
      </c>
      <c r="L216" s="95"/>
      <c r="M216" s="96">
        <v>215</v>
      </c>
      <c r="N216" s="117">
        <v>-0.75368260185352831</v>
      </c>
      <c r="O216" s="117">
        <v>-0.20056986764182705</v>
      </c>
      <c r="P216" s="117">
        <v>-0.93181586369531122</v>
      </c>
      <c r="Q216" s="117">
        <v>0.87366101043803546</v>
      </c>
      <c r="R216" s="117">
        <v>1.1110881603632872</v>
      </c>
      <c r="S216" s="117">
        <v>-6.493123544052018E-2</v>
      </c>
      <c r="T216" s="117">
        <v>0.7124797381693122</v>
      </c>
      <c r="U216" s="114">
        <v>0.20210761360298204</v>
      </c>
      <c r="V216" s="114">
        <v>0.78789626143303682</v>
      </c>
      <c r="W216" s="88">
        <v>-0.71685229949574891</v>
      </c>
      <c r="X216" s="50"/>
      <c r="Y216" s="89">
        <v>215</v>
      </c>
      <c r="Z216" s="114">
        <f>(幕後結果!$AB$2+幕後結果!$AB$4*幕後結果_最佳化!$N1217)*12/3</f>
        <v>-0.98402525839490806</v>
      </c>
      <c r="AA216" s="114">
        <f>(幕後結果!$AC$2+幕後結果!$AC$4*幕後結果_最佳化!$O1217)*12/3</f>
        <v>0.71753749846238157</v>
      </c>
      <c r="AB216" s="114">
        <f>(幕後結果!$AD$2+幕後結果!$AD$4*幕後結果_最佳化!$P1217)*12/3</f>
        <v>-2.677957078574154</v>
      </c>
      <c r="AC216" s="114">
        <f>(幕後結果!$AE$2+幕後結果!$AE$4*幕後結果_最佳化!$Q1217)*12/3</f>
        <v>-2.5428984374951613E-2</v>
      </c>
      <c r="AD216" s="114">
        <f>(幕後結果!$AF$2+幕後結果!$AF$4*幕後結果_最佳化!$R1217)*12/3</f>
        <v>-4.9149213008403692E-3</v>
      </c>
      <c r="AE216" s="114">
        <f>(幕後結果!$AG$2+幕後結果!$AG$4*幕後結果_最佳化!$S1217)*12/3</f>
        <v>0.40926923707486756</v>
      </c>
      <c r="AF216" s="114">
        <f>(幕後結果!$AH$2+幕後結果!$AH$4*幕後結果_最佳化!$T1217)*12/3</f>
        <v>0.14429064129886082</v>
      </c>
      <c r="AG216" s="114">
        <f>(幕後結果!$AI$2+幕後結果!$AI$4*幕後結果_最佳化!$U1217)*12/3</f>
        <v>-1.2798954533531646</v>
      </c>
      <c r="AH216" s="114">
        <f>(幕後結果!$AJ$2+幕後結果!$AJ$4*幕後結果_最佳化!$V1217)*12/3</f>
        <v>1.1838698761818329</v>
      </c>
      <c r="AI216" s="90">
        <f>(幕後結果!$AK$2+幕後結果!$AK$4*幕後結果_最佳化!$W1217)*12/3</f>
        <v>0.73774388688190451</v>
      </c>
      <c r="AJ216" s="50"/>
      <c r="AK216" s="50"/>
      <c r="AL216" s="50"/>
      <c r="AM216" s="98">
        <v>215</v>
      </c>
      <c r="AN216" s="118">
        <f t="shared" si="40"/>
        <v>0.10452447512300331</v>
      </c>
      <c r="AO216" s="118">
        <f t="shared" si="41"/>
        <v>0.1895426560052349</v>
      </c>
      <c r="AP216" s="118">
        <f t="shared" si="42"/>
        <v>0.1804922718864431</v>
      </c>
      <c r="AQ216" s="118">
        <f t="shared" si="43"/>
        <v>4.0948821408044303E-2</v>
      </c>
      <c r="AR216" s="118">
        <f t="shared" si="44"/>
        <v>0.18004108772170049</v>
      </c>
      <c r="AS216" s="118">
        <f t="shared" si="45"/>
        <v>0.10045980524391529</v>
      </c>
      <c r="AT216" s="118">
        <f t="shared" si="46"/>
        <v>0.10580465448122711</v>
      </c>
      <c r="AU216" s="118">
        <f t="shared" si="47"/>
        <v>5.1434715951927418E-2</v>
      </c>
      <c r="AV216" s="118">
        <f t="shared" si="48"/>
        <v>1.0006268503549434E-2</v>
      </c>
      <c r="AW216" s="118">
        <f t="shared" si="49"/>
        <v>3.6745243674954638E-2</v>
      </c>
      <c r="AX216" s="118">
        <f t="shared" si="50"/>
        <v>1</v>
      </c>
      <c r="AY216" s="118">
        <f>SUMPRODUCT(AN216:AW216,幕後結果_最佳化!$Z$1005:$AI$1005)</f>
        <v>-9.6743681960643063E-2</v>
      </c>
      <c r="AZ216" s="118">
        <f>(SUMPRODUCT(AN216:AW216,MMULT(AN216:AW216,幕後結果!$AB$9:$AK$18)))*252</f>
        <v>0.1015123976442085</v>
      </c>
      <c r="BA216" s="118">
        <f t="shared" si="51"/>
        <v>0.31861010285960567</v>
      </c>
      <c r="BB216" s="113">
        <f t="shared" si="52"/>
        <v>-0.4382901882498576</v>
      </c>
      <c r="BC216" s="50"/>
      <c r="BD216" s="50"/>
    </row>
    <row r="217" spans="1:56">
      <c r="A217" s="85">
        <v>216</v>
      </c>
      <c r="B217" s="114">
        <v>0.84048473973601756</v>
      </c>
      <c r="C217" s="114">
        <v>0.95096207565868762</v>
      </c>
      <c r="D217" s="114">
        <v>0.33180276510745177</v>
      </c>
      <c r="E217" s="114">
        <v>0.17992521821870389</v>
      </c>
      <c r="F217" s="114">
        <v>0.30488491283694819</v>
      </c>
      <c r="G217" s="114">
        <v>0.97514876697991992</v>
      </c>
      <c r="H217" s="114">
        <v>0.16217244213438398</v>
      </c>
      <c r="I217" s="114">
        <v>0.20993217533154329</v>
      </c>
      <c r="J217" s="114">
        <v>0.58900881578498887</v>
      </c>
      <c r="K217" s="94">
        <v>0.56238093158916946</v>
      </c>
      <c r="L217" s="95"/>
      <c r="M217" s="96">
        <v>216</v>
      </c>
      <c r="N217" s="117">
        <v>0.99645211858288807</v>
      </c>
      <c r="O217" s="117">
        <v>1.6542543271293733</v>
      </c>
      <c r="P217" s="117">
        <v>-0.43494061875942513</v>
      </c>
      <c r="Q217" s="117">
        <v>-0.91565011655176221</v>
      </c>
      <c r="R217" s="117">
        <v>-0.51040204329669181</v>
      </c>
      <c r="S217" s="117">
        <v>1.962515773336206</v>
      </c>
      <c r="T217" s="117">
        <v>-0.98556853598723304</v>
      </c>
      <c r="U217" s="114">
        <v>-0.80665660719898369</v>
      </c>
      <c r="V217" s="114">
        <v>0.22499602262407342</v>
      </c>
      <c r="W217" s="88">
        <v>0.15700851565482313</v>
      </c>
      <c r="X217" s="50"/>
      <c r="Y217" s="89">
        <v>216</v>
      </c>
      <c r="Z217" s="114">
        <f>(幕後結果!$AB$2+幕後結果!$AB$4*幕後結果_最佳化!$N1218)*12/3</f>
        <v>1.1888551983680871</v>
      </c>
      <c r="AA217" s="114">
        <f>(幕後結果!$AC$2+幕後結果!$AC$4*幕後結果_最佳化!$O1218)*12/3</f>
        <v>3.7864564199883723</v>
      </c>
      <c r="AB217" s="114">
        <f>(幕後結果!$AD$2+幕後結果!$AD$4*幕後結果_最佳化!$P1218)*12/3</f>
        <v>0.50754846331744607</v>
      </c>
      <c r="AC217" s="114">
        <f>(幕後結果!$AE$2+幕後結果!$AE$4*幕後結果_最佳化!$Q1218)*12/3</f>
        <v>-0.78021869394917565</v>
      </c>
      <c r="AD217" s="114">
        <f>(幕後結果!$AF$2+幕後結果!$AF$4*幕後結果_最佳化!$R1218)*12/3</f>
        <v>-0.97551948490261797</v>
      </c>
      <c r="AE217" s="114">
        <f>(幕後結果!$AG$2+幕後結果!$AG$4*幕後結果_最佳化!$S1218)*12/3</f>
        <v>2.5233199377615367</v>
      </c>
      <c r="AF217" s="114">
        <f>(幕後結果!$AH$2+幕後結果!$AH$4*幕後結果_最佳化!$T1218)*12/3</f>
        <v>-0.79430213884813006</v>
      </c>
      <c r="AG217" s="114">
        <f>(幕後結果!$AI$2+幕後結果!$AI$4*幕後結果_最佳化!$U1218)*12/3</f>
        <v>-3.2326314809338128</v>
      </c>
      <c r="AH217" s="114">
        <f>(幕後結果!$AJ$2+幕後結果!$AJ$4*幕後結果_最佳化!$V1218)*12/3</f>
        <v>0.75211987580778372</v>
      </c>
      <c r="AI217" s="90">
        <f>(幕後結果!$AK$2+幕後結果!$AK$4*幕後結果_最佳化!$W1218)*12/3</f>
        <v>0.66733419546548356</v>
      </c>
      <c r="AJ217" s="50"/>
      <c r="AK217" s="50"/>
      <c r="AL217" s="50"/>
      <c r="AM217" s="98">
        <v>216</v>
      </c>
      <c r="AN217" s="118">
        <f t="shared" si="40"/>
        <v>8.9178906026747051E-2</v>
      </c>
      <c r="AO217" s="118">
        <f t="shared" si="41"/>
        <v>2.9363654755907659E-2</v>
      </c>
      <c r="AP217" s="118">
        <f t="shared" si="42"/>
        <v>2.6678381065476906E-2</v>
      </c>
      <c r="AQ217" s="118">
        <f t="shared" si="43"/>
        <v>0.16874173061687969</v>
      </c>
      <c r="AR217" s="118">
        <f t="shared" si="44"/>
        <v>7.4843607171942758E-2</v>
      </c>
      <c r="AS217" s="118">
        <f t="shared" si="45"/>
        <v>2.9803301829703456E-2</v>
      </c>
      <c r="AT217" s="118">
        <f t="shared" si="46"/>
        <v>4.0968861086641918E-2</v>
      </c>
      <c r="AU217" s="118">
        <f t="shared" si="47"/>
        <v>0.1862634029559368</v>
      </c>
      <c r="AV217" s="118">
        <f t="shared" si="48"/>
        <v>0.16687013763737715</v>
      </c>
      <c r="AW217" s="118">
        <f t="shared" si="49"/>
        <v>0.18728801685338656</v>
      </c>
      <c r="AX217" s="118">
        <f t="shared" si="50"/>
        <v>1</v>
      </c>
      <c r="AY217" s="118">
        <f>SUMPRODUCT(AN217:AW217,幕後結果_最佳化!$Z$1005:$AI$1005)</f>
        <v>-0.17449017223093433</v>
      </c>
      <c r="AZ217" s="118">
        <f>(SUMPRODUCT(AN217:AW217,MMULT(AN217:AW217,幕後結果!$AB$9:$AK$18)))*252</f>
        <v>6.5194319574491885E-2</v>
      </c>
      <c r="BA217" s="118">
        <f t="shared" si="51"/>
        <v>0.25533178332219414</v>
      </c>
      <c r="BB217" s="113">
        <f t="shared" si="52"/>
        <v>-0.85140270984837541</v>
      </c>
      <c r="BC217" s="50"/>
      <c r="BD217" s="50"/>
    </row>
    <row r="218" spans="1:56">
      <c r="A218" s="85">
        <v>217</v>
      </c>
      <c r="B218" s="114">
        <v>0.76887123153907044</v>
      </c>
      <c r="C218" s="114">
        <v>0.73535115566492748</v>
      </c>
      <c r="D218" s="114">
        <v>0.99514759284925369</v>
      </c>
      <c r="E218" s="114">
        <v>0.42669251860097757</v>
      </c>
      <c r="F218" s="114">
        <v>0.55862121840539958</v>
      </c>
      <c r="G218" s="114">
        <v>9.2301724399079799E-2</v>
      </c>
      <c r="H218" s="114">
        <v>0.5933368743494698</v>
      </c>
      <c r="I218" s="114">
        <v>0.72368691688319742</v>
      </c>
      <c r="J218" s="114">
        <v>9.6109103540018781E-2</v>
      </c>
      <c r="K218" s="94">
        <v>0.799844219868594</v>
      </c>
      <c r="L218" s="95"/>
      <c r="M218" s="96">
        <v>217</v>
      </c>
      <c r="N218" s="117">
        <v>0.73513457887606737</v>
      </c>
      <c r="O218" s="117">
        <v>0.62907846424540748</v>
      </c>
      <c r="P218" s="117">
        <v>2.5861732270299918</v>
      </c>
      <c r="Q218" s="117">
        <v>-0.18480110999972438</v>
      </c>
      <c r="R218" s="117">
        <v>0.14747442715531822</v>
      </c>
      <c r="S218" s="117">
        <v>-1.3267135746587164</v>
      </c>
      <c r="T218" s="117">
        <v>0.23613714496187885</v>
      </c>
      <c r="U218" s="114">
        <v>0.59382948483448295</v>
      </c>
      <c r="V218" s="114">
        <v>-1.3040450958673786</v>
      </c>
      <c r="W218" s="88">
        <v>0.84106493050782294</v>
      </c>
      <c r="X218" s="50"/>
      <c r="Y218" s="89">
        <v>217</v>
      </c>
      <c r="Z218" s="114">
        <f>(幕後結果!$AB$2+幕後結果!$AB$4*幕後結果_最佳化!$N1219)*12/3</f>
        <v>0.86441630323163265</v>
      </c>
      <c r="AA218" s="114">
        <f>(幕後結果!$AC$2+幕後結果!$AC$4*幕後結果_最佳化!$O1219)*12/3</f>
        <v>2.5555031300622653</v>
      </c>
      <c r="AB218" s="114">
        <f>(幕後結果!$AD$2+幕後結果!$AD$4*幕後結果_最佳化!$P1219)*12/3</f>
        <v>2.9602046472502273</v>
      </c>
      <c r="AC218" s="114">
        <f>(幕後結果!$AE$2+幕後結果!$AE$4*幕後結果_最佳化!$Q1219)*12/3</f>
        <v>-0.46873454657948249</v>
      </c>
      <c r="AD218" s="114">
        <f>(幕後結果!$AF$2+幕後結果!$AF$4*幕後結果_最佳化!$R1219)*12/3</f>
        <v>7.6336472874370398E-2</v>
      </c>
      <c r="AE218" s="114">
        <f>(幕後結果!$AG$2+幕後結果!$AG$4*幕後結果_最佳化!$S1219)*12/3</f>
        <v>-0.19966450845379277</v>
      </c>
      <c r="AF218" s="114">
        <f>(幕後結果!$AH$2+幕後結果!$AH$4*幕後結果_最佳化!$T1219)*12/3</f>
        <v>-0.16961827537269156</v>
      </c>
      <c r="AG218" s="114">
        <f>(幕後結果!$AI$2+幕後結果!$AI$4*幕後結果_最佳化!$U1219)*12/3</f>
        <v>0.13246914165719859</v>
      </c>
      <c r="AH218" s="114">
        <f>(幕後結果!$AJ$2+幕後結果!$AJ$4*幕後結果_最佳化!$V1219)*12/3</f>
        <v>0.30903712348717366</v>
      </c>
      <c r="AI218" s="90">
        <f>(幕後結果!$AK$2+幕後結果!$AK$4*幕後結果_最佳化!$W1219)*12/3</f>
        <v>1.745368597434126</v>
      </c>
      <c r="AJ218" s="50"/>
      <c r="AK218" s="50"/>
      <c r="AL218" s="50"/>
      <c r="AM218" s="98">
        <v>217</v>
      </c>
      <c r="AN218" s="118">
        <f t="shared" si="40"/>
        <v>7.3229752301081127E-2</v>
      </c>
      <c r="AO218" s="118">
        <f t="shared" si="41"/>
        <v>0.10303911558486356</v>
      </c>
      <c r="AP218" s="118">
        <f t="shared" si="42"/>
        <v>0.22017307183673565</v>
      </c>
      <c r="AQ218" s="118">
        <f t="shared" si="43"/>
        <v>9.3386360229946008E-2</v>
      </c>
      <c r="AR218" s="118">
        <f t="shared" si="44"/>
        <v>3.6966582809427736E-3</v>
      </c>
      <c r="AS218" s="118">
        <f t="shared" si="45"/>
        <v>0.1002798145881529</v>
      </c>
      <c r="AT218" s="118">
        <f t="shared" si="46"/>
        <v>2.0733522205679606E-2</v>
      </c>
      <c r="AU218" s="118">
        <f t="shared" si="47"/>
        <v>0.12793567353254789</v>
      </c>
      <c r="AV218" s="118">
        <f t="shared" si="48"/>
        <v>9.042851608766532E-2</v>
      </c>
      <c r="AW218" s="118">
        <f t="shared" si="49"/>
        <v>0.1670975153523851</v>
      </c>
      <c r="AX218" s="118">
        <f t="shared" si="50"/>
        <v>1</v>
      </c>
      <c r="AY218" s="118">
        <f>SUMPRODUCT(AN218:AW218,幕後結果_最佳化!$Z$1005:$AI$1005)</f>
        <v>-4.9050887206393778E-2</v>
      </c>
      <c r="AZ218" s="118">
        <f>(SUMPRODUCT(AN218:AW218,MMULT(AN218:AW218,幕後結果!$AB$9:$AK$18)))*252</f>
        <v>9.3952636563774408E-2</v>
      </c>
      <c r="BA218" s="118">
        <f t="shared" si="51"/>
        <v>0.30651694335513396</v>
      </c>
      <c r="BB218" s="113">
        <f t="shared" si="52"/>
        <v>-0.29998631135982079</v>
      </c>
      <c r="BC218" s="50"/>
      <c r="BD218" s="50"/>
    </row>
    <row r="219" spans="1:56">
      <c r="A219" s="85">
        <v>218</v>
      </c>
      <c r="B219" s="114">
        <v>0.90252181438959811</v>
      </c>
      <c r="C219" s="114">
        <v>0.69748101478862101</v>
      </c>
      <c r="D219" s="114">
        <v>0.39383336061789809</v>
      </c>
      <c r="E219" s="114">
        <v>0.44101636836683444</v>
      </c>
      <c r="F219" s="114">
        <v>0.41852559709759407</v>
      </c>
      <c r="G219" s="114">
        <v>0.18239868084208144</v>
      </c>
      <c r="H219" s="114">
        <v>0.2571176878405137</v>
      </c>
      <c r="I219" s="114">
        <v>0.60257588396686423</v>
      </c>
      <c r="J219" s="114">
        <v>0.41871383867569079</v>
      </c>
      <c r="K219" s="94">
        <v>0.17262286799263604</v>
      </c>
      <c r="L219" s="95"/>
      <c r="M219" s="96">
        <v>218</v>
      </c>
      <c r="N219" s="117">
        <v>1.2960554809146312</v>
      </c>
      <c r="O219" s="117">
        <v>0.51716931478151518</v>
      </c>
      <c r="P219" s="117">
        <v>-0.26934173145348611</v>
      </c>
      <c r="Q219" s="117">
        <v>-0.14839285727678544</v>
      </c>
      <c r="R219" s="117">
        <v>-0.20566679959385945</v>
      </c>
      <c r="S219" s="117">
        <v>-0.9062616823815991</v>
      </c>
      <c r="T219" s="117">
        <v>-0.65225702917361361</v>
      </c>
      <c r="U219" s="114">
        <v>0.26002014809576612</v>
      </c>
      <c r="V219" s="114">
        <v>-0.20518488613174776</v>
      </c>
      <c r="W219" s="88">
        <v>-0.94385111475751227</v>
      </c>
      <c r="X219" s="50"/>
      <c r="Y219" s="89">
        <v>218</v>
      </c>
      <c r="Z219" s="114">
        <f>(幕後結果!$AB$2+幕後結果!$AB$4*幕後結果_最佳化!$N1220)*12/3</f>
        <v>1.5608278717796473</v>
      </c>
      <c r="AA219" s="114">
        <f>(幕後結果!$AC$2+幕後結果!$AC$4*幕後結果_最佳化!$O1220)*12/3</f>
        <v>2.8095856968011366</v>
      </c>
      <c r="AB219" s="114">
        <f>(幕後結果!$AD$2+幕後結果!$AD$4*幕後結果_最佳化!$P1220)*12/3</f>
        <v>0.53547829283607351</v>
      </c>
      <c r="AC219" s="114">
        <f>(幕後結果!$AE$2+幕後結果!$AE$4*幕後結果_最佳化!$Q1220)*12/3</f>
        <v>-0.39203981813610711</v>
      </c>
      <c r="AD219" s="114">
        <f>(幕後結果!$AF$2+幕後結果!$AF$4*幕後結果_最佳化!$R1220)*12/3</f>
        <v>-0.53692584871908733</v>
      </c>
      <c r="AE219" s="114">
        <f>(幕後結果!$AG$2+幕後結果!$AG$4*幕後結果_最佳化!$S1220)*12/3</f>
        <v>2.565386120794938E-2</v>
      </c>
      <c r="AF219" s="114">
        <f>(幕後結果!$AH$2+幕後結果!$AH$4*幕後結果_最佳化!$T1220)*12/3</f>
        <v>-0.57734034770966769</v>
      </c>
      <c r="AG219" s="114">
        <f>(幕後結果!$AI$2+幕後結果!$AI$4*幕後結果_最佳化!$U1220)*12/3</f>
        <v>-1.2056237526074187</v>
      </c>
      <c r="AH219" s="114">
        <f>(幕後結果!$AJ$2+幕後結果!$AJ$4*幕後結果_最佳化!$V1220)*12/3</f>
        <v>0.39733947196714786</v>
      </c>
      <c r="AI219" s="90">
        <f>(幕後結果!$AK$2+幕後結果!$AK$4*幕後結果_最佳化!$W1220)*12/3</f>
        <v>0.30400209734857764</v>
      </c>
      <c r="AJ219" s="50"/>
      <c r="AK219" s="50"/>
      <c r="AL219" s="50"/>
      <c r="AM219" s="98">
        <v>218</v>
      </c>
      <c r="AN219" s="118">
        <f t="shared" si="40"/>
        <v>0.11847459684175903</v>
      </c>
      <c r="AO219" s="118">
        <f t="shared" si="41"/>
        <v>0.12952983634360488</v>
      </c>
      <c r="AP219" s="118">
        <f t="shared" si="42"/>
        <v>0.13292734667342301</v>
      </c>
      <c r="AQ219" s="118">
        <f t="shared" si="43"/>
        <v>0.11526618076570137</v>
      </c>
      <c r="AR219" s="118">
        <f t="shared" si="44"/>
        <v>1.295000423350987E-3</v>
      </c>
      <c r="AS219" s="118">
        <f t="shared" si="45"/>
        <v>0.10834670490075622</v>
      </c>
      <c r="AT219" s="118">
        <f t="shared" si="46"/>
        <v>0.11545009883908749</v>
      </c>
      <c r="AU219" s="118">
        <f t="shared" si="47"/>
        <v>6.0054185497535828E-2</v>
      </c>
      <c r="AV219" s="118">
        <f t="shared" si="48"/>
        <v>8.8250476431703112E-2</v>
      </c>
      <c r="AW219" s="118">
        <f t="shared" si="49"/>
        <v>0.13040557328307822</v>
      </c>
      <c r="AX219" s="118">
        <f t="shared" si="50"/>
        <v>1.0000000000000002</v>
      </c>
      <c r="AY219" s="118">
        <f>SUMPRODUCT(AN219:AW219,幕後結果_最佳化!$Z$1005:$AI$1005)</f>
        <v>9.8106509215403148E-2</v>
      </c>
      <c r="AZ219" s="118">
        <f>(SUMPRODUCT(AN219:AW219,MMULT(AN219:AW219,幕後結果!$AB$9:$AK$18)))*252</f>
        <v>6.9422429521137058E-2</v>
      </c>
      <c r="BA219" s="118">
        <f t="shared" si="51"/>
        <v>0.2634813646562828</v>
      </c>
      <c r="BB219" s="113">
        <f t="shared" si="52"/>
        <v>0.20952718719755092</v>
      </c>
      <c r="BC219" s="50"/>
      <c r="BD219" s="50"/>
    </row>
    <row r="220" spans="1:56">
      <c r="A220" s="85">
        <v>219</v>
      </c>
      <c r="B220" s="114">
        <v>0.82626696455846926</v>
      </c>
      <c r="C220" s="114">
        <v>0.94384074220805902</v>
      </c>
      <c r="D220" s="114">
        <v>0.20274105399510267</v>
      </c>
      <c r="E220" s="114">
        <v>0.28818514633014058</v>
      </c>
      <c r="F220" s="114">
        <v>0.34140012895628513</v>
      </c>
      <c r="G220" s="114">
        <v>0.89993884869228435</v>
      </c>
      <c r="H220" s="114">
        <v>0.20650770789819362</v>
      </c>
      <c r="I220" s="114">
        <v>0.17410159665205471</v>
      </c>
      <c r="J220" s="114">
        <v>0.24635734336739845</v>
      </c>
      <c r="K220" s="94">
        <v>0.27168583290958659</v>
      </c>
      <c r="L220" s="95"/>
      <c r="M220" s="96">
        <v>219</v>
      </c>
      <c r="N220" s="117">
        <v>0.93951563069437971</v>
      </c>
      <c r="O220" s="117">
        <v>1.5878577216234071</v>
      </c>
      <c r="P220" s="117">
        <v>-0.83187038793625223</v>
      </c>
      <c r="Q220" s="117">
        <v>-0.55869441344839066</v>
      </c>
      <c r="R220" s="117">
        <v>-0.40864492341168696</v>
      </c>
      <c r="S220" s="117">
        <v>1.2812031995013264</v>
      </c>
      <c r="T220" s="117">
        <v>-0.81859868799659297</v>
      </c>
      <c r="U220" s="114">
        <v>-0.93808020589162455</v>
      </c>
      <c r="V220" s="114">
        <v>-0.68599749708494895</v>
      </c>
      <c r="W220" s="88">
        <v>-0.60772230671199723</v>
      </c>
      <c r="X220" s="50"/>
      <c r="Y220" s="89">
        <v>219</v>
      </c>
      <c r="Z220" s="114">
        <f>(幕後結果!$AB$2+幕後結果!$AB$4*幕後結果_最佳化!$N1221)*12/3</f>
        <v>1.1181656792327759</v>
      </c>
      <c r="AA220" s="114">
        <f>(幕後結果!$AC$2+幕後結果!$AC$4*幕後結果_最佳化!$O1221)*12/3</f>
        <v>3.6803638958977829</v>
      </c>
      <c r="AB220" s="114">
        <f>(幕後結果!$AD$2+幕後結果!$AD$4*幕後結果_最佳化!$P1221)*12/3</f>
        <v>3.1215353549619573E-3</v>
      </c>
      <c r="AC220" s="114">
        <f>(幕後結果!$AE$2+幕後結果!$AE$4*幕後結果_最佳化!$Q1221)*12/3</f>
        <v>-0.56434667205404776</v>
      </c>
      <c r="AD220" s="114">
        <f>(幕後結果!$AF$2+幕後結果!$AF$4*幕後結果_最佳化!$R1221)*12/3</f>
        <v>-0.90127434907801673</v>
      </c>
      <c r="AE220" s="114">
        <f>(幕後結果!$AG$2+幕後結果!$AG$4*幕後結果_最佳化!$S1221)*12/3</f>
        <v>1.9340487990384714</v>
      </c>
      <c r="AF220" s="114">
        <f>(幕後結果!$AH$2+幕後結果!$AH$4*幕後結果_最佳化!$T1221)*12/3</f>
        <v>-0.67466856772828132</v>
      </c>
      <c r="AG220" s="114">
        <f>(幕後結果!$AI$2+幕後結果!$AI$4*幕後結果_最佳化!$U1221)*12/3</f>
        <v>-3.4284069370640342</v>
      </c>
      <c r="AH220" s="114">
        <f>(幕後結果!$AJ$2+幕後結果!$AJ$4*幕後結果_最佳化!$V1221)*12/3</f>
        <v>0.32894426609323246</v>
      </c>
      <c r="AI220" s="90">
        <f>(幕後結果!$AK$2+幕後結果!$AK$4*幕後結果_最佳化!$W1221)*12/3</f>
        <v>0.17252060525364754</v>
      </c>
      <c r="AJ220" s="50"/>
      <c r="AK220" s="50"/>
      <c r="AL220" s="50"/>
      <c r="AM220" s="98">
        <v>219</v>
      </c>
      <c r="AN220" s="118">
        <f t="shared" si="40"/>
        <v>3.0149038681131942E-2</v>
      </c>
      <c r="AO220" s="118">
        <f t="shared" si="41"/>
        <v>0.14102949046374696</v>
      </c>
      <c r="AP220" s="118">
        <f t="shared" si="42"/>
        <v>0.12141553049187181</v>
      </c>
      <c r="AQ220" s="118">
        <f t="shared" si="43"/>
        <v>5.8228634810431223E-2</v>
      </c>
      <c r="AR220" s="118">
        <f t="shared" si="44"/>
        <v>0.10558417906693864</v>
      </c>
      <c r="AS220" s="118">
        <f t="shared" si="45"/>
        <v>6.3641319617011347E-2</v>
      </c>
      <c r="AT220" s="118">
        <f t="shared" si="46"/>
        <v>0.13912217528243861</v>
      </c>
      <c r="AU220" s="118">
        <f t="shared" si="47"/>
        <v>0.1168307342640334</v>
      </c>
      <c r="AV220" s="118">
        <f t="shared" si="48"/>
        <v>0.13214258469215867</v>
      </c>
      <c r="AW220" s="118">
        <f t="shared" si="49"/>
        <v>9.1856312630237427E-2</v>
      </c>
      <c r="AX220" s="118">
        <f t="shared" si="50"/>
        <v>1</v>
      </c>
      <c r="AY220" s="118">
        <f>SUMPRODUCT(AN220:AW220,幕後結果_最佳化!$Z$1005:$AI$1005)</f>
        <v>-7.1046842515340713E-2</v>
      </c>
      <c r="AZ220" s="118">
        <f>(SUMPRODUCT(AN220:AW220,MMULT(AN220:AW220,幕後結果!$AB$9:$AK$18)))*252</f>
        <v>6.5913474552845616E-2</v>
      </c>
      <c r="BA220" s="118">
        <f t="shared" si="51"/>
        <v>0.25673619642124018</v>
      </c>
      <c r="BB220" s="113">
        <f t="shared" si="52"/>
        <v>-0.44382850608405178</v>
      </c>
      <c r="BC220" s="50"/>
      <c r="BD220" s="50"/>
    </row>
    <row r="221" spans="1:56">
      <c r="A221" s="85">
        <v>220</v>
      </c>
      <c r="B221" s="114">
        <v>0.50993705410164814</v>
      </c>
      <c r="C221" s="114">
        <v>1.5745546835884916E-2</v>
      </c>
      <c r="D221" s="114">
        <v>0.70025708711437473</v>
      </c>
      <c r="E221" s="114">
        <v>0.78883404166103244</v>
      </c>
      <c r="F221" s="114">
        <v>0.32204234686373368</v>
      </c>
      <c r="G221" s="114">
        <v>0.42321341754171526</v>
      </c>
      <c r="H221" s="114">
        <v>0.2480266795102406</v>
      </c>
      <c r="I221" s="114">
        <v>0.23734763084215293</v>
      </c>
      <c r="J221" s="114">
        <v>0.70014515543683009</v>
      </c>
      <c r="K221" s="94">
        <v>0.57391093256615533</v>
      </c>
      <c r="L221" s="95"/>
      <c r="M221" s="96">
        <v>220</v>
      </c>
      <c r="N221" s="117">
        <v>2.4911077014875271E-2</v>
      </c>
      <c r="O221" s="117">
        <v>-2.1508113399752693</v>
      </c>
      <c r="P221" s="117">
        <v>0.52514006535461655</v>
      </c>
      <c r="Q221" s="117">
        <v>0.8023821821789463</v>
      </c>
      <c r="R221" s="117">
        <v>-0.46199529607394435</v>
      </c>
      <c r="S221" s="117">
        <v>-0.19367951205222625</v>
      </c>
      <c r="T221" s="117">
        <v>-0.68071260476495365</v>
      </c>
      <c r="U221" s="114">
        <v>-0.71486047585886192</v>
      </c>
      <c r="V221" s="114">
        <v>0.52481804050909375</v>
      </c>
      <c r="W221" s="88">
        <v>0.18634000817054922</v>
      </c>
      <c r="X221" s="50"/>
      <c r="Y221" s="89">
        <v>220</v>
      </c>
      <c r="Z221" s="114">
        <f>(幕後結果!$AB$2+幕後結果!$AB$4*幕後結果_最佳化!$N1222)*12/3</f>
        <v>-1.7361967382379596E-2</v>
      </c>
      <c r="AA221" s="114">
        <f>(幕後結果!$AC$2+幕後結果!$AC$4*幕後結果_最佳化!$O1222)*12/3</f>
        <v>-0.78345089549026647</v>
      </c>
      <c r="AB221" s="114">
        <f>(幕後結果!$AD$2+幕後結果!$AD$4*幕後結果_最佳化!$P1222)*12/3</f>
        <v>-1.1159427816294807</v>
      </c>
      <c r="AC221" s="114">
        <f>(幕後結果!$AE$2+幕後結果!$AE$4*幕後結果_最佳化!$Q1222)*12/3</f>
        <v>-0.22262962034801903</v>
      </c>
      <c r="AD221" s="114">
        <f>(幕後結果!$AF$2+幕後結果!$AF$4*幕後結果_最佳化!$R1222)*12/3</f>
        <v>-1.3837988660549676</v>
      </c>
      <c r="AE221" s="114">
        <f>(幕後結果!$AG$2+幕後結果!$AG$4*幕後結果_最佳化!$S1222)*12/3</f>
        <v>-4.3028275347924472E-2</v>
      </c>
      <c r="AF221" s="114">
        <f>(幕後結果!$AH$2+幕後結果!$AH$4*幕後結果_最佳化!$T1222)*12/3</f>
        <v>-0.59126363251956571</v>
      </c>
      <c r="AG221" s="114">
        <f>(幕後結果!$AI$2+幕後結果!$AI$4*幕後結果_最佳化!$U1222)*12/3</f>
        <v>-1.9871903954960597</v>
      </c>
      <c r="AH221" s="114">
        <f>(幕後結果!$AJ$2+幕後結果!$AJ$4*幕後結果_最佳化!$V1222)*12/3</f>
        <v>0.62003278090473524</v>
      </c>
      <c r="AI221" s="90">
        <f>(幕後結果!$AK$2+幕後結果!$AK$4*幕後結果_最佳化!$W1222)*12/3</f>
        <v>0.92997626110104159</v>
      </c>
      <c r="AJ221" s="50"/>
      <c r="AK221" s="50"/>
      <c r="AL221" s="50"/>
      <c r="AM221" s="98">
        <v>220</v>
      </c>
      <c r="AN221" s="118">
        <f t="shared" si="40"/>
        <v>0.18704753691886311</v>
      </c>
      <c r="AO221" s="118">
        <f t="shared" si="41"/>
        <v>5.1281193988149454E-2</v>
      </c>
      <c r="AP221" s="118">
        <f t="shared" si="42"/>
        <v>1.3777438592235854E-2</v>
      </c>
      <c r="AQ221" s="118">
        <f t="shared" si="43"/>
        <v>0.1299797921832708</v>
      </c>
      <c r="AR221" s="118">
        <f t="shared" si="44"/>
        <v>0.1065378226806933</v>
      </c>
      <c r="AS221" s="118">
        <f t="shared" si="45"/>
        <v>8.7833559803562264E-2</v>
      </c>
      <c r="AT221" s="118">
        <f t="shared" si="46"/>
        <v>2.0128211517628954E-2</v>
      </c>
      <c r="AU221" s="118">
        <f t="shared" si="47"/>
        <v>0.18203479902807274</v>
      </c>
      <c r="AV221" s="118">
        <f t="shared" si="48"/>
        <v>9.1925937657137011E-2</v>
      </c>
      <c r="AW221" s="118">
        <f t="shared" si="49"/>
        <v>0.12945370763038655</v>
      </c>
      <c r="AX221" s="118">
        <f t="shared" si="50"/>
        <v>1</v>
      </c>
      <c r="AY221" s="118">
        <f>SUMPRODUCT(AN221:AW221,幕後結果_最佳化!$Z$1005:$AI$1005)</f>
        <v>-0.19986984389586646</v>
      </c>
      <c r="AZ221" s="118">
        <f>(SUMPRODUCT(AN221:AW221,MMULT(AN221:AW221,幕後結果!$AB$9:$AK$18)))*252</f>
        <v>7.6152190872166334E-2</v>
      </c>
      <c r="BA221" s="118">
        <f t="shared" si="51"/>
        <v>0.27595686415120452</v>
      </c>
      <c r="BB221" s="113">
        <f t="shared" si="52"/>
        <v>-0.87973837738222027</v>
      </c>
      <c r="BC221" s="50"/>
      <c r="BD221" s="50"/>
    </row>
    <row r="222" spans="1:56">
      <c r="A222" s="85">
        <v>221</v>
      </c>
      <c r="B222" s="114">
        <v>0.78540416233644117</v>
      </c>
      <c r="C222" s="114">
        <v>0.94847880766649784</v>
      </c>
      <c r="D222" s="114">
        <v>2.1941483459956279E-2</v>
      </c>
      <c r="E222" s="114">
        <v>0.91898796711560848</v>
      </c>
      <c r="F222" s="114">
        <v>0.4139820172222044</v>
      </c>
      <c r="G222" s="114">
        <v>0.44753592196280723</v>
      </c>
      <c r="H222" s="114">
        <v>9.6739429321502923E-2</v>
      </c>
      <c r="I222" s="114">
        <v>0.45048472068540812</v>
      </c>
      <c r="J222" s="114">
        <v>0.12899703834996767</v>
      </c>
      <c r="K222" s="94">
        <v>0.36006736793410465</v>
      </c>
      <c r="L222" s="95"/>
      <c r="M222" s="96">
        <v>221</v>
      </c>
      <c r="N222" s="117">
        <v>0.79057562515658086</v>
      </c>
      <c r="O222" s="117">
        <v>1.630279753428729</v>
      </c>
      <c r="P222" s="117">
        <v>-2.0152069758192654</v>
      </c>
      <c r="Q222" s="117">
        <v>1.3982964423833351</v>
      </c>
      <c r="R222" s="117">
        <v>-0.21731350327930646</v>
      </c>
      <c r="S222" s="117">
        <v>-0.13188931028007095</v>
      </c>
      <c r="T222" s="117">
        <v>-1.3003563629037997</v>
      </c>
      <c r="U222" s="114">
        <v>-0.12443679521429313</v>
      </c>
      <c r="V222" s="114">
        <v>-1.1311449761403136</v>
      </c>
      <c r="W222" s="88">
        <v>-0.35827872755409435</v>
      </c>
      <c r="X222" s="50"/>
      <c r="Y222" s="89">
        <v>221</v>
      </c>
      <c r="Z222" s="114">
        <f>(幕後結果!$AB$2+幕後結果!$AB$4*幕後結果_最佳化!$N1223)*12/3</f>
        <v>0.93324915624501725</v>
      </c>
      <c r="AA222" s="114">
        <f>(幕後結果!$AC$2+幕後結果!$AC$4*幕後結果_最佳化!$O1223)*12/3</f>
        <v>3.6260210485764226</v>
      </c>
      <c r="AB222" s="114">
        <f>(幕後結果!$AD$2+幕後結果!$AD$4*幕後結果_最佳化!$P1223)*12/3</f>
        <v>-1.3787062482586474</v>
      </c>
      <c r="AC222" s="114">
        <f>(幕後結果!$AE$2+幕後結果!$AE$4*幕後結果_最佳化!$Q1223)*12/3</f>
        <v>0.67878655386618314</v>
      </c>
      <c r="AD222" s="114">
        <f>(幕後結果!$AF$2+幕後結果!$AF$4*幕後結果_最佳化!$R1223)*12/3</f>
        <v>-0.59264201591940679</v>
      </c>
      <c r="AE222" s="114">
        <f>(幕後結果!$AG$2+幕後結果!$AG$4*幕後結果_最佳化!$S1223)*12/3</f>
        <v>0.92202252616975011</v>
      </c>
      <c r="AF222" s="114">
        <f>(幕後結果!$AH$2+幕後結果!$AH$4*幕後結果_最佳化!$T1223)*12/3</f>
        <v>-0.57428804235171804</v>
      </c>
      <c r="AG222" s="114">
        <f>(幕後結果!$AI$2+幕後結果!$AI$4*幕後結果_最佳化!$U1223)*12/3</f>
        <v>-2.2522776769427066</v>
      </c>
      <c r="AH222" s="114">
        <f>(幕後結果!$AJ$2+幕後結果!$AJ$4*幕後結果_最佳化!$V1223)*12/3</f>
        <v>0.15633762000561935</v>
      </c>
      <c r="AI222" s="90">
        <f>(幕後結果!$AK$2+幕後結果!$AK$4*幕後結果_最佳化!$W1223)*12/3</f>
        <v>1.2412387080434637</v>
      </c>
      <c r="AJ222" s="50"/>
      <c r="AK222" s="50"/>
      <c r="AL222" s="50"/>
      <c r="AM222" s="98">
        <v>221</v>
      </c>
      <c r="AN222" s="118">
        <f t="shared" si="40"/>
        <v>6.9564771754376378E-2</v>
      </c>
      <c r="AO222" s="118">
        <f t="shared" si="41"/>
        <v>8.9547351522202889E-2</v>
      </c>
      <c r="AP222" s="118">
        <f t="shared" si="42"/>
        <v>1.0805964984127997E-2</v>
      </c>
      <c r="AQ222" s="118">
        <f t="shared" si="43"/>
        <v>0.24649332723677161</v>
      </c>
      <c r="AR222" s="118">
        <f t="shared" si="44"/>
        <v>0.14183104915979949</v>
      </c>
      <c r="AS222" s="118">
        <f t="shared" si="45"/>
        <v>5.6136005462268448E-2</v>
      </c>
      <c r="AT222" s="118">
        <f t="shared" si="46"/>
        <v>7.4527420638476255E-2</v>
      </c>
      <c r="AU222" s="118">
        <f t="shared" si="47"/>
        <v>7.0463721026199105E-2</v>
      </c>
      <c r="AV222" s="118">
        <f t="shared" si="48"/>
        <v>7.9385388176865843E-2</v>
      </c>
      <c r="AW222" s="118">
        <f t="shared" si="49"/>
        <v>0.16124500003891187</v>
      </c>
      <c r="AX222" s="118">
        <f t="shared" si="50"/>
        <v>0.99999999999999989</v>
      </c>
      <c r="AY222" s="118">
        <f>SUMPRODUCT(AN222:AW222,幕後結果_最佳化!$Z$1005:$AI$1005)</f>
        <v>-6.3539528772989878E-2</v>
      </c>
      <c r="AZ222" s="118">
        <f>(SUMPRODUCT(AN222:AW222,MMULT(AN222:AW222,幕後結果!$AB$9:$AK$18)))*252</f>
        <v>5.4270728828017444E-2</v>
      </c>
      <c r="BA222" s="118">
        <f t="shared" si="51"/>
        <v>0.23296078817693214</v>
      </c>
      <c r="BB222" s="113">
        <f t="shared" si="52"/>
        <v>-0.45689890391403454</v>
      </c>
      <c r="BC222" s="50"/>
      <c r="BD222" s="50"/>
    </row>
    <row r="223" spans="1:56">
      <c r="A223" s="85">
        <v>222</v>
      </c>
      <c r="B223" s="114">
        <v>0.51851650223907142</v>
      </c>
      <c r="C223" s="114">
        <v>0.24325366239165325</v>
      </c>
      <c r="D223" s="114">
        <v>0.96975521810460186</v>
      </c>
      <c r="E223" s="114">
        <v>0.56373996089817302</v>
      </c>
      <c r="F223" s="114">
        <v>0.30923791271585421</v>
      </c>
      <c r="G223" s="114">
        <v>0.76198505826427465</v>
      </c>
      <c r="H223" s="114">
        <v>0.27878640337943406</v>
      </c>
      <c r="I223" s="114">
        <v>0.63783857086885787</v>
      </c>
      <c r="J223" s="114">
        <v>0.27939571445031119</v>
      </c>
      <c r="K223" s="94">
        <v>0.67389743650393363</v>
      </c>
      <c r="L223" s="95"/>
      <c r="M223" s="96">
        <v>222</v>
      </c>
      <c r="N223" s="117">
        <v>4.64306652561325E-2</v>
      </c>
      <c r="O223" s="117">
        <v>-0.69587466487933769</v>
      </c>
      <c r="P223" s="117">
        <v>1.8772082022462362</v>
      </c>
      <c r="Q223" s="117">
        <v>0.16045828669763526</v>
      </c>
      <c r="R223" s="117">
        <v>-0.49801165775237582</v>
      </c>
      <c r="S223" s="117">
        <v>0.71270247688348443</v>
      </c>
      <c r="T223" s="117">
        <v>-0.5864505145187705</v>
      </c>
      <c r="U223" s="114">
        <v>0.35268733092451371</v>
      </c>
      <c r="V223" s="114">
        <v>-0.58463758657153231</v>
      </c>
      <c r="W223" s="88">
        <v>0.45070090918593636</v>
      </c>
      <c r="X223" s="50"/>
      <c r="Y223" s="89">
        <v>222</v>
      </c>
      <c r="Z223" s="114">
        <f>(幕後結果!$AB$2+幕後結果!$AB$4*幕後結果_最佳化!$N1224)*12/3</f>
        <v>9.3556859393912964E-3</v>
      </c>
      <c r="AA223" s="114">
        <f>(幕後結果!$AC$2+幕後結果!$AC$4*幕後結果_最佳化!$O1224)*12/3</f>
        <v>0.73330328227274466</v>
      </c>
      <c r="AB223" s="114">
        <f>(幕後結果!$AD$2+幕後結果!$AD$4*幕後結果_最佳化!$P1224)*12/3</f>
        <v>0.92347395613940397</v>
      </c>
      <c r="AC223" s="114">
        <f>(幕後結果!$AE$2+幕後結果!$AE$4*幕後結果_最佳化!$Q1224)*12/3</f>
        <v>-0.46743393016667056</v>
      </c>
      <c r="AD223" s="114">
        <f>(幕後結果!$AF$2+幕後結果!$AF$4*幕後結果_最佳化!$R1224)*12/3</f>
        <v>-1.1049019390550616</v>
      </c>
      <c r="AE223" s="114">
        <f>(幕後結果!$AG$2+幕後結果!$AG$4*幕後結果_最佳化!$S1224)*12/3</f>
        <v>1.0503979569481494</v>
      </c>
      <c r="AF223" s="114">
        <f>(幕後結果!$AH$2+幕後結果!$AH$4*幕後結果_最佳化!$T1224)*12/3</f>
        <v>-0.56377812334484378</v>
      </c>
      <c r="AG223" s="114">
        <f>(幕後結果!$AI$2+幕後結果!$AI$4*幕後結果_最佳化!$U1224)*12/3</f>
        <v>-0.51469392334044639</v>
      </c>
      <c r="AH223" s="114">
        <f>(幕後結果!$AJ$2+幕後結果!$AJ$4*幕後結果_最佳化!$V1224)*12/3</f>
        <v>0.43070290519238358</v>
      </c>
      <c r="AI223" s="90">
        <f>(幕後結果!$AK$2+幕後結果!$AK$4*幕後結果_最佳化!$W1224)*12/3</f>
        <v>1.1709712761602862</v>
      </c>
      <c r="AJ223" s="50"/>
      <c r="AK223" s="50"/>
      <c r="AL223" s="50"/>
      <c r="AM223" s="98">
        <v>222</v>
      </c>
      <c r="AN223" s="118">
        <f t="shared" si="40"/>
        <v>0.12780981213487555</v>
      </c>
      <c r="AO223" s="118">
        <f t="shared" si="41"/>
        <v>9.3890080292581127E-2</v>
      </c>
      <c r="AP223" s="118">
        <f t="shared" si="42"/>
        <v>6.302927769452008E-3</v>
      </c>
      <c r="AQ223" s="118">
        <f t="shared" si="43"/>
        <v>0.13411464260084527</v>
      </c>
      <c r="AR223" s="118">
        <f t="shared" si="44"/>
        <v>8.6995356197101345E-2</v>
      </c>
      <c r="AS223" s="118">
        <f t="shared" si="45"/>
        <v>3.149787991202449E-2</v>
      </c>
      <c r="AT223" s="118">
        <f t="shared" si="46"/>
        <v>0.15903528383206611</v>
      </c>
      <c r="AU223" s="118">
        <f t="shared" si="47"/>
        <v>0.16239712959926397</v>
      </c>
      <c r="AV223" s="118">
        <f t="shared" si="48"/>
        <v>0.19417355285596347</v>
      </c>
      <c r="AW223" s="118">
        <f t="shared" si="49"/>
        <v>3.7833348058266113E-3</v>
      </c>
      <c r="AX223" s="118">
        <f t="shared" si="50"/>
        <v>1</v>
      </c>
      <c r="AY223" s="118">
        <f>SUMPRODUCT(AN223:AW223,幕後結果_最佳化!$Z$1005:$AI$1005)</f>
        <v>-0.20082537869105702</v>
      </c>
      <c r="AZ223" s="118">
        <f>(SUMPRODUCT(AN223:AW223,MMULT(AN223:AW223,幕後結果!$AB$9:$AK$18)))*252</f>
        <v>5.2916175983270079E-2</v>
      </c>
      <c r="BA223" s="118">
        <f t="shared" si="51"/>
        <v>0.23003516249319381</v>
      </c>
      <c r="BB223" s="113">
        <f t="shared" si="52"/>
        <v>-1.0595135806608187</v>
      </c>
      <c r="BC223" s="50"/>
      <c r="BD223" s="50"/>
    </row>
    <row r="224" spans="1:56">
      <c r="A224" s="85">
        <v>223</v>
      </c>
      <c r="B224" s="114">
        <v>0.99614218738341997</v>
      </c>
      <c r="C224" s="114">
        <v>0.31175317879426623</v>
      </c>
      <c r="D224" s="114">
        <v>0.82331485047657593</v>
      </c>
      <c r="E224" s="114">
        <v>0.12194351039933604</v>
      </c>
      <c r="F224" s="114">
        <v>0.92265761036558147</v>
      </c>
      <c r="G224" s="114">
        <v>0.76203510138470065</v>
      </c>
      <c r="H224" s="114">
        <v>0.14818865614297616</v>
      </c>
      <c r="I224" s="114">
        <v>0.23846308890210999</v>
      </c>
      <c r="J224" s="114">
        <v>0.13468521790124188</v>
      </c>
      <c r="K224" s="94">
        <v>0.41724032065386285</v>
      </c>
      <c r="L224" s="95"/>
      <c r="M224" s="96">
        <v>223</v>
      </c>
      <c r="N224" s="117">
        <v>2.6642671897470169</v>
      </c>
      <c r="O224" s="117">
        <v>-0.49088702059065614</v>
      </c>
      <c r="P224" s="117">
        <v>0.92807185288474425</v>
      </c>
      <c r="Q224" s="117">
        <v>-1.1653260934161433</v>
      </c>
      <c r="R224" s="117">
        <v>1.4231772485046283</v>
      </c>
      <c r="S224" s="117">
        <v>0.71286419480914531</v>
      </c>
      <c r="T224" s="117">
        <v>-1.044233627612924</v>
      </c>
      <c r="U224" s="114">
        <v>-0.71125508698392448</v>
      </c>
      <c r="V224" s="114">
        <v>-1.1045135343405763</v>
      </c>
      <c r="W224" s="88">
        <v>-0.20895849271344097</v>
      </c>
      <c r="X224" s="50"/>
      <c r="Y224" s="89">
        <v>223</v>
      </c>
      <c r="Z224" s="114">
        <f>(幕後結果!$AB$2+幕後結果!$AB$4*幕後結果_最佳化!$N1225)*12/3</f>
        <v>3.2595316619055015</v>
      </c>
      <c r="AA224" s="114">
        <f>(幕後結果!$AC$2+幕後結果!$AC$4*幕後結果_最佳化!$O1225)*12/3</f>
        <v>2.670197879699904</v>
      </c>
      <c r="AB224" s="114">
        <f>(幕後結果!$AD$2+幕後結果!$AD$4*幕後結果_最佳化!$P1225)*12/3</f>
        <v>2.8553330763926965</v>
      </c>
      <c r="AC224" s="114">
        <f>(幕後結果!$AE$2+幕後結果!$AE$4*幕後結果_最佳化!$Q1225)*12/3</f>
        <v>-1.0242808286086156</v>
      </c>
      <c r="AD224" s="114">
        <f>(幕後結果!$AF$2+幕後結果!$AF$4*幕後結果_最佳化!$R1225)*12/3</f>
        <v>1.5596605209226422</v>
      </c>
      <c r="AE224" s="114">
        <f>(幕後結果!$AG$2+幕後結果!$AG$4*幕後結果_最佳化!$S1225)*12/3</f>
        <v>1.8806034479835887</v>
      </c>
      <c r="AF224" s="114">
        <f>(幕後結果!$AH$2+幕後結果!$AH$4*幕後結果_最佳化!$T1225)*12/3</f>
        <v>-0.8526804118052741</v>
      </c>
      <c r="AG224" s="114">
        <f>(幕後結果!$AI$2+幕後結果!$AI$4*幕後結果_最佳化!$U1225)*12/3</f>
        <v>-1.171342881743074</v>
      </c>
      <c r="AH224" s="114">
        <f>(幕後結果!$AJ$2+幕後結果!$AJ$4*幕後結果_最佳化!$V1225)*12/3</f>
        <v>-0.14579546660876153</v>
      </c>
      <c r="AI224" s="90">
        <f>(幕後結果!$AK$2+幕後結果!$AK$4*幕後結果_最佳化!$W1225)*12/3</f>
        <v>0.68582344111214655</v>
      </c>
      <c r="AJ224" s="50"/>
      <c r="AK224" s="50"/>
      <c r="AL224" s="50"/>
      <c r="AM224" s="98">
        <v>223</v>
      </c>
      <c r="AN224" s="118">
        <f t="shared" si="40"/>
        <v>8.5196486892405429E-2</v>
      </c>
      <c r="AO224" s="118">
        <f t="shared" si="41"/>
        <v>0.16384700171224079</v>
      </c>
      <c r="AP224" s="118">
        <f t="shared" si="42"/>
        <v>5.3209791855713361E-2</v>
      </c>
      <c r="AQ224" s="118">
        <f t="shared" si="43"/>
        <v>4.8406755276293671E-2</v>
      </c>
      <c r="AR224" s="118">
        <f t="shared" si="44"/>
        <v>0.19627554672086325</v>
      </c>
      <c r="AS224" s="118">
        <f t="shared" si="45"/>
        <v>7.9075019316415363E-2</v>
      </c>
      <c r="AT224" s="118">
        <f t="shared" si="46"/>
        <v>0.16665663142502923</v>
      </c>
      <c r="AU224" s="118">
        <f t="shared" si="47"/>
        <v>1.9379122846022022E-2</v>
      </c>
      <c r="AV224" s="118">
        <f t="shared" si="48"/>
        <v>0.1262410735753208</v>
      </c>
      <c r="AW224" s="118">
        <f t="shared" si="49"/>
        <v>6.1712570379695894E-2</v>
      </c>
      <c r="AX224" s="118">
        <f t="shared" si="50"/>
        <v>0.99999999999999978</v>
      </c>
      <c r="AY224" s="118">
        <f>SUMPRODUCT(AN224:AW224,幕後結果_最佳化!$Z$1005:$AI$1005)</f>
        <v>6.4733645542276744E-2</v>
      </c>
      <c r="AZ224" s="118">
        <f>(SUMPRODUCT(AN224:AW224,MMULT(AN224:AW224,幕後結果!$AB$9:$AK$18)))*252</f>
        <v>6.0984165578042225E-2</v>
      </c>
      <c r="BA224" s="118">
        <f t="shared" si="51"/>
        <v>0.24694972277377075</v>
      </c>
      <c r="BB224" s="113">
        <f t="shared" si="52"/>
        <v>8.8413322748608317E-2</v>
      </c>
      <c r="BC224" s="50"/>
      <c r="BD224" s="50"/>
    </row>
    <row r="225" spans="1:56">
      <c r="A225" s="85">
        <v>224</v>
      </c>
      <c r="B225" s="114">
        <v>0.81911357072113744</v>
      </c>
      <c r="C225" s="114">
        <v>0.95210656458481702</v>
      </c>
      <c r="D225" s="114">
        <v>0.84012649584283539</v>
      </c>
      <c r="E225" s="114">
        <v>0.70849117608469281</v>
      </c>
      <c r="F225" s="114">
        <v>0.45702552449702982</v>
      </c>
      <c r="G225" s="114">
        <v>4.8729160231925528E-2</v>
      </c>
      <c r="H225" s="114">
        <v>9.1689250827984958E-2</v>
      </c>
      <c r="I225" s="114">
        <v>0.70834980557565741</v>
      </c>
      <c r="J225" s="114">
        <v>0.11659870249781101</v>
      </c>
      <c r="K225" s="94">
        <v>0.55747803597255707</v>
      </c>
      <c r="L225" s="95"/>
      <c r="M225" s="96">
        <v>224</v>
      </c>
      <c r="N225" s="117">
        <v>0.91199213363109921</v>
      </c>
      <c r="O225" s="117">
        <v>1.6656313107264009</v>
      </c>
      <c r="P225" s="117">
        <v>0.99497790973729117</v>
      </c>
      <c r="Q225" s="117">
        <v>0.54898222559769305</v>
      </c>
      <c r="R225" s="117">
        <v>-0.10793021502051119</v>
      </c>
      <c r="S225" s="117">
        <v>-1.6573025577273779</v>
      </c>
      <c r="T225" s="117">
        <v>-1.3304243332963395</v>
      </c>
      <c r="U225" s="114">
        <v>0.54857027625278443</v>
      </c>
      <c r="V225" s="114">
        <v>-1.1921628296642377</v>
      </c>
      <c r="W225" s="88">
        <v>0.14457817744539894</v>
      </c>
      <c r="X225" s="50"/>
      <c r="Y225" s="89">
        <v>224</v>
      </c>
      <c r="Z225" s="114">
        <f>(幕後結果!$AB$2+幕後結果!$AB$4*幕後結果_最佳化!$N1226)*12/3</f>
        <v>1.0839938705301506</v>
      </c>
      <c r="AA225" s="114">
        <f>(幕後結果!$AC$2+幕後結果!$AC$4*幕後結果_最佳化!$O1226)*12/3</f>
        <v>3.7425454345841431</v>
      </c>
      <c r="AB225" s="114">
        <f>(幕後結果!$AD$2+幕後結果!$AD$4*幕後結果_最佳化!$P1226)*12/3</f>
        <v>1.9163607314294262</v>
      </c>
      <c r="AC225" s="114">
        <f>(幕後結果!$AE$2+幕後結果!$AE$4*幕後結果_最佳化!$Q1226)*12/3</f>
        <v>0.14229385055815252</v>
      </c>
      <c r="AD225" s="114">
        <f>(幕後結果!$AF$2+幕後結果!$AF$4*幕後結果_最佳化!$R1226)*12/3</f>
        <v>-9.5293195535615882E-2</v>
      </c>
      <c r="AE225" s="114">
        <f>(幕後結果!$AG$2+幕後結果!$AG$4*幕後結果_最佳化!$S1226)*12/3</f>
        <v>-0.28517755343781531</v>
      </c>
      <c r="AF225" s="114">
        <f>(幕後結果!$AH$2+幕後結果!$AH$4*幕後結果_最佳化!$T1226)*12/3</f>
        <v>-0.65639437480197282</v>
      </c>
      <c r="AG225" s="114">
        <f>(幕後結果!$AI$2+幕後結果!$AI$4*幕後結果_最佳化!$U1226)*12/3</f>
        <v>-0.63279734011057176</v>
      </c>
      <c r="AH225" s="114">
        <f>(幕後結果!$AJ$2+幕後結果!$AJ$4*幕後結果_最佳化!$V1226)*12/3</f>
        <v>9.78557023864014E-2</v>
      </c>
      <c r="AI225" s="90">
        <f>(幕後結果!$AK$2+幕後結果!$AK$4*幕後結果_最佳化!$W1226)*12/3</f>
        <v>1.3625053648470586</v>
      </c>
      <c r="AJ225" s="50"/>
      <c r="AK225" s="50"/>
      <c r="AL225" s="50"/>
      <c r="AM225" s="98">
        <v>224</v>
      </c>
      <c r="AN225" s="118">
        <f t="shared" si="40"/>
        <v>8.0649066080932169E-2</v>
      </c>
      <c r="AO225" s="118">
        <f t="shared" si="41"/>
        <v>0.15477937178493084</v>
      </c>
      <c r="AP225" s="118">
        <f t="shared" si="42"/>
        <v>1.7352300222067411E-2</v>
      </c>
      <c r="AQ225" s="118">
        <f t="shared" si="43"/>
        <v>1.574533178785786E-2</v>
      </c>
      <c r="AR225" s="118">
        <f t="shared" si="44"/>
        <v>4.9020482251503732E-2</v>
      </c>
      <c r="AS225" s="118">
        <f t="shared" si="45"/>
        <v>7.6198281026516726E-2</v>
      </c>
      <c r="AT225" s="118">
        <f t="shared" si="46"/>
        <v>8.7507390117624151E-2</v>
      </c>
      <c r="AU225" s="118">
        <f t="shared" si="47"/>
        <v>0.18082102415613965</v>
      </c>
      <c r="AV225" s="118">
        <f t="shared" si="48"/>
        <v>0.16436100953731175</v>
      </c>
      <c r="AW225" s="118">
        <f t="shared" si="49"/>
        <v>0.17356574303511563</v>
      </c>
      <c r="AX225" s="118">
        <f t="shared" si="50"/>
        <v>1</v>
      </c>
      <c r="AY225" s="118">
        <f>SUMPRODUCT(AN225:AW225,幕後結果_最佳化!$Z$1005:$AI$1005)</f>
        <v>0.10933325173937175</v>
      </c>
      <c r="AZ225" s="118">
        <f>(SUMPRODUCT(AN225:AW225,MMULT(AN225:AW225,幕後結果!$AB$9:$AK$18)))*252</f>
        <v>6.6505192524414086E-2</v>
      </c>
      <c r="BA225" s="118">
        <f t="shared" si="51"/>
        <v>0.25788600684103447</v>
      </c>
      <c r="BB225" s="113">
        <f t="shared" si="52"/>
        <v>0.25760704333338413</v>
      </c>
      <c r="BC225" s="50"/>
      <c r="BD225" s="50"/>
    </row>
    <row r="226" spans="1:56">
      <c r="A226" s="85">
        <v>225</v>
      </c>
      <c r="B226" s="114">
        <v>3.6255467347925396E-3</v>
      </c>
      <c r="C226" s="114">
        <v>0.7042970001236899</v>
      </c>
      <c r="D226" s="114">
        <v>0.31859473563246343</v>
      </c>
      <c r="E226" s="114">
        <v>0.43598608395892136</v>
      </c>
      <c r="F226" s="114">
        <v>0.66955443221329514</v>
      </c>
      <c r="G226" s="114">
        <v>0.34880380831030999</v>
      </c>
      <c r="H226" s="114">
        <v>0.28044577860087117</v>
      </c>
      <c r="I226" s="114">
        <v>0.45060447586696939</v>
      </c>
      <c r="J226" s="114">
        <v>0.66737546830563299</v>
      </c>
      <c r="K226" s="94">
        <v>0.29950759447179509</v>
      </c>
      <c r="L226" s="95"/>
      <c r="M226" s="96">
        <v>225</v>
      </c>
      <c r="N226" s="117">
        <v>-2.6850869722241293</v>
      </c>
      <c r="O226" s="117">
        <v>0.5367996698457882</v>
      </c>
      <c r="P226" s="117">
        <v>-0.47163201459528165</v>
      </c>
      <c r="Q226" s="117">
        <v>-0.16115392666329992</v>
      </c>
      <c r="R226" s="117">
        <v>0.43868315341469033</v>
      </c>
      <c r="S226" s="117">
        <v>-0.38855195093059353</v>
      </c>
      <c r="T226" s="117">
        <v>-0.58151775242174875</v>
      </c>
      <c r="U226" s="114">
        <v>-0.12413428607488225</v>
      </c>
      <c r="V226" s="114">
        <v>0.43267752006247512</v>
      </c>
      <c r="W226" s="88">
        <v>-0.52581724866574076</v>
      </c>
      <c r="X226" s="50"/>
      <c r="Y226" s="89">
        <v>225</v>
      </c>
      <c r="Z226" s="114">
        <f>(幕後結果!$AB$2+幕後結果!$AB$4*幕後結果_最佳化!$N1227)*12/3</f>
        <v>-3.3819611209771998</v>
      </c>
      <c r="AA226" s="114">
        <f>(幕後結果!$AC$2+幕後結果!$AC$4*幕後結果_最佳化!$O1227)*12/3</f>
        <v>0.20622318815443053</v>
      </c>
      <c r="AB226" s="114">
        <f>(幕後結果!$AD$2+幕後結果!$AD$4*幕後結果_最佳化!$P1227)*12/3</f>
        <v>-3.9868469773306874</v>
      </c>
      <c r="AC226" s="114">
        <f>(幕後結果!$AE$2+幕後結果!$AE$4*幕後結果_最佳化!$Q1227)*12/3</f>
        <v>-0.7961190411018485</v>
      </c>
      <c r="AD226" s="114">
        <f>(幕後結果!$AF$2+幕後結果!$AF$4*幕後結果_最佳化!$R1227)*12/3</f>
        <v>-1.4741617502475339</v>
      </c>
      <c r="AE226" s="114">
        <f>(幕後結果!$AG$2+幕後結果!$AG$4*幕後結果_最佳化!$S1227)*12/3</f>
        <v>-0.56063466376470594</v>
      </c>
      <c r="AF226" s="114">
        <f>(幕後結果!$AH$2+幕後結果!$AH$4*幕後結果_最佳化!$T1227)*12/3</f>
        <v>-0.48153510338974054</v>
      </c>
      <c r="AG226" s="114">
        <f>(幕後結果!$AI$2+幕後結果!$AI$4*幕後結果_最佳化!$U1227)*12/3</f>
        <v>-3.2059689543136636</v>
      </c>
      <c r="AH226" s="114">
        <f>(幕後結果!$AJ$2+幕後結果!$AJ$4*幕後結果_最佳化!$V1227)*12/3</f>
        <v>0.51224804256190415</v>
      </c>
      <c r="AI226" s="90">
        <f>(幕後結果!$AK$2+幕後結果!$AK$4*幕後結果_最佳化!$W1227)*12/3</f>
        <v>-0.25355918323053273</v>
      </c>
      <c r="AJ226" s="50"/>
      <c r="AK226" s="50"/>
      <c r="AL226" s="50"/>
      <c r="AM226" s="98">
        <v>225</v>
      </c>
      <c r="AN226" s="118">
        <f t="shared" si="40"/>
        <v>0.10388334526855458</v>
      </c>
      <c r="AO226" s="118">
        <f t="shared" si="41"/>
        <v>1.7711196714784241E-2</v>
      </c>
      <c r="AP226" s="118">
        <f t="shared" si="42"/>
        <v>9.2623167709807996E-2</v>
      </c>
      <c r="AQ226" s="118">
        <f t="shared" si="43"/>
        <v>8.3317230599973577E-2</v>
      </c>
      <c r="AR226" s="118">
        <f t="shared" si="44"/>
        <v>0.1472757386754352</v>
      </c>
      <c r="AS226" s="118">
        <f t="shared" si="45"/>
        <v>0.18573908627324526</v>
      </c>
      <c r="AT226" s="118">
        <f t="shared" si="46"/>
        <v>2.1724273499095722E-2</v>
      </c>
      <c r="AU226" s="118">
        <f t="shared" si="47"/>
        <v>0.18280333885099123</v>
      </c>
      <c r="AV226" s="118">
        <f t="shared" si="48"/>
        <v>8.7988365538533619E-2</v>
      </c>
      <c r="AW226" s="118">
        <f t="shared" si="49"/>
        <v>7.6934256869578596E-2</v>
      </c>
      <c r="AX226" s="118">
        <f t="shared" si="50"/>
        <v>0.99999999999999989</v>
      </c>
      <c r="AY226" s="118">
        <f>SUMPRODUCT(AN226:AW226,幕後結果_最佳化!$Z$1005:$AI$1005)</f>
        <v>-0.32687940565273255</v>
      </c>
      <c r="AZ226" s="118">
        <f>(SUMPRODUCT(AN226:AW226,MMULT(AN226:AW226,幕後結果!$AB$9:$AK$18)))*252</f>
        <v>8.3912475866991396E-2</v>
      </c>
      <c r="BA226" s="118">
        <f t="shared" si="51"/>
        <v>0.28967650209672063</v>
      </c>
      <c r="BB226" s="113">
        <f t="shared" si="52"/>
        <v>-1.27652537563874</v>
      </c>
      <c r="BC226" s="50"/>
      <c r="BD226" s="50"/>
    </row>
    <row r="227" spans="1:56">
      <c r="A227" s="85">
        <v>226</v>
      </c>
      <c r="B227" s="114">
        <v>0.99598816780204769</v>
      </c>
      <c r="C227" s="114">
        <v>0.71285948653665288</v>
      </c>
      <c r="D227" s="114">
        <v>8.070965829973864E-2</v>
      </c>
      <c r="E227" s="114">
        <v>0.56824829009651512</v>
      </c>
      <c r="F227" s="114">
        <v>0.35446101505320571</v>
      </c>
      <c r="G227" s="114">
        <v>0.87863929542295427</v>
      </c>
      <c r="H227" s="114">
        <v>0.35886169615280705</v>
      </c>
      <c r="I227" s="114">
        <v>0.97910916551670613</v>
      </c>
      <c r="J227" s="114">
        <v>0.96095562491155428</v>
      </c>
      <c r="K227" s="94">
        <v>0.2859249370702075</v>
      </c>
      <c r="L227" s="95"/>
      <c r="M227" s="96">
        <v>226</v>
      </c>
      <c r="N227" s="117">
        <v>2.6510723824860714</v>
      </c>
      <c r="O227" s="117">
        <v>0.5617578304354599</v>
      </c>
      <c r="P227" s="117">
        <v>-1.4003139789047612</v>
      </c>
      <c r="Q227" s="117">
        <v>0.17191618809153605</v>
      </c>
      <c r="R227" s="117">
        <v>-0.37330422791507289</v>
      </c>
      <c r="S227" s="117">
        <v>1.1682116332027277</v>
      </c>
      <c r="T227" s="117">
        <v>-0.36150309422745813</v>
      </c>
      <c r="U227" s="114">
        <v>2.0356882574828687</v>
      </c>
      <c r="V227" s="114">
        <v>1.7618848774066045</v>
      </c>
      <c r="W227" s="88">
        <v>-0.56532919553430916</v>
      </c>
      <c r="X227" s="50"/>
      <c r="Y227" s="89">
        <v>226</v>
      </c>
      <c r="Z227" s="114">
        <f>(幕後結果!$AB$2+幕後結果!$AB$4*幕後結果_最佳化!$N1228)*12/3</f>
        <v>3.2431496437138314</v>
      </c>
      <c r="AA227" s="114">
        <f>(幕後結果!$AC$2+幕後結果!$AC$4*幕後結果_最佳化!$O1228)*12/3</f>
        <v>3.7486115537185665</v>
      </c>
      <c r="AB227" s="114">
        <f>(幕後結果!$AD$2+幕後結果!$AD$4*幕後結果_最佳化!$P1228)*12/3</f>
        <v>0.84085141586969014</v>
      </c>
      <c r="AC227" s="114">
        <f>(幕後結果!$AE$2+幕後結果!$AE$4*幕後結果_最佳化!$Q1228)*12/3</f>
        <v>-4.2691940180503651E-2</v>
      </c>
      <c r="AD227" s="114">
        <f>(幕後結果!$AF$2+幕後結果!$AF$4*幕後結果_最佳化!$R1228)*12/3</f>
        <v>-0.29302334198543456</v>
      </c>
      <c r="AE227" s="114">
        <f>(幕後結果!$AG$2+幕後結果!$AG$4*幕後結果_最佳化!$S1228)*12/3</f>
        <v>2.2151481208933967</v>
      </c>
      <c r="AF227" s="114">
        <f>(幕後結果!$AH$2+幕後結果!$AH$4*幕後結果_最佳化!$T1228)*12/3</f>
        <v>-0.46577810788854962</v>
      </c>
      <c r="AG227" s="114">
        <f>(幕後結果!$AI$2+幕後結果!$AI$4*幕後結果_最佳化!$U1228)*12/3</f>
        <v>1.5604666460765333</v>
      </c>
      <c r="AH227" s="114">
        <f>(幕後結果!$AJ$2+幕後結果!$AJ$4*幕後結果_最佳化!$V1228)*12/3</f>
        <v>1.6343942603584585</v>
      </c>
      <c r="AI227" s="90">
        <f>(幕後結果!$AK$2+幕後結果!$AK$4*幕後結果_最佳化!$W1228)*12/3</f>
        <v>1.5068789338464725</v>
      </c>
      <c r="AJ227" s="50"/>
      <c r="AK227" s="50"/>
      <c r="AL227" s="50"/>
      <c r="AM227" s="98">
        <v>226</v>
      </c>
      <c r="AN227" s="118">
        <f t="shared" si="40"/>
        <v>4.3141967752921923E-2</v>
      </c>
      <c r="AO227" s="118">
        <f t="shared" si="41"/>
        <v>5.0142810099666632E-2</v>
      </c>
      <c r="AP227" s="118">
        <f t="shared" si="42"/>
        <v>0.15712068107830687</v>
      </c>
      <c r="AQ227" s="118">
        <f t="shared" si="43"/>
        <v>0.18489971858604135</v>
      </c>
      <c r="AR227" s="118">
        <f t="shared" si="44"/>
        <v>2.1455831748505433E-2</v>
      </c>
      <c r="AS227" s="118">
        <f t="shared" si="45"/>
        <v>2.1590585298490211E-2</v>
      </c>
      <c r="AT227" s="118">
        <f t="shared" si="46"/>
        <v>8.0713314484608695E-2</v>
      </c>
      <c r="AU227" s="118">
        <f t="shared" si="47"/>
        <v>0.15133727269691785</v>
      </c>
      <c r="AV227" s="118">
        <f t="shared" si="48"/>
        <v>8.5093600823691662E-2</v>
      </c>
      <c r="AW227" s="118">
        <f t="shared" si="49"/>
        <v>0.20450421743084937</v>
      </c>
      <c r="AX227" s="118">
        <f t="shared" si="50"/>
        <v>1</v>
      </c>
      <c r="AY227" s="118">
        <f>SUMPRODUCT(AN227:AW227,幕後結果_最佳化!$Z$1005:$AI$1005)</f>
        <v>-0.20220273705094066</v>
      </c>
      <c r="AZ227" s="118">
        <f>(SUMPRODUCT(AN227:AW227,MMULT(AN227:AW227,幕後結果!$AB$9:$AK$18)))*252</f>
        <v>7.2964176317669632E-2</v>
      </c>
      <c r="BA227" s="118">
        <f t="shared" si="51"/>
        <v>0.27011881888840999</v>
      </c>
      <c r="BB227" s="113">
        <f t="shared" si="52"/>
        <v>-0.90738860054099435</v>
      </c>
      <c r="BC227" s="50"/>
      <c r="BD227" s="50"/>
    </row>
    <row r="228" spans="1:56">
      <c r="A228" s="85">
        <v>227</v>
      </c>
      <c r="B228" s="114">
        <v>0.20024640040083641</v>
      </c>
      <c r="C228" s="114">
        <v>0.27024568548341832</v>
      </c>
      <c r="D228" s="114">
        <v>0.21368473910203312</v>
      </c>
      <c r="E228" s="114">
        <v>0.75643287305924423</v>
      </c>
      <c r="F228" s="114">
        <v>0.73340132897050192</v>
      </c>
      <c r="G228" s="114">
        <v>0.73720634594755396</v>
      </c>
      <c r="H228" s="114">
        <v>0.70659343152910914</v>
      </c>
      <c r="I228" s="114">
        <v>0.48070611558102461</v>
      </c>
      <c r="J228" s="114">
        <v>0.41739475040108287</v>
      </c>
      <c r="K228" s="94">
        <v>0.34718563809307534</v>
      </c>
      <c r="L228" s="95"/>
      <c r="M228" s="96">
        <v>227</v>
      </c>
      <c r="N228" s="117">
        <v>-0.84074143813726454</v>
      </c>
      <c r="O228" s="117">
        <v>-0.61207011209709006</v>
      </c>
      <c r="P228" s="117">
        <v>-0.79370106826519782</v>
      </c>
      <c r="Q228" s="117">
        <v>0.69487402238570062</v>
      </c>
      <c r="R228" s="117">
        <v>0.62313267063358502</v>
      </c>
      <c r="S228" s="117">
        <v>0.63475639252830818</v>
      </c>
      <c r="T228" s="117">
        <v>0.54345998172257082</v>
      </c>
      <c r="U228" s="114">
        <v>-4.8381464535397399E-2</v>
      </c>
      <c r="V228" s="114">
        <v>-0.20856286710431363</v>
      </c>
      <c r="W228" s="88">
        <v>-0.39292987412573299</v>
      </c>
      <c r="X228" s="50"/>
      <c r="Y228" s="89">
        <v>227</v>
      </c>
      <c r="Z228" s="114">
        <f>(幕後結果!$AB$2+幕後結果!$AB$4*幕後結果_最佳化!$N1229)*12/3</f>
        <v>-1.0921131911354733</v>
      </c>
      <c r="AA228" s="114">
        <f>(幕後結果!$AC$2+幕後結果!$AC$4*幕後結果_最佳化!$O1229)*12/3</f>
        <v>0.23519127264523632</v>
      </c>
      <c r="AB228" s="114">
        <f>(幕後結果!$AD$2+幕後結果!$AD$4*幕後結果_最佳化!$P1229)*12/3</f>
        <v>-2.7981291496919938</v>
      </c>
      <c r="AC228" s="114">
        <f>(幕後結果!$AE$2+幕後結果!$AE$4*幕後結果_最佳化!$Q1229)*12/3</f>
        <v>-0.19612680784662953</v>
      </c>
      <c r="AD228" s="114">
        <f>(幕後結果!$AF$2+幕後結果!$AF$4*幕後結果_最佳化!$R1229)*12/3</f>
        <v>-0.61386622820945191</v>
      </c>
      <c r="AE228" s="114">
        <f>(幕後結果!$AG$2+幕後結果!$AG$4*幕後結果_最佳化!$S1229)*12/3</f>
        <v>0.81994867743822886</v>
      </c>
      <c r="AF228" s="114">
        <f>(幕後結果!$AH$2+幕後結果!$AH$4*幕後結果_最佳化!$T1229)*12/3</f>
        <v>1.710327450750615E-3</v>
      </c>
      <c r="AG228" s="114">
        <f>(幕後結果!$AI$2+幕後結果!$AI$4*幕後結果_最佳化!$U1229)*12/3</f>
        <v>-1.7049144197963804</v>
      </c>
      <c r="AH228" s="114">
        <f>(幕後結果!$AJ$2+幕後結果!$AJ$4*幕後結果_最佳化!$V1229)*12/3</f>
        <v>0.67524338227037772</v>
      </c>
      <c r="AI228" s="90">
        <f>(幕後結果!$AK$2+幕後結果!$AK$4*幕後結果_最佳化!$W1229)*12/3</f>
        <v>0.76978820314577823</v>
      </c>
      <c r="AJ228" s="50"/>
      <c r="AK228" s="50"/>
      <c r="AL228" s="50"/>
      <c r="AM228" s="98">
        <v>227</v>
      </c>
      <c r="AN228" s="118">
        <f t="shared" si="40"/>
        <v>0.11397080422644816</v>
      </c>
      <c r="AO228" s="118">
        <f t="shared" si="41"/>
        <v>0.18910087731074038</v>
      </c>
      <c r="AP228" s="118">
        <f t="shared" si="42"/>
        <v>8.6981190561477684E-2</v>
      </c>
      <c r="AQ228" s="118">
        <f t="shared" si="43"/>
        <v>3.1707158167810556E-2</v>
      </c>
      <c r="AR228" s="118">
        <f t="shared" si="44"/>
        <v>9.6234407545935319E-2</v>
      </c>
      <c r="AS228" s="118">
        <f t="shared" si="45"/>
        <v>2.6528200107127795E-2</v>
      </c>
      <c r="AT228" s="118">
        <f t="shared" si="46"/>
        <v>0.16640373240736997</v>
      </c>
      <c r="AU228" s="118">
        <f t="shared" si="47"/>
        <v>6.7488626818869676E-2</v>
      </c>
      <c r="AV228" s="118">
        <f t="shared" si="48"/>
        <v>2.531093171014023E-2</v>
      </c>
      <c r="AW228" s="118">
        <f t="shared" si="49"/>
        <v>0.1962740711440803</v>
      </c>
      <c r="AX228" s="118">
        <f t="shared" si="50"/>
        <v>1</v>
      </c>
      <c r="AY228" s="118">
        <f>SUMPRODUCT(AN228:AW228,幕後結果_最佳化!$Z$1005:$AI$1005)</f>
        <v>0.12146510360501425</v>
      </c>
      <c r="AZ228" s="118">
        <f>(SUMPRODUCT(AN228:AW228,MMULT(AN228:AW228,幕後結果!$AB$9:$AK$18)))*252</f>
        <v>7.3465626433589865E-2</v>
      </c>
      <c r="BA228" s="118">
        <f t="shared" si="51"/>
        <v>0.2710454324160248</v>
      </c>
      <c r="BB228" s="113">
        <f t="shared" si="52"/>
        <v>0.28985953721745622</v>
      </c>
      <c r="BC228" s="50"/>
      <c r="BD228" s="50"/>
    </row>
    <row r="229" spans="1:56">
      <c r="A229" s="85">
        <v>228</v>
      </c>
      <c r="B229" s="114">
        <v>0.24897256557872649</v>
      </c>
      <c r="C229" s="114">
        <v>0.47238774975058484</v>
      </c>
      <c r="D229" s="114">
        <v>0.57039627097716639</v>
      </c>
      <c r="E229" s="114">
        <v>0.95293245881384814</v>
      </c>
      <c r="F229" s="114">
        <v>0.3039391081334748</v>
      </c>
      <c r="G229" s="114">
        <v>0.44242136138348775</v>
      </c>
      <c r="H229" s="114">
        <v>0.83032963090043221</v>
      </c>
      <c r="I229" s="114">
        <v>3.7740992767871129E-2</v>
      </c>
      <c r="J229" s="114">
        <v>0.56021565142532159</v>
      </c>
      <c r="K229" s="94">
        <v>0.55400752093295735</v>
      </c>
      <c r="L229" s="95"/>
      <c r="M229" s="96">
        <v>228</v>
      </c>
      <c r="N229" s="117">
        <v>-0.67772648389897827</v>
      </c>
      <c r="O229" s="117">
        <v>-6.9269001713506931E-2</v>
      </c>
      <c r="P229" s="117">
        <v>0.17738312930993122</v>
      </c>
      <c r="Q229" s="117">
        <v>1.6739771898152616</v>
      </c>
      <c r="R229" s="117">
        <v>-0.51310451092046372</v>
      </c>
      <c r="S229" s="117">
        <v>-0.14483300496666099</v>
      </c>
      <c r="T229" s="117">
        <v>0.95546867698416571</v>
      </c>
      <c r="U229" s="114">
        <v>-1.7775244875678589</v>
      </c>
      <c r="V229" s="114">
        <v>0.15151599140287708</v>
      </c>
      <c r="W229" s="88">
        <v>0.1357929580790371</v>
      </c>
      <c r="X229" s="50"/>
      <c r="Y229" s="89">
        <v>228</v>
      </c>
      <c r="Z229" s="114">
        <f>(幕後結果!$AB$2+幕後結果!$AB$4*幕後結果_最佳化!$N1230)*12/3</f>
        <v>-0.8897219100024647</v>
      </c>
      <c r="AA229" s="114">
        <f>(幕後結果!$AC$2+幕後結果!$AC$4*幕後結果_最佳化!$O1230)*12/3</f>
        <v>0.90319353455619378</v>
      </c>
      <c r="AB229" s="114">
        <f>(幕後結果!$AD$2+幕後結果!$AD$4*幕後結果_最佳化!$P1230)*12/3</f>
        <v>-1.3810005824232625</v>
      </c>
      <c r="AC229" s="114">
        <f>(幕後結果!$AE$2+幕後結果!$AE$4*幕後結果_最佳化!$Q1230)*12/3</f>
        <v>0.50413115457214741</v>
      </c>
      <c r="AD229" s="114">
        <f>(幕後結果!$AF$2+幕後結果!$AF$4*幕後結果_最佳化!$R1230)*12/3</f>
        <v>-1.318145655578137</v>
      </c>
      <c r="AE229" s="114">
        <f>(幕後結果!$AG$2+幕後結果!$AG$4*幕後結果_最佳化!$S1230)*12/3</f>
        <v>0.32573353729097071</v>
      </c>
      <c r="AF229" s="114">
        <f>(幕後結果!$AH$2+幕後結果!$AH$4*幕後結果_最佳化!$T1230)*12/3</f>
        <v>0.2834303150683154</v>
      </c>
      <c r="AG229" s="114">
        <f>(幕後結果!$AI$2+幕後結果!$AI$4*幕後結果_最佳化!$U1230)*12/3</f>
        <v>-3.7265397765794073</v>
      </c>
      <c r="AH229" s="114">
        <f>(幕後結果!$AJ$2+幕後結果!$AJ$4*幕後結果_最佳化!$V1230)*12/3</f>
        <v>1.225860205231321</v>
      </c>
      <c r="AI229" s="90">
        <f>(幕後結果!$AK$2+幕後結果!$AK$4*幕後結果_最佳化!$W1230)*12/3</f>
        <v>1.2035103312666919</v>
      </c>
      <c r="AJ229" s="50"/>
      <c r="AK229" s="50"/>
      <c r="AL229" s="50"/>
      <c r="AM229" s="98">
        <v>228</v>
      </c>
      <c r="AN229" s="118">
        <f t="shared" si="40"/>
        <v>1.5725101752921869E-2</v>
      </c>
      <c r="AO229" s="118">
        <f t="shared" si="41"/>
        <v>0.12420946298268101</v>
      </c>
      <c r="AP229" s="118">
        <f t="shared" si="42"/>
        <v>0.15908253264278069</v>
      </c>
      <c r="AQ229" s="118">
        <f t="shared" si="43"/>
        <v>9.5392048999571336E-2</v>
      </c>
      <c r="AR229" s="118">
        <f t="shared" si="44"/>
        <v>7.9739360430969339E-2</v>
      </c>
      <c r="AS229" s="118">
        <f t="shared" si="45"/>
        <v>0.14271409624869111</v>
      </c>
      <c r="AT229" s="118">
        <f t="shared" si="46"/>
        <v>0.17913014035060112</v>
      </c>
      <c r="AU229" s="118">
        <f t="shared" si="47"/>
        <v>5.5684588354690111E-2</v>
      </c>
      <c r="AV229" s="118">
        <f t="shared" si="48"/>
        <v>0.10331418482603967</v>
      </c>
      <c r="AW229" s="118">
        <f t="shared" si="49"/>
        <v>4.5008483411053728E-2</v>
      </c>
      <c r="AX229" s="118">
        <f t="shared" si="50"/>
        <v>1</v>
      </c>
      <c r="AY229" s="118">
        <f>SUMPRODUCT(AN229:AW229,幕後結果_最佳化!$Z$1005:$AI$1005)</f>
        <v>-5.3537126144148753E-2</v>
      </c>
      <c r="AZ229" s="118">
        <f>(SUMPRODUCT(AN229:AW229,MMULT(AN229:AW229,幕後結果!$AB$9:$AK$18)))*252</f>
        <v>6.2854467345244774E-2</v>
      </c>
      <c r="BA229" s="118">
        <f t="shared" si="51"/>
        <v>0.2507079323540537</v>
      </c>
      <c r="BB229" s="113">
        <f t="shared" si="52"/>
        <v>-0.38465925365280718</v>
      </c>
      <c r="BC229" s="50"/>
      <c r="BD229" s="50"/>
    </row>
    <row r="230" spans="1:56">
      <c r="A230" s="85">
        <v>229</v>
      </c>
      <c r="B230" s="114">
        <v>0.93575584217212215</v>
      </c>
      <c r="C230" s="114">
        <v>0.4435787286387185</v>
      </c>
      <c r="D230" s="114">
        <v>0.29912238353905485</v>
      </c>
      <c r="E230" s="114">
        <v>0.54611367487892282</v>
      </c>
      <c r="F230" s="114">
        <v>0.49430857611649581</v>
      </c>
      <c r="G230" s="114">
        <v>0.77447264641887359</v>
      </c>
      <c r="H230" s="114">
        <v>2.282485145932478E-2</v>
      </c>
      <c r="I230" s="114">
        <v>0.79240660096688531</v>
      </c>
      <c r="J230" s="114">
        <v>0.2024480618506348</v>
      </c>
      <c r="K230" s="94">
        <v>3.6434406756282955E-2</v>
      </c>
      <c r="L230" s="95"/>
      <c r="M230" s="96">
        <v>229</v>
      </c>
      <c r="N230" s="117">
        <v>1.5200901667150568</v>
      </c>
      <c r="O230" s="117">
        <v>-0.14190194588683114</v>
      </c>
      <c r="P230" s="117">
        <v>-0.52692630330495149</v>
      </c>
      <c r="Q230" s="117">
        <v>0.11584845151328557</v>
      </c>
      <c r="R230" s="117">
        <v>-1.4266767992442574E-2</v>
      </c>
      <c r="S230" s="117">
        <v>0.75365783418998422</v>
      </c>
      <c r="T230" s="117">
        <v>-1.9986179851218138</v>
      </c>
      <c r="U230" s="114">
        <v>0.81480000502729866</v>
      </c>
      <c r="V230" s="114">
        <v>-0.83290887542356651</v>
      </c>
      <c r="W230" s="88">
        <v>-1.7936514843220084</v>
      </c>
      <c r="X230" s="50"/>
      <c r="Y230" s="89">
        <v>229</v>
      </c>
      <c r="Z230" s="114">
        <f>(幕後結果!$AB$2+幕後結果!$AB$4*幕後結果_最佳化!$N1231)*12/3</f>
        <v>1.8389782248515487</v>
      </c>
      <c r="AA230" s="114">
        <f>(幕後結果!$AC$2+幕後結果!$AC$4*幕後結果_最佳化!$O1231)*12/3</f>
        <v>2.276578318253482</v>
      </c>
      <c r="AB230" s="114">
        <f>(幕後結果!$AD$2+幕後結果!$AD$4*幕後結果_最佳化!$P1231)*12/3</f>
        <v>0.23647928151819442</v>
      </c>
      <c r="AC230" s="114">
        <f>(幕後結果!$AE$2+幕後結果!$AE$4*幕後結果_最佳化!$Q1231)*12/3</f>
        <v>-0.27592127031100333</v>
      </c>
      <c r="AD230" s="114">
        <f>(幕後結果!$AF$2+幕後結果!$AF$4*幕後結果_最佳化!$R1231)*12/3</f>
        <v>-0.33694215192008081</v>
      </c>
      <c r="AE230" s="114">
        <f>(幕後結果!$AG$2+幕後結果!$AG$4*幕後結果_最佳化!$S1231)*12/3</f>
        <v>1.5050174488287353</v>
      </c>
      <c r="AF230" s="114">
        <f>(幕後結果!$AH$2+幕後結果!$AH$4*幕後結果_最佳化!$T1231)*12/3</f>
        <v>-1.1098112574837966</v>
      </c>
      <c r="AG230" s="114">
        <f>(幕後結果!$AI$2+幕後結果!$AI$4*幕後結果_最佳化!$U1231)*12/3</f>
        <v>-0.2571030131261467</v>
      </c>
      <c r="AH230" s="114">
        <f>(幕後結果!$AJ$2+幕後結果!$AJ$4*幕後結果_最佳化!$V1231)*12/3</f>
        <v>-0.10174688440676682</v>
      </c>
      <c r="AI230" s="90">
        <f>(幕後結果!$AK$2+幕後結果!$AK$4*幕後結果_最佳化!$W1231)*12/3</f>
        <v>-0.27670675541525103</v>
      </c>
      <c r="AJ230" s="50"/>
      <c r="AK230" s="50"/>
      <c r="AL230" s="50"/>
      <c r="AM230" s="98">
        <v>229</v>
      </c>
      <c r="AN230" s="118">
        <f t="shared" si="40"/>
        <v>0.1670291533133034</v>
      </c>
      <c r="AO230" s="118">
        <f t="shared" si="41"/>
        <v>4.6181736937255122E-2</v>
      </c>
      <c r="AP230" s="118">
        <f t="shared" si="42"/>
        <v>1.4390333069358495E-2</v>
      </c>
      <c r="AQ230" s="118">
        <f t="shared" si="43"/>
        <v>0.17317564316057923</v>
      </c>
      <c r="AR230" s="118">
        <f t="shared" si="44"/>
        <v>8.8966950994657207E-2</v>
      </c>
      <c r="AS230" s="118">
        <f t="shared" si="45"/>
        <v>8.292021769731775E-2</v>
      </c>
      <c r="AT230" s="118">
        <f t="shared" si="46"/>
        <v>4.2059417337779507E-2</v>
      </c>
      <c r="AU230" s="118">
        <f t="shared" si="47"/>
        <v>0.1469522138046177</v>
      </c>
      <c r="AV230" s="118">
        <f t="shared" si="48"/>
        <v>0.13787089060424096</v>
      </c>
      <c r="AW230" s="118">
        <f t="shared" si="49"/>
        <v>0.10045344308089064</v>
      </c>
      <c r="AX230" s="118">
        <f t="shared" si="50"/>
        <v>1</v>
      </c>
      <c r="AY230" s="118">
        <f>SUMPRODUCT(AN230:AW230,幕後結果_最佳化!$Z$1005:$AI$1005)</f>
        <v>-0.16020574896320161</v>
      </c>
      <c r="AZ230" s="118">
        <f>(SUMPRODUCT(AN230:AW230,MMULT(AN230:AW230,幕後結果!$AB$9:$AK$18)))*252</f>
        <v>6.3007785619024495E-2</v>
      </c>
      <c r="BA230" s="118">
        <f t="shared" si="51"/>
        <v>0.25101351680541928</v>
      </c>
      <c r="BB230" s="113">
        <f t="shared" si="52"/>
        <v>-0.80914267704812559</v>
      </c>
      <c r="BC230" s="50"/>
      <c r="BD230" s="50"/>
    </row>
    <row r="231" spans="1:56">
      <c r="A231" s="85">
        <v>230</v>
      </c>
      <c r="B231" s="114">
        <v>0.38237675905446555</v>
      </c>
      <c r="C231" s="114">
        <v>2.3658137969619464E-2</v>
      </c>
      <c r="D231" s="114">
        <v>0.83801938522290143</v>
      </c>
      <c r="E231" s="114">
        <v>0.93957510355840945</v>
      </c>
      <c r="F231" s="114">
        <v>0.15337097249923937</v>
      </c>
      <c r="G231" s="114">
        <v>0.86996639797653041</v>
      </c>
      <c r="H231" s="114">
        <v>4.6390356299451874E-2</v>
      </c>
      <c r="I231" s="114">
        <v>3.2440648452441767E-2</v>
      </c>
      <c r="J231" s="114">
        <v>3.0074680079184013E-3</v>
      </c>
      <c r="K231" s="94">
        <v>0.69212431722009193</v>
      </c>
      <c r="L231" s="95"/>
      <c r="M231" s="96">
        <v>230</v>
      </c>
      <c r="N231" s="117">
        <v>-0.29924447347004829</v>
      </c>
      <c r="O231" s="117">
        <v>-1.9834581620721845</v>
      </c>
      <c r="P231" s="117">
        <v>0.98635033080346557</v>
      </c>
      <c r="Q231" s="117">
        <v>1.5512165684493027</v>
      </c>
      <c r="R231" s="117">
        <v>-1.0220823100406473</v>
      </c>
      <c r="S231" s="117">
        <v>1.1262323023086049</v>
      </c>
      <c r="T231" s="117">
        <v>-1.6809083769477151</v>
      </c>
      <c r="U231" s="114">
        <v>-1.846075133269353</v>
      </c>
      <c r="V231" s="114">
        <v>-2.7469660514718828</v>
      </c>
      <c r="W231" s="88">
        <v>0.50188080887538744</v>
      </c>
      <c r="X231" s="50"/>
      <c r="Y231" s="89">
        <v>230</v>
      </c>
      <c r="Z231" s="114">
        <f>(幕後結果!$AB$2+幕後結果!$AB$4*幕後結果_最佳化!$N1232)*12/3</f>
        <v>-0.41981741973995734</v>
      </c>
      <c r="AA231" s="114">
        <f>(幕後結果!$AC$2+幕後結果!$AC$4*幕後結果_最佳化!$O1232)*12/3</f>
        <v>-0.82424205774151493</v>
      </c>
      <c r="AB231" s="114">
        <f>(幕後結果!$AD$2+幕後結果!$AD$4*幕後結果_最佳化!$P1232)*12/3</f>
        <v>-0.91593858581413423</v>
      </c>
      <c r="AC231" s="114">
        <f>(幕後結果!$AE$2+幕後結果!$AE$4*幕後結果_最佳化!$Q1232)*12/3</f>
        <v>0.24043476873254951</v>
      </c>
      <c r="AD231" s="114">
        <f>(幕後結果!$AF$2+幕後結果!$AF$4*幕後結果_最佳化!$R1232)*12/3</f>
        <v>-1.8597855790126827</v>
      </c>
      <c r="AE231" s="114">
        <f>(幕後結果!$AG$2+幕後結果!$AG$4*幕後結果_最佳化!$S1232)*12/3</f>
        <v>1.1463656938384368</v>
      </c>
      <c r="AF231" s="114">
        <f>(幕後結果!$AH$2+幕後結果!$AH$4*幕後結果_最佳化!$T1232)*12/3</f>
        <v>-0.90109389431368603</v>
      </c>
      <c r="AG231" s="114">
        <f>(幕後結果!$AI$2+幕後結果!$AI$4*幕後結果_最佳化!$U1232)*12/3</f>
        <v>-3.4671552749106573</v>
      </c>
      <c r="AH231" s="114">
        <f>(幕後結果!$AJ$2+幕後結果!$AJ$4*幕後結果_最佳化!$V1232)*12/3</f>
        <v>-0.80414917777658079</v>
      </c>
      <c r="AI231" s="90">
        <f>(幕後結果!$AK$2+幕後結果!$AK$4*幕後結果_最佳化!$W1232)*12/3</f>
        <v>1.0053817577005186</v>
      </c>
      <c r="AJ231" s="50"/>
      <c r="AK231" s="50"/>
      <c r="AL231" s="50"/>
      <c r="AM231" s="98">
        <v>230</v>
      </c>
      <c r="AN231" s="118">
        <f t="shared" si="40"/>
        <v>5.8234199178479412E-2</v>
      </c>
      <c r="AO231" s="118">
        <f t="shared" si="41"/>
        <v>4.0603315843046092E-2</v>
      </c>
      <c r="AP231" s="118">
        <f t="shared" si="42"/>
        <v>0.13040432471354277</v>
      </c>
      <c r="AQ231" s="118">
        <f t="shared" si="43"/>
        <v>0.12010762922359963</v>
      </c>
      <c r="AR231" s="118">
        <f t="shared" si="44"/>
        <v>0.13986026397033105</v>
      </c>
      <c r="AS231" s="118">
        <f t="shared" si="45"/>
        <v>0.12003754817811116</v>
      </c>
      <c r="AT231" s="118">
        <f t="shared" si="46"/>
        <v>0.12073904082893942</v>
      </c>
      <c r="AU231" s="118">
        <f t="shared" si="47"/>
        <v>0.14422844011813293</v>
      </c>
      <c r="AV231" s="118">
        <f t="shared" si="48"/>
        <v>1.9211495394363565E-2</v>
      </c>
      <c r="AW231" s="118">
        <f t="shared" si="49"/>
        <v>0.10657374255145387</v>
      </c>
      <c r="AX231" s="118">
        <f t="shared" si="50"/>
        <v>1</v>
      </c>
      <c r="AY231" s="118">
        <f>SUMPRODUCT(AN231:AW231,幕後結果_最佳化!$Z$1005:$AI$1005)</f>
        <v>-0.35343636564473024</v>
      </c>
      <c r="AZ231" s="118">
        <f>(SUMPRODUCT(AN231:AW231,MMULT(AN231:AW231,幕後結果!$AB$9:$AK$18)))*252</f>
        <v>7.3951376575529609E-2</v>
      </c>
      <c r="BA231" s="118">
        <f t="shared" si="51"/>
        <v>0.27194002385733806</v>
      </c>
      <c r="BB231" s="113">
        <f t="shared" si="52"/>
        <v>-1.4574403577042101</v>
      </c>
      <c r="BC231" s="50"/>
      <c r="BD231" s="50"/>
    </row>
    <row r="232" spans="1:56">
      <c r="A232" s="85">
        <v>231</v>
      </c>
      <c r="B232" s="114">
        <v>0.81352297508273286</v>
      </c>
      <c r="C232" s="114">
        <v>9.0272496653760692E-2</v>
      </c>
      <c r="D232" s="114">
        <v>2.2995770327840725E-2</v>
      </c>
      <c r="E232" s="114">
        <v>0.14892982842871438</v>
      </c>
      <c r="F232" s="114">
        <v>0.80974862468479225</v>
      </c>
      <c r="G232" s="114">
        <v>0.56265179855281611</v>
      </c>
      <c r="H232" s="114">
        <v>0.24971972211499249</v>
      </c>
      <c r="I232" s="114">
        <v>0.50717213117576221</v>
      </c>
      <c r="J232" s="114">
        <v>0.23656106687344414</v>
      </c>
      <c r="K232" s="94">
        <v>0.56546290907346064</v>
      </c>
      <c r="L232" s="95"/>
      <c r="M232" s="96">
        <v>231</v>
      </c>
      <c r="N232" s="117">
        <v>0.89095362505212694</v>
      </c>
      <c r="O232" s="117">
        <v>-1.3390788858222362</v>
      </c>
      <c r="P232" s="117">
        <v>-1.9954709389063625</v>
      </c>
      <c r="Q232" s="117">
        <v>-1.0410342410886861</v>
      </c>
      <c r="R232" s="117">
        <v>0.87697033577553118</v>
      </c>
      <c r="S232" s="117">
        <v>0.15769593616768268</v>
      </c>
      <c r="T232" s="117">
        <v>-0.67537200945274478</v>
      </c>
      <c r="U232" s="114">
        <v>1.7978835322919936E-2</v>
      </c>
      <c r="V232" s="114">
        <v>-0.71740840698725117</v>
      </c>
      <c r="W232" s="88">
        <v>0.16483458451815808</v>
      </c>
      <c r="X232" s="50"/>
      <c r="Y232" s="89">
        <v>231</v>
      </c>
      <c r="Z232" s="114">
        <f>(幕後結果!$AB$2+幕後結果!$AB$4*幕後結果_最佳化!$N1233)*12/3</f>
        <v>1.0578735018540235</v>
      </c>
      <c r="AA232" s="114">
        <f>(幕後結果!$AC$2+幕後結果!$AC$4*幕後結果_最佳化!$O1233)*12/3</f>
        <v>0.62559398744545691</v>
      </c>
      <c r="AB232" s="114">
        <f>(幕後結果!$AD$2+幕後結果!$AD$4*幕後結果_最佳化!$P1233)*12/3</f>
        <v>-2.4773213952708462</v>
      </c>
      <c r="AC232" s="114">
        <f>(幕後結果!$AE$2+幕後結果!$AE$4*幕後結果_最佳化!$Q1233)*12/3</f>
        <v>-1.2099245591136414</v>
      </c>
      <c r="AD232" s="114">
        <f>(幕後結果!$AF$2+幕後結果!$AF$4*幕後結果_最佳化!$R1233)*12/3</f>
        <v>-0.27589529199714657</v>
      </c>
      <c r="AE232" s="114">
        <f>(幕後結果!$AG$2+幕後結果!$AG$4*幕後結果_最佳化!$S1233)*12/3</f>
        <v>0.38903956805071654</v>
      </c>
      <c r="AF232" s="114">
        <f>(幕後結果!$AH$2+幕後結果!$AH$4*幕後結果_最佳化!$T1233)*12/3</f>
        <v>-0.77347740864656755</v>
      </c>
      <c r="AG232" s="114">
        <f>(幕後結果!$AI$2+幕後結果!$AI$4*幕後結果_最佳化!$U1233)*12/3</f>
        <v>-1.8588618165428947</v>
      </c>
      <c r="AH232" s="114">
        <f>(幕後結果!$AJ$2+幕後結果!$AJ$4*幕後結果_最佳化!$V1233)*12/3</f>
        <v>-0.36666071639442466</v>
      </c>
      <c r="AI232" s="90">
        <f>(幕後結果!$AK$2+幕後結果!$AK$4*幕後結果_最佳化!$W1233)*12/3</f>
        <v>0.79283717656915409</v>
      </c>
      <c r="AJ232" s="50"/>
      <c r="AK232" s="50"/>
      <c r="AL232" s="50"/>
      <c r="AM232" s="98">
        <v>231</v>
      </c>
      <c r="AN232" s="118">
        <f t="shared" si="40"/>
        <v>0.12579940101185547</v>
      </c>
      <c r="AO232" s="118">
        <f t="shared" si="41"/>
        <v>6.7358509834810759E-2</v>
      </c>
      <c r="AP232" s="118">
        <f t="shared" si="42"/>
        <v>0.14407496652493107</v>
      </c>
      <c r="AQ232" s="118">
        <f t="shared" si="43"/>
        <v>7.7643950206873397E-2</v>
      </c>
      <c r="AR232" s="118">
        <f t="shared" si="44"/>
        <v>5.5980513093660825E-2</v>
      </c>
      <c r="AS232" s="118">
        <f t="shared" si="45"/>
        <v>7.2727022273824798E-2</v>
      </c>
      <c r="AT232" s="118">
        <f t="shared" si="46"/>
        <v>7.0518509920060951E-2</v>
      </c>
      <c r="AU232" s="118">
        <f t="shared" si="47"/>
        <v>0.11107706050161995</v>
      </c>
      <c r="AV232" s="118">
        <f t="shared" si="48"/>
        <v>0.11344884883991946</v>
      </c>
      <c r="AW232" s="118">
        <f t="shared" si="49"/>
        <v>0.1613712177924434</v>
      </c>
      <c r="AX232" s="118">
        <f t="shared" si="50"/>
        <v>1</v>
      </c>
      <c r="AY232" s="118">
        <f>SUMPRODUCT(AN232:AW232,幕後結果_最佳化!$Z$1005:$AI$1005)</f>
        <v>-7.2044172568244136E-2</v>
      </c>
      <c r="AZ232" s="118">
        <f>(SUMPRODUCT(AN232:AW232,MMULT(AN232:AW232,幕後結果!$AB$9:$AK$18)))*252</f>
        <v>7.6463883943050245E-2</v>
      </c>
      <c r="BA232" s="118">
        <f t="shared" si="51"/>
        <v>0.2765210370714139</v>
      </c>
      <c r="BB232" s="113">
        <f t="shared" si="52"/>
        <v>-0.41567966685499891</v>
      </c>
      <c r="BC232" s="50"/>
      <c r="BD232" s="50"/>
    </row>
    <row r="233" spans="1:56">
      <c r="A233" s="85">
        <v>232</v>
      </c>
      <c r="B233" s="114">
        <v>0.96675283625731123</v>
      </c>
      <c r="C233" s="114">
        <v>0.29073804248829949</v>
      </c>
      <c r="D233" s="114">
        <v>0.42795598984086225</v>
      </c>
      <c r="E233" s="114">
        <v>0.58475893870427287</v>
      </c>
      <c r="F233" s="114">
        <v>0.68360677497664568</v>
      </c>
      <c r="G233" s="114">
        <v>0.99403223624636294</v>
      </c>
      <c r="H233" s="114">
        <v>8.3939997601643057E-3</v>
      </c>
      <c r="I233" s="114">
        <v>0.4085010666077542</v>
      </c>
      <c r="J233" s="114">
        <v>0.25754649989283385</v>
      </c>
      <c r="K233" s="94">
        <v>0.53219344299461957</v>
      </c>
      <c r="L233" s="95"/>
      <c r="M233" s="96">
        <v>232</v>
      </c>
      <c r="N233" s="117">
        <v>1.835076688070175</v>
      </c>
      <c r="O233" s="117">
        <v>-0.55122990112226666</v>
      </c>
      <c r="P233" s="117">
        <v>-0.18158046622812163</v>
      </c>
      <c r="Q233" s="117">
        <v>0.21408326919711387</v>
      </c>
      <c r="R233" s="117">
        <v>0.47780858527578574</v>
      </c>
      <c r="S233" s="117">
        <v>2.5140447881278254</v>
      </c>
      <c r="T233" s="117">
        <v>-2.3913181216103112</v>
      </c>
      <c r="U233" s="114">
        <v>-0.23140248703889799</v>
      </c>
      <c r="V233" s="114">
        <v>-0.65092794727990111</v>
      </c>
      <c r="W233" s="88">
        <v>8.0784777855225517E-2</v>
      </c>
      <c r="X233" s="50"/>
      <c r="Y233" s="89">
        <v>232</v>
      </c>
      <c r="Z233" s="114">
        <f>(幕後結果!$AB$2+幕後結果!$AB$4*幕後結果_最佳化!$N1234)*12/3</f>
        <v>2.2300498654539513</v>
      </c>
      <c r="AA233" s="114">
        <f>(幕後結果!$AC$2+幕後結果!$AC$4*幕後結果_最佳化!$O1234)*12/3</f>
        <v>2.0614297267002555</v>
      </c>
      <c r="AB233" s="114">
        <f>(幕後結果!$AD$2+幕後結果!$AD$4*幕後結果_最佳化!$P1234)*12/3</f>
        <v>0.77012355208639016</v>
      </c>
      <c r="AC233" s="114">
        <f>(幕後結果!$AE$2+幕後結果!$AE$4*幕後結果_最佳化!$Q1234)*12/3</f>
        <v>-0.23002149541176775</v>
      </c>
      <c r="AD233" s="114">
        <f>(幕後結果!$AF$2+幕後結果!$AF$4*幕後結果_最佳化!$R1234)*12/3</f>
        <v>0.31329236636624969</v>
      </c>
      <c r="AE233" s="114">
        <f>(幕後結果!$AG$2+幕後結果!$AG$4*幕後結果_最佳化!$S1234)*12/3</f>
        <v>3.2237493294266066</v>
      </c>
      <c r="AF233" s="114">
        <f>(幕後結果!$AH$2+幕後結果!$AH$4*幕後結果_最佳化!$T1234)*12/3</f>
        <v>-1.2573825349059824</v>
      </c>
      <c r="AG233" s="114">
        <f>(幕後結果!$AI$2+幕後結果!$AI$4*幕後結果_最佳化!$U1234)*12/3</f>
        <v>-1.1042454565594439</v>
      </c>
      <c r="AH233" s="114">
        <f>(幕後結果!$AJ$2+幕後結果!$AJ$4*幕後結果_最佳化!$V1234)*12/3</f>
        <v>4.8648657414302243E-2</v>
      </c>
      <c r="AI233" s="90">
        <f>(幕後結果!$AK$2+幕後結果!$AK$4*幕後結果_最佳化!$W1234)*12/3</f>
        <v>1.1585967564240824</v>
      </c>
      <c r="AJ233" s="50"/>
      <c r="AK233" s="50"/>
      <c r="AL233" s="50"/>
      <c r="AM233" s="98">
        <v>232</v>
      </c>
      <c r="AN233" s="118">
        <f t="shared" si="40"/>
        <v>0.15551901738833387</v>
      </c>
      <c r="AO233" s="118">
        <f t="shared" si="41"/>
        <v>0.12767151401508933</v>
      </c>
      <c r="AP233" s="118">
        <f t="shared" si="42"/>
        <v>0.12929346286769233</v>
      </c>
      <c r="AQ233" s="118">
        <f t="shared" si="43"/>
        <v>0.13215916789422597</v>
      </c>
      <c r="AR233" s="118">
        <f t="shared" si="44"/>
        <v>0.15062579950558125</v>
      </c>
      <c r="AS233" s="118">
        <f t="shared" si="45"/>
        <v>9.5131230932395117E-2</v>
      </c>
      <c r="AT233" s="118">
        <f t="shared" si="46"/>
        <v>4.5027232395242561E-2</v>
      </c>
      <c r="AU233" s="118">
        <f t="shared" si="47"/>
        <v>8.1329258591318204E-2</v>
      </c>
      <c r="AV233" s="118">
        <f t="shared" si="48"/>
        <v>7.446660762043647E-2</v>
      </c>
      <c r="AW233" s="118">
        <f t="shared" si="49"/>
        <v>8.776708789684954E-3</v>
      </c>
      <c r="AX233" s="118">
        <f t="shared" si="50"/>
        <v>0.99999999999999989</v>
      </c>
      <c r="AY233" s="118">
        <f>SUMPRODUCT(AN233:AW233,幕後結果_最佳化!$Z$1005:$AI$1005)</f>
        <v>-0.17640125028970907</v>
      </c>
      <c r="AZ233" s="118">
        <f>(SUMPRODUCT(AN233:AW233,MMULT(AN233:AW233,幕後結果!$AB$9:$AK$18)))*252</f>
        <v>8.6888484793017792E-2</v>
      </c>
      <c r="BA233" s="118">
        <f t="shared" si="51"/>
        <v>0.29476852748049237</v>
      </c>
      <c r="BB233" s="113">
        <f t="shared" si="52"/>
        <v>-0.74397783292594666</v>
      </c>
      <c r="BC233" s="50"/>
      <c r="BD233" s="50"/>
    </row>
    <row r="234" spans="1:56">
      <c r="A234" s="85">
        <v>233</v>
      </c>
      <c r="B234" s="114">
        <v>0.13499924523041651</v>
      </c>
      <c r="C234" s="114">
        <v>0.59760397848255864</v>
      </c>
      <c r="D234" s="114">
        <v>0.16389213213591791</v>
      </c>
      <c r="E234" s="114">
        <v>0.8243807797960796</v>
      </c>
      <c r="F234" s="114">
        <v>0.42008037364293016</v>
      </c>
      <c r="G234" s="114">
        <v>0.86061008285855212</v>
      </c>
      <c r="H234" s="114">
        <v>0.38942948967294866</v>
      </c>
      <c r="I234" s="114">
        <v>0.84275984686935534</v>
      </c>
      <c r="J234" s="114">
        <v>0.36083627181808708</v>
      </c>
      <c r="K234" s="94">
        <v>0.3152811038190797</v>
      </c>
      <c r="L234" s="95"/>
      <c r="M234" s="96">
        <v>233</v>
      </c>
      <c r="N234" s="117">
        <v>-1.1030660325089088</v>
      </c>
      <c r="O234" s="117">
        <v>0.24715012436515271</v>
      </c>
      <c r="P234" s="117">
        <v>-0.97858663769412502</v>
      </c>
      <c r="Q234" s="117">
        <v>0.9321898105563805</v>
      </c>
      <c r="R234" s="117">
        <v>-0.20168786844265937</v>
      </c>
      <c r="S234" s="117">
        <v>1.0830644109909529</v>
      </c>
      <c r="T234" s="117">
        <v>-0.28080628947478015</v>
      </c>
      <c r="U234" s="114">
        <v>1.0058654330023975</v>
      </c>
      <c r="V234" s="114">
        <v>-0.35622436888647546</v>
      </c>
      <c r="W234" s="88">
        <v>-0.48093568777340684</v>
      </c>
      <c r="X234" s="50"/>
      <c r="Y234" s="89">
        <v>233</v>
      </c>
      <c r="Z234" s="114">
        <f>(幕後結果!$AB$2+幕後結果!$AB$4*幕後結果_最佳化!$N1235)*12/3</f>
        <v>-1.4178023953907262</v>
      </c>
      <c r="AA234" s="114">
        <f>(幕後結果!$AC$2+幕後結果!$AC$4*幕後結果_最佳化!$O1235)*12/3</f>
        <v>0.94966700688989769</v>
      </c>
      <c r="AB234" s="114">
        <f>(幕後結果!$AD$2+幕後結果!$AD$4*幕後結果_最佳化!$P1235)*12/3</f>
        <v>-2.9207196363986494</v>
      </c>
      <c r="AC234" s="114">
        <f>(幕後結果!$AE$2+幕後結果!$AE$4*幕後結果_最佳化!$Q1235)*12/3</f>
        <v>2.8633054511867984E-2</v>
      </c>
      <c r="AD234" s="114">
        <f>(幕後結果!$AF$2+幕後結果!$AF$4*幕後結果_最佳化!$R1235)*12/3</f>
        <v>-1.4382965403675445</v>
      </c>
      <c r="AE234" s="114">
        <f>(幕後結果!$AG$2+幕後結果!$AG$4*幕後結果_最佳化!$S1235)*12/3</f>
        <v>1.1927943731863162</v>
      </c>
      <c r="AF234" s="114">
        <f>(幕後結果!$AH$2+幕後結果!$AH$4*幕後結果_最佳化!$T1235)*12/3</f>
        <v>-0.29073988373673637</v>
      </c>
      <c r="AG234" s="114">
        <f>(幕後結果!$AI$2+幕後結果!$AI$4*幕後結果_最佳化!$U1235)*12/3</f>
        <v>-0.85409057148948919</v>
      </c>
      <c r="AH234" s="114">
        <f>(幕後結果!$AJ$2+幕後結果!$AJ$4*幕後結果_最佳化!$V1235)*12/3</f>
        <v>0.60778063397342497</v>
      </c>
      <c r="AI234" s="90">
        <f>(幕後結果!$AK$2+幕後結果!$AK$4*幕後結果_最佳化!$W1235)*12/3</f>
        <v>0.80207322726868979</v>
      </c>
      <c r="AJ234" s="50"/>
      <c r="AK234" s="50"/>
      <c r="AL234" s="50"/>
      <c r="AM234" s="98">
        <v>233</v>
      </c>
      <c r="AN234" s="118">
        <f t="shared" si="40"/>
        <v>5.2634563127355073E-2</v>
      </c>
      <c r="AO234" s="118">
        <f t="shared" si="41"/>
        <v>6.6692822905685262E-2</v>
      </c>
      <c r="AP234" s="118">
        <f t="shared" si="42"/>
        <v>0.18731561159113599</v>
      </c>
      <c r="AQ234" s="118">
        <f t="shared" si="43"/>
        <v>4.4041258221449164E-2</v>
      </c>
      <c r="AR234" s="118">
        <f t="shared" si="44"/>
        <v>6.8170218671157523E-2</v>
      </c>
      <c r="AS234" s="118">
        <f t="shared" si="45"/>
        <v>0.15536969280819718</v>
      </c>
      <c r="AT234" s="118">
        <f t="shared" si="46"/>
        <v>0.19063797329503931</v>
      </c>
      <c r="AU234" s="118">
        <f t="shared" si="47"/>
        <v>0.18975763033270199</v>
      </c>
      <c r="AV234" s="118">
        <f t="shared" si="48"/>
        <v>1.17740293465462E-2</v>
      </c>
      <c r="AW234" s="118">
        <f t="shared" si="49"/>
        <v>3.3606199700732295E-2</v>
      </c>
      <c r="AX234" s="118">
        <f t="shared" si="50"/>
        <v>0.99999999999999989</v>
      </c>
      <c r="AY234" s="118">
        <f>SUMPRODUCT(AN234:AW234,幕後結果_最佳化!$Z$1005:$AI$1005)</f>
        <v>-0.40710932675120354</v>
      </c>
      <c r="AZ234" s="118">
        <f>(SUMPRODUCT(AN234:AW234,MMULT(AN234:AW234,幕後結果!$AB$9:$AK$18)))*252</f>
        <v>8.5288134781966132E-2</v>
      </c>
      <c r="BA234" s="118">
        <f t="shared" si="51"/>
        <v>0.29204132375738562</v>
      </c>
      <c r="BB234" s="113">
        <f t="shared" si="52"/>
        <v>-1.5409097622261512</v>
      </c>
      <c r="BC234" s="50"/>
      <c r="BD234" s="50"/>
    </row>
    <row r="235" spans="1:56">
      <c r="A235" s="85">
        <v>234</v>
      </c>
      <c r="B235" s="114">
        <v>0.17504565249890214</v>
      </c>
      <c r="C235" s="114">
        <v>0.36418531852959646</v>
      </c>
      <c r="D235" s="114">
        <v>0.61233086202005915</v>
      </c>
      <c r="E235" s="114">
        <v>0.62670880164828735</v>
      </c>
      <c r="F235" s="114">
        <v>1.5213205036104238E-3</v>
      </c>
      <c r="G235" s="114">
        <v>0.55788483085513163</v>
      </c>
      <c r="H235" s="114">
        <v>0.60221509423873121</v>
      </c>
      <c r="I235" s="114">
        <v>0.59837320915827097</v>
      </c>
      <c r="J235" s="114">
        <v>0.16191142055025409</v>
      </c>
      <c r="K235" s="94">
        <v>0.49287138889952398</v>
      </c>
      <c r="L235" s="95"/>
      <c r="M235" s="96">
        <v>234</v>
      </c>
      <c r="N235" s="117">
        <v>-0.93441220379622869</v>
      </c>
      <c r="O235" s="117">
        <v>-0.34729376151983088</v>
      </c>
      <c r="P235" s="117">
        <v>0.28539925797284277</v>
      </c>
      <c r="Q235" s="117">
        <v>0.32314900774902655</v>
      </c>
      <c r="R235" s="117">
        <v>-2.9633967670648063</v>
      </c>
      <c r="S235" s="117">
        <v>0.14560865097219156</v>
      </c>
      <c r="T235" s="117">
        <v>0.25908480105331816</v>
      </c>
      <c r="U235" s="114">
        <v>0.24913858763155253</v>
      </c>
      <c r="V235" s="114">
        <v>-0.98663248073793253</v>
      </c>
      <c r="W235" s="88">
        <v>-1.7869729146236683E-2</v>
      </c>
      <c r="X235" s="50"/>
      <c r="Y235" s="89">
        <v>234</v>
      </c>
      <c r="Z235" s="114">
        <f>(幕後結果!$AB$2+幕後結果!$AB$4*幕後結果_最佳化!$N1236)*12/3</f>
        <v>-1.2084101674160397</v>
      </c>
      <c r="AA235" s="114">
        <f>(幕後結果!$AC$2+幕後結果!$AC$4*幕後結果_最佳化!$O1236)*12/3</f>
        <v>0.44690609646720408</v>
      </c>
      <c r="AB235" s="114">
        <f>(幕後結果!$AD$2+幕後結果!$AD$4*幕後結果_最佳化!$P1236)*12/3</f>
        <v>-1.6614655426610296</v>
      </c>
      <c r="AC235" s="114">
        <f>(幕後結果!$AE$2+幕後結果!$AE$4*幕後結果_最佳化!$Q1236)*12/3</f>
        <v>-0.41609634473303897</v>
      </c>
      <c r="AD235" s="114">
        <f>(幕後結果!$AF$2+幕後結果!$AF$4*幕後結果_最佳化!$R1236)*12/3</f>
        <v>-4.2272863456707999</v>
      </c>
      <c r="AE235" s="114">
        <f>(幕後結果!$AG$2+幕後結果!$AG$4*幕後結果_最佳化!$S1236)*12/3</f>
        <v>-0.2172911152099081</v>
      </c>
      <c r="AF235" s="114">
        <f>(幕後結果!$AH$2+幕後結果!$AH$4*幕後結果_最佳化!$T1236)*12/3</f>
        <v>-0.32735012698054572</v>
      </c>
      <c r="AG235" s="114">
        <f>(幕後結果!$AI$2+幕後結果!$AI$4*幕後結果_最佳化!$U1236)*12/3</f>
        <v>-2.2434302579200267</v>
      </c>
      <c r="AH235" s="114">
        <f>(幕後結果!$AJ$2+幕後結果!$AJ$4*幕後結果_最佳化!$V1236)*12/3</f>
        <v>0.31526862008079981</v>
      </c>
      <c r="AI235" s="90">
        <f>(幕後結果!$AK$2+幕後結果!$AK$4*幕後結果_最佳化!$W1236)*12/3</f>
        <v>0.50647542820662927</v>
      </c>
      <c r="AJ235" s="50"/>
      <c r="AK235" s="50"/>
      <c r="AL235" s="50"/>
      <c r="AM235" s="98">
        <v>234</v>
      </c>
      <c r="AN235" s="118">
        <f t="shared" si="40"/>
        <v>7.9132257426830679E-2</v>
      </c>
      <c r="AO235" s="118">
        <f t="shared" si="41"/>
        <v>0.2222491283341432</v>
      </c>
      <c r="AP235" s="118">
        <f t="shared" si="42"/>
        <v>0.10957551165322972</v>
      </c>
      <c r="AQ235" s="118">
        <f t="shared" si="43"/>
        <v>0.16768404317767099</v>
      </c>
      <c r="AR235" s="118">
        <f t="shared" si="44"/>
        <v>0.16683124293276486</v>
      </c>
      <c r="AS235" s="118">
        <f t="shared" si="45"/>
        <v>1.8435954405210037E-2</v>
      </c>
      <c r="AT235" s="118">
        <f t="shared" si="46"/>
        <v>3.5205696792946418E-2</v>
      </c>
      <c r="AU235" s="118">
        <f t="shared" si="47"/>
        <v>1.6925725076234476E-2</v>
      </c>
      <c r="AV235" s="118">
        <f t="shared" si="48"/>
        <v>6.7283730024786007E-2</v>
      </c>
      <c r="AW235" s="118">
        <f t="shared" si="49"/>
        <v>0.11667671017618352</v>
      </c>
      <c r="AX235" s="118">
        <f t="shared" si="50"/>
        <v>1</v>
      </c>
      <c r="AY235" s="118">
        <f>SUMPRODUCT(AN235:AW235,幕後結果_最佳化!$Z$1005:$AI$1005)</f>
        <v>0.1012917577098924</v>
      </c>
      <c r="AZ235" s="118">
        <f>(SUMPRODUCT(AN235:AW235,MMULT(AN235:AW235,幕後結果!$AB$9:$AK$18)))*252</f>
        <v>8.1244961382957157E-2</v>
      </c>
      <c r="BA235" s="118">
        <f t="shared" si="51"/>
        <v>0.28503501781878865</v>
      </c>
      <c r="BB235" s="113">
        <f t="shared" si="52"/>
        <v>0.20485818955415167</v>
      </c>
      <c r="BC235" s="50"/>
      <c r="BD235" s="50"/>
    </row>
    <row r="236" spans="1:56">
      <c r="A236" s="85">
        <v>235</v>
      </c>
      <c r="B236" s="114">
        <v>0.11461346662031335</v>
      </c>
      <c r="C236" s="114">
        <v>0.35489605787776179</v>
      </c>
      <c r="D236" s="114">
        <v>0.82056373987263442</v>
      </c>
      <c r="E236" s="114">
        <v>0.8156906053877786</v>
      </c>
      <c r="F236" s="114">
        <v>1.8092303281016964E-2</v>
      </c>
      <c r="G236" s="114">
        <v>0.41766930603657837</v>
      </c>
      <c r="H236" s="114">
        <v>0.60326326339660374</v>
      </c>
      <c r="I236" s="114">
        <v>0.45038581353101437</v>
      </c>
      <c r="J236" s="114">
        <v>0.45778417756752177</v>
      </c>
      <c r="K236" s="94">
        <v>0.2056832828587265</v>
      </c>
      <c r="L236" s="95"/>
      <c r="M236" s="96">
        <v>235</v>
      </c>
      <c r="N236" s="117">
        <v>-1.2023526318253928</v>
      </c>
      <c r="O236" s="117">
        <v>-0.37213529909879889</v>
      </c>
      <c r="P236" s="117">
        <v>0.91751560352390404</v>
      </c>
      <c r="Q236" s="117">
        <v>0.8990635922931306</v>
      </c>
      <c r="R236" s="117">
        <v>-2.0948468759877175</v>
      </c>
      <c r="S236" s="117">
        <v>-0.20785957773391617</v>
      </c>
      <c r="T236" s="117">
        <v>0.26180280914012921</v>
      </c>
      <c r="U236" s="114">
        <v>-0.12468664950800233</v>
      </c>
      <c r="V236" s="114">
        <v>-0.10601764155210756</v>
      </c>
      <c r="W236" s="88">
        <v>-0.82149114531080869</v>
      </c>
      <c r="X236" s="50"/>
      <c r="Y236" s="89">
        <v>235</v>
      </c>
      <c r="Z236" s="114">
        <f>(幕後結果!$AB$2+幕後結果!$AB$4*幕後結果_最佳化!$N1237)*12/3</f>
        <v>-1.5410717121776358</v>
      </c>
      <c r="AA236" s="114">
        <f>(幕後結果!$AC$2+幕後結果!$AC$4*幕後結果_最佳化!$O1237)*12/3</f>
        <v>0.24467426574140405</v>
      </c>
      <c r="AB236" s="114">
        <f>(幕後結果!$AD$2+幕後結果!$AD$4*幕後結果_最佳化!$P1237)*12/3</f>
        <v>-1.3011990559029609</v>
      </c>
      <c r="AC236" s="114">
        <f>(幕後結果!$AE$2+幕後結果!$AE$4*幕後結果_最佳化!$Q1237)*12/3</f>
        <v>-8.049456277898176E-2</v>
      </c>
      <c r="AD236" s="114">
        <f>(幕後結果!$AF$2+幕後結果!$AF$4*幕後結果_最佳化!$R1237)*12/3</f>
        <v>-3.2300621997211025</v>
      </c>
      <c r="AE236" s="114">
        <f>(幕後結果!$AG$2+幕後結果!$AG$4*幕後結果_最佳化!$S1237)*12/3</f>
        <v>-0.30478821267305195</v>
      </c>
      <c r="AF236" s="114">
        <f>(幕後結果!$AH$2+幕後結果!$AH$4*幕後結果_最佳化!$T1237)*12/3</f>
        <v>-0.186738591027511</v>
      </c>
      <c r="AG236" s="114">
        <f>(幕後結果!$AI$2+幕後結果!$AI$4*幕後結果_最佳化!$U1237)*12/3</f>
        <v>-2.2176832213707209</v>
      </c>
      <c r="AH236" s="114">
        <f>(幕後結果!$AJ$2+幕後結果!$AJ$4*幕後結果_最佳化!$V1237)*12/3</f>
        <v>0.82202261993566561</v>
      </c>
      <c r="AI236" s="90">
        <f>(幕後結果!$AK$2+幕後結果!$AK$4*幕後結果_最佳化!$W1237)*12/3</f>
        <v>1.6584488840719058E-2</v>
      </c>
      <c r="AJ236" s="50"/>
      <c r="AK236" s="50"/>
      <c r="AL236" s="50"/>
      <c r="AM236" s="98">
        <v>235</v>
      </c>
      <c r="AN236" s="118">
        <f t="shared" si="40"/>
        <v>0.12126081157249273</v>
      </c>
      <c r="AO236" s="118">
        <f t="shared" si="41"/>
        <v>5.4058184397729005E-2</v>
      </c>
      <c r="AP236" s="118">
        <f t="shared" si="42"/>
        <v>0.14175979485549678</v>
      </c>
      <c r="AQ236" s="118">
        <f t="shared" si="43"/>
        <v>0.11823881724529221</v>
      </c>
      <c r="AR236" s="118">
        <f t="shared" si="44"/>
        <v>8.0353382428710925E-3</v>
      </c>
      <c r="AS236" s="118">
        <f t="shared" si="45"/>
        <v>0.15137873595237264</v>
      </c>
      <c r="AT236" s="118">
        <f t="shared" si="46"/>
        <v>9.498919901515893E-3</v>
      </c>
      <c r="AU236" s="118">
        <f t="shared" si="47"/>
        <v>0.1129210980050408</v>
      </c>
      <c r="AV236" s="118">
        <f t="shared" si="48"/>
        <v>0.14854299821255409</v>
      </c>
      <c r="AW236" s="118">
        <f t="shared" si="49"/>
        <v>0.13430530161463458</v>
      </c>
      <c r="AX236" s="118">
        <f t="shared" si="50"/>
        <v>0.99999999999999989</v>
      </c>
      <c r="AY236" s="118">
        <f>SUMPRODUCT(AN236:AW236,幕後結果_最佳化!$Z$1005:$AI$1005)</f>
        <v>-1.2706552185246037E-2</v>
      </c>
      <c r="AZ236" s="118">
        <f>(SUMPRODUCT(AN236:AW236,MMULT(AN236:AW236,幕後結果!$AB$9:$AK$18)))*252</f>
        <v>7.618541143258778E-2</v>
      </c>
      <c r="BA236" s="118">
        <f t="shared" si="51"/>
        <v>0.27601704917013331</v>
      </c>
      <c r="BB236" s="113">
        <f t="shared" si="52"/>
        <v>-0.20146057046994545</v>
      </c>
      <c r="BC236" s="50"/>
      <c r="BD236" s="50"/>
    </row>
    <row r="237" spans="1:56">
      <c r="A237" s="85">
        <v>236</v>
      </c>
      <c r="B237" s="114">
        <v>0.5081424072003573</v>
      </c>
      <c r="C237" s="114">
        <v>0.51209744383401268</v>
      </c>
      <c r="D237" s="114">
        <v>0.47915983668075124</v>
      </c>
      <c r="E237" s="114">
        <v>0.54661916594205739</v>
      </c>
      <c r="F237" s="114">
        <v>0.50655042000708117</v>
      </c>
      <c r="G237" s="114">
        <v>0.62215001622570631</v>
      </c>
      <c r="H237" s="114">
        <v>0.97314934382359941</v>
      </c>
      <c r="I237" s="114">
        <v>0.88295523077080573</v>
      </c>
      <c r="J237" s="114">
        <v>0.44033782128756904</v>
      </c>
      <c r="K237" s="94">
        <v>0.14520564968469674</v>
      </c>
      <c r="L237" s="95"/>
      <c r="M237" s="96">
        <v>236</v>
      </c>
      <c r="N237" s="117">
        <v>2.0411405341956044E-2</v>
      </c>
      <c r="O237" s="117">
        <v>3.0328443547304688E-2</v>
      </c>
      <c r="P237" s="117">
        <v>-5.2262324000727015E-2</v>
      </c>
      <c r="Q237" s="117">
        <v>0.11712415554711891</v>
      </c>
      <c r="R237" s="117">
        <v>1.6420205848581965E-2</v>
      </c>
      <c r="S237" s="117">
        <v>0.31113240456976743</v>
      </c>
      <c r="T237" s="117">
        <v>1.9292380833920915</v>
      </c>
      <c r="U237" s="114">
        <v>1.1898902313128292</v>
      </c>
      <c r="V237" s="114">
        <v>-0.15011277325594383</v>
      </c>
      <c r="W237" s="88">
        <v>-1.0572197693716738</v>
      </c>
      <c r="X237" s="50"/>
      <c r="Y237" s="89">
        <v>236</v>
      </c>
      <c r="Z237" s="114">
        <f>(幕後結果!$AB$2+幕後結果!$AB$4*幕後結果_最佳化!$N1238)*12/3</f>
        <v>-2.2948536533752218E-2</v>
      </c>
      <c r="AA237" s="114">
        <f>(幕後結果!$AC$2+幕後結果!$AC$4*幕後結果_最佳化!$O1238)*12/3</f>
        <v>1.4661357415975766</v>
      </c>
      <c r="AB237" s="114">
        <f>(幕後結果!$AD$2+幕後結果!$AD$4*幕後結果_最佳化!$P1238)*12/3</f>
        <v>-0.82266358433580999</v>
      </c>
      <c r="AC237" s="114">
        <f>(幕後結果!$AE$2+幕後結果!$AE$4*幕後結果_最佳化!$Q1238)*12/3</f>
        <v>-0.40723074582540297</v>
      </c>
      <c r="AD237" s="114">
        <f>(幕後結果!$AF$2+幕後結果!$AF$4*幕後結果_最佳化!$R1238)*12/3</f>
        <v>-0.7968725099779298</v>
      </c>
      <c r="AE237" s="114">
        <f>(幕後結果!$AG$2+幕後結果!$AG$4*幕後結果_最佳化!$S1238)*12/3</f>
        <v>0.75450526189488587</v>
      </c>
      <c r="AF237" s="114">
        <f>(幕後結果!$AH$2+幕後結果!$AH$4*幕後結果_最佳化!$T1238)*12/3</f>
        <v>0.4660563543994829</v>
      </c>
      <c r="AG237" s="114">
        <f>(幕後結果!$AI$2+幕後結果!$AI$4*幕後結果_最佳化!$U1238)*12/3</f>
        <v>0.22727762812272956</v>
      </c>
      <c r="AH237" s="114">
        <f>(幕後結果!$AJ$2+幕後結果!$AJ$4*幕後結果_最佳化!$V1238)*12/3</f>
        <v>1.1197087459490407</v>
      </c>
      <c r="AI237" s="90">
        <f>(幕後結果!$AK$2+幕後結果!$AK$4*幕後結果_最佳化!$W1238)*12/3</f>
        <v>0.56916460419376558</v>
      </c>
      <c r="AJ237" s="50"/>
      <c r="AK237" s="50"/>
      <c r="AL237" s="50"/>
      <c r="AM237" s="98">
        <v>236</v>
      </c>
      <c r="AN237" s="118">
        <f t="shared" si="40"/>
        <v>0.14222683140432263</v>
      </c>
      <c r="AO237" s="118">
        <f t="shared" si="41"/>
        <v>0.13579147483577966</v>
      </c>
      <c r="AP237" s="118">
        <f t="shared" si="42"/>
        <v>2.111264735121755E-2</v>
      </c>
      <c r="AQ237" s="118">
        <f t="shared" si="43"/>
        <v>8.14052561187684E-3</v>
      </c>
      <c r="AR237" s="118">
        <f t="shared" si="44"/>
        <v>6.8158741959127411E-2</v>
      </c>
      <c r="AS237" s="118">
        <f t="shared" si="45"/>
        <v>8.758919418021921E-2</v>
      </c>
      <c r="AT237" s="118">
        <f t="shared" si="46"/>
        <v>0.10490839606265055</v>
      </c>
      <c r="AU237" s="118">
        <f t="shared" si="47"/>
        <v>0.1529441581853864</v>
      </c>
      <c r="AV237" s="118">
        <f t="shared" si="48"/>
        <v>0.1362760351023917</v>
      </c>
      <c r="AW237" s="118">
        <f t="shared" si="49"/>
        <v>0.14285199530702805</v>
      </c>
      <c r="AX237" s="118">
        <f t="shared" si="50"/>
        <v>1</v>
      </c>
      <c r="AY237" s="118">
        <f>SUMPRODUCT(AN237:AW237,幕後結果_最佳化!$Z$1005:$AI$1005)</f>
        <v>6.7356914108169214E-2</v>
      </c>
      <c r="AZ237" s="118">
        <f>(SUMPRODUCT(AN237:AW237,MMULT(AN237:AW237,幕後結果!$AB$9:$AK$18)))*252</f>
        <v>6.7386357819211512E-2</v>
      </c>
      <c r="BA237" s="118">
        <f t="shared" si="51"/>
        <v>0.25958882452681109</v>
      </c>
      <c r="BB237" s="113">
        <f t="shared" si="52"/>
        <v>9.4214048515956939E-2</v>
      </c>
      <c r="BC237" s="50"/>
      <c r="BD237" s="50"/>
    </row>
    <row r="238" spans="1:56">
      <c r="A238" s="85">
        <v>237</v>
      </c>
      <c r="B238" s="114">
        <v>0.4304846802463016</v>
      </c>
      <c r="C238" s="114">
        <v>0.56067333286931564</v>
      </c>
      <c r="D238" s="114">
        <v>0.83924900954953219</v>
      </c>
      <c r="E238" s="114">
        <v>0.76782712656818841</v>
      </c>
      <c r="F238" s="114">
        <v>0.16294147050511465</v>
      </c>
      <c r="G238" s="114">
        <v>0.54306922488365039</v>
      </c>
      <c r="H238" s="114">
        <v>0.17556860555298925</v>
      </c>
      <c r="I238" s="114">
        <v>0.71256118490823872</v>
      </c>
      <c r="J238" s="114">
        <v>0.18040806294160205</v>
      </c>
      <c r="K238" s="94">
        <v>0.85650038738886791</v>
      </c>
      <c r="L238" s="95"/>
      <c r="M238" s="96">
        <v>237</v>
      </c>
      <c r="N238" s="117">
        <v>-0.17514034112693713</v>
      </c>
      <c r="O238" s="117">
        <v>0.15267657543426019</v>
      </c>
      <c r="P238" s="117">
        <v>0.99137606960391833</v>
      </c>
      <c r="Q238" s="117">
        <v>0.73170974548954393</v>
      </c>
      <c r="R238" s="117">
        <v>-0.98244038054283633</v>
      </c>
      <c r="S238" s="117">
        <v>0.10816910693470155</v>
      </c>
      <c r="T238" s="117">
        <v>-0.93238574102813288</v>
      </c>
      <c r="U238" s="114">
        <v>0.56088251538973066</v>
      </c>
      <c r="V238" s="114">
        <v>-0.91381107520982274</v>
      </c>
      <c r="W238" s="88">
        <v>1.0647275806905836</v>
      </c>
      <c r="X238" s="50"/>
      <c r="Y238" s="89">
        <v>237</v>
      </c>
      <c r="Z238" s="114">
        <f>(幕後結果!$AB$2+幕後結果!$AB$4*幕後結果_最佳化!$N1239)*12/3</f>
        <v>-0.2657358849740904</v>
      </c>
      <c r="AA238" s="114">
        <f>(幕後結果!$AC$2+幕後結果!$AC$4*幕後結果_最佳化!$O1239)*12/3</f>
        <v>1.4636179654849506</v>
      </c>
      <c r="AB238" s="114">
        <f>(幕後結果!$AD$2+幕後結果!$AD$4*幕後結果_最佳化!$P1239)*12/3</f>
        <v>0.1074733552947581</v>
      </c>
      <c r="AC238" s="114">
        <f>(幕後結果!$AE$2+幕後結果!$AE$4*幕後結果_最佳化!$Q1239)*12/3</f>
        <v>-2.420903406749314E-2</v>
      </c>
      <c r="AD238" s="114">
        <f>(幕後結果!$AF$2+幕後結果!$AF$4*幕後結果_最佳化!$R1239)*12/3</f>
        <v>-1.614101081083285</v>
      </c>
      <c r="AE238" s="114">
        <f>(幕後結果!$AG$2+幕後結果!$AG$4*幕後結果_最佳化!$S1239)*12/3</f>
        <v>0.55512312936942987</v>
      </c>
      <c r="AF238" s="114">
        <f>(幕後結果!$AH$2+幕後結果!$AH$4*幕後結果_最佳化!$T1239)*12/3</f>
        <v>-0.60321451505382084</v>
      </c>
      <c r="AG238" s="114">
        <f>(幕後結果!$AI$2+幕後結果!$AI$4*幕後結果_最佳化!$U1239)*12/3</f>
        <v>-0.81462283902317223</v>
      </c>
      <c r="AH238" s="114">
        <f>(幕後結果!$AJ$2+幕後結果!$AJ$4*幕後結果_最佳化!$V1239)*12/3</f>
        <v>0.28172170986722106</v>
      </c>
      <c r="AI238" s="90">
        <f>(幕後結果!$AK$2+幕後結果!$AK$4*幕後結果_最佳化!$W1239)*12/3</f>
        <v>1.8477772447587464</v>
      </c>
      <c r="AJ238" s="50"/>
      <c r="AK238" s="50"/>
      <c r="AL238" s="50"/>
      <c r="AM238" s="98">
        <v>237</v>
      </c>
      <c r="AN238" s="118">
        <f t="shared" si="40"/>
        <v>0.10422815277275958</v>
      </c>
      <c r="AO238" s="118">
        <f t="shared" si="41"/>
        <v>6.2356372072276997E-2</v>
      </c>
      <c r="AP238" s="118">
        <f t="shared" si="42"/>
        <v>0.1202749414444808</v>
      </c>
      <c r="AQ238" s="118">
        <f t="shared" si="43"/>
        <v>0.14078602661043391</v>
      </c>
      <c r="AR238" s="118">
        <f t="shared" si="44"/>
        <v>0.14192773762460387</v>
      </c>
      <c r="AS238" s="118">
        <f t="shared" si="45"/>
        <v>8.30931272676559E-2</v>
      </c>
      <c r="AT238" s="118">
        <f t="shared" si="46"/>
        <v>0.10455199589824604</v>
      </c>
      <c r="AU238" s="118">
        <f t="shared" si="47"/>
        <v>8.3100355937928583E-2</v>
      </c>
      <c r="AV238" s="118">
        <f t="shared" si="48"/>
        <v>2.8038844482838776E-2</v>
      </c>
      <c r="AW238" s="118">
        <f t="shared" si="49"/>
        <v>0.13164244588877563</v>
      </c>
      <c r="AX238" s="118">
        <f t="shared" si="50"/>
        <v>1.0000000000000002</v>
      </c>
      <c r="AY238" s="118">
        <f>SUMPRODUCT(AN238:AW238,幕後結果_最佳化!$Z$1005:$AI$1005)</f>
        <v>-0.21069258650005082</v>
      </c>
      <c r="AZ238" s="118">
        <f>(SUMPRODUCT(AN238:AW238,MMULT(AN238:AW238,幕後結果!$AB$9:$AK$18)))*252</f>
        <v>7.0955764887358247E-2</v>
      </c>
      <c r="BA238" s="118">
        <f t="shared" si="51"/>
        <v>0.26637523324693352</v>
      </c>
      <c r="BB238" s="113">
        <f t="shared" si="52"/>
        <v>-0.95201263048718576</v>
      </c>
      <c r="BC238" s="50"/>
      <c r="BD238" s="50"/>
    </row>
    <row r="239" spans="1:56">
      <c r="A239" s="85">
        <v>238</v>
      </c>
      <c r="B239" s="114">
        <v>0.47298140296570024</v>
      </c>
      <c r="C239" s="114">
        <v>0.78427166739748988</v>
      </c>
      <c r="D239" s="114">
        <v>0.31887394071155217</v>
      </c>
      <c r="E239" s="114">
        <v>0.57095921197661936</v>
      </c>
      <c r="F239" s="114">
        <v>0.40870648393666964</v>
      </c>
      <c r="G239" s="114">
        <v>8.1645823660351668E-2</v>
      </c>
      <c r="H239" s="114">
        <v>0.69831345009123313</v>
      </c>
      <c r="I239" s="114">
        <v>0.14579270613694439</v>
      </c>
      <c r="J239" s="114">
        <v>0.46448632516599631</v>
      </c>
      <c r="K239" s="94">
        <v>0.65525353896609406</v>
      </c>
      <c r="L239" s="95"/>
      <c r="M239" s="96">
        <v>238</v>
      </c>
      <c r="N239" s="117">
        <v>-6.777743597685934E-2</v>
      </c>
      <c r="O239" s="117">
        <v>0.78670143269632342</v>
      </c>
      <c r="P239" s="117">
        <v>-0.47084996422516828</v>
      </c>
      <c r="Q239" s="117">
        <v>0.1788167711659035</v>
      </c>
      <c r="R239" s="117">
        <v>-0.23087364244923811</v>
      </c>
      <c r="S239" s="117">
        <v>-1.3940859635255418</v>
      </c>
      <c r="T239" s="117">
        <v>0.51955596033043761</v>
      </c>
      <c r="U239" s="114">
        <v>-1.0546500326104284</v>
      </c>
      <c r="V239" s="114">
        <v>-8.9137481093611207E-2</v>
      </c>
      <c r="W239" s="88">
        <v>0.3995433045781811</v>
      </c>
      <c r="X239" s="50"/>
      <c r="Y239" s="89">
        <v>238</v>
      </c>
      <c r="Z239" s="114">
        <f>(幕後結果!$AB$2+幕後結果!$AB$4*幕後結果_最佳化!$N1240)*12/3</f>
        <v>-0.13243942747410409</v>
      </c>
      <c r="AA239" s="114">
        <f>(幕後結果!$AC$2+幕後結果!$AC$4*幕後結果_最佳化!$O1240)*12/3</f>
        <v>2.189155133665432</v>
      </c>
      <c r="AB239" s="114">
        <f>(幕後結果!$AD$2+幕後結果!$AD$4*幕後結果_最佳化!$P1240)*12/3</f>
        <v>-1.0433439942037195</v>
      </c>
      <c r="AC239" s="114">
        <f>(幕後結果!$AE$2+幕後結果!$AE$4*幕後結果_最佳化!$Q1240)*12/3</f>
        <v>-0.28811887859056107</v>
      </c>
      <c r="AD239" s="114">
        <f>(幕後結果!$AF$2+幕後結果!$AF$4*幕後結果_最佳化!$R1240)*12/3</f>
        <v>-1.0372753449353005</v>
      </c>
      <c r="AE239" s="114">
        <f>(幕後結果!$AG$2+幕後結果!$AG$4*幕後結果_最佳化!$S1240)*12/3</f>
        <v>-0.71424911650430634</v>
      </c>
      <c r="AF239" s="114">
        <f>(幕後結果!$AH$2+幕後結果!$AH$4*幕後結果_最佳化!$T1240)*12/3</f>
        <v>-4.3151174956521432E-2</v>
      </c>
      <c r="AG239" s="114">
        <f>(幕後結果!$AI$2+幕後結果!$AI$4*幕後結果_最佳化!$U1240)*12/3</f>
        <v>-3.4303722976006266</v>
      </c>
      <c r="AH239" s="114">
        <f>(幕後結果!$AJ$2+幕後結果!$AJ$4*幕後結果_最佳化!$V1240)*12/3</f>
        <v>0.68354927846160107</v>
      </c>
      <c r="AI239" s="90">
        <f>(幕後結果!$AK$2+幕後結果!$AK$4*幕後結果_最佳化!$W1240)*12/3</f>
        <v>1.1186803945601489</v>
      </c>
      <c r="AJ239" s="50"/>
      <c r="AK239" s="50"/>
      <c r="AL239" s="50"/>
      <c r="AM239" s="98">
        <v>238</v>
      </c>
      <c r="AN239" s="118">
        <f t="shared" si="40"/>
        <v>0.17958988284397073</v>
      </c>
      <c r="AO239" s="118">
        <f t="shared" si="41"/>
        <v>2.7216164480449685E-2</v>
      </c>
      <c r="AP239" s="118">
        <f t="shared" si="42"/>
        <v>0.27537639366228922</v>
      </c>
      <c r="AQ239" s="118">
        <f t="shared" si="43"/>
        <v>6.5879598696439552E-4</v>
      </c>
      <c r="AR239" s="118">
        <f t="shared" si="44"/>
        <v>2.1797934562773253E-2</v>
      </c>
      <c r="AS239" s="118">
        <f t="shared" si="45"/>
        <v>1.5604980382324404E-2</v>
      </c>
      <c r="AT239" s="118">
        <f t="shared" si="46"/>
        <v>0.18405125171307343</v>
      </c>
      <c r="AU239" s="118">
        <f t="shared" si="47"/>
        <v>0.16903152549330402</v>
      </c>
      <c r="AV239" s="118">
        <f t="shared" si="48"/>
        <v>3.1203138729761108E-2</v>
      </c>
      <c r="AW239" s="118">
        <f t="shared" si="49"/>
        <v>9.5469932145089739E-2</v>
      </c>
      <c r="AX239" s="118">
        <f t="shared" si="50"/>
        <v>1</v>
      </c>
      <c r="AY239" s="118">
        <f>SUMPRODUCT(AN239:AW239,幕後結果_最佳化!$Z$1005:$AI$1005)</f>
        <v>-0.42877004756178039</v>
      </c>
      <c r="AZ239" s="118">
        <f>(SUMPRODUCT(AN239:AW239,MMULT(AN239:AW239,幕後結果!$AB$9:$AK$18)))*252</f>
        <v>0.11434810306756089</v>
      </c>
      <c r="BA239" s="118">
        <f t="shared" si="51"/>
        <v>0.3381539635544154</v>
      </c>
      <c r="BB239" s="113">
        <f t="shared" si="52"/>
        <v>-1.3948381459260337</v>
      </c>
      <c r="BC239" s="50"/>
      <c r="BD239" s="50"/>
    </row>
    <row r="240" spans="1:56">
      <c r="A240" s="85">
        <v>239</v>
      </c>
      <c r="B240" s="114">
        <v>0.64629798758182999</v>
      </c>
      <c r="C240" s="114">
        <v>0.7934141790052136</v>
      </c>
      <c r="D240" s="114">
        <v>0.24047007085391581</v>
      </c>
      <c r="E240" s="114">
        <v>0.37293567574855158</v>
      </c>
      <c r="F240" s="114">
        <v>0.55001728649551462</v>
      </c>
      <c r="G240" s="114">
        <v>0.24193202849730921</v>
      </c>
      <c r="H240" s="114">
        <v>0.66966758040519836</v>
      </c>
      <c r="I240" s="114">
        <v>0.61929194938469956</v>
      </c>
      <c r="J240" s="114">
        <v>0.2974562707227737</v>
      </c>
      <c r="K240" s="94">
        <v>7.1974937639280867E-2</v>
      </c>
      <c r="L240" s="95"/>
      <c r="M240" s="96">
        <v>239</v>
      </c>
      <c r="N240" s="117">
        <v>0.37534483648146527</v>
      </c>
      <c r="O240" s="117">
        <v>0.8183249870274858</v>
      </c>
      <c r="P240" s="117">
        <v>-0.70479127076429571</v>
      </c>
      <c r="Q240" s="117">
        <v>-0.32408807948791724</v>
      </c>
      <c r="R240" s="117">
        <v>0.12570502126106406</v>
      </c>
      <c r="S240" s="117">
        <v>-0.70010127925845422</v>
      </c>
      <c r="T240" s="117">
        <v>0.43899544174396204</v>
      </c>
      <c r="U240" s="114">
        <v>0.3036217211906258</v>
      </c>
      <c r="V240" s="114">
        <v>-0.53173067757500037</v>
      </c>
      <c r="W240" s="88">
        <v>-1.461238957565727</v>
      </c>
      <c r="X240" s="50"/>
      <c r="Y240" s="89">
        <v>239</v>
      </c>
      <c r="Z240" s="114">
        <f>(幕後結果!$AB$2+幕後結果!$AB$4*幕後結果_最佳化!$N1241)*12/3</f>
        <v>0.41771920576585736</v>
      </c>
      <c r="AA240" s="114">
        <f>(幕後結果!$AC$2+幕後結果!$AC$4*幕後結果_最佳化!$O1241)*12/3</f>
        <v>2.5138386240989483</v>
      </c>
      <c r="AB240" s="114">
        <f>(幕後結果!$AD$2+幕後結果!$AD$4*幕後結果_最佳化!$P1241)*12/3</f>
        <v>-0.79426252631608529</v>
      </c>
      <c r="AC240" s="114">
        <f>(幕後結果!$AE$2+幕後結果!$AE$4*幕後結果_最佳化!$Q1241)*12/3</f>
        <v>-0.56020470595642835</v>
      </c>
      <c r="AD240" s="114">
        <f>(幕後結果!$AF$2+幕後結果!$AF$4*幕後結果_最佳化!$R1241)*12/3</f>
        <v>-0.61620653952102922</v>
      </c>
      <c r="AE240" s="114">
        <f>(幕後結果!$AG$2+幕後結果!$AG$4*幕後結果_最佳化!$S1241)*12/3</f>
        <v>-3.7491046232196457E-3</v>
      </c>
      <c r="AF240" s="114">
        <f>(幕後結果!$AH$2+幕後結果!$AH$4*幕後結果_最佳化!$T1241)*12/3</f>
        <v>-0.13717380193545747</v>
      </c>
      <c r="AG240" s="114">
        <f>(幕後結果!$AI$2+幕後結果!$AI$4*幕後結果_最佳化!$U1241)*12/3</f>
        <v>-1.5442465248946773</v>
      </c>
      <c r="AH240" s="114">
        <f>(幕後結果!$AJ$2+幕後結果!$AJ$4*幕後結果_最佳化!$V1241)*12/3</f>
        <v>0.44688794182680763</v>
      </c>
      <c r="AI240" s="90">
        <f>(幕後結果!$AK$2+幕後結果!$AK$4*幕後結果_最佳化!$W1241)*12/3</f>
        <v>-0.17479714700374449</v>
      </c>
      <c r="AJ240" s="50"/>
      <c r="AK240" s="50"/>
      <c r="AL240" s="50"/>
      <c r="AM240" s="98">
        <v>239</v>
      </c>
      <c r="AN240" s="118">
        <f t="shared" si="40"/>
        <v>4.2372117369143092E-2</v>
      </c>
      <c r="AO240" s="118">
        <f t="shared" si="41"/>
        <v>0.11072444687623798</v>
      </c>
      <c r="AP240" s="118">
        <f t="shared" si="42"/>
        <v>0.18646354175076857</v>
      </c>
      <c r="AQ240" s="118">
        <f t="shared" si="43"/>
        <v>0.10147291243790353</v>
      </c>
      <c r="AR240" s="118">
        <f t="shared" si="44"/>
        <v>5.0220856123745508E-2</v>
      </c>
      <c r="AS240" s="118">
        <f t="shared" si="45"/>
        <v>0.14652721752295553</v>
      </c>
      <c r="AT240" s="118">
        <f t="shared" si="46"/>
        <v>2.5399262427871289E-2</v>
      </c>
      <c r="AU240" s="118">
        <f t="shared" si="47"/>
        <v>5.5125060422815869E-2</v>
      </c>
      <c r="AV240" s="118">
        <f t="shared" si="48"/>
        <v>0.12210379963910815</v>
      </c>
      <c r="AW240" s="118">
        <f t="shared" si="49"/>
        <v>0.1595907854294504</v>
      </c>
      <c r="AX240" s="118">
        <f t="shared" si="50"/>
        <v>0.99999999999999978</v>
      </c>
      <c r="AY240" s="118">
        <f>SUMPRODUCT(AN240:AW240,幕後結果_最佳化!$Z$1005:$AI$1005)</f>
        <v>9.4435627871183092E-2</v>
      </c>
      <c r="AZ240" s="118">
        <f>(SUMPRODUCT(AN240:AW240,MMULT(AN240:AW240,幕後結果!$AB$9:$AK$18)))*252</f>
        <v>7.8282356095155423E-2</v>
      </c>
      <c r="BA240" s="118">
        <f t="shared" si="51"/>
        <v>0.27978984273049551</v>
      </c>
      <c r="BB240" s="113">
        <f t="shared" si="52"/>
        <v>0.18419406283030873</v>
      </c>
      <c r="BC240" s="50"/>
      <c r="BD240" s="50"/>
    </row>
    <row r="241" spans="1:56">
      <c r="A241" s="85">
        <v>240</v>
      </c>
      <c r="B241" s="114">
        <v>0.56284374190997877</v>
      </c>
      <c r="C241" s="114">
        <v>0.92425894550393695</v>
      </c>
      <c r="D241" s="114">
        <v>3.8430194787448801E-3</v>
      </c>
      <c r="E241" s="114">
        <v>0.72117414193212714</v>
      </c>
      <c r="F241" s="114">
        <v>0.3361062172921272</v>
      </c>
      <c r="G241" s="114">
        <v>5.1923364979552078E-2</v>
      </c>
      <c r="H241" s="114">
        <v>0.15966601299691652</v>
      </c>
      <c r="I241" s="114">
        <v>0.95835198751559436</v>
      </c>
      <c r="J241" s="114">
        <v>0.55722015182921014</v>
      </c>
      <c r="K241" s="94">
        <v>0.90722593222445735</v>
      </c>
      <c r="L241" s="95"/>
      <c r="M241" s="96">
        <v>240</v>
      </c>
      <c r="N241" s="117">
        <v>0.15818310527349713</v>
      </c>
      <c r="O241" s="117">
        <v>1.4343159909807783</v>
      </c>
      <c r="P241" s="117">
        <v>-2.6655592363301559</v>
      </c>
      <c r="Q241" s="117">
        <v>0.58633306377026095</v>
      </c>
      <c r="R241" s="117">
        <v>-0.42311352551454973</v>
      </c>
      <c r="S241" s="117">
        <v>-1.6264840205396138</v>
      </c>
      <c r="T241" s="117">
        <v>-0.99583149252083136</v>
      </c>
      <c r="U241" s="114">
        <v>1.7318738536634175</v>
      </c>
      <c r="V241" s="114">
        <v>0.14392499712144441</v>
      </c>
      <c r="W241" s="88">
        <v>1.323864242724661</v>
      </c>
      <c r="X241" s="50"/>
      <c r="Y241" s="89">
        <v>240</v>
      </c>
      <c r="Z241" s="114">
        <f>(幕後結果!$AB$2+幕後結果!$AB$4*幕後結果_最佳化!$N1242)*12/3</f>
        <v>0.14810197219600549</v>
      </c>
      <c r="AA241" s="114">
        <f>(幕後結果!$AC$2+幕後結果!$AC$4*幕後結果_最佳化!$O1242)*12/3</f>
        <v>3.0068846502369611</v>
      </c>
      <c r="AB241" s="114">
        <f>(幕後結果!$AD$2+幕後結果!$AD$4*幕後結果_最佳化!$P1242)*12/3</f>
        <v>-2.8260788257854532</v>
      </c>
      <c r="AC241" s="114">
        <f>(幕後結果!$AE$2+幕後結果!$AE$4*幕後結果_最佳化!$Q1242)*12/3</f>
        <v>7.6963123237305642E-2</v>
      </c>
      <c r="AD241" s="114">
        <f>(幕後結果!$AF$2+幕後結果!$AF$4*幕後結果_最佳化!$R1242)*12/3</f>
        <v>-1.3350882258894814</v>
      </c>
      <c r="AE241" s="114">
        <f>(幕後結果!$AG$2+幕後結果!$AG$4*幕後結果_最佳化!$S1242)*12/3</f>
        <v>-0.87051087105261127</v>
      </c>
      <c r="AF241" s="114">
        <f>(幕後結果!$AH$2+幕後結果!$AH$4*幕後結果_最佳化!$T1242)*12/3</f>
        <v>-0.58063872375619241</v>
      </c>
      <c r="AG241" s="114">
        <f>(幕後結果!$AI$2+幕後結果!$AI$4*幕後結果_最佳化!$U1242)*12/3</f>
        <v>-0.58870018044156902</v>
      </c>
      <c r="AH241" s="114">
        <f>(幕後結果!$AJ$2+幕後結果!$AJ$4*幕後結果_最佳化!$V1242)*12/3</f>
        <v>0.41510874288252014</v>
      </c>
      <c r="AI241" s="90">
        <f>(幕後結果!$AK$2+幕後結果!$AK$4*幕後結果_最佳化!$W1242)*12/3</f>
        <v>2.5058145817181776</v>
      </c>
      <c r="AJ241" s="50"/>
      <c r="AK241" s="50"/>
      <c r="AL241" s="50"/>
      <c r="AM241" s="98">
        <v>240</v>
      </c>
      <c r="AN241" s="118">
        <f t="shared" si="40"/>
        <v>3.3395083310960458E-2</v>
      </c>
      <c r="AO241" s="118">
        <f t="shared" si="41"/>
        <v>0.11653998182075972</v>
      </c>
      <c r="AP241" s="118">
        <f t="shared" si="42"/>
        <v>8.5217861795599675E-3</v>
      </c>
      <c r="AQ241" s="118">
        <f t="shared" si="43"/>
        <v>7.073678104820757E-3</v>
      </c>
      <c r="AR241" s="118">
        <f t="shared" si="44"/>
        <v>0.15134923511725629</v>
      </c>
      <c r="AS241" s="118">
        <f t="shared" si="45"/>
        <v>0.13578489918164882</v>
      </c>
      <c r="AT241" s="118">
        <f t="shared" si="46"/>
        <v>1.0881772577954878E-2</v>
      </c>
      <c r="AU241" s="118">
        <f t="shared" si="47"/>
        <v>0.18047032971117591</v>
      </c>
      <c r="AV241" s="118">
        <f t="shared" si="48"/>
        <v>0.18109332825100144</v>
      </c>
      <c r="AW241" s="118">
        <f t="shared" si="49"/>
        <v>0.17488990574486182</v>
      </c>
      <c r="AX241" s="118">
        <f t="shared" si="50"/>
        <v>1</v>
      </c>
      <c r="AY241" s="118">
        <f>SUMPRODUCT(AN241:AW241,幕後結果_最佳化!$Z$1005:$AI$1005)</f>
        <v>3.8326224234001408E-2</v>
      </c>
      <c r="AZ241" s="118">
        <f>(SUMPRODUCT(AN241:AW241,MMULT(AN241:AW241,幕後結果!$AB$9:$AK$18)))*252</f>
        <v>7.1773912412051791E-2</v>
      </c>
      <c r="BA241" s="118">
        <f t="shared" si="51"/>
        <v>0.26790653671019637</v>
      </c>
      <c r="BB241" s="113">
        <f t="shared" si="52"/>
        <v>-1.7072281334240838E-2</v>
      </c>
      <c r="BC241" s="50"/>
      <c r="BD241" s="50"/>
    </row>
    <row r="242" spans="1:56">
      <c r="A242" s="85">
        <v>241</v>
      </c>
      <c r="B242" s="114">
        <v>0.32216792050202114</v>
      </c>
      <c r="C242" s="114">
        <v>0.99491993866438566</v>
      </c>
      <c r="D242" s="114">
        <v>0.42657456826795093</v>
      </c>
      <c r="E242" s="114">
        <v>0.86174198095228771</v>
      </c>
      <c r="F242" s="114">
        <v>0.39960008189820018</v>
      </c>
      <c r="G242" s="114">
        <v>0.94238214848633528</v>
      </c>
      <c r="H242" s="114">
        <v>4.9529362119162368E-2</v>
      </c>
      <c r="I242" s="114">
        <v>4.4878573583523096E-2</v>
      </c>
      <c r="J242" s="114">
        <v>0.61088165161676766</v>
      </c>
      <c r="K242" s="94">
        <v>0.67553409764087591</v>
      </c>
      <c r="L242" s="95"/>
      <c r="M242" s="96">
        <v>241</v>
      </c>
      <c r="N242" s="117">
        <v>-0.46164510818621457</v>
      </c>
      <c r="O242" s="117">
        <v>2.5703315440505867</v>
      </c>
      <c r="P242" s="117">
        <v>-0.18510186792096112</v>
      </c>
      <c r="Q242" s="117">
        <v>1.0881791256002213</v>
      </c>
      <c r="R242" s="117">
        <v>-0.25438237776098893</v>
      </c>
      <c r="S242" s="117">
        <v>1.5750898653420538</v>
      </c>
      <c r="T242" s="117">
        <v>-1.6494341455160462</v>
      </c>
      <c r="U242" s="114">
        <v>-1.6966801516745933</v>
      </c>
      <c r="V242" s="114">
        <v>0.28161766076142469</v>
      </c>
      <c r="W242" s="88">
        <v>0.45524664729146086</v>
      </c>
      <c r="X242" s="50"/>
      <c r="Y242" s="89">
        <v>241</v>
      </c>
      <c r="Z242" s="114">
        <f>(幕後結果!$AB$2+幕後結果!$AB$4*幕後結果_最佳化!$N1243)*12/3</f>
        <v>-0.6214459922264628</v>
      </c>
      <c r="AA242" s="114">
        <f>(幕後結果!$AC$2+幕後結果!$AC$4*幕後結果_最佳化!$O1243)*12/3</f>
        <v>3.7716176790146658</v>
      </c>
      <c r="AB242" s="114">
        <f>(幕後結果!$AD$2+幕後結果!$AD$4*幕後結果_最佳化!$P1243)*12/3</f>
        <v>-0.43399717445358615</v>
      </c>
      <c r="AC242" s="114">
        <f>(幕後結果!$AE$2+幕後結果!$AE$4*幕後結果_最佳化!$Q1243)*12/3</f>
        <v>0.45713312734463823</v>
      </c>
      <c r="AD242" s="114">
        <f>(幕後結果!$AF$2+幕後結果!$AF$4*幕後結果_最佳化!$R1243)*12/3</f>
        <v>-0.75443018141639984</v>
      </c>
      <c r="AE242" s="114">
        <f>(幕後結果!$AG$2+幕後結果!$AG$4*幕後結果_最佳化!$S1243)*12/3</f>
        <v>2.3595251370340731</v>
      </c>
      <c r="AF242" s="114">
        <f>(幕後結果!$AH$2+幕後結果!$AH$4*幕後結果_最佳化!$T1243)*12/3</f>
        <v>-0.68890249678565807</v>
      </c>
      <c r="AG242" s="114">
        <f>(幕後結果!$AI$2+幕後結果!$AI$4*幕後結果_最佳化!$U1243)*12/3</f>
        <v>-4.480026469732028</v>
      </c>
      <c r="AH242" s="114">
        <f>(幕後結果!$AJ$2+幕後結果!$AJ$4*幕後結果_最佳化!$V1243)*12/3</f>
        <v>1.030563851302241</v>
      </c>
      <c r="AI242" s="90">
        <f>(幕後結果!$AK$2+幕後結果!$AK$4*幕後結果_最佳化!$W1243)*12/3</f>
        <v>1.1696954117364404</v>
      </c>
      <c r="AJ242" s="50"/>
      <c r="AK242" s="50"/>
      <c r="AL242" s="50"/>
      <c r="AM242" s="98">
        <v>241</v>
      </c>
      <c r="AN242" s="118">
        <f t="shared" si="40"/>
        <v>1.7291017951516542E-3</v>
      </c>
      <c r="AO242" s="118">
        <f t="shared" si="41"/>
        <v>0.11770696155297035</v>
      </c>
      <c r="AP242" s="118">
        <f t="shared" si="42"/>
        <v>8.9367012187461486E-2</v>
      </c>
      <c r="AQ242" s="118">
        <f t="shared" si="43"/>
        <v>0.10655910876857136</v>
      </c>
      <c r="AR242" s="118">
        <f t="shared" si="44"/>
        <v>0.11921404817438831</v>
      </c>
      <c r="AS242" s="118">
        <f t="shared" si="45"/>
        <v>0.1389772776460545</v>
      </c>
      <c r="AT242" s="118">
        <f t="shared" si="46"/>
        <v>6.0364519566681325E-2</v>
      </c>
      <c r="AU242" s="118">
        <f t="shared" si="47"/>
        <v>3.8469752931945836E-2</v>
      </c>
      <c r="AV242" s="118">
        <f t="shared" si="48"/>
        <v>0.14739659110138112</v>
      </c>
      <c r="AW242" s="118">
        <f t="shared" si="49"/>
        <v>0.18021562627539403</v>
      </c>
      <c r="AX242" s="118">
        <f t="shared" si="50"/>
        <v>1</v>
      </c>
      <c r="AY242" s="118">
        <f>SUMPRODUCT(AN242:AW242,幕後結果_最佳化!$Z$1005:$AI$1005)</f>
        <v>0.15958779489367986</v>
      </c>
      <c r="AZ242" s="118">
        <f>(SUMPRODUCT(AN242:AW242,MMULT(AN242:AW242,幕後結果!$AB$9:$AK$18)))*252</f>
        <v>5.9477823691925967E-2</v>
      </c>
      <c r="BA242" s="118">
        <f t="shared" si="51"/>
        <v>0.24388075711692789</v>
      </c>
      <c r="BB242" s="113">
        <f t="shared" si="52"/>
        <v>0.47846249237997179</v>
      </c>
      <c r="BC242" s="50"/>
      <c r="BD242" s="50"/>
    </row>
    <row r="243" spans="1:56">
      <c r="A243" s="85">
        <v>242</v>
      </c>
      <c r="B243" s="114">
        <v>0.22506028878761919</v>
      </c>
      <c r="C243" s="114">
        <v>0.78429604530134167</v>
      </c>
      <c r="D243" s="114">
        <v>0.75006752981103353</v>
      </c>
      <c r="E243" s="114">
        <v>0.91331902667245513</v>
      </c>
      <c r="F243" s="114">
        <v>0.15496293791822668</v>
      </c>
      <c r="G243" s="114">
        <v>0.32448172954649057</v>
      </c>
      <c r="H243" s="114">
        <v>0.11522172235467609</v>
      </c>
      <c r="I243" s="114">
        <v>1.0967850626662834E-2</v>
      </c>
      <c r="J243" s="114">
        <v>0.46982918894621117</v>
      </c>
      <c r="K243" s="94">
        <v>0.35320346784718359</v>
      </c>
      <c r="L243" s="95"/>
      <c r="M243" s="96">
        <v>242</v>
      </c>
      <c r="N243" s="117">
        <v>-0.75521402037387264</v>
      </c>
      <c r="O243" s="117">
        <v>0.7867847035009512</v>
      </c>
      <c r="P243" s="117">
        <v>0.67470227263312199</v>
      </c>
      <c r="Q243" s="117">
        <v>1.3614803263230453</v>
      </c>
      <c r="R243" s="117">
        <v>-1.0153775805028682</v>
      </c>
      <c r="S243" s="117">
        <v>-0.45520264320724146</v>
      </c>
      <c r="T243" s="117">
        <v>-1.1992173446387433</v>
      </c>
      <c r="U243" s="114">
        <v>-2.2914794124386755</v>
      </c>
      <c r="V243" s="114">
        <v>-7.5699243469103186E-2</v>
      </c>
      <c r="W243" s="88">
        <v>-0.3766860437027324</v>
      </c>
      <c r="X243" s="50"/>
      <c r="Y243" s="89">
        <v>242</v>
      </c>
      <c r="Z243" s="114">
        <f>(幕後結果!$AB$2+幕後結果!$AB$4*幕後結果_最佳化!$N1244)*12/3</f>
        <v>-0.98592659166664109</v>
      </c>
      <c r="AA243" s="114">
        <f>(幕後結果!$AC$2+幕後結果!$AC$4*幕後結果_最佳化!$O1244)*12/3</f>
        <v>1.7362095950694549</v>
      </c>
      <c r="AB243" s="114">
        <f>(幕後結果!$AD$2+幕後結果!$AD$4*幕後結果_最佳化!$P1244)*12/3</f>
        <v>-0.5907814720111545</v>
      </c>
      <c r="AC243" s="114">
        <f>(幕後結果!$AE$2+幕後結果!$AE$4*幕後結果_最佳化!$Q1244)*12/3</f>
        <v>0.3937290319700702</v>
      </c>
      <c r="AD243" s="114">
        <f>(幕後結果!$AF$2+幕後結果!$AF$4*幕後結果_最佳化!$R1244)*12/3</f>
        <v>-1.7249170345954188</v>
      </c>
      <c r="AE243" s="114">
        <f>(幕後結果!$AG$2+幕後結果!$AG$4*幕後結果_最佳化!$S1244)*12/3</f>
        <v>8.9136432112096542E-2</v>
      </c>
      <c r="AF243" s="114">
        <f>(幕後結果!$AH$2+幕後結果!$AH$4*幕後結果_最佳化!$T1244)*12/3</f>
        <v>-0.58066439424149763</v>
      </c>
      <c r="AG243" s="114">
        <f>(幕後結果!$AI$2+幕後結果!$AI$4*幕後結果_最佳化!$U1244)*12/3</f>
        <v>-4.9709681675178912</v>
      </c>
      <c r="AH243" s="114">
        <f>(幕後結果!$AJ$2+幕後結果!$AJ$4*幕後結果_最佳化!$V1244)*12/3</f>
        <v>0.66059223349957474</v>
      </c>
      <c r="AI243" s="90">
        <f>(幕後結果!$AK$2+幕後結果!$AK$4*幕後結果_最佳化!$W1244)*12/3</f>
        <v>0.22617237280778069</v>
      </c>
      <c r="AJ243" s="50"/>
      <c r="AK243" s="50"/>
      <c r="AL243" s="50"/>
      <c r="AM243" s="98">
        <v>242</v>
      </c>
      <c r="AN243" s="118">
        <f t="shared" si="40"/>
        <v>0.14006125593919375</v>
      </c>
      <c r="AO243" s="118">
        <f t="shared" si="41"/>
        <v>5.6057757412992508E-2</v>
      </c>
      <c r="AP243" s="118">
        <f t="shared" si="42"/>
        <v>0.13946933301521974</v>
      </c>
      <c r="AQ243" s="118">
        <f t="shared" si="43"/>
        <v>5.7512945635313811E-2</v>
      </c>
      <c r="AR243" s="118">
        <f t="shared" si="44"/>
        <v>9.3918847255982429E-2</v>
      </c>
      <c r="AS243" s="118">
        <f t="shared" si="45"/>
        <v>0.11242152337068399</v>
      </c>
      <c r="AT243" s="118">
        <f t="shared" si="46"/>
        <v>0.117991817286312</v>
      </c>
      <c r="AU243" s="118">
        <f t="shared" si="47"/>
        <v>2.7660151542605697E-2</v>
      </c>
      <c r="AV243" s="118">
        <f t="shared" si="48"/>
        <v>8.1405250187997116E-2</v>
      </c>
      <c r="AW243" s="118">
        <f t="shared" si="49"/>
        <v>0.17350111835369905</v>
      </c>
      <c r="AX243" s="118">
        <f t="shared" si="50"/>
        <v>1.0000000000000002</v>
      </c>
      <c r="AY243" s="118">
        <f>SUMPRODUCT(AN243:AW243,幕後結果_最佳化!$Z$1005:$AI$1005)</f>
        <v>2.0527642176099953E-2</v>
      </c>
      <c r="AZ243" s="118">
        <f>(SUMPRODUCT(AN243:AW243,MMULT(AN243:AW243,幕後結果!$AB$9:$AK$18)))*252</f>
        <v>7.095364528619523E-2</v>
      </c>
      <c r="BA243" s="118">
        <f t="shared" si="51"/>
        <v>0.26637125461692601</v>
      </c>
      <c r="BB243" s="113">
        <f t="shared" si="52"/>
        <v>-8.3989384875910109E-2</v>
      </c>
      <c r="BC243" s="50"/>
      <c r="BD243" s="50"/>
    </row>
    <row r="244" spans="1:56">
      <c r="A244" s="85">
        <v>243</v>
      </c>
      <c r="B244" s="114">
        <v>8.1321465898322121E-2</v>
      </c>
      <c r="C244" s="114">
        <v>4.5549686180591076E-2</v>
      </c>
      <c r="D244" s="114">
        <v>0.97790060360561237</v>
      </c>
      <c r="E244" s="114">
        <v>0.17767473797668587</v>
      </c>
      <c r="F244" s="114">
        <v>0.39120584548544124</v>
      </c>
      <c r="G244" s="114">
        <v>0.98378419925047456</v>
      </c>
      <c r="H244" s="114">
        <v>0.76337861377676886</v>
      </c>
      <c r="I244" s="114">
        <v>0.76044656237963126</v>
      </c>
      <c r="J244" s="114">
        <v>0.90750013569760979</v>
      </c>
      <c r="K244" s="94">
        <v>0.64401627064370714</v>
      </c>
      <c r="L244" s="95"/>
      <c r="M244" s="96">
        <v>243</v>
      </c>
      <c r="N244" s="117">
        <v>-1.3962376855008582</v>
      </c>
      <c r="O244" s="117">
        <v>-1.6896268158454815</v>
      </c>
      <c r="P244" s="117">
        <v>2.0122006236691767</v>
      </c>
      <c r="Q244" s="117">
        <v>-0.92426285749161674</v>
      </c>
      <c r="R244" s="117">
        <v>-0.27617756100294127</v>
      </c>
      <c r="S244" s="117">
        <v>2.1390502183294204</v>
      </c>
      <c r="T244" s="117">
        <v>0.71721284864776202</v>
      </c>
      <c r="U244" s="114">
        <v>0.70773977014758194</v>
      </c>
      <c r="V244" s="114">
        <v>1.3255170186203427</v>
      </c>
      <c r="W244" s="88">
        <v>0.36921502339697254</v>
      </c>
      <c r="X244" s="50"/>
      <c r="Y244" s="89">
        <v>243</v>
      </c>
      <c r="Z244" s="114">
        <f>(幕後結果!$AB$2+幕後結果!$AB$4*幕後結果_最佳化!$N1245)*12/3</f>
        <v>-1.7817897775188059</v>
      </c>
      <c r="AA244" s="114">
        <f>(幕後結果!$AC$2+幕後結果!$AC$4*幕後結果_最佳化!$O1245)*12/3</f>
        <v>-1.2437262489481087</v>
      </c>
      <c r="AB244" s="114">
        <f>(幕後結果!$AD$2+幕後結果!$AD$4*幕後結果_最佳化!$P1245)*12/3</f>
        <v>-0.91138797529453475</v>
      </c>
      <c r="AC244" s="114">
        <f>(幕後結果!$AE$2+幕後結果!$AE$4*幕後結果_最佳化!$Q1245)*12/3</f>
        <v>-1.419170799138912</v>
      </c>
      <c r="AD244" s="114">
        <f>(幕後結果!$AF$2+幕後結果!$AF$4*幕後結果_最佳化!$R1245)*12/3</f>
        <v>-1.7599788557136453</v>
      </c>
      <c r="AE244" s="114">
        <f>(幕後結果!$AG$2+幕後結果!$AG$4*幕後結果_最佳化!$S1245)*12/3</f>
        <v>1.5707365853235344</v>
      </c>
      <c r="AF244" s="114">
        <f>(幕後結果!$AH$2+幕後結果!$AH$4*幕後結果_最佳化!$T1245)*12/3</f>
        <v>-0.24055678751691933</v>
      </c>
      <c r="AG244" s="114">
        <f>(幕後結果!$AI$2+幕後結果!$AI$4*幕後結果_最佳化!$U1245)*12/3</f>
        <v>-0.44635291235259356</v>
      </c>
      <c r="AH244" s="114">
        <f>(幕後結果!$AJ$2+幕後結果!$AJ$4*幕後結果_最佳化!$V1245)*12/3</f>
        <v>1.3498135389622703</v>
      </c>
      <c r="AI244" s="90">
        <f>(幕後結果!$AK$2+幕後結果!$AK$4*幕後結果_最佳化!$W1245)*12/3</f>
        <v>0.58698782246961967</v>
      </c>
      <c r="AJ244" s="50"/>
      <c r="AK244" s="50"/>
      <c r="AL244" s="50"/>
      <c r="AM244" s="98">
        <v>243</v>
      </c>
      <c r="AN244" s="118">
        <f t="shared" si="40"/>
        <v>0.12953190788540658</v>
      </c>
      <c r="AO244" s="118">
        <f t="shared" si="41"/>
        <v>9.8767115738541106E-2</v>
      </c>
      <c r="AP244" s="118">
        <f t="shared" si="42"/>
        <v>3.3419122098719526E-3</v>
      </c>
      <c r="AQ244" s="118">
        <f t="shared" si="43"/>
        <v>0.1588856922888186</v>
      </c>
      <c r="AR244" s="118">
        <f t="shared" si="44"/>
        <v>0.1792305970620291</v>
      </c>
      <c r="AS244" s="118">
        <f t="shared" si="45"/>
        <v>3.0854261316169442E-2</v>
      </c>
      <c r="AT244" s="118">
        <f t="shared" si="46"/>
        <v>4.4779863467304941E-2</v>
      </c>
      <c r="AU244" s="118">
        <f t="shared" si="47"/>
        <v>1.1081743581104435E-2</v>
      </c>
      <c r="AV244" s="118">
        <f t="shared" si="48"/>
        <v>0.16064116510174753</v>
      </c>
      <c r="AW244" s="118">
        <f t="shared" si="49"/>
        <v>0.18288574134900623</v>
      </c>
      <c r="AX244" s="118">
        <f t="shared" si="50"/>
        <v>1</v>
      </c>
      <c r="AY244" s="118">
        <f>SUMPRODUCT(AN244:AW244,幕後結果_最佳化!$Z$1005:$AI$1005)</f>
        <v>0.13083654264359454</v>
      </c>
      <c r="AZ244" s="118">
        <f>(SUMPRODUCT(AN244:AW244,MMULT(AN244:AW244,幕後結果!$AB$9:$AK$18)))*252</f>
        <v>5.6988863019563844E-2</v>
      </c>
      <c r="BA244" s="118">
        <f t="shared" si="51"/>
        <v>0.23872340274795817</v>
      </c>
      <c r="BB244" s="113">
        <f t="shared" si="52"/>
        <v>0.3683616337206666</v>
      </c>
      <c r="BC244" s="50"/>
      <c r="BD244" s="50"/>
    </row>
    <row r="245" spans="1:56">
      <c r="A245" s="85">
        <v>244</v>
      </c>
      <c r="B245" s="114">
        <v>0.74669937905602168</v>
      </c>
      <c r="C245" s="114">
        <v>0.94105855772067715</v>
      </c>
      <c r="D245" s="114">
        <v>8.498818290714083E-2</v>
      </c>
      <c r="E245" s="114">
        <v>0.45989948591230689</v>
      </c>
      <c r="F245" s="114">
        <v>0.62073042277157287</v>
      </c>
      <c r="G245" s="114">
        <v>0.76778967133168341</v>
      </c>
      <c r="H245" s="114">
        <v>0.1797304772786843</v>
      </c>
      <c r="I245" s="114">
        <v>0.34803629077192411</v>
      </c>
      <c r="J245" s="114">
        <v>0.82694900991802056</v>
      </c>
      <c r="K245" s="94">
        <v>0.66655994084488035</v>
      </c>
      <c r="L245" s="95"/>
      <c r="M245" s="96">
        <v>244</v>
      </c>
      <c r="N245" s="117">
        <v>0.66413917040735093</v>
      </c>
      <c r="O245" s="117">
        <v>1.5637219332836296</v>
      </c>
      <c r="P245" s="117">
        <v>-1.3722797539928833</v>
      </c>
      <c r="Q245" s="117">
        <v>-0.10068694910690322</v>
      </c>
      <c r="R245" s="117">
        <v>0.30739970269401939</v>
      </c>
      <c r="S245" s="117">
        <v>0.73158704580905842</v>
      </c>
      <c r="T245" s="117">
        <v>-0.91639271564216795</v>
      </c>
      <c r="U245" s="114">
        <v>-0.39062751886126751</v>
      </c>
      <c r="V245" s="114">
        <v>0.9421770921497904</v>
      </c>
      <c r="W245" s="88">
        <v>0.4304337923004708</v>
      </c>
      <c r="X245" s="50"/>
      <c r="Y245" s="89">
        <v>244</v>
      </c>
      <c r="Z245" s="114">
        <f>(幕後結果!$AB$2+幕後結果!$AB$4*幕後結果_最佳化!$N1246)*12/3</f>
        <v>0.77627192567016545</v>
      </c>
      <c r="AA245" s="114">
        <f>(幕後結果!$AC$2+幕後結果!$AC$4*幕後結果_最佳化!$O1246)*12/3</f>
        <v>3.4739604588184854</v>
      </c>
      <c r="AB245" s="114">
        <f>(幕後結果!$AD$2+幕後結果!$AD$4*幕後結果_最佳化!$P1246)*12/3</f>
        <v>-0.8708784414870282</v>
      </c>
      <c r="AC245" s="114">
        <f>(幕後結果!$AE$2+幕後結果!$AE$4*幕後結果_最佳化!$Q1246)*12/3</f>
        <v>-0.30049486984571527</v>
      </c>
      <c r="AD245" s="114">
        <f>(幕後結果!$AF$2+幕後結果!$AF$4*幕後結果_最佳化!$R1246)*12/3</f>
        <v>-0.27500107100608873</v>
      </c>
      <c r="AE245" s="114">
        <f>(幕後結果!$AG$2+幕後結果!$AG$4*幕後結果_最佳化!$S1246)*12/3</f>
        <v>1.5248295618488481</v>
      </c>
      <c r="AF245" s="114">
        <f>(幕後結果!$AH$2+幕後結果!$AH$4*幕後結果_最佳化!$T1246)*12/3</f>
        <v>-0.60939968626525554</v>
      </c>
      <c r="AG245" s="114">
        <f>(幕後結果!$AI$2+幕後結果!$AI$4*幕後結果_最佳化!$U1246)*12/3</f>
        <v>-2.6754878356730956</v>
      </c>
      <c r="AH245" s="114">
        <f>(幕後結果!$AJ$2+幕後結果!$AJ$4*幕後結果_最佳化!$V1246)*12/3</f>
        <v>1.0173081000194928</v>
      </c>
      <c r="AI245" s="90">
        <f>(幕後結果!$AK$2+幕後結果!$AK$4*幕後結果_最佳化!$W1246)*12/3</f>
        <v>1.31590408649146</v>
      </c>
      <c r="AJ245" s="50"/>
      <c r="AK245" s="50"/>
      <c r="AL245" s="50"/>
      <c r="AM245" s="98">
        <v>244</v>
      </c>
      <c r="AN245" s="118">
        <f t="shared" si="40"/>
        <v>2.4132437672040305E-2</v>
      </c>
      <c r="AO245" s="118">
        <f t="shared" si="41"/>
        <v>2.2853752675476055E-2</v>
      </c>
      <c r="AP245" s="118">
        <f t="shared" si="42"/>
        <v>0.18118772776039146</v>
      </c>
      <c r="AQ245" s="118">
        <f t="shared" si="43"/>
        <v>0.12587362364307408</v>
      </c>
      <c r="AR245" s="118">
        <f t="shared" si="44"/>
        <v>9.3192884332280512E-2</v>
      </c>
      <c r="AS245" s="118">
        <f t="shared" si="45"/>
        <v>0.16766303279779848</v>
      </c>
      <c r="AT245" s="118">
        <f t="shared" si="46"/>
        <v>0.15121283090353768</v>
      </c>
      <c r="AU245" s="118">
        <f t="shared" si="47"/>
        <v>0.14552613940389775</v>
      </c>
      <c r="AV245" s="118">
        <f t="shared" si="48"/>
        <v>7.0499722033742093E-2</v>
      </c>
      <c r="AW245" s="118">
        <f t="shared" si="49"/>
        <v>1.7857848777761524E-2</v>
      </c>
      <c r="AX245" s="118">
        <f t="shared" si="50"/>
        <v>1</v>
      </c>
      <c r="AY245" s="118">
        <f>SUMPRODUCT(AN245:AW245,幕後結果_最佳化!$Z$1005:$AI$1005)</f>
        <v>-0.41174758651558691</v>
      </c>
      <c r="AZ245" s="118">
        <f>(SUMPRODUCT(AN245:AW245,MMULT(AN245:AW245,幕後結果!$AB$9:$AK$18)))*252</f>
        <v>7.2185373763948055E-2</v>
      </c>
      <c r="BA245" s="118">
        <f t="shared" si="51"/>
        <v>0.26867335886527355</v>
      </c>
      <c r="BB245" s="113">
        <f t="shared" si="52"/>
        <v>-1.692194523624392</v>
      </c>
      <c r="BC245" s="50"/>
      <c r="BD245" s="50"/>
    </row>
    <row r="246" spans="1:56">
      <c r="A246" s="85">
        <v>245</v>
      </c>
      <c r="B246" s="114">
        <v>0.13019672507529534</v>
      </c>
      <c r="C246" s="114">
        <v>0.36693180529834546</v>
      </c>
      <c r="D246" s="114">
        <v>0.68721429008950108</v>
      </c>
      <c r="E246" s="114">
        <v>2.9768348531857836E-3</v>
      </c>
      <c r="F246" s="114">
        <v>0.97934779082684131</v>
      </c>
      <c r="G246" s="114">
        <v>8.5893245794737005E-3</v>
      </c>
      <c r="H246" s="114">
        <v>0.74385830880381598</v>
      </c>
      <c r="I246" s="114">
        <v>0.36437695910081214</v>
      </c>
      <c r="J246" s="114">
        <v>3.2918974359893216E-2</v>
      </c>
      <c r="K246" s="94">
        <v>0.94160796051071061</v>
      </c>
      <c r="L246" s="95"/>
      <c r="M246" s="96">
        <v>245</v>
      </c>
      <c r="N246" s="117">
        <v>-1.1254616717547326</v>
      </c>
      <c r="O246" s="117">
        <v>-0.33999059500875228</v>
      </c>
      <c r="P246" s="117">
        <v>0.48796953541278182</v>
      </c>
      <c r="Q246" s="117">
        <v>-2.7503221706937029</v>
      </c>
      <c r="R246" s="117">
        <v>2.0404611335617009</v>
      </c>
      <c r="S246" s="117">
        <v>-2.3828616482398419</v>
      </c>
      <c r="T246" s="117">
        <v>0.6552863890800763</v>
      </c>
      <c r="U246" s="114">
        <v>-0.3467835741480414</v>
      </c>
      <c r="V246" s="114">
        <v>-1.8395253780513077</v>
      </c>
      <c r="W246" s="88">
        <v>1.5684160021969027</v>
      </c>
      <c r="X246" s="50"/>
      <c r="Y246" s="89">
        <v>245</v>
      </c>
      <c r="Z246" s="114">
        <f>(幕後結果!$AB$2+幕後結果!$AB$4*幕後結果_最佳化!$N1247)*12/3</f>
        <v>-1.4456077101849096</v>
      </c>
      <c r="AA246" s="114">
        <f>(幕後結果!$AC$2+幕後結果!$AC$4*幕後結果_最佳化!$O1247)*12/3</f>
        <v>0.32854376603682334</v>
      </c>
      <c r="AB246" s="114">
        <f>(幕後結果!$AD$2+幕後結果!$AD$4*幕後結果_最佳化!$P1247)*12/3</f>
        <v>-1.6538065370244077</v>
      </c>
      <c r="AC246" s="114">
        <f>(幕後結果!$AE$2+幕後結果!$AE$4*幕後結果_最佳化!$Q1247)*12/3</f>
        <v>-2.3966376961282974</v>
      </c>
      <c r="AD246" s="114">
        <f>(幕後結果!$AF$2+幕後結果!$AF$4*幕後結果_最佳化!$R1247)*12/3</f>
        <v>0.36644443749861089</v>
      </c>
      <c r="AE246" s="114">
        <f>(幕後結果!$AG$2+幕後結果!$AG$4*幕後結果_最佳化!$S1247)*12/3</f>
        <v>-2.1593951923000581</v>
      </c>
      <c r="AF246" s="114">
        <f>(幕後結果!$AH$2+幕後結果!$AH$4*幕後結果_最佳化!$T1247)*12/3</f>
        <v>-0.31238806891491394</v>
      </c>
      <c r="AG246" s="114">
        <f>(幕後結果!$AI$2+幕後結果!$AI$4*幕後結果_最佳化!$U1247)*12/3</f>
        <v>-2.742419026606997</v>
      </c>
      <c r="AH246" s="114">
        <f>(幕後結果!$AJ$2+幕後結果!$AJ$4*幕後結果_最佳化!$V1247)*12/3</f>
        <v>-0.90952259300444105</v>
      </c>
      <c r="AI246" s="90">
        <f>(幕後結果!$AK$2+幕後結果!$AK$4*幕後結果_最佳化!$W1247)*12/3</f>
        <v>0.94971477163850582</v>
      </c>
      <c r="AJ246" s="50"/>
      <c r="AK246" s="50"/>
      <c r="AL246" s="50"/>
      <c r="AM246" s="98">
        <v>245</v>
      </c>
      <c r="AN246" s="118">
        <f t="shared" si="40"/>
        <v>0.14819054046239247</v>
      </c>
      <c r="AO246" s="118">
        <f t="shared" si="41"/>
        <v>0.177751739310686</v>
      </c>
      <c r="AP246" s="118">
        <f t="shared" si="42"/>
        <v>4.0329061554651734E-2</v>
      </c>
      <c r="AQ246" s="118">
        <f t="shared" si="43"/>
        <v>0.10392152731214249</v>
      </c>
      <c r="AR246" s="118">
        <f t="shared" si="44"/>
        <v>9.7167481406070094E-2</v>
      </c>
      <c r="AS246" s="118">
        <f t="shared" si="45"/>
        <v>7.2350410696634948E-2</v>
      </c>
      <c r="AT246" s="118">
        <f t="shared" si="46"/>
        <v>7.1457404982802619E-2</v>
      </c>
      <c r="AU246" s="118">
        <f t="shared" si="47"/>
        <v>9.5662011616762632E-2</v>
      </c>
      <c r="AV246" s="118">
        <f t="shared" si="48"/>
        <v>0.17904428081509768</v>
      </c>
      <c r="AW246" s="118">
        <f t="shared" si="49"/>
        <v>1.4125541842759352E-2</v>
      </c>
      <c r="AX246" s="118">
        <f t="shared" si="50"/>
        <v>1</v>
      </c>
      <c r="AY246" s="118">
        <f>SUMPRODUCT(AN246:AW246,幕後結果_最佳化!$Z$1005:$AI$1005)</f>
        <v>5.3658759976138726E-2</v>
      </c>
      <c r="AZ246" s="118">
        <f>(SUMPRODUCT(AN246:AW246,MMULT(AN246:AW246,幕後結果!$AB$9:$AK$18)))*252</f>
        <v>6.6376311088574058E-2</v>
      </c>
      <c r="BA246" s="118">
        <f t="shared" si="51"/>
        <v>0.25763600503146694</v>
      </c>
      <c r="BB246" s="113">
        <f t="shared" si="52"/>
        <v>4.1759535802554773E-2</v>
      </c>
      <c r="BC246" s="50"/>
      <c r="BD246" s="50"/>
    </row>
    <row r="247" spans="1:56">
      <c r="A247" s="85">
        <v>246</v>
      </c>
      <c r="B247" s="114">
        <v>0.48337445291907466</v>
      </c>
      <c r="C247" s="114">
        <v>0.32103829823264141</v>
      </c>
      <c r="D247" s="114">
        <v>0.5455922048354136</v>
      </c>
      <c r="E247" s="114">
        <v>0.1394229643268452</v>
      </c>
      <c r="F247" s="114">
        <v>0.64751286162267618</v>
      </c>
      <c r="G247" s="114">
        <v>0.42653581553443165</v>
      </c>
      <c r="H247" s="114">
        <v>7.9173524812541585E-2</v>
      </c>
      <c r="I247" s="114">
        <v>0.49088173714605698</v>
      </c>
      <c r="J247" s="114">
        <v>0.68157152059538229</v>
      </c>
      <c r="K247" s="94">
        <v>0.69482105653194082</v>
      </c>
      <c r="L247" s="95"/>
      <c r="M247" s="96">
        <v>246</v>
      </c>
      <c r="N247" s="117">
        <v>-4.1686136483838496E-2</v>
      </c>
      <c r="O247" s="117">
        <v>-0.46479733494421954</v>
      </c>
      <c r="P247" s="117">
        <v>0.11453261896091524</v>
      </c>
      <c r="Q247" s="117">
        <v>-1.0829155059849755</v>
      </c>
      <c r="R247" s="117">
        <v>0.37861433338312239</v>
      </c>
      <c r="S247" s="117">
        <v>-0.18520068597557043</v>
      </c>
      <c r="T247" s="117">
        <v>-1.4106526818617415</v>
      </c>
      <c r="U247" s="114">
        <v>-2.2858085857387481E-2</v>
      </c>
      <c r="V247" s="114">
        <v>0.4720978334957866</v>
      </c>
      <c r="W247" s="88">
        <v>0.50956266331301059</v>
      </c>
      <c r="X247" s="50"/>
      <c r="Y247" s="89">
        <v>246</v>
      </c>
      <c r="Z247" s="114">
        <f>(幕後結果!$AB$2+幕後結果!$AB$4*幕後結果_最佳化!$N1248)*12/3</f>
        <v>-0.10004576423325479</v>
      </c>
      <c r="AA247" s="114">
        <f>(幕後結果!$AC$2+幕後結果!$AC$4*幕後結果_最佳化!$O1248)*12/3</f>
        <v>0.91387590307552269</v>
      </c>
      <c r="AB247" s="114">
        <f>(幕後結果!$AD$2+幕後結果!$AD$4*幕後結果_最佳化!$P1248)*12/3</f>
        <v>-0.92034508917223656</v>
      </c>
      <c r="AC247" s="114">
        <f>(幕後結果!$AE$2+幕後結果!$AE$4*幕後結果_最佳化!$Q1248)*12/3</f>
        <v>-1.2369315111669015</v>
      </c>
      <c r="AD247" s="114">
        <f>(幕後結果!$AF$2+幕後結果!$AF$4*幕後結果_最佳化!$R1248)*12/3</f>
        <v>-0.70572628055834363</v>
      </c>
      <c r="AE247" s="114">
        <f>(幕後結果!$AG$2+幕後結果!$AG$4*幕後結果_最佳化!$S1248)*12/3</f>
        <v>6.0509316847206063E-2</v>
      </c>
      <c r="AF247" s="114">
        <f>(幕後結果!$AH$2+幕後結果!$AH$4*幕後結果_最佳化!$T1248)*12/3</f>
        <v>-1.0149739566208256</v>
      </c>
      <c r="AG247" s="114">
        <f>(幕後結果!$AI$2+幕後結果!$AI$4*幕後結果_最佳化!$U1248)*12/3</f>
        <v>-2.0122201894608418</v>
      </c>
      <c r="AH247" s="114">
        <f>(幕後結果!$AJ$2+幕後結果!$AJ$4*幕後結果_最佳化!$V1248)*12/3</f>
        <v>0.22540993565188294</v>
      </c>
      <c r="AI247" s="90">
        <f>(幕後結果!$AK$2+幕後結果!$AK$4*幕後結果_最佳化!$W1248)*12/3</f>
        <v>0.66436961287683494</v>
      </c>
      <c r="AJ247" s="50"/>
      <c r="AK247" s="50"/>
      <c r="AL247" s="50"/>
      <c r="AM247" s="98">
        <v>246</v>
      </c>
      <c r="AN247" s="118">
        <f t="shared" si="40"/>
        <v>0.10907078378483588</v>
      </c>
      <c r="AO247" s="118">
        <f t="shared" si="41"/>
        <v>0.15843384699452501</v>
      </c>
      <c r="AP247" s="118">
        <f t="shared" si="42"/>
        <v>0.17210827769929354</v>
      </c>
      <c r="AQ247" s="118">
        <f t="shared" si="43"/>
        <v>6.2898092195507543E-2</v>
      </c>
      <c r="AR247" s="118">
        <f t="shared" si="44"/>
        <v>9.2917042890427209E-2</v>
      </c>
      <c r="AS247" s="118">
        <f t="shared" si="45"/>
        <v>6.2490621183787835E-2</v>
      </c>
      <c r="AT247" s="118">
        <f t="shared" si="46"/>
        <v>0.12894298127046222</v>
      </c>
      <c r="AU247" s="118">
        <f t="shared" si="47"/>
        <v>2.9045278095117748E-2</v>
      </c>
      <c r="AV247" s="118">
        <f t="shared" si="48"/>
        <v>2.178690917181483E-2</v>
      </c>
      <c r="AW247" s="118">
        <f t="shared" si="49"/>
        <v>0.16230616671422821</v>
      </c>
      <c r="AX247" s="118">
        <f t="shared" si="50"/>
        <v>1</v>
      </c>
      <c r="AY247" s="118">
        <f>SUMPRODUCT(AN247:AW247,幕後結果_最佳化!$Z$1005:$AI$1005)</f>
        <v>6.1260085690103133E-2</v>
      </c>
      <c r="AZ247" s="118">
        <f>(SUMPRODUCT(AN247:AW247,MMULT(AN247:AW247,幕後結果!$AB$9:$AK$18)))*252</f>
        <v>8.4416253356247417E-2</v>
      </c>
      <c r="BA247" s="118">
        <f t="shared" si="51"/>
        <v>0.29054475275978986</v>
      </c>
      <c r="BB247" s="113">
        <f t="shared" si="52"/>
        <v>6.3191936924369363E-2</v>
      </c>
      <c r="BC247" s="50"/>
      <c r="BD247" s="50"/>
    </row>
    <row r="248" spans="1:56">
      <c r="A248" s="85">
        <v>247</v>
      </c>
      <c r="B248" s="114">
        <v>0.37543774891890314</v>
      </c>
      <c r="C248" s="114">
        <v>0.38923305742538306</v>
      </c>
      <c r="D248" s="114">
        <v>0.46342270918986861</v>
      </c>
      <c r="E248" s="114">
        <v>0.8961480253553129</v>
      </c>
      <c r="F248" s="114">
        <v>0.52291298686813215</v>
      </c>
      <c r="G248" s="114">
        <v>8.638207283258259E-2</v>
      </c>
      <c r="H248" s="114">
        <v>0.17624155769763394</v>
      </c>
      <c r="I248" s="114">
        <v>0.92326967029221052</v>
      </c>
      <c r="J248" s="114">
        <v>0.50185048594103021</v>
      </c>
      <c r="K248" s="94">
        <v>0.14131285349571954</v>
      </c>
      <c r="L248" s="95"/>
      <c r="M248" s="96">
        <v>247</v>
      </c>
      <c r="N248" s="117">
        <v>-0.31748516033600577</v>
      </c>
      <c r="O248" s="117">
        <v>-0.28131850944146897</v>
      </c>
      <c r="P248" s="117">
        <v>-9.1814506307379029E-2</v>
      </c>
      <c r="Q248" s="117">
        <v>1.259904128361701</v>
      </c>
      <c r="R248" s="117">
        <v>5.7465953725208629E-2</v>
      </c>
      <c r="S248" s="117">
        <v>-1.3633756675222899</v>
      </c>
      <c r="T248" s="117">
        <v>-0.92978364609354025</v>
      </c>
      <c r="U248" s="114">
        <v>1.4274137861209935</v>
      </c>
      <c r="V248" s="114">
        <v>4.6384970149230403E-3</v>
      </c>
      <c r="W248" s="88">
        <v>-1.0744395889181164</v>
      </c>
      <c r="X248" s="50"/>
      <c r="Y248" s="89">
        <v>247</v>
      </c>
      <c r="Z248" s="114">
        <f>(幕後結果!$AB$2+幕後結果!$AB$4*幕後結果_最佳化!$N1249)*12/3</f>
        <v>-0.44246415175787251</v>
      </c>
      <c r="AA248" s="114">
        <f>(幕後結果!$AC$2+幕後結果!$AC$4*幕後結果_最佳化!$O1249)*12/3</f>
        <v>0.92160606726400518</v>
      </c>
      <c r="AB248" s="114">
        <f>(幕後結果!$AD$2+幕後結果!$AD$4*幕後結果_最佳化!$P1249)*12/3</f>
        <v>-1.3594947344381343</v>
      </c>
      <c r="AC248" s="114">
        <f>(幕後結果!$AE$2+幕後結果!$AE$4*幕後結果_最佳化!$Q1249)*12/3</f>
        <v>0.25250241596822726</v>
      </c>
      <c r="AD248" s="114">
        <f>(幕後結果!$AF$2+幕後結果!$AF$4*幕後結果_最佳化!$R1249)*12/3</f>
        <v>-0.73201631380842846</v>
      </c>
      <c r="AE248" s="114">
        <f>(幕後結果!$AG$2+幕後結果!$AG$4*幕後結果_最佳化!$S1249)*12/3</f>
        <v>-0.69425111505388237</v>
      </c>
      <c r="AF248" s="114">
        <f>(幕後結果!$AH$2+幕後結果!$AH$4*幕後結果_最佳化!$T1249)*12/3</f>
        <v>-0.4926300483706279</v>
      </c>
      <c r="AG248" s="114">
        <f>(幕後結果!$AI$2+幕後結果!$AI$4*幕後結果_最佳化!$U1249)*12/3</f>
        <v>0.38472115701093967</v>
      </c>
      <c r="AH248" s="114">
        <f>(幕後結果!$AJ$2+幕後結果!$AJ$4*幕後結果_最佳化!$V1249)*12/3</f>
        <v>0.49520416057764577</v>
      </c>
      <c r="AI248" s="90">
        <f>(幕後結果!$AK$2+幕後結果!$AK$4*幕後結果_最佳化!$W1249)*12/3</f>
        <v>0.54891973613379141</v>
      </c>
      <c r="AJ248" s="50"/>
      <c r="AK248" s="50"/>
      <c r="AL248" s="50"/>
      <c r="AM248" s="98">
        <v>247</v>
      </c>
      <c r="AN248" s="118">
        <f t="shared" si="40"/>
        <v>9.5674009809260843E-2</v>
      </c>
      <c r="AO248" s="118">
        <f t="shared" si="41"/>
        <v>0.10170777162099941</v>
      </c>
      <c r="AP248" s="118">
        <f t="shared" si="42"/>
        <v>9.7810681955195961E-2</v>
      </c>
      <c r="AQ248" s="118">
        <f t="shared" si="43"/>
        <v>0.10626798721136821</v>
      </c>
      <c r="AR248" s="118">
        <f t="shared" si="44"/>
        <v>0.13866221264959008</v>
      </c>
      <c r="AS248" s="118">
        <f t="shared" si="45"/>
        <v>6.5777573171703171E-2</v>
      </c>
      <c r="AT248" s="118">
        <f t="shared" si="46"/>
        <v>8.3842804896643128E-2</v>
      </c>
      <c r="AU248" s="118">
        <f t="shared" si="47"/>
        <v>0.13238647971913181</v>
      </c>
      <c r="AV248" s="118">
        <f t="shared" si="48"/>
        <v>5.2029989470872472E-2</v>
      </c>
      <c r="AW248" s="118">
        <f t="shared" si="49"/>
        <v>0.12584048949523483</v>
      </c>
      <c r="AX248" s="118">
        <f t="shared" si="50"/>
        <v>0.99999999999999989</v>
      </c>
      <c r="AY248" s="118">
        <f>SUMPRODUCT(AN248:AW248,幕後結果_最佳化!$Z$1005:$AI$1005)</f>
        <v>-0.18985284120900825</v>
      </c>
      <c r="AZ248" s="118">
        <f>(SUMPRODUCT(AN248:AW248,MMULT(AN248:AW248,幕後結果!$AB$9:$AK$18)))*252</f>
        <v>7.4945712778651002E-2</v>
      </c>
      <c r="BA248" s="118">
        <f t="shared" si="51"/>
        <v>0.27376214635820456</v>
      </c>
      <c r="BB248" s="113">
        <f t="shared" si="52"/>
        <v>-0.85020096571153547</v>
      </c>
      <c r="BC248" s="50"/>
      <c r="BD248" s="50"/>
    </row>
    <row r="249" spans="1:56">
      <c r="A249" s="85">
        <v>248</v>
      </c>
      <c r="B249" s="114">
        <v>0.62557642247704348</v>
      </c>
      <c r="C249" s="114">
        <v>8.8700299407562744E-2</v>
      </c>
      <c r="D249" s="114">
        <v>0.83186053452932329</v>
      </c>
      <c r="E249" s="114">
        <v>0.1545234561491764</v>
      </c>
      <c r="F249" s="114">
        <v>0.31099531044967943</v>
      </c>
      <c r="G249" s="114">
        <v>0.57343653490070268</v>
      </c>
      <c r="H249" s="114">
        <v>0.36331784711772341</v>
      </c>
      <c r="I249" s="114">
        <v>9.8517919277884447E-2</v>
      </c>
      <c r="J249" s="114">
        <v>0.35316763700154219</v>
      </c>
      <c r="K249" s="94">
        <v>0.52315912214150773</v>
      </c>
      <c r="L249" s="95"/>
      <c r="M249" s="96">
        <v>248</v>
      </c>
      <c r="N249" s="117">
        <v>0.32015985336124425</v>
      </c>
      <c r="O249" s="117">
        <v>-1.3488019170032006</v>
      </c>
      <c r="P249" s="117">
        <v>0.96154356660168894</v>
      </c>
      <c r="Q249" s="117">
        <v>-1.0172239349018344</v>
      </c>
      <c r="R249" s="117">
        <v>-0.49303108854487199</v>
      </c>
      <c r="S249" s="117">
        <v>0.1851301804105723</v>
      </c>
      <c r="T249" s="117">
        <v>-0.34960428558611795</v>
      </c>
      <c r="U249" s="114">
        <v>-1.2900426836402925</v>
      </c>
      <c r="V249" s="114">
        <v>-0.3767824635451838</v>
      </c>
      <c r="W249" s="88">
        <v>5.808395393583566E-2</v>
      </c>
      <c r="X249" s="50"/>
      <c r="Y249" s="89">
        <v>248</v>
      </c>
      <c r="Z249" s="114">
        <f>(幕後結果!$AB$2+幕後結果!$AB$4*幕後結果_最佳化!$N1250)*12/3</f>
        <v>0.34920426807076205</v>
      </c>
      <c r="AA249" s="114">
        <f>(幕後結果!$AC$2+幕後結果!$AC$4*幕後結果_最佳化!$O1250)*12/3</f>
        <v>0.23939053154581402</v>
      </c>
      <c r="AB249" s="114">
        <f>(幕後結果!$AD$2+幕後結果!$AD$4*幕後結果_最佳化!$P1250)*12/3</f>
        <v>-7.4423939251540006E-3</v>
      </c>
      <c r="AC249" s="114">
        <f>(幕後結果!$AE$2+幕後結果!$AE$4*幕後結果_最佳化!$Q1250)*12/3</f>
        <v>-1.2635416921588734</v>
      </c>
      <c r="AD249" s="114">
        <f>(幕後結果!$AF$2+幕後結果!$AF$4*幕後結果_最佳化!$R1250)*12/3</f>
        <v>-1.4440213263317327</v>
      </c>
      <c r="AE249" s="114">
        <f>(幕後結果!$AG$2+幕後結果!$AG$4*幕後結果_最佳化!$S1250)*12/3</f>
        <v>0.24544266362077197</v>
      </c>
      <c r="AF249" s="114">
        <f>(幕後結果!$AH$2+幕後結果!$AH$4*幕後結果_最佳化!$T1250)*12/3</f>
        <v>-0.68012374985242152</v>
      </c>
      <c r="AG249" s="114">
        <f>(幕後結果!$AI$2+幕後結果!$AI$4*幕後結果_最佳化!$U1250)*12/3</f>
        <v>-3.1847934328602285</v>
      </c>
      <c r="AH249" s="114">
        <f>(幕後結果!$AJ$2+幕後結果!$AJ$4*幕後結果_最佳化!$V1250)*12/3</f>
        <v>0.11963930321665128</v>
      </c>
      <c r="AI249" s="90">
        <f>(幕後結果!$AK$2+幕後結果!$AK$4*幕後結果_最佳化!$W1250)*12/3</f>
        <v>0.13533160098474306</v>
      </c>
      <c r="AJ249" s="50"/>
      <c r="AK249" s="50"/>
      <c r="AL249" s="50"/>
      <c r="AM249" s="98">
        <v>248</v>
      </c>
      <c r="AN249" s="118">
        <f t="shared" si="40"/>
        <v>0.10537314022965839</v>
      </c>
      <c r="AO249" s="118">
        <f t="shared" si="41"/>
        <v>4.6453241002996602E-2</v>
      </c>
      <c r="AP249" s="118">
        <f t="shared" si="42"/>
        <v>4.8616145607990137E-2</v>
      </c>
      <c r="AQ249" s="118">
        <f t="shared" si="43"/>
        <v>0.1135877481877014</v>
      </c>
      <c r="AR249" s="118">
        <f t="shared" si="44"/>
        <v>0.1375445409748558</v>
      </c>
      <c r="AS249" s="118">
        <f t="shared" si="45"/>
        <v>5.2757095867822894E-2</v>
      </c>
      <c r="AT249" s="118">
        <f t="shared" si="46"/>
        <v>0.11946793471478648</v>
      </c>
      <c r="AU249" s="118">
        <f t="shared" si="47"/>
        <v>0.16542839999825421</v>
      </c>
      <c r="AV249" s="118">
        <f t="shared" si="48"/>
        <v>0.17466394041378841</v>
      </c>
      <c r="AW249" s="118">
        <f t="shared" si="49"/>
        <v>3.6107813002145807E-2</v>
      </c>
      <c r="AX249" s="118">
        <f t="shared" si="50"/>
        <v>1</v>
      </c>
      <c r="AY249" s="118">
        <f>SUMPRODUCT(AN249:AW249,幕後結果_最佳化!$Z$1005:$AI$1005)</f>
        <v>-0.30312387347629682</v>
      </c>
      <c r="AZ249" s="118">
        <f>(SUMPRODUCT(AN249:AW249,MMULT(AN249:AW249,幕後結果!$AB$9:$AK$18)))*252</f>
        <v>6.0773830550673806E-2</v>
      </c>
      <c r="BA249" s="118">
        <f t="shared" si="51"/>
        <v>0.24652348884167977</v>
      </c>
      <c r="BB249" s="113">
        <f t="shared" si="52"/>
        <v>-1.4036142158385456</v>
      </c>
      <c r="BC249" s="50"/>
      <c r="BD249" s="50"/>
    </row>
    <row r="250" spans="1:56">
      <c r="A250" s="85">
        <v>249</v>
      </c>
      <c r="B250" s="114">
        <v>0.37755948820891416</v>
      </c>
      <c r="C250" s="114">
        <v>0.39989958606793441</v>
      </c>
      <c r="D250" s="114">
        <v>0.24060736952133843</v>
      </c>
      <c r="E250" s="114">
        <v>0.94017420637906612</v>
      </c>
      <c r="F250" s="114">
        <v>0.44424298868834566</v>
      </c>
      <c r="G250" s="114">
        <v>7.3695270595330431E-2</v>
      </c>
      <c r="H250" s="114">
        <v>0.46368472954938533</v>
      </c>
      <c r="I250" s="114">
        <v>0.25679057218216039</v>
      </c>
      <c r="J250" s="114">
        <v>0.65058876010081312</v>
      </c>
      <c r="K250" s="94">
        <v>0.36078220588995147</v>
      </c>
      <c r="L250" s="95"/>
      <c r="M250" s="96">
        <v>249</v>
      </c>
      <c r="N250" s="117">
        <v>-0.31189677118360715</v>
      </c>
      <c r="O250" s="117">
        <v>-0.25360702077526148</v>
      </c>
      <c r="P250" s="117">
        <v>-0.70435015511287191</v>
      </c>
      <c r="Q250" s="117">
        <v>1.556237668207912</v>
      </c>
      <c r="R250" s="117">
        <v>-0.14022024418285509</v>
      </c>
      <c r="S250" s="117">
        <v>-1.4488103907825398</v>
      </c>
      <c r="T250" s="117">
        <v>-9.1154964417085982E-2</v>
      </c>
      <c r="U250" s="114">
        <v>-0.65327168324175877</v>
      </c>
      <c r="V250" s="114">
        <v>0.38691048343523343</v>
      </c>
      <c r="W250" s="88">
        <v>-0.35636877309204756</v>
      </c>
      <c r="X250" s="50"/>
      <c r="Y250" s="89">
        <v>249</v>
      </c>
      <c r="Z250" s="114">
        <f>(幕後結果!$AB$2+幕後結果!$AB$4*幕後結果_最佳化!$N1251)*12/3</f>
        <v>-0.4355258849877548</v>
      </c>
      <c r="AA250" s="114">
        <f>(幕後結果!$AC$2+幕後結果!$AC$4*幕後結果_最佳化!$O1251)*12/3</f>
        <v>0.95390768802494952</v>
      </c>
      <c r="AB250" s="114">
        <f>(幕後結果!$AD$2+幕後結果!$AD$4*幕後結果_最佳化!$P1251)*12/3</f>
        <v>-1.9826983926598656</v>
      </c>
      <c r="AC250" s="114">
        <f>(幕後結果!$AE$2+幕後結果!$AE$4*幕後結果_最佳化!$Q1251)*12/3</f>
        <v>0.44755104978075927</v>
      </c>
      <c r="AD250" s="114">
        <f>(幕後結果!$AF$2+幕後結果!$AF$4*幕後結果_最佳化!$R1251)*12/3</f>
        <v>-0.97597332879888421</v>
      </c>
      <c r="AE250" s="114">
        <f>(幕後結果!$AG$2+幕後結果!$AG$4*幕後結果_最佳化!$S1251)*12/3</f>
        <v>-0.79654937777405321</v>
      </c>
      <c r="AF250" s="114">
        <f>(幕後結果!$AH$2+幕後結果!$AH$4*幕後結果_最佳化!$T1251)*12/3</f>
        <v>-0.13670323300974507</v>
      </c>
      <c r="AG250" s="114">
        <f>(幕後結果!$AI$2+幕後結果!$AI$4*幕後結果_最佳化!$U1251)*12/3</f>
        <v>-2.4754927688484405</v>
      </c>
      <c r="AH250" s="114">
        <f>(幕後結果!$AJ$2+幕後結果!$AJ$4*幕後結果_最佳化!$V1251)*12/3</f>
        <v>0.85022787624134588</v>
      </c>
      <c r="AI250" s="90">
        <f>(幕後結果!$AK$2+幕後結果!$AK$4*幕後結果_最佳化!$W1251)*12/3</f>
        <v>0.95150579556648729</v>
      </c>
      <c r="AJ250" s="50"/>
      <c r="AK250" s="50"/>
      <c r="AL250" s="50"/>
      <c r="AM250" s="98">
        <v>249</v>
      </c>
      <c r="AN250" s="118">
        <f t="shared" si="40"/>
        <v>0.10888912920001105</v>
      </c>
      <c r="AO250" s="118">
        <f t="shared" si="41"/>
        <v>0.12930903541957275</v>
      </c>
      <c r="AP250" s="118">
        <f t="shared" si="42"/>
        <v>5.2719011420971969E-2</v>
      </c>
      <c r="AQ250" s="118">
        <f t="shared" si="43"/>
        <v>0.10176988638322781</v>
      </c>
      <c r="AR250" s="118">
        <f t="shared" si="44"/>
        <v>0.10917688404485844</v>
      </c>
      <c r="AS250" s="118">
        <f t="shared" si="45"/>
        <v>2.9519949835482232E-2</v>
      </c>
      <c r="AT250" s="118">
        <f t="shared" si="46"/>
        <v>0.15001311624695232</v>
      </c>
      <c r="AU250" s="118">
        <f t="shared" si="47"/>
        <v>0.10114222520307073</v>
      </c>
      <c r="AV250" s="118">
        <f t="shared" si="48"/>
        <v>0.12839302936271427</v>
      </c>
      <c r="AW250" s="118">
        <f t="shared" si="49"/>
        <v>8.9067732883138573E-2</v>
      </c>
      <c r="AX250" s="118">
        <f t="shared" si="50"/>
        <v>1.0000000000000002</v>
      </c>
      <c r="AY250" s="118">
        <f>SUMPRODUCT(AN250:AW250,幕後結果_最佳化!$Z$1005:$AI$1005)</f>
        <v>-5.7163221758897945E-2</v>
      </c>
      <c r="AZ250" s="118">
        <f>(SUMPRODUCT(AN250:AW250,MMULT(AN250:AW250,幕後結果!$AB$9:$AK$18)))*252</f>
        <v>5.7962176831579518E-2</v>
      </c>
      <c r="BA250" s="118">
        <f t="shared" si="51"/>
        <v>0.24075335269021597</v>
      </c>
      <c r="BB250" s="113">
        <f t="shared" si="52"/>
        <v>-0.41562545501765902</v>
      </c>
      <c r="BC250" s="50"/>
      <c r="BD250" s="50"/>
    </row>
    <row r="251" spans="1:56">
      <c r="A251" s="85">
        <v>250</v>
      </c>
      <c r="B251" s="114">
        <v>1.9590803633648513E-2</v>
      </c>
      <c r="C251" s="114">
        <v>0.11355251280686551</v>
      </c>
      <c r="D251" s="114">
        <v>0.49467508277175454</v>
      </c>
      <c r="E251" s="114">
        <v>0.82794430763472415</v>
      </c>
      <c r="F251" s="114">
        <v>0.52305704645875628</v>
      </c>
      <c r="G251" s="114">
        <v>0.69574557971148665</v>
      </c>
      <c r="H251" s="114">
        <v>0.53042614562161838</v>
      </c>
      <c r="I251" s="114">
        <v>0.45415752656754638</v>
      </c>
      <c r="J251" s="114">
        <v>0.78658998414139658</v>
      </c>
      <c r="K251" s="94">
        <v>0.85399217056983368</v>
      </c>
      <c r="L251" s="95"/>
      <c r="M251" s="96">
        <v>250</v>
      </c>
      <c r="N251" s="117">
        <v>-2.0622745218849299</v>
      </c>
      <c r="O251" s="117">
        <v>-1.2078498423546797</v>
      </c>
      <c r="P251" s="117">
        <v>-1.3347984439277533E-2</v>
      </c>
      <c r="Q251" s="117">
        <v>0.94607293968339523</v>
      </c>
      <c r="R251" s="117">
        <v>5.7827658070896806E-2</v>
      </c>
      <c r="S251" s="117">
        <v>0.51220314739154649</v>
      </c>
      <c r="T251" s="117">
        <v>7.6341124387008977E-2</v>
      </c>
      <c r="U251" s="114">
        <v>-0.11516410027507148</v>
      </c>
      <c r="V251" s="114">
        <v>0.79464500406579597</v>
      </c>
      <c r="W251" s="88">
        <v>1.0537101098886337</v>
      </c>
      <c r="X251" s="50"/>
      <c r="Y251" s="89">
        <v>250</v>
      </c>
      <c r="Z251" s="114">
        <f>(幕後結果!$AB$2+幕後結果!$AB$4*幕後結果_最佳化!$N1252)*12/3</f>
        <v>-2.6087080760725998</v>
      </c>
      <c r="AA251" s="114">
        <f>(幕後結果!$AC$2+幕後結果!$AC$4*幕後結果_最佳化!$O1252)*12/3</f>
        <v>-1.1851042884900689</v>
      </c>
      <c r="AB251" s="114">
        <f>(幕後結果!$AD$2+幕後結果!$AD$4*幕後結果_最佳化!$P1252)*12/3</f>
        <v>-3.5534295787584553</v>
      </c>
      <c r="AC251" s="114">
        <f>(幕後結果!$AE$2+幕後結果!$AE$4*幕後結果_最佳化!$Q1252)*12/3</f>
        <v>-0.22957706346265408</v>
      </c>
      <c r="AD251" s="114">
        <f>(幕後結果!$AF$2+幕後結果!$AF$4*幕後結果_最佳化!$R1252)*12/3</f>
        <v>-1.5966121621535763</v>
      </c>
      <c r="AE251" s="114">
        <f>(幕後結果!$AG$2+幕後結果!$AG$4*幕後結果_最佳化!$S1252)*12/3</f>
        <v>0.24631888016380751</v>
      </c>
      <c r="AF251" s="114">
        <f>(幕後結果!$AH$2+幕後結果!$AH$4*幕後結果_最佳化!$T1252)*12/3</f>
        <v>-0.18638423394192227</v>
      </c>
      <c r="AG251" s="114">
        <f>(幕後結果!$AI$2+幕後結果!$AI$4*幕後結果_最佳化!$U1252)*12/3</f>
        <v>-2.0644957432831239</v>
      </c>
      <c r="AH251" s="114">
        <f>(幕後結果!$AJ$2+幕後結果!$AJ$4*幕後結果_最佳化!$V1252)*12/3</f>
        <v>0.99248614581958028</v>
      </c>
      <c r="AI251" s="90">
        <f>(幕後結果!$AK$2+幕後結果!$AK$4*幕後結果_最佳化!$W1252)*12/3</f>
        <v>1.5721509490294752</v>
      </c>
      <c r="AJ251" s="50"/>
      <c r="AK251" s="50"/>
      <c r="AL251" s="50"/>
      <c r="AM251" s="98">
        <v>250</v>
      </c>
      <c r="AN251" s="118">
        <f t="shared" si="40"/>
        <v>0.12425359878329412</v>
      </c>
      <c r="AO251" s="118">
        <f t="shared" si="41"/>
        <v>0.18820428883666301</v>
      </c>
      <c r="AP251" s="118">
        <f t="shared" si="42"/>
        <v>4.8331209587297183E-2</v>
      </c>
      <c r="AQ251" s="118">
        <f t="shared" si="43"/>
        <v>0.10592853019687506</v>
      </c>
      <c r="AR251" s="118">
        <f t="shared" si="44"/>
        <v>3.2122544135087E-2</v>
      </c>
      <c r="AS251" s="118">
        <f t="shared" si="45"/>
        <v>8.8218591078684558E-2</v>
      </c>
      <c r="AT251" s="118">
        <f t="shared" si="46"/>
        <v>0.14219584445427183</v>
      </c>
      <c r="AU251" s="118">
        <f t="shared" si="47"/>
        <v>0.12967727271958548</v>
      </c>
      <c r="AV251" s="118">
        <f t="shared" si="48"/>
        <v>5.2287227945029401E-2</v>
      </c>
      <c r="AW251" s="118">
        <f t="shared" si="49"/>
        <v>8.878089226321248E-2</v>
      </c>
      <c r="AX251" s="118">
        <f t="shared" si="50"/>
        <v>1</v>
      </c>
      <c r="AY251" s="118">
        <f>SUMPRODUCT(AN251:AW251,幕後結果_最佳化!$Z$1005:$AI$1005)</f>
        <v>3.1171162629197793E-2</v>
      </c>
      <c r="AZ251" s="118">
        <f>(SUMPRODUCT(AN251:AW251,MMULT(AN251:AW251,幕後結果!$AB$9:$AK$18)))*252</f>
        <v>6.6894608413349738E-2</v>
      </c>
      <c r="BA251" s="118">
        <f t="shared" si="51"/>
        <v>0.25863992037840899</v>
      </c>
      <c r="BB251" s="113">
        <f t="shared" si="52"/>
        <v>-4.5348132467880699E-2</v>
      </c>
      <c r="BC251" s="50"/>
      <c r="BD251" s="50"/>
    </row>
    <row r="252" spans="1:56">
      <c r="A252" s="85">
        <v>251</v>
      </c>
      <c r="B252" s="114">
        <v>0.58323832138744724</v>
      </c>
      <c r="C252" s="114">
        <v>0.97650825986163192</v>
      </c>
      <c r="D252" s="114">
        <v>0.26067284125203538</v>
      </c>
      <c r="E252" s="114">
        <v>0.36219471990156094</v>
      </c>
      <c r="F252" s="114">
        <v>0.13840036165867309</v>
      </c>
      <c r="G252" s="114">
        <v>0.84392623059299687</v>
      </c>
      <c r="H252" s="114">
        <v>0.1305211669180566</v>
      </c>
      <c r="I252" s="114">
        <v>0.52935463116592607</v>
      </c>
      <c r="J252" s="114">
        <v>0.21017350295316684</v>
      </c>
      <c r="K252" s="94">
        <v>0.60445566586021826</v>
      </c>
      <c r="L252" s="95"/>
      <c r="M252" s="96">
        <v>251</v>
      </c>
      <c r="N252" s="117">
        <v>0.21018490918210456</v>
      </c>
      <c r="O252" s="117">
        <v>1.9864490912571469</v>
      </c>
      <c r="P252" s="117">
        <v>-0.64127245446558379</v>
      </c>
      <c r="Q252" s="117">
        <v>-0.35259852998361391</v>
      </c>
      <c r="R252" s="117">
        <v>-1.0875343569441993</v>
      </c>
      <c r="S252" s="117">
        <v>1.0107261056044621</v>
      </c>
      <c r="T252" s="117">
        <v>-1.1239309177843888</v>
      </c>
      <c r="U252" s="114">
        <v>7.3647671583637886E-2</v>
      </c>
      <c r="V252" s="114">
        <v>-0.80581937300927342</v>
      </c>
      <c r="W252" s="88">
        <v>0.2648971832629759</v>
      </c>
      <c r="X252" s="50"/>
      <c r="Y252" s="89">
        <v>251</v>
      </c>
      <c r="Z252" s="114">
        <f>(幕後結果!$AB$2+幕後結果!$AB$4*幕後結果_最佳化!$N1253)*12/3</f>
        <v>0.21266483247756049</v>
      </c>
      <c r="AA252" s="114">
        <f>(幕後結果!$AC$2+幕後結果!$AC$4*幕後結果_最佳化!$O1253)*12/3</f>
        <v>3.611365024182243</v>
      </c>
      <c r="AB252" s="114">
        <f>(幕後結果!$AD$2+幕後結果!$AD$4*幕後結果_最佳化!$P1253)*12/3</f>
        <v>-0.4238437738359635</v>
      </c>
      <c r="AC252" s="114">
        <f>(幕後結果!$AE$2+幕後結果!$AE$4*幕後結果_最佳化!$Q1253)*12/3</f>
        <v>-0.46067641301538137</v>
      </c>
      <c r="AD252" s="114">
        <f>(幕後結果!$AF$2+幕後結果!$AF$4*幕後結果_最佳化!$R1253)*12/3</f>
        <v>-1.769417147588386</v>
      </c>
      <c r="AE252" s="114">
        <f>(幕後結果!$AG$2+幕後結果!$AG$4*幕後結果_最佳化!$S1253)*12/3</f>
        <v>1.4898540237507267</v>
      </c>
      <c r="AF252" s="114">
        <f>(幕後結果!$AH$2+幕後結果!$AH$4*幕後結果_最佳化!$T1253)*12/3</f>
        <v>-0.76995340146633173</v>
      </c>
      <c r="AG252" s="114">
        <f>(幕後結果!$AI$2+幕後結果!$AI$4*幕後結果_最佳化!$U1253)*12/3</f>
        <v>-2.5616155334330215</v>
      </c>
      <c r="AH252" s="114">
        <f>(幕後結果!$AJ$2+幕後結果!$AJ$4*幕後結果_最佳化!$V1253)*12/3</f>
        <v>0.26974081118629006</v>
      </c>
      <c r="AI252" s="90">
        <f>(幕後結果!$AK$2+幕後結果!$AK$4*幕後結果_最佳化!$W1253)*12/3</f>
        <v>0.89138843776171062</v>
      </c>
      <c r="AJ252" s="50"/>
      <c r="AK252" s="50"/>
      <c r="AL252" s="50"/>
      <c r="AM252" s="98">
        <v>251</v>
      </c>
      <c r="AN252" s="118">
        <f t="shared" si="40"/>
        <v>3.2972597940464976E-2</v>
      </c>
      <c r="AO252" s="118">
        <f t="shared" si="41"/>
        <v>0.15054002302279637</v>
      </c>
      <c r="AP252" s="118">
        <f t="shared" si="42"/>
        <v>9.5054550725944875E-2</v>
      </c>
      <c r="AQ252" s="118">
        <f t="shared" si="43"/>
        <v>0.14561678231481864</v>
      </c>
      <c r="AR252" s="118">
        <f t="shared" si="44"/>
        <v>0.10705449456512366</v>
      </c>
      <c r="AS252" s="118">
        <f t="shared" si="45"/>
        <v>0.12309443164660629</v>
      </c>
      <c r="AT252" s="118">
        <f t="shared" si="46"/>
        <v>0.14900750482803837</v>
      </c>
      <c r="AU252" s="118">
        <f t="shared" si="47"/>
        <v>5.0873579040577779E-2</v>
      </c>
      <c r="AV252" s="118">
        <f t="shared" si="48"/>
        <v>6.7546837720975111E-2</v>
      </c>
      <c r="AW252" s="118">
        <f t="shared" si="49"/>
        <v>7.8239198194653928E-2</v>
      </c>
      <c r="AX252" s="118">
        <f t="shared" si="50"/>
        <v>1</v>
      </c>
      <c r="AY252" s="118">
        <f>SUMPRODUCT(AN252:AW252,幕後結果_最佳化!$Z$1005:$AI$1005)</f>
        <v>-2.0060833544649631E-3</v>
      </c>
      <c r="AZ252" s="118">
        <f>(SUMPRODUCT(AN252:AW252,MMULT(AN252:AW252,幕後結果!$AB$9:$AK$18)))*252</f>
        <v>5.8857873439724963E-2</v>
      </c>
      <c r="BA252" s="118">
        <f t="shared" si="51"/>
        <v>0.24260641673237945</v>
      </c>
      <c r="BB252" s="113">
        <f t="shared" si="52"/>
        <v>-0.18509849805003767</v>
      </c>
      <c r="BC252" s="50"/>
      <c r="BD252" s="50"/>
    </row>
    <row r="253" spans="1:56">
      <c r="A253" s="85">
        <v>252</v>
      </c>
      <c r="B253" s="114">
        <v>0.26571489428507955</v>
      </c>
      <c r="C253" s="114">
        <v>0.35615526635048456</v>
      </c>
      <c r="D253" s="114">
        <v>0.54612448765494781</v>
      </c>
      <c r="E253" s="114">
        <v>0.79904276404388108</v>
      </c>
      <c r="F253" s="114">
        <v>0.1120946713029991</v>
      </c>
      <c r="G253" s="114">
        <v>0.81991379411076637</v>
      </c>
      <c r="H253" s="114">
        <v>0.5598804211795958</v>
      </c>
      <c r="I253" s="114">
        <v>0.34654299966660629</v>
      </c>
      <c r="J253" s="114">
        <v>0.58756694401702148</v>
      </c>
      <c r="K253" s="94">
        <v>0.4626750820119887</v>
      </c>
      <c r="L253" s="95"/>
      <c r="M253" s="96">
        <v>252</v>
      </c>
      <c r="N253" s="117">
        <v>-0.6258249139660278</v>
      </c>
      <c r="O253" s="117">
        <v>-0.36875475379099171</v>
      </c>
      <c r="P253" s="117">
        <v>0.11587573765505937</v>
      </c>
      <c r="Q253" s="117">
        <v>0.83820697224774132</v>
      </c>
      <c r="R253" s="117">
        <v>-1.2154635502813582</v>
      </c>
      <c r="S253" s="117">
        <v>0.91503660870575765</v>
      </c>
      <c r="T253" s="117">
        <v>0.15066604745204756</v>
      </c>
      <c r="U253" s="114">
        <v>-0.39467060474027071</v>
      </c>
      <c r="V253" s="114">
        <v>0.22129067284351164</v>
      </c>
      <c r="W253" s="88">
        <v>-9.3696609038306636E-2</v>
      </c>
      <c r="X253" s="50"/>
      <c r="Y253" s="89">
        <v>252</v>
      </c>
      <c r="Z253" s="114">
        <f>(幕後結果!$AB$2+幕後結果!$AB$4*幕後結果_最佳化!$N1254)*12/3</f>
        <v>-0.82528349525316835</v>
      </c>
      <c r="AA253" s="114">
        <f>(幕後結果!$AC$2+幕後結果!$AC$4*幕後結果_最佳化!$O1254)*12/3</f>
        <v>0.62810633869215193</v>
      </c>
      <c r="AB253" s="114">
        <f>(幕後結果!$AD$2+幕後結果!$AD$4*幕後結果_最佳化!$P1254)*12/3</f>
        <v>-1.5129046065091043</v>
      </c>
      <c r="AC253" s="114">
        <f>(幕後結果!$AE$2+幕後結果!$AE$4*幕後結果_最佳化!$Q1254)*12/3</f>
        <v>-5.8329680285100771E-2</v>
      </c>
      <c r="AD253" s="114">
        <f>(幕後結果!$AF$2+幕後結果!$AF$4*幕後結果_最佳化!$R1254)*12/3</f>
        <v>-2.2294525763902406</v>
      </c>
      <c r="AE253" s="114">
        <f>(幕後結果!$AG$2+幕後結果!$AG$4*幕後結果_最佳化!$S1254)*12/3</f>
        <v>0.94878356361221261</v>
      </c>
      <c r="AF253" s="114">
        <f>(幕後結果!$AH$2+幕後結果!$AH$4*幕後結果_最佳化!$T1254)*12/3</f>
        <v>-0.21380447565927385</v>
      </c>
      <c r="AG253" s="114">
        <f>(幕後結果!$AI$2+幕後結果!$AI$4*幕後結果_最佳化!$U1254)*12/3</f>
        <v>-2.3285313896851991</v>
      </c>
      <c r="AH253" s="114">
        <f>(幕後結果!$AJ$2+幕後結果!$AJ$4*幕後結果_最佳化!$V1254)*12/3</f>
        <v>0.98273356443284821</v>
      </c>
      <c r="AI253" s="90">
        <f>(幕後結果!$AK$2+幕後結果!$AK$4*幕後結果_最佳化!$W1254)*12/3</f>
        <v>0.7928219274053413</v>
      </c>
      <c r="AJ253" s="50"/>
      <c r="AK253" s="50"/>
      <c r="AL253" s="50"/>
      <c r="AM253" s="98">
        <v>252</v>
      </c>
      <c r="AN253" s="118">
        <f t="shared" si="40"/>
        <v>0.18874760679047733</v>
      </c>
      <c r="AO253" s="118">
        <f t="shared" si="41"/>
        <v>3.183455144410402E-2</v>
      </c>
      <c r="AP253" s="118">
        <f t="shared" si="42"/>
        <v>6.6715084345911127E-2</v>
      </c>
      <c r="AQ253" s="118">
        <f t="shared" si="43"/>
        <v>0.21712769987445524</v>
      </c>
      <c r="AR253" s="118">
        <f t="shared" si="44"/>
        <v>8.129786080009296E-3</v>
      </c>
      <c r="AS253" s="118">
        <f t="shared" si="45"/>
        <v>0.23915614808018867</v>
      </c>
      <c r="AT253" s="118">
        <f t="shared" si="46"/>
        <v>3.9520661609260155E-2</v>
      </c>
      <c r="AU253" s="118">
        <f t="shared" si="47"/>
        <v>5.9555275119074685E-2</v>
      </c>
      <c r="AV253" s="118">
        <f t="shared" si="48"/>
        <v>5.2264392121112856E-2</v>
      </c>
      <c r="AW253" s="118">
        <f t="shared" si="49"/>
        <v>9.6948794535406599E-2</v>
      </c>
      <c r="AX253" s="118">
        <f t="shared" si="50"/>
        <v>1</v>
      </c>
      <c r="AY253" s="118">
        <f>SUMPRODUCT(AN253:AW253,幕後結果_最佳化!$Z$1005:$AI$1005)</f>
        <v>-9.9287945944821487E-3</v>
      </c>
      <c r="AZ253" s="118">
        <f>(SUMPRODUCT(AN253:AW253,MMULT(AN253:AW253,幕後結果!$AB$9:$AK$18)))*252</f>
        <v>6.8024867205969342E-2</v>
      </c>
      <c r="BA253" s="118">
        <f t="shared" si="51"/>
        <v>0.26081577254063709</v>
      </c>
      <c r="BB253" s="113">
        <f t="shared" si="52"/>
        <v>-0.20255214659708135</v>
      </c>
      <c r="BC253" s="50"/>
      <c r="BD253" s="50"/>
    </row>
    <row r="254" spans="1:56">
      <c r="A254" s="85">
        <v>253</v>
      </c>
      <c r="B254" s="114">
        <v>0.76217202869910694</v>
      </c>
      <c r="C254" s="114">
        <v>0.93213100011113714</v>
      </c>
      <c r="D254" s="114">
        <v>0.83834753018739883</v>
      </c>
      <c r="E254" s="114">
        <v>0.85889068928729162</v>
      </c>
      <c r="F254" s="114">
        <v>0.80931979744565807</v>
      </c>
      <c r="G254" s="114">
        <v>0.41285185218322362</v>
      </c>
      <c r="H254" s="114">
        <v>0.30680029863752156</v>
      </c>
      <c r="I254" s="114">
        <v>2.365017367228428E-2</v>
      </c>
      <c r="J254" s="114">
        <v>0.49506856085751427</v>
      </c>
      <c r="K254" s="94">
        <v>0.74125596151380679</v>
      </c>
      <c r="L254" s="95"/>
      <c r="M254" s="96">
        <v>253</v>
      </c>
      <c r="N254" s="117">
        <v>0.71330678055731322</v>
      </c>
      <c r="O254" s="117">
        <v>1.4918518040843476</v>
      </c>
      <c r="P254" s="117">
        <v>0.98768908929526367</v>
      </c>
      <c r="Q254" s="117">
        <v>1.0753487419937457</v>
      </c>
      <c r="R254" s="117">
        <v>0.87539245237690277</v>
      </c>
      <c r="S254" s="117">
        <v>-0.22021501371661081</v>
      </c>
      <c r="T254" s="117">
        <v>-0.50494054267373567</v>
      </c>
      <c r="U254" s="114">
        <v>-1.983600913087971</v>
      </c>
      <c r="V254" s="114">
        <v>-1.2361599609538301E-2</v>
      </c>
      <c r="W254" s="88">
        <v>0.6472223057275226</v>
      </c>
      <c r="X254" s="50"/>
      <c r="Y254" s="89">
        <v>253</v>
      </c>
      <c r="Z254" s="114">
        <f>(幕後結果!$AB$2+幕後結果!$AB$4*幕後結果_最佳化!$N1255)*12/3</f>
        <v>0.83731599156582115</v>
      </c>
      <c r="AA254" s="114">
        <f>(幕後結果!$AC$2+幕後結果!$AC$4*幕後結果_最佳化!$O1255)*12/3</f>
        <v>3.4321394752948264</v>
      </c>
      <c r="AB254" s="114">
        <f>(幕後結果!$AD$2+幕後結果!$AD$4*幕後結果_最佳化!$P1255)*12/3</f>
        <v>1.6213208657695717</v>
      </c>
      <c r="AC254" s="114">
        <f>(幕後結果!$AE$2+幕後結果!$AE$4*幕後結果_最佳化!$Q1255)*12/3</f>
        <v>0.43833452184529137</v>
      </c>
      <c r="AD254" s="114">
        <f>(幕後結果!$AF$2+幕後結果!$AF$4*幕後結果_最佳化!$R1255)*12/3</f>
        <v>0.91544872805211908</v>
      </c>
      <c r="AE254" s="114">
        <f>(幕後結果!$AG$2+幕後結果!$AG$4*幕後結果_最佳化!$S1255)*12/3</f>
        <v>1.1785254121213402</v>
      </c>
      <c r="AF254" s="114">
        <f>(幕後結果!$AH$2+幕後結果!$AH$4*幕後結果_最佳化!$T1255)*12/3</f>
        <v>-0.2223728857316607</v>
      </c>
      <c r="AG254" s="114">
        <f>(幕後結果!$AI$2+幕後結果!$AI$4*幕後結果_最佳化!$U1255)*12/3</f>
        <v>-3.433175610554271</v>
      </c>
      <c r="AH254" s="114">
        <f>(幕後結果!$AJ$2+幕後結果!$AJ$4*幕後結果_最佳化!$V1255)*12/3</f>
        <v>1.0025682196479528</v>
      </c>
      <c r="AI254" s="90">
        <f>(幕後結果!$AK$2+幕後結果!$AK$4*幕後結果_最佳化!$W1255)*12/3</f>
        <v>1.6775266312614725</v>
      </c>
      <c r="AJ254" s="50"/>
      <c r="AK254" s="50"/>
      <c r="AL254" s="50"/>
      <c r="AM254" s="98">
        <v>253</v>
      </c>
      <c r="AN254" s="118">
        <f t="shared" si="40"/>
        <v>4.6283564573410402E-2</v>
      </c>
      <c r="AO254" s="118">
        <f t="shared" si="41"/>
        <v>0.17003104341817998</v>
      </c>
      <c r="AP254" s="118">
        <f t="shared" si="42"/>
        <v>0.13247736938412752</v>
      </c>
      <c r="AQ254" s="118">
        <f t="shared" si="43"/>
        <v>0.16162657686483653</v>
      </c>
      <c r="AR254" s="118">
        <f t="shared" si="44"/>
        <v>0.1290604017580948</v>
      </c>
      <c r="AS254" s="118">
        <f t="shared" si="45"/>
        <v>0.17193251502523646</v>
      </c>
      <c r="AT254" s="118">
        <f t="shared" si="46"/>
        <v>3.1629391227171233E-2</v>
      </c>
      <c r="AU254" s="118">
        <f t="shared" si="47"/>
        <v>8.3461616793698234E-2</v>
      </c>
      <c r="AV254" s="118">
        <f t="shared" si="48"/>
        <v>6.3079486443588916E-3</v>
      </c>
      <c r="AW254" s="118">
        <f t="shared" si="49"/>
        <v>6.7189572310885987E-2</v>
      </c>
      <c r="AX254" s="118">
        <f t="shared" si="50"/>
        <v>0.99999999999999989</v>
      </c>
      <c r="AY254" s="118">
        <f>SUMPRODUCT(AN254:AW254,幕後結果_最佳化!$Z$1005:$AI$1005)</f>
        <v>-7.1849486995295364E-2</v>
      </c>
      <c r="AZ254" s="118">
        <f>(SUMPRODUCT(AN254:AW254,MMULT(AN254:AW254,幕後結果!$AB$9:$AK$18)))*252</f>
        <v>8.3905826787450621E-2</v>
      </c>
      <c r="BA254" s="118">
        <f t="shared" si="51"/>
        <v>0.28966502513670961</v>
      </c>
      <c r="BB254" s="113">
        <f t="shared" si="52"/>
        <v>-0.39614546817013363</v>
      </c>
      <c r="BC254" s="50"/>
      <c r="BD254" s="50"/>
    </row>
    <row r="255" spans="1:56">
      <c r="A255" s="85">
        <v>254</v>
      </c>
      <c r="B255" s="114">
        <v>0.16972880891457587</v>
      </c>
      <c r="C255" s="114">
        <v>0.98012236976597</v>
      </c>
      <c r="D255" s="114">
        <v>9.8084330230398198E-2</v>
      </c>
      <c r="E255" s="114">
        <v>0.45240690666045147</v>
      </c>
      <c r="F255" s="114">
        <v>0.56251771880408219</v>
      </c>
      <c r="G255" s="114">
        <v>0.35165137006770397</v>
      </c>
      <c r="H255" s="114">
        <v>0.99891381205932572</v>
      </c>
      <c r="I255" s="114">
        <v>0.96661390350349485</v>
      </c>
      <c r="J255" s="114">
        <v>0.31918670202412192</v>
      </c>
      <c r="K255" s="94">
        <v>0.8080973055298466</v>
      </c>
      <c r="L255" s="95"/>
      <c r="M255" s="96">
        <v>254</v>
      </c>
      <c r="N255" s="117">
        <v>-0.95523747639031653</v>
      </c>
      <c r="O255" s="117">
        <v>2.0562828492412137</v>
      </c>
      <c r="P255" s="117">
        <v>-1.2925444569713485</v>
      </c>
      <c r="Q255" s="117">
        <v>-0.11958258822268931</v>
      </c>
      <c r="R255" s="117">
        <v>0.15735565219303635</v>
      </c>
      <c r="S255" s="117">
        <v>-0.38086592229583499</v>
      </c>
      <c r="T255" s="117">
        <v>3.0655946760580117</v>
      </c>
      <c r="U255" s="114">
        <v>1.8332043112965688</v>
      </c>
      <c r="V255" s="114">
        <v>-0.46997426502176676</v>
      </c>
      <c r="W255" s="88">
        <v>0.8709061675757751</v>
      </c>
      <c r="X255" s="50"/>
      <c r="Y255" s="89">
        <v>254</v>
      </c>
      <c r="Z255" s="114">
        <f>(幕後結果!$AB$2+幕後結果!$AB$4*幕後結果_最佳化!$N1256)*12/3</f>
        <v>-1.234265792870503</v>
      </c>
      <c r="AA255" s="114">
        <f>(幕後結果!$AC$2+幕後結果!$AC$4*幕後結果_最佳化!$O1256)*12/3</f>
        <v>2.9154534869014408</v>
      </c>
      <c r="AB255" s="114">
        <f>(幕後結果!$AD$2+幕後結果!$AD$4*幕後結果_最佳化!$P1256)*12/3</f>
        <v>-2.3404865463129934</v>
      </c>
      <c r="AC255" s="114">
        <f>(幕後結果!$AE$2+幕後結果!$AE$4*幕後結果_最佳化!$Q1256)*12/3</f>
        <v>-0.41838633968034133</v>
      </c>
      <c r="AD255" s="114">
        <f>(幕後結果!$AF$2+幕後結果!$AF$4*幕後結果_最佳化!$R1256)*12/3</f>
        <v>-0.99150358001248351</v>
      </c>
      <c r="AE255" s="114">
        <f>(幕後結果!$AG$2+幕後結果!$AG$4*幕後結果_最佳化!$S1256)*12/3</f>
        <v>0.13546166754979305</v>
      </c>
      <c r="AF255" s="114">
        <f>(幕後結果!$AH$2+幕後結果!$AH$4*幕後結果_最佳化!$T1256)*12/3</f>
        <v>0.993805204144384</v>
      </c>
      <c r="AG255" s="114">
        <f>(幕後結果!$AI$2+幕後結果!$AI$4*幕後結果_最佳化!$U1256)*12/3</f>
        <v>-4.8082685920713519E-2</v>
      </c>
      <c r="AH255" s="114">
        <f>(幕後結果!$AJ$2+幕後結果!$AJ$4*幕後結果_最佳化!$V1256)*12/3</f>
        <v>1.2503538783872754</v>
      </c>
      <c r="AI255" s="90">
        <f>(幕後結果!$AK$2+幕後結果!$AK$4*幕後結果_最佳化!$W1256)*12/3</f>
        <v>2.2463913018997439</v>
      </c>
      <c r="AJ255" s="50"/>
      <c r="AK255" s="50"/>
      <c r="AL255" s="50"/>
      <c r="AM255" s="98">
        <v>254</v>
      </c>
      <c r="AN255" s="118">
        <f t="shared" si="40"/>
        <v>0.11471038846264435</v>
      </c>
      <c r="AO255" s="118">
        <f t="shared" si="41"/>
        <v>0.16546664481162404</v>
      </c>
      <c r="AP255" s="118">
        <f t="shared" si="42"/>
        <v>0.20627889530988186</v>
      </c>
      <c r="AQ255" s="118">
        <f t="shared" si="43"/>
        <v>0.25598383648208234</v>
      </c>
      <c r="AR255" s="118">
        <f t="shared" si="44"/>
        <v>6.6139358325332506E-2</v>
      </c>
      <c r="AS255" s="118">
        <f t="shared" si="45"/>
        <v>3.0969764973001346E-2</v>
      </c>
      <c r="AT255" s="118">
        <f t="shared" si="46"/>
        <v>1.1194822154804003E-2</v>
      </c>
      <c r="AU255" s="118">
        <f t="shared" si="47"/>
        <v>6.6311601548365226E-3</v>
      </c>
      <c r="AV255" s="118">
        <f t="shared" si="48"/>
        <v>2.342417541973232E-2</v>
      </c>
      <c r="AW255" s="118">
        <f t="shared" si="49"/>
        <v>0.11920095390606071</v>
      </c>
      <c r="AX255" s="118">
        <f t="shared" si="50"/>
        <v>1</v>
      </c>
      <c r="AY255" s="118">
        <f>SUMPRODUCT(AN255:AW255,幕後結果_最佳化!$Z$1005:$AI$1005)</f>
        <v>2.2641949132863604E-4</v>
      </c>
      <c r="AZ255" s="118">
        <f>(SUMPRODUCT(AN255:AW255,MMULT(AN255:AW255,幕後結果!$AB$9:$AK$18)))*252</f>
        <v>9.41643694252602E-2</v>
      </c>
      <c r="BA255" s="118">
        <f t="shared" si="51"/>
        <v>0.30686213423174291</v>
      </c>
      <c r="BB255" s="113">
        <f t="shared" si="52"/>
        <v>-0.1390643411104095</v>
      </c>
      <c r="BC255" s="50"/>
      <c r="BD255" s="50"/>
    </row>
    <row r="256" spans="1:56">
      <c r="A256" s="85">
        <v>255</v>
      </c>
      <c r="B256" s="114">
        <v>0.19960333473841319</v>
      </c>
      <c r="C256" s="114">
        <v>0.1837204735593212</v>
      </c>
      <c r="D256" s="114">
        <v>8.7319862132111625E-2</v>
      </c>
      <c r="E256" s="114">
        <v>0.82693130186595254</v>
      </c>
      <c r="F256" s="114">
        <v>0.98983052711820796</v>
      </c>
      <c r="G256" s="114">
        <v>0.29231233465032114</v>
      </c>
      <c r="H256" s="114">
        <v>0.84758393455786196</v>
      </c>
      <c r="I256" s="114">
        <v>0.71926838433025586</v>
      </c>
      <c r="J256" s="114">
        <v>0.3460113800393334</v>
      </c>
      <c r="K256" s="94">
        <v>0.53307076572974088</v>
      </c>
      <c r="L256" s="95"/>
      <c r="M256" s="96">
        <v>255</v>
      </c>
      <c r="N256" s="117">
        <v>-0.84303893382607697</v>
      </c>
      <c r="O256" s="117">
        <v>-0.90127721145969975</v>
      </c>
      <c r="P256" s="117">
        <v>-1.3574454213288574</v>
      </c>
      <c r="Q256" s="117">
        <v>0.94210790783074183</v>
      </c>
      <c r="R256" s="117">
        <v>2.3200357077557552</v>
      </c>
      <c r="S256" s="117">
        <v>-0.54664205687525658</v>
      </c>
      <c r="T256" s="117">
        <v>1.0261261388391723</v>
      </c>
      <c r="U256" s="114">
        <v>0.58066948545181818</v>
      </c>
      <c r="V256" s="114">
        <v>-0.396111520161257</v>
      </c>
      <c r="W256" s="88">
        <v>8.2991285919015237E-2</v>
      </c>
      <c r="X256" s="50"/>
      <c r="Y256" s="89">
        <v>255</v>
      </c>
      <c r="Z256" s="114">
        <f>(幕後結果!$AB$2+幕後結果!$AB$4*幕後結果_最佳化!$N1257)*12/3</f>
        <v>-1.094965647819764</v>
      </c>
      <c r="AA256" s="114">
        <f>(幕後結果!$AC$2+幕後結果!$AC$4*幕後結果_最佳化!$O1257)*12/3</f>
        <v>-6.4998777283777898E-2</v>
      </c>
      <c r="AB256" s="114">
        <f>(幕後結果!$AD$2+幕後結果!$AD$4*幕後結果_最佳化!$P1257)*12/3</f>
        <v>-3.5099309229256597</v>
      </c>
      <c r="AC256" s="114">
        <f>(幕後結果!$AE$2+幕後結果!$AE$4*幕後結果_最佳化!$Q1257)*12/3</f>
        <v>-6.9867705862204643E-2</v>
      </c>
      <c r="AD256" s="114">
        <f>(幕後結果!$AF$2+幕後結果!$AF$4*幕後結果_最佳化!$R1257)*12/3</f>
        <v>1.0584349535210213</v>
      </c>
      <c r="AE256" s="114">
        <f>(幕後結果!$AG$2+幕後結果!$AG$4*幕後結果_最佳化!$S1257)*12/3</f>
        <v>1.002369391333735E-2</v>
      </c>
      <c r="AF256" s="114">
        <f>(幕後結果!$AH$2+幕後結果!$AH$4*幕後結果_最佳化!$T1257)*12/3</f>
        <v>0.30607677857290216</v>
      </c>
      <c r="AG256" s="114">
        <f>(幕後結果!$AI$2+幕後結果!$AI$4*幕後結果_最佳化!$U1257)*12/3</f>
        <v>-0.44474677703372945</v>
      </c>
      <c r="AH256" s="114">
        <f>(幕後結果!$AJ$2+幕後結果!$AJ$4*幕後結果_最佳化!$V1257)*12/3</f>
        <v>0.53344208002494364</v>
      </c>
      <c r="AI256" s="90">
        <f>(幕後結果!$AK$2+幕後結果!$AK$4*幕後結果_最佳化!$W1257)*12/3</f>
        <v>1.6026267596990573</v>
      </c>
      <c r="AJ256" s="50"/>
      <c r="AK256" s="50"/>
      <c r="AL256" s="50"/>
      <c r="AM256" s="98">
        <v>255</v>
      </c>
      <c r="AN256" s="118">
        <f t="shared" si="40"/>
        <v>0.1333156793019023</v>
      </c>
      <c r="AO256" s="118">
        <f t="shared" si="41"/>
        <v>0.12593929101525428</v>
      </c>
      <c r="AP256" s="118">
        <f t="shared" si="42"/>
        <v>7.7766177024293073E-2</v>
      </c>
      <c r="AQ256" s="118">
        <f t="shared" si="43"/>
        <v>0.14816010763396906</v>
      </c>
      <c r="AR256" s="118">
        <f t="shared" si="44"/>
        <v>0.13369114698896992</v>
      </c>
      <c r="AS256" s="118">
        <f t="shared" si="45"/>
        <v>8.318293687549079E-2</v>
      </c>
      <c r="AT256" s="118">
        <f t="shared" si="46"/>
        <v>4.0601158449300047E-2</v>
      </c>
      <c r="AU256" s="118">
        <f t="shared" si="47"/>
        <v>0.12095633088535329</v>
      </c>
      <c r="AV256" s="118">
        <f t="shared" si="48"/>
        <v>6.0075148944748857E-2</v>
      </c>
      <c r="AW256" s="118">
        <f t="shared" si="49"/>
        <v>7.6312022880718311E-2</v>
      </c>
      <c r="AX256" s="118">
        <f t="shared" si="50"/>
        <v>1</v>
      </c>
      <c r="AY256" s="118">
        <f>SUMPRODUCT(AN256:AW256,幕後結果_最佳化!$Z$1005:$AI$1005)</f>
        <v>-0.1522343383786921</v>
      </c>
      <c r="AZ256" s="118">
        <f>(SUMPRODUCT(AN256:AW256,MMULT(AN256:AW256,幕後結果!$AB$9:$AK$18)))*252</f>
        <v>7.6886449938224896E-2</v>
      </c>
      <c r="BA256" s="118">
        <f t="shared" si="51"/>
        <v>0.27728406001468042</v>
      </c>
      <c r="BB256" s="113">
        <f t="shared" si="52"/>
        <v>-0.7037344244323348</v>
      </c>
      <c r="BC256" s="50"/>
      <c r="BD256" s="50"/>
    </row>
    <row r="257" spans="1:56">
      <c r="A257" s="85">
        <v>256</v>
      </c>
      <c r="B257" s="114">
        <v>0.76622540145144202</v>
      </c>
      <c r="C257" s="114">
        <v>0.65545419324712872</v>
      </c>
      <c r="D257" s="114">
        <v>0.11172878726257895</v>
      </c>
      <c r="E257" s="114">
        <v>0.45819538484190958</v>
      </c>
      <c r="F257" s="114">
        <v>0.41908494135772534</v>
      </c>
      <c r="G257" s="114">
        <v>0.52448188227752679</v>
      </c>
      <c r="H257" s="114">
        <v>0.57236795934579776</v>
      </c>
      <c r="I257" s="114">
        <v>0.74866146209410256</v>
      </c>
      <c r="J257" s="114">
        <v>0.97640529960913303</v>
      </c>
      <c r="K257" s="94">
        <v>3.95136738242301E-2</v>
      </c>
      <c r="L257" s="95"/>
      <c r="M257" s="96">
        <v>256</v>
      </c>
      <c r="N257" s="117">
        <v>0.72647243958612762</v>
      </c>
      <c r="O257" s="117">
        <v>0.40008812066260691</v>
      </c>
      <c r="P257" s="117">
        <v>-1.2173855073072972</v>
      </c>
      <c r="Q257" s="117">
        <v>-0.10498114558280777</v>
      </c>
      <c r="R257" s="117">
        <v>-0.204234973093077</v>
      </c>
      <c r="S257" s="117">
        <v>6.1405546229445808E-2</v>
      </c>
      <c r="T257" s="117">
        <v>0.1824060460926244</v>
      </c>
      <c r="U257" s="114">
        <v>0.67028351190305457</v>
      </c>
      <c r="V257" s="114">
        <v>1.9845963319075468</v>
      </c>
      <c r="W257" s="88">
        <v>-1.7563577181471277</v>
      </c>
      <c r="X257" s="50"/>
      <c r="Y257" s="89">
        <v>256</v>
      </c>
      <c r="Z257" s="114">
        <f>(幕後結果!$AB$2+幕後結果!$AB$4*幕後結果_最佳化!$N1258)*12/3</f>
        <v>0.8536618207583202</v>
      </c>
      <c r="AA257" s="114">
        <f>(幕後結果!$AC$2+幕後結果!$AC$4*幕後結果_最佳化!$O1258)*12/3</f>
        <v>2.3133069788258158</v>
      </c>
      <c r="AB257" s="114">
        <f>(幕後結果!$AD$2+幕後結果!$AD$4*幕後結果_最佳化!$P1258)*12/3</f>
        <v>-1.1225233323727684</v>
      </c>
      <c r="AC257" s="114">
        <f>(幕後結果!$AE$2+幕後結果!$AE$4*幕後結果_最佳化!$Q1258)*12/3</f>
        <v>-0.4315212369105863</v>
      </c>
      <c r="AD257" s="114">
        <f>(幕後結果!$AF$2+幕後結果!$AF$4*幕後結果_最佳化!$R1258)*12/3</f>
        <v>-0.92183393567077643</v>
      </c>
      <c r="AE257" s="114">
        <f>(幕後結果!$AG$2+幕後結果!$AG$4*幕後結果_最佳化!$S1258)*12/3</f>
        <v>0.63364406834274001</v>
      </c>
      <c r="AF257" s="114">
        <f>(幕後結果!$AH$2+幕後結果!$AH$4*幕後結果_最佳化!$T1258)*12/3</f>
        <v>-0.26128669284024097</v>
      </c>
      <c r="AG257" s="114">
        <f>(幕後結果!$AI$2+幕後結果!$AI$4*幕後結果_最佳化!$U1258)*12/3</f>
        <v>-1.0116334841315053</v>
      </c>
      <c r="AH257" s="114">
        <f>(幕後結果!$AJ$2+幕後結果!$AJ$4*幕後結果_最佳化!$V1258)*12/3</f>
        <v>1.5792587958556805</v>
      </c>
      <c r="AI257" s="90">
        <f>(幕後結果!$AK$2+幕後結果!$AK$4*幕後結果_最佳化!$W1258)*12/3</f>
        <v>-0.22945134764399555</v>
      </c>
      <c r="AJ257" s="50"/>
      <c r="AK257" s="50"/>
      <c r="AL257" s="50"/>
      <c r="AM257" s="98">
        <v>256</v>
      </c>
      <c r="AN257" s="118">
        <f t="shared" si="40"/>
        <v>6.0047917299179174E-2</v>
      </c>
      <c r="AO257" s="118">
        <f t="shared" si="41"/>
        <v>0.13868001176716532</v>
      </c>
      <c r="AP257" s="118">
        <f t="shared" si="42"/>
        <v>5.1864035290548907E-2</v>
      </c>
      <c r="AQ257" s="118">
        <f t="shared" si="43"/>
        <v>2.6354354167541692E-2</v>
      </c>
      <c r="AR257" s="118">
        <f t="shared" si="44"/>
        <v>0.16494459461022637</v>
      </c>
      <c r="AS257" s="118">
        <f t="shared" si="45"/>
        <v>1.4223161609628721E-2</v>
      </c>
      <c r="AT257" s="118">
        <f t="shared" si="46"/>
        <v>0.19928360918847512</v>
      </c>
      <c r="AU257" s="118">
        <f t="shared" si="47"/>
        <v>6.9459396540121579E-2</v>
      </c>
      <c r="AV257" s="118">
        <f t="shared" si="48"/>
        <v>0.20491664427542911</v>
      </c>
      <c r="AW257" s="118">
        <f t="shared" si="49"/>
        <v>7.0226275251684109E-2</v>
      </c>
      <c r="AX257" s="118">
        <f t="shared" si="50"/>
        <v>1</v>
      </c>
      <c r="AY257" s="118">
        <f>SUMPRODUCT(AN257:AW257,幕後結果_最佳化!$Z$1005:$AI$1005)</f>
        <v>4.066328662209448E-3</v>
      </c>
      <c r="AZ257" s="118">
        <f>(SUMPRODUCT(AN257:AW257,MMULT(AN257:AW257,幕後結果!$AB$9:$AK$18)))*252</f>
        <v>5.2541073074562385E-2</v>
      </c>
      <c r="BA257" s="118">
        <f t="shared" si="51"/>
        <v>0.22921839602126698</v>
      </c>
      <c r="BB257" s="113">
        <f t="shared" si="52"/>
        <v>-0.16941777803116442</v>
      </c>
      <c r="BC257" s="50"/>
      <c r="BD257" s="50"/>
    </row>
    <row r="258" spans="1:56">
      <c r="A258" s="85">
        <v>257</v>
      </c>
      <c r="B258" s="114">
        <v>0.50460638143596981</v>
      </c>
      <c r="C258" s="114">
        <v>0.12959608387170984</v>
      </c>
      <c r="D258" s="114">
        <v>0.96150226243501247</v>
      </c>
      <c r="E258" s="114">
        <v>0.8585774984302641</v>
      </c>
      <c r="F258" s="114">
        <v>0.13444027816725201</v>
      </c>
      <c r="G258" s="114">
        <v>0.97261308651689227</v>
      </c>
      <c r="H258" s="114">
        <v>0.6069283928173177</v>
      </c>
      <c r="I258" s="114">
        <v>0.65614761626520801</v>
      </c>
      <c r="J258" s="114">
        <v>0.29998356751180277</v>
      </c>
      <c r="K258" s="94">
        <v>0.65210416165398111</v>
      </c>
      <c r="L258" s="95"/>
      <c r="M258" s="96">
        <v>257</v>
      </c>
      <c r="N258" s="117">
        <v>1.1546742528602296E-2</v>
      </c>
      <c r="O258" s="117">
        <v>-1.128302548067831</v>
      </c>
      <c r="P258" s="117">
        <v>1.7683915087427264</v>
      </c>
      <c r="Q258" s="117">
        <v>1.0739501979107302</v>
      </c>
      <c r="R258" s="117">
        <v>-1.1056441870480356</v>
      </c>
      <c r="S258" s="117">
        <v>1.9206660132442706</v>
      </c>
      <c r="T258" s="117">
        <v>0.27132222488682001</v>
      </c>
      <c r="U258" s="114">
        <v>0.40197181726658182</v>
      </c>
      <c r="V258" s="114">
        <v>-0.52444777483316729</v>
      </c>
      <c r="W258" s="88">
        <v>0.39100752086701762</v>
      </c>
      <c r="X258" s="50"/>
      <c r="Y258" s="89">
        <v>257</v>
      </c>
      <c r="Z258" s="114">
        <f>(幕後結果!$AB$2+幕後結果!$AB$4*幕後結果_最佳化!$N1259)*12/3</f>
        <v>-3.3954462167938182E-2</v>
      </c>
      <c r="AA258" s="114">
        <f>(幕後結果!$AC$2+幕後結果!$AC$4*幕後結果_最佳化!$O1259)*12/3</f>
        <v>0.26372832035115978</v>
      </c>
      <c r="AB258" s="114">
        <f>(幕後結果!$AD$2+幕後結果!$AD$4*幕後結果_最佳化!$P1259)*12/3</f>
        <v>0.5929501100143546</v>
      </c>
      <c r="AC258" s="114">
        <f>(幕後結果!$AE$2+幕後結果!$AE$4*幕後結果_最佳化!$Q1259)*12/3</f>
        <v>6.2666563699909472E-2</v>
      </c>
      <c r="AD258" s="114">
        <f>(幕後結果!$AF$2+幕後結果!$AF$4*幕後結果_最佳化!$R1259)*12/3</f>
        <v>-1.6628265787638441</v>
      </c>
      <c r="AE258" s="114">
        <f>(幕後結果!$AG$2+幕後結果!$AG$4*幕後結果_最佳化!$S1259)*12/3</f>
        <v>2.0791001445144262</v>
      </c>
      <c r="AF258" s="114">
        <f>(幕後結果!$AH$2+幕後結果!$AH$4*幕後結果_最佳化!$T1259)*12/3</f>
        <v>-0.16310514866516543</v>
      </c>
      <c r="AG258" s="114">
        <f>(幕後結果!$AI$2+幕後結果!$AI$4*幕後結果_最佳化!$U1259)*12/3</f>
        <v>-0.11107887077639234</v>
      </c>
      <c r="AH258" s="114">
        <f>(幕後結果!$AJ$2+幕後結果!$AJ$4*幕後結果_最佳化!$V1259)*12/3</f>
        <v>0.90679680754518321</v>
      </c>
      <c r="AI258" s="90">
        <f>(幕後結果!$AK$2+幕後結果!$AK$4*幕後結果_最佳化!$W1259)*12/3</f>
        <v>1.5405950130396697</v>
      </c>
      <c r="AJ258" s="50"/>
      <c r="AK258" s="50"/>
      <c r="AL258" s="50"/>
      <c r="AM258" s="98">
        <v>257</v>
      </c>
      <c r="AN258" s="118">
        <f t="shared" si="40"/>
        <v>3.2624456028719599E-2</v>
      </c>
      <c r="AO258" s="118">
        <f t="shared" si="41"/>
        <v>4.5829877028751076E-2</v>
      </c>
      <c r="AP258" s="118">
        <f t="shared" si="42"/>
        <v>0.18756890369753684</v>
      </c>
      <c r="AQ258" s="118">
        <f t="shared" si="43"/>
        <v>4.8552243891257618E-2</v>
      </c>
      <c r="AR258" s="118">
        <f t="shared" si="44"/>
        <v>0.13483293963926363</v>
      </c>
      <c r="AS258" s="118">
        <f t="shared" si="45"/>
        <v>0.17949336205445626</v>
      </c>
      <c r="AT258" s="118">
        <f t="shared" si="46"/>
        <v>8.6300018552044E-2</v>
      </c>
      <c r="AU258" s="118">
        <f t="shared" si="47"/>
        <v>0.13765525167707054</v>
      </c>
      <c r="AV258" s="118">
        <f t="shared" si="48"/>
        <v>0.13985539098326968</v>
      </c>
      <c r="AW258" s="118">
        <f t="shared" si="49"/>
        <v>7.287556447630841E-3</v>
      </c>
      <c r="AX258" s="118">
        <f t="shared" si="50"/>
        <v>1</v>
      </c>
      <c r="AY258" s="118">
        <f>SUMPRODUCT(AN258:AW258,幕後結果_最佳化!$Z$1005:$AI$1005)</f>
        <v>-0.30900794188097114</v>
      </c>
      <c r="AZ258" s="118">
        <f>(SUMPRODUCT(AN258:AW258,MMULT(AN258:AW258,幕後結果!$AB$9:$AK$18)))*252</f>
        <v>8.2270276786539628E-2</v>
      </c>
      <c r="BA258" s="118">
        <f t="shared" si="51"/>
        <v>0.28682795677294015</v>
      </c>
      <c r="BB258" s="113">
        <f t="shared" si="52"/>
        <v>-1.2268955433781159</v>
      </c>
      <c r="BC258" s="50"/>
      <c r="BD258" s="50"/>
    </row>
    <row r="259" spans="1:56">
      <c r="A259" s="85">
        <v>258</v>
      </c>
      <c r="B259" s="114">
        <v>0.2941708570649717</v>
      </c>
      <c r="C259" s="114">
        <v>0.96994247826963775</v>
      </c>
      <c r="D259" s="114">
        <v>0.50244628120973789</v>
      </c>
      <c r="E259" s="114">
        <v>0.68728244183392206</v>
      </c>
      <c r="F259" s="114">
        <v>0.51153987302437587</v>
      </c>
      <c r="G259" s="114">
        <v>0.83152940605081627</v>
      </c>
      <c r="H259" s="114">
        <v>0.38770347374941427</v>
      </c>
      <c r="I259" s="114">
        <v>0.19331588935517896</v>
      </c>
      <c r="J259" s="114">
        <v>0.93235370667627837</v>
      </c>
      <c r="K259" s="94">
        <v>0.45748313832322229</v>
      </c>
      <c r="L259" s="95"/>
      <c r="M259" s="96">
        <v>258</v>
      </c>
      <c r="N259" s="117">
        <v>-0.5412406618313742</v>
      </c>
      <c r="O259" s="117">
        <v>1.879948893166997</v>
      </c>
      <c r="P259" s="117">
        <v>6.1319560756403083E-3</v>
      </c>
      <c r="Q259" s="117">
        <v>0.48816197444340947</v>
      </c>
      <c r="R259" s="117">
        <v>2.8930207057939469E-2</v>
      </c>
      <c r="S259" s="117">
        <v>0.96022658852192178</v>
      </c>
      <c r="T259" s="117">
        <v>-0.28530961455621107</v>
      </c>
      <c r="U259" s="114">
        <v>-0.86574178741069163</v>
      </c>
      <c r="V259" s="114">
        <v>1.4935526370645702</v>
      </c>
      <c r="W259" s="88">
        <v>-0.10677651828899871</v>
      </c>
      <c r="X259" s="50"/>
      <c r="Y259" s="89">
        <v>258</v>
      </c>
      <c r="Z259" s="114">
        <f>(幕後結果!$AB$2+幕後結果!$AB$4*幕後結果_最佳化!$N1260)*12/3</f>
        <v>-0.72026788344502579</v>
      </c>
      <c r="AA259" s="114">
        <f>(幕後結果!$AC$2+幕後結果!$AC$4*幕後結果_最佳化!$O1260)*12/3</f>
        <v>3.0061766412996409</v>
      </c>
      <c r="AB259" s="114">
        <f>(幕後結果!$AD$2+幕後結果!$AD$4*幕後結果_最佳化!$P1260)*12/3</f>
        <v>-0.60585718828188484</v>
      </c>
      <c r="AC259" s="114">
        <f>(幕後結果!$AE$2+幕後結果!$AE$4*幕後結果_最佳化!$Q1260)*12/3</f>
        <v>-1.3949449875321596E-2</v>
      </c>
      <c r="AD259" s="114">
        <f>(幕後結果!$AF$2+幕後結果!$AF$4*幕後結果_最佳化!$R1260)*12/3</f>
        <v>-0.66741309071880217</v>
      </c>
      <c r="AE259" s="114">
        <f>(幕後結果!$AG$2+幕後結果!$AG$4*幕後結果_最佳化!$S1260)*12/3</f>
        <v>1.6105264455573227</v>
      </c>
      <c r="AF259" s="114">
        <f>(幕後結果!$AH$2+幕後結果!$AH$4*幕後結果_最佳化!$T1260)*12/3</f>
        <v>-0.25180241064480657</v>
      </c>
      <c r="AG259" s="114">
        <f>(幕後結果!$AI$2+幕後結果!$AI$4*幕後結果_最佳化!$U1260)*12/3</f>
        <v>-3.191523685479519</v>
      </c>
      <c r="AH259" s="114">
        <f>(幕後結果!$AJ$2+幕後結果!$AJ$4*幕後結果_最佳化!$V1260)*12/3</f>
        <v>1.6665102002862826</v>
      </c>
      <c r="AI259" s="90">
        <f>(幕後結果!$AK$2+幕後結果!$AK$4*幕後結果_最佳化!$W1260)*12/3</f>
        <v>0.77986298253543185</v>
      </c>
      <c r="AJ259" s="50"/>
      <c r="AK259" s="50"/>
      <c r="AL259" s="50"/>
      <c r="AM259" s="98">
        <v>258</v>
      </c>
      <c r="AN259" s="118">
        <f t="shared" si="40"/>
        <v>7.1337143645771192E-2</v>
      </c>
      <c r="AO259" s="118">
        <f t="shared" si="41"/>
        <v>8.9567408097889059E-2</v>
      </c>
      <c r="AP259" s="118">
        <f t="shared" si="42"/>
        <v>8.6938514520647478E-2</v>
      </c>
      <c r="AQ259" s="118">
        <f t="shared" si="43"/>
        <v>0.10814312429677435</v>
      </c>
      <c r="AR259" s="118">
        <f t="shared" si="44"/>
        <v>0.1178243326990269</v>
      </c>
      <c r="AS259" s="118">
        <f t="shared" si="45"/>
        <v>0.14078719222401162</v>
      </c>
      <c r="AT259" s="118">
        <f t="shared" si="46"/>
        <v>6.898091985942742E-2</v>
      </c>
      <c r="AU259" s="118">
        <f t="shared" si="47"/>
        <v>0.14274057836888898</v>
      </c>
      <c r="AV259" s="118">
        <f t="shared" si="48"/>
        <v>0.13408609344819933</v>
      </c>
      <c r="AW259" s="118">
        <f t="shared" si="49"/>
        <v>3.9594692839363593E-2</v>
      </c>
      <c r="AX259" s="118">
        <f t="shared" si="50"/>
        <v>0.99999999999999989</v>
      </c>
      <c r="AY259" s="118">
        <f>SUMPRODUCT(AN259:AW259,幕後結果_最佳化!$Z$1005:$AI$1005)</f>
        <v>-0.17983580353541412</v>
      </c>
      <c r="AZ259" s="118">
        <f>(SUMPRODUCT(AN259:AW259,MMULT(AN259:AW259,幕後結果!$AB$9:$AK$18)))*252</f>
        <v>6.8123678928835654E-2</v>
      </c>
      <c r="BA259" s="118">
        <f t="shared" si="51"/>
        <v>0.26100513199712311</v>
      </c>
      <c r="BB259" s="113">
        <f t="shared" si="52"/>
        <v>-0.85337710347346418</v>
      </c>
      <c r="BC259" s="50"/>
      <c r="BD259" s="50"/>
    </row>
    <row r="260" spans="1:56">
      <c r="A260" s="85">
        <v>259</v>
      </c>
      <c r="B260" s="114">
        <v>0.51022145965281185</v>
      </c>
      <c r="C260" s="114">
        <v>0.78483600084312855</v>
      </c>
      <c r="D260" s="114">
        <v>0.8854133872598029</v>
      </c>
      <c r="E260" s="114">
        <v>0.9941106014040455</v>
      </c>
      <c r="F260" s="114">
        <v>3.0800828107044209E-2</v>
      </c>
      <c r="G260" s="114">
        <v>0.55892031163236577</v>
      </c>
      <c r="H260" s="114">
        <v>0.33566422176289823</v>
      </c>
      <c r="I260" s="114">
        <v>0.63080234026413184</v>
      </c>
      <c r="J260" s="114">
        <v>0.76454805672168336</v>
      </c>
      <c r="K260" s="94">
        <v>0.51698470673806884</v>
      </c>
      <c r="L260" s="95"/>
      <c r="M260" s="96">
        <v>259</v>
      </c>
      <c r="N260" s="117">
        <v>2.5624203638795785E-2</v>
      </c>
      <c r="O260" s="117">
        <v>0.78863050158121706</v>
      </c>
      <c r="P260" s="117">
        <v>1.2024913241740065</v>
      </c>
      <c r="Q260" s="117">
        <v>2.5187029764588487</v>
      </c>
      <c r="R260" s="117">
        <v>-1.8691521002620204</v>
      </c>
      <c r="S260" s="117">
        <v>0.14823238228781116</v>
      </c>
      <c r="T260" s="117">
        <v>-0.42432550163480037</v>
      </c>
      <c r="U260" s="114">
        <v>0.33397911373170142</v>
      </c>
      <c r="V260" s="114">
        <v>0.72100914769415569</v>
      </c>
      <c r="W260" s="88">
        <v>4.2587215843946181E-2</v>
      </c>
      <c r="X260" s="50"/>
      <c r="Y260" s="89">
        <v>259</v>
      </c>
      <c r="Z260" s="114">
        <f>(幕後結果!$AB$2+幕後結果!$AB$4*幕後結果_最佳化!$N1261)*12/3</f>
        <v>-1.6476584739420624E-2</v>
      </c>
      <c r="AA260" s="114">
        <f>(幕後結果!$AC$2+幕後結果!$AC$4*幕後結果_最佳化!$O1261)*12/3</f>
        <v>2.2527005132773028</v>
      </c>
      <c r="AB260" s="114">
        <f>(幕後結果!$AD$2+幕後結果!$AD$4*幕後結果_最佳化!$P1261)*12/3</f>
        <v>0.80913568233684663</v>
      </c>
      <c r="AC260" s="114">
        <f>(幕後結果!$AE$2+幕後結果!$AE$4*幕後結果_最佳化!$Q1261)*12/3</f>
        <v>1.208859024691987</v>
      </c>
      <c r="AD260" s="114">
        <f>(幕後結果!$AF$2+幕後結果!$AF$4*幕後結果_最佳化!$R1261)*12/3</f>
        <v>-2.0077942692030493</v>
      </c>
      <c r="AE260" s="114">
        <f>(幕後結果!$AG$2+幕後結果!$AG$4*幕後結果_最佳化!$S1261)*12/3</f>
        <v>0.94973841121113656</v>
      </c>
      <c r="AF260" s="114">
        <f>(幕後結果!$AH$2+幕後結果!$AH$4*幕後結果_最佳化!$T1261)*12/3</f>
        <v>-0.16549864721176036</v>
      </c>
      <c r="AG260" s="114">
        <f>(幕後結果!$AI$2+幕後結果!$AI$4*幕後結果_最佳化!$U1261)*12/3</f>
        <v>-0.68096636234865093</v>
      </c>
      <c r="AH260" s="114">
        <f>(幕後結果!$AJ$2+幕後結果!$AJ$4*幕後結果_最佳化!$V1261)*12/3</f>
        <v>1.64049753559303</v>
      </c>
      <c r="AI260" s="90">
        <f>(幕後結果!$AK$2+幕後結果!$AK$4*幕後結果_最佳化!$W1261)*12/3</f>
        <v>1.7346717222849499</v>
      </c>
      <c r="AJ260" s="50"/>
      <c r="AK260" s="50"/>
      <c r="AL260" s="50"/>
      <c r="AM260" s="98">
        <v>259</v>
      </c>
      <c r="AN260" s="118">
        <f t="shared" ref="AN260:AN323" si="53">B1261/SUM($B1261:$K1261)</f>
        <v>3.6891667387357642E-3</v>
      </c>
      <c r="AO260" s="118">
        <f t="shared" ref="AO260:AO323" si="54">C1261/SUM($B1261:$K1261)</f>
        <v>2.9526392884654879E-2</v>
      </c>
      <c r="AP260" s="118">
        <f t="shared" ref="AP260:AP323" si="55">D1261/SUM($B1261:$K1261)</f>
        <v>9.9256489338595336E-2</v>
      </c>
      <c r="AQ260" s="118">
        <f t="shared" ref="AQ260:AQ323" si="56">E1261/SUM($B1261:$K1261)</f>
        <v>0.19580603200846658</v>
      </c>
      <c r="AR260" s="118">
        <f t="shared" ref="AR260:AR323" si="57">F1261/SUM($B1261:$K1261)</f>
        <v>8.141631571195794E-2</v>
      </c>
      <c r="AS260" s="118">
        <f t="shared" ref="AS260:AS323" si="58">G1261/SUM($B1261:$K1261)</f>
        <v>4.3652148977115938E-2</v>
      </c>
      <c r="AT260" s="118">
        <f t="shared" ref="AT260:AT323" si="59">H1261/SUM($B1261:$K1261)</f>
        <v>0.2092948819953514</v>
      </c>
      <c r="AU260" s="118">
        <f t="shared" ref="AU260:AU323" si="60">I1261/SUM($B1261:$K1261)</f>
        <v>0.25845710418307427</v>
      </c>
      <c r="AV260" s="118">
        <f t="shared" ref="AV260:AV323" si="61">J1261/SUM($B1261:$K1261)</f>
        <v>2.805717826813613E-2</v>
      </c>
      <c r="AW260" s="118">
        <f t="shared" ref="AW260:AW323" si="62">K1261/SUM($B1261:$K1261)</f>
        <v>5.0844289893911751E-2</v>
      </c>
      <c r="AX260" s="118">
        <f t="shared" ref="AX260:AX323" si="63">SUM(AN260:AW260)</f>
        <v>1</v>
      </c>
      <c r="AY260" s="118">
        <f>SUMPRODUCT(AN260:AW260,幕後結果_最佳化!$Z$1005:$AI$1005)</f>
        <v>-0.62378729989786041</v>
      </c>
      <c r="AZ260" s="118">
        <f>(SUMPRODUCT(AN260:AW260,MMULT(AN260:AW260,幕後結果!$AB$9:$AK$18)))*252</f>
        <v>7.1453218895291354E-2</v>
      </c>
      <c r="BA260" s="118">
        <f t="shared" ref="BA260:BA323" si="64">AZ260^0.5</f>
        <v>0.26730734912323556</v>
      </c>
      <c r="BB260" s="113">
        <f t="shared" ref="BB260:BB323" si="65">(AY260-$BC$2)/$BA260</f>
        <v>-2.4940851872744454</v>
      </c>
      <c r="BC260" s="50"/>
      <c r="BD260" s="50"/>
    </row>
    <row r="261" spans="1:56">
      <c r="A261" s="85">
        <v>260</v>
      </c>
      <c r="B261" s="114">
        <v>0.97518594263370217</v>
      </c>
      <c r="C261" s="114">
        <v>0.8454104921449892</v>
      </c>
      <c r="D261" s="114">
        <v>0.42640621185395089</v>
      </c>
      <c r="E261" s="114">
        <v>0.34140650337132272</v>
      </c>
      <c r="F261" s="114">
        <v>0.43887863006369909</v>
      </c>
      <c r="G261" s="114">
        <v>1.105727720913019E-2</v>
      </c>
      <c r="H261" s="114">
        <v>0.16762226473841113</v>
      </c>
      <c r="I261" s="114">
        <v>1.8256068240323442E-2</v>
      </c>
      <c r="J261" s="114">
        <v>0.16014375468878983</v>
      </c>
      <c r="K261" s="94">
        <v>2.2559531114687781E-2</v>
      </c>
      <c r="L261" s="95"/>
      <c r="M261" s="96">
        <v>260</v>
      </c>
      <c r="N261" s="117">
        <v>1.9631554445892587</v>
      </c>
      <c r="O261" s="117">
        <v>1.0169462165670664</v>
      </c>
      <c r="P261" s="117">
        <v>-0.18553118376965547</v>
      </c>
      <c r="Q261" s="117">
        <v>-0.40862755379262888</v>
      </c>
      <c r="R261" s="117">
        <v>-0.15381290256901162</v>
      </c>
      <c r="S261" s="117">
        <v>-2.2883945556085008</v>
      </c>
      <c r="T261" s="117">
        <v>-0.96360394251103598</v>
      </c>
      <c r="U261" s="114">
        <v>-2.0911777120940749</v>
      </c>
      <c r="V261" s="114">
        <v>-0.99386723155590462</v>
      </c>
      <c r="W261" s="88">
        <v>-2.0035427645875856</v>
      </c>
      <c r="X261" s="50"/>
      <c r="Y261" s="89">
        <v>260</v>
      </c>
      <c r="Z261" s="114">
        <f>(幕後結果!$AB$2+幕後結果!$AB$4*幕後結果_最佳化!$N1262)*12/3</f>
        <v>2.3890660964429724</v>
      </c>
      <c r="AA261" s="114">
        <f>(幕後結果!$AC$2+幕後結果!$AC$4*幕後結果_最佳化!$O1262)*12/3</f>
        <v>3.7653550643540523</v>
      </c>
      <c r="AB261" s="114">
        <f>(幕後結果!$AD$2+幕後結果!$AD$4*幕後結果_最佳化!$P1262)*12/3</f>
        <v>1.5535451226731471</v>
      </c>
      <c r="AC261" s="114">
        <f>(幕後結果!$AE$2+幕後結果!$AE$4*幕後結果_最佳化!$Q1262)*12/3</f>
        <v>-0.43403317030314364</v>
      </c>
      <c r="AD261" s="114">
        <f>(幕後結果!$AF$2+幕後結果!$AF$4*幕後結果_最佳化!$R1262)*12/3</f>
        <v>-0.18215393526866741</v>
      </c>
      <c r="AE261" s="114">
        <f>(幕後結果!$AG$2+幕後結果!$AG$4*幕後結果_最佳化!$S1262)*12/3</f>
        <v>-0.94884129570589926</v>
      </c>
      <c r="AF261" s="114">
        <f>(幕後結果!$AH$2+幕後結果!$AH$4*幕後結果_最佳化!$T1262)*12/3</f>
        <v>-0.70290748220628396</v>
      </c>
      <c r="AG261" s="114">
        <f>(幕後結果!$AI$2+幕後結果!$AI$4*幕後結果_最佳化!$U1262)*12/3</f>
        <v>-4.3431624142435368</v>
      </c>
      <c r="AH261" s="114">
        <f>(幕後結果!$AJ$2+幕後結果!$AJ$4*幕後結果_最佳化!$V1262)*12/3</f>
        <v>-0.14640331596735601</v>
      </c>
      <c r="AI261" s="90">
        <f>(幕後結果!$AK$2+幕後結果!$AK$4*幕後結果_最佳化!$W1262)*12/3</f>
        <v>-1.0131926645713372</v>
      </c>
      <c r="AJ261" s="50"/>
      <c r="AK261" s="50"/>
      <c r="AL261" s="50"/>
      <c r="AM261" s="98">
        <v>260</v>
      </c>
      <c r="AN261" s="118">
        <f t="shared" si="53"/>
        <v>3.4796059812538777E-2</v>
      </c>
      <c r="AO261" s="118">
        <f t="shared" si="54"/>
        <v>0.17884665353265786</v>
      </c>
      <c r="AP261" s="118">
        <f t="shared" si="55"/>
        <v>0.16965624622646519</v>
      </c>
      <c r="AQ261" s="118">
        <f t="shared" si="56"/>
        <v>0.11664463368734834</v>
      </c>
      <c r="AR261" s="118">
        <f t="shared" si="57"/>
        <v>3.497320222423965E-2</v>
      </c>
      <c r="AS261" s="118">
        <f t="shared" si="58"/>
        <v>2.4681395523324556E-2</v>
      </c>
      <c r="AT261" s="118">
        <f t="shared" si="59"/>
        <v>3.1640100166360333E-2</v>
      </c>
      <c r="AU261" s="118">
        <f t="shared" si="60"/>
        <v>0.12609526602356674</v>
      </c>
      <c r="AV261" s="118">
        <f t="shared" si="61"/>
        <v>0.14388999342096453</v>
      </c>
      <c r="AW261" s="118">
        <f t="shared" si="62"/>
        <v>0.13877644938253392</v>
      </c>
      <c r="AX261" s="118">
        <f t="shared" si="63"/>
        <v>0.99999999999999978</v>
      </c>
      <c r="AY261" s="118">
        <f>SUMPRODUCT(AN261:AW261,幕後結果_最佳化!$Z$1005:$AI$1005)</f>
        <v>3.1116848060862373E-2</v>
      </c>
      <c r="AZ261" s="118">
        <f>(SUMPRODUCT(AN261:AW261,MMULT(AN261:AW261,幕後結果!$AB$9:$AK$18)))*252</f>
        <v>8.1982000333660265E-2</v>
      </c>
      <c r="BA261" s="118">
        <f t="shared" si="64"/>
        <v>0.28632499075990603</v>
      </c>
      <c r="BB261" s="113">
        <f t="shared" si="65"/>
        <v>-4.1153068434107556E-2</v>
      </c>
      <c r="BC261" s="50"/>
      <c r="BD261" s="50"/>
    </row>
    <row r="262" spans="1:56">
      <c r="A262" s="85">
        <v>261</v>
      </c>
      <c r="B262" s="114">
        <v>0.94193015366585842</v>
      </c>
      <c r="C262" s="114">
        <v>0.23725786634788371</v>
      </c>
      <c r="D262" s="114">
        <v>0.15657702428251441</v>
      </c>
      <c r="E262" s="114">
        <v>0.26161987566266087</v>
      </c>
      <c r="F262" s="114">
        <v>0.36752668587072623</v>
      </c>
      <c r="G262" s="114">
        <v>0.45185336443800184</v>
      </c>
      <c r="H262" s="114">
        <v>0.57279172787745214</v>
      </c>
      <c r="I262" s="114">
        <v>0.71122890197545985</v>
      </c>
      <c r="J262" s="114">
        <v>0.49883707336274652</v>
      </c>
      <c r="K262" s="94">
        <v>0.95024556928606763</v>
      </c>
      <c r="L262" s="95"/>
      <c r="M262" s="96">
        <v>261</v>
      </c>
      <c r="N262" s="117">
        <v>1.5711849593979506</v>
      </c>
      <c r="O262" s="117">
        <v>-0.71515101684481175</v>
      </c>
      <c r="P262" s="117">
        <v>-1.008625968032933</v>
      </c>
      <c r="Q262" s="117">
        <v>-0.6383594031222426</v>
      </c>
      <c r="R262" s="117">
        <v>-0.33841115141508354</v>
      </c>
      <c r="S262" s="117">
        <v>-0.12098018639540541</v>
      </c>
      <c r="T262" s="117">
        <v>0.18348620193974172</v>
      </c>
      <c r="U262" s="114">
        <v>0.55697838699468527</v>
      </c>
      <c r="V262" s="114">
        <v>-2.915028918613873E-3</v>
      </c>
      <c r="W262" s="88">
        <v>1.6472393362748932</v>
      </c>
      <c r="X262" s="50"/>
      <c r="Y262" s="89">
        <v>261</v>
      </c>
      <c r="Z262" s="114">
        <f>(幕後結果!$AB$2+幕後結果!$AB$4*幕後結果_最佳化!$N1263)*12/3</f>
        <v>1.9024149849858383</v>
      </c>
      <c r="AA262" s="114">
        <f>(幕後結果!$AC$2+幕後結果!$AC$4*幕後結果_最佳化!$O1263)*12/3</f>
        <v>1.7182329012216151</v>
      </c>
      <c r="AB262" s="114">
        <f>(幕後結果!$AD$2+幕後結果!$AD$4*幕後結果_最佳化!$P1263)*12/3</f>
        <v>-0.44906255802186673</v>
      </c>
      <c r="AC262" s="114">
        <f>(幕後結果!$AE$2+幕後結果!$AE$4*幕後結果_最佳化!$Q1263)*12/3</f>
        <v>-0.81643834376698532</v>
      </c>
      <c r="AD262" s="114">
        <f>(幕後結果!$AF$2+幕後結果!$AF$4*幕後結果_最佳化!$R1263)*12/3</f>
        <v>-0.94789718705923276</v>
      </c>
      <c r="AE262" s="114">
        <f>(幕後結果!$AG$2+幕後結果!$AG$4*幕後結果_最佳化!$S1263)*12/3</f>
        <v>0.3925857789304909</v>
      </c>
      <c r="AF262" s="114">
        <f>(幕後結果!$AH$2+幕後結果!$AH$4*幕後結果_最佳化!$T1263)*12/3</f>
        <v>-0.40690191395209824</v>
      </c>
      <c r="AG262" s="114">
        <f>(幕後結果!$AI$2+幕後結果!$AI$4*幕後結果_最佳化!$U1263)*12/3</f>
        <v>-0.76437178302148157</v>
      </c>
      <c r="AH262" s="114">
        <f>(幕後結果!$AJ$2+幕後結果!$AJ$4*幕後結果_最佳化!$V1263)*12/3</f>
        <v>0.45957677093061228</v>
      </c>
      <c r="AI262" s="90">
        <f>(幕後結果!$AK$2+幕後結果!$AK$4*幕後結果_最佳化!$W1263)*12/3</f>
        <v>2.4059896035376971</v>
      </c>
      <c r="AJ262" s="50"/>
      <c r="AK262" s="50"/>
      <c r="AL262" s="50"/>
      <c r="AM262" s="98">
        <v>261</v>
      </c>
      <c r="AN262" s="118">
        <f t="shared" si="53"/>
        <v>1.9819530934818235E-2</v>
      </c>
      <c r="AO262" s="118">
        <f t="shared" si="54"/>
        <v>0.12221882475892772</v>
      </c>
      <c r="AP262" s="118">
        <f t="shared" si="55"/>
        <v>9.2698201466752991E-2</v>
      </c>
      <c r="AQ262" s="118">
        <f t="shared" si="56"/>
        <v>0.1528086931114612</v>
      </c>
      <c r="AR262" s="118">
        <f t="shared" si="57"/>
        <v>7.6718302939278948E-2</v>
      </c>
      <c r="AS262" s="118">
        <f t="shared" si="58"/>
        <v>0.14267908156773887</v>
      </c>
      <c r="AT262" s="118">
        <f t="shared" si="59"/>
        <v>4.1501579847551581E-2</v>
      </c>
      <c r="AU262" s="118">
        <f t="shared" si="60"/>
        <v>4.6964121278471389E-2</v>
      </c>
      <c r="AV262" s="118">
        <f t="shared" si="61"/>
        <v>0.14192108858192679</v>
      </c>
      <c r="AW262" s="118">
        <f t="shared" si="62"/>
        <v>0.16267057551307221</v>
      </c>
      <c r="AX262" s="118">
        <f t="shared" si="63"/>
        <v>0.99999999999999989</v>
      </c>
      <c r="AY262" s="118">
        <f>SUMPRODUCT(AN262:AW262,幕後結果_最佳化!$Z$1005:$AI$1005)</f>
        <v>0.15495311543916507</v>
      </c>
      <c r="AZ262" s="118">
        <f>(SUMPRODUCT(AN262:AW262,MMULT(AN262:AW262,幕後結果!$AB$9:$AK$18)))*252</f>
        <v>5.9876982102729452E-2</v>
      </c>
      <c r="BA262" s="118">
        <f t="shared" si="64"/>
        <v>0.24469773620270674</v>
      </c>
      <c r="BB262" s="113">
        <f t="shared" si="65"/>
        <v>0.45792461008442131</v>
      </c>
      <c r="BC262" s="50"/>
      <c r="BD262" s="50"/>
    </row>
    <row r="263" spans="1:56">
      <c r="A263" s="85">
        <v>262</v>
      </c>
      <c r="B263" s="114">
        <v>2.0683686244164612E-2</v>
      </c>
      <c r="C263" s="114">
        <v>0.31248114791699444</v>
      </c>
      <c r="D263" s="114">
        <v>0.93821482713201854</v>
      </c>
      <c r="E263" s="114">
        <v>0.55886960978435885</v>
      </c>
      <c r="F263" s="114">
        <v>0.84013551922861374</v>
      </c>
      <c r="G263" s="114">
        <v>0.19320717873718318</v>
      </c>
      <c r="H263" s="114">
        <v>0.76451931107823223</v>
      </c>
      <c r="I263" s="114">
        <v>0.67044670017350105</v>
      </c>
      <c r="J263" s="114">
        <v>0.98761654326017312</v>
      </c>
      <c r="K263" s="94">
        <v>0.17679689940064103</v>
      </c>
      <c r="L263" s="95"/>
      <c r="M263" s="96">
        <v>262</v>
      </c>
      <c r="N263" s="117">
        <v>-2.0398288780019866</v>
      </c>
      <c r="O263" s="117">
        <v>-0.48882966262407251</v>
      </c>
      <c r="P263" s="117">
        <v>1.5399590080453163</v>
      </c>
      <c r="Q263" s="117">
        <v>0.14810388885559761</v>
      </c>
      <c r="R263" s="117">
        <v>0.99501501530905023</v>
      </c>
      <c r="S263" s="117">
        <v>-0.86613823904779252</v>
      </c>
      <c r="T263" s="117">
        <v>0.72091570782038861</v>
      </c>
      <c r="U263" s="114">
        <v>0.44114697240384809</v>
      </c>
      <c r="V263" s="114">
        <v>2.2450189902428868</v>
      </c>
      <c r="W263" s="88">
        <v>-0.92764104576828332</v>
      </c>
      <c r="X263" s="50"/>
      <c r="Y263" s="89">
        <v>262</v>
      </c>
      <c r="Z263" s="114">
        <f>(幕後結果!$AB$2+幕後結果!$AB$4*幕後結果_最佳化!$N1264)*12/3</f>
        <v>-2.5808406780013544</v>
      </c>
      <c r="AA263" s="114">
        <f>(幕後結果!$AC$2+幕後結果!$AC$4*幕後結果_最佳化!$O1264)*12/3</f>
        <v>-0.42775079762758361</v>
      </c>
      <c r="AB263" s="114">
        <f>(幕後結果!$AD$2+幕後結果!$AD$4*幕後結果_最佳化!$P1264)*12/3</f>
        <v>-1.6068886523317321</v>
      </c>
      <c r="AC263" s="114">
        <f>(幕後結果!$AE$2+幕後結果!$AE$4*幕後結果_最佳化!$Q1264)*12/3</f>
        <v>-0.65932663502249123</v>
      </c>
      <c r="AD263" s="114">
        <f>(幕後結果!$AF$2+幕後結果!$AF$4*幕後結果_最佳化!$R1264)*12/3</f>
        <v>-0.40790524753515145</v>
      </c>
      <c r="AE263" s="114">
        <f>(幕後結果!$AG$2+幕後結果!$AG$4*幕後結果_最佳化!$S1264)*12/3</f>
        <v>-0.68368712398512199</v>
      </c>
      <c r="AF263" s="114">
        <f>(幕後結果!$AH$2+幕後結果!$AH$4*幕後結果_最佳化!$T1264)*12/3</f>
        <v>6.8617755770818523E-2</v>
      </c>
      <c r="AG263" s="114">
        <f>(幕後結果!$AI$2+幕後結果!$AI$4*幕後結果_最佳化!$U1264)*12/3</f>
        <v>-0.91673521547870873</v>
      </c>
      <c r="AH263" s="114">
        <f>(幕後結果!$AJ$2+幕後結果!$AJ$4*幕後結果_最佳化!$V1264)*12/3</f>
        <v>1.7551203637942556</v>
      </c>
      <c r="AI263" s="90">
        <f>(幕後結果!$AK$2+幕後結果!$AK$4*幕後結果_最佳化!$W1264)*12/3</f>
        <v>-8.3295821370090284E-2</v>
      </c>
      <c r="AJ263" s="50"/>
      <c r="AK263" s="50"/>
      <c r="AL263" s="50"/>
      <c r="AM263" s="98">
        <v>262</v>
      </c>
      <c r="AN263" s="118">
        <f t="shared" si="53"/>
        <v>0.20313515248039452</v>
      </c>
      <c r="AO263" s="118">
        <f t="shared" si="54"/>
        <v>0.1891793305313309</v>
      </c>
      <c r="AP263" s="118">
        <f t="shared" si="55"/>
        <v>2.9821926872011347E-2</v>
      </c>
      <c r="AQ263" s="118">
        <f t="shared" si="56"/>
        <v>1.8486361087418555E-2</v>
      </c>
      <c r="AR263" s="118">
        <f t="shared" si="57"/>
        <v>0.12175486381924078</v>
      </c>
      <c r="AS263" s="118">
        <f t="shared" si="58"/>
        <v>6.6692224714859638E-2</v>
      </c>
      <c r="AT263" s="118">
        <f t="shared" si="59"/>
        <v>0.14379023092255211</v>
      </c>
      <c r="AU263" s="118">
        <f t="shared" si="60"/>
        <v>0.17486726564634314</v>
      </c>
      <c r="AV263" s="118">
        <f t="shared" si="61"/>
        <v>2.9353242258946644E-2</v>
      </c>
      <c r="AW263" s="118">
        <f t="shared" si="62"/>
        <v>2.2919401666902296E-2</v>
      </c>
      <c r="AX263" s="118">
        <f t="shared" si="63"/>
        <v>0.99999999999999989</v>
      </c>
      <c r="AY263" s="118">
        <f>SUMPRODUCT(AN263:AW263,幕後結果_最佳化!$Z$1005:$AI$1005)</f>
        <v>-0.1472873193339255</v>
      </c>
      <c r="AZ263" s="118">
        <f>(SUMPRODUCT(AN263:AW263,MMULT(AN263:AW263,幕後結果!$AB$9:$AK$18)))*252</f>
        <v>8.6255498183260018E-2</v>
      </c>
      <c r="BA263" s="118">
        <f t="shared" si="64"/>
        <v>0.29369286369140812</v>
      </c>
      <c r="BB263" s="113">
        <f t="shared" si="65"/>
        <v>-0.64757215052307504</v>
      </c>
      <c r="BC263" s="50"/>
      <c r="BD263" s="50"/>
    </row>
    <row r="264" spans="1:56">
      <c r="A264" s="85">
        <v>263</v>
      </c>
      <c r="B264" s="114">
        <v>0.23492735074418136</v>
      </c>
      <c r="C264" s="114">
        <v>0.83909455844861758</v>
      </c>
      <c r="D264" s="114">
        <v>4.5232288086794581E-2</v>
      </c>
      <c r="E264" s="114">
        <v>0.19823937503754996</v>
      </c>
      <c r="F264" s="114">
        <v>9.3602469906659769E-2</v>
      </c>
      <c r="G264" s="114">
        <v>0.89556083384278939</v>
      </c>
      <c r="H264" s="114">
        <v>0.74940756122273866</v>
      </c>
      <c r="I264" s="114">
        <v>0.28222664085856342</v>
      </c>
      <c r="J264" s="114">
        <v>0.88959331330359137</v>
      </c>
      <c r="K264" s="94">
        <v>0.83987379390542172</v>
      </c>
      <c r="L264" s="95"/>
      <c r="M264" s="96">
        <v>263</v>
      </c>
      <c r="N264" s="117">
        <v>-0.72271548261494112</v>
      </c>
      <c r="O264" s="117">
        <v>0.99074342058873233</v>
      </c>
      <c r="P264" s="117">
        <v>-1.6929521469663695</v>
      </c>
      <c r="Q264" s="117">
        <v>-0.84792677858287824</v>
      </c>
      <c r="R264" s="117">
        <v>-1.3188928411189278</v>
      </c>
      <c r="S264" s="117">
        <v>1.2566557100700879</v>
      </c>
      <c r="T264" s="117">
        <v>0.67262659540071679</v>
      </c>
      <c r="U264" s="114">
        <v>-0.57623954144356559</v>
      </c>
      <c r="V264" s="114">
        <v>1.224368164076961</v>
      </c>
      <c r="W264" s="88">
        <v>0.99393931570951644</v>
      </c>
      <c r="X264" s="50"/>
      <c r="Y264" s="89">
        <v>263</v>
      </c>
      <c r="Z264" s="114">
        <f>(幕後結果!$AB$2+幕後結果!$AB$4*幕後結果_最佳化!$N1265)*12/3</f>
        <v>-0.9455780192138028</v>
      </c>
      <c r="AA264" s="114">
        <f>(幕後結果!$AC$2+幕後結果!$AC$4*幕後結果_最佳化!$O1265)*12/3</f>
        <v>1.9682631269437814</v>
      </c>
      <c r="AB264" s="114">
        <f>(幕後結果!$AD$2+幕後結果!$AD$4*幕後結果_最佳化!$P1265)*12/3</f>
        <v>-2.9477936189054663</v>
      </c>
      <c r="AC264" s="114">
        <f>(幕後結果!$AE$2+幕後結果!$AE$4*幕後結果_最佳化!$Q1265)*12/3</f>
        <v>-0.98118912977967077</v>
      </c>
      <c r="AD264" s="114">
        <f>(幕後結果!$AF$2+幕後結果!$AF$4*幕後結果_最佳化!$R1265)*12/3</f>
        <v>-2.7778592844894465</v>
      </c>
      <c r="AE264" s="114">
        <f>(幕後結果!$AG$2+幕後結果!$AG$4*幕後結果_最佳化!$S1265)*12/3</f>
        <v>1.0278456747939466</v>
      </c>
      <c r="AF264" s="114">
        <f>(幕後結果!$AH$2+幕後結果!$AH$4*幕後結果_最佳化!$T1265)*12/3</f>
        <v>-0.20333563738472635</v>
      </c>
      <c r="AG264" s="114">
        <f>(幕後結果!$AI$2+幕後結果!$AI$4*幕後結果_最佳化!$U1265)*12/3</f>
        <v>-3.9797879568515726</v>
      </c>
      <c r="AH264" s="114">
        <f>(幕後結果!$AJ$2+幕後結果!$AJ$4*幕後結果_最佳化!$V1265)*12/3</f>
        <v>1.278976031131396</v>
      </c>
      <c r="AI264" s="90">
        <f>(幕後結果!$AK$2+幕後結果!$AK$4*幕後結果_最佳化!$W1265)*12/3</f>
        <v>1.1468827559689065</v>
      </c>
      <c r="AJ264" s="50"/>
      <c r="AK264" s="50"/>
      <c r="AL264" s="50"/>
      <c r="AM264" s="98">
        <v>263</v>
      </c>
      <c r="AN264" s="118">
        <f t="shared" si="53"/>
        <v>0.13289733172520185</v>
      </c>
      <c r="AO264" s="118">
        <f t="shared" si="54"/>
        <v>0.17905317726690079</v>
      </c>
      <c r="AP264" s="118">
        <f t="shared" si="55"/>
        <v>3.4787440164870773E-2</v>
      </c>
      <c r="AQ264" s="118">
        <f t="shared" si="56"/>
        <v>0.15231036325037059</v>
      </c>
      <c r="AR264" s="118">
        <f t="shared" si="57"/>
        <v>0.11816884183297058</v>
      </c>
      <c r="AS264" s="118">
        <f t="shared" si="58"/>
        <v>2.3507502829393113E-2</v>
      </c>
      <c r="AT264" s="118">
        <f t="shared" si="59"/>
        <v>0.14787615045537039</v>
      </c>
      <c r="AU264" s="118">
        <f t="shared" si="60"/>
        <v>8.4525557107152802E-2</v>
      </c>
      <c r="AV264" s="118">
        <f t="shared" si="61"/>
        <v>2.9721503683536152E-3</v>
      </c>
      <c r="AW264" s="118">
        <f t="shared" si="62"/>
        <v>0.12390148499941547</v>
      </c>
      <c r="AX264" s="118">
        <f t="shared" si="63"/>
        <v>1</v>
      </c>
      <c r="AY264" s="118">
        <f>SUMPRODUCT(AN264:AW264,幕後結果_最佳化!$Z$1005:$AI$1005)</f>
        <v>-3.1081195605697137E-2</v>
      </c>
      <c r="AZ264" s="118">
        <f>(SUMPRODUCT(AN264:AW264,MMULT(AN264:AW264,幕後結果!$AB$9:$AK$18)))*252</f>
        <v>6.598483340306438E-2</v>
      </c>
      <c r="BA264" s="118">
        <f t="shared" si="64"/>
        <v>0.25687513192807199</v>
      </c>
      <c r="BB264" s="113">
        <f t="shared" si="65"/>
        <v>-0.28800450651023984</v>
      </c>
      <c r="BC264" s="50"/>
      <c r="BD264" s="50"/>
    </row>
    <row r="265" spans="1:56">
      <c r="A265" s="85">
        <v>264</v>
      </c>
      <c r="B265" s="114">
        <v>7.5093410661941862E-2</v>
      </c>
      <c r="C265" s="114">
        <v>0.29718974712693624</v>
      </c>
      <c r="D265" s="114">
        <v>0.24320048479790879</v>
      </c>
      <c r="E265" s="114">
        <v>0.27895440990371312</v>
      </c>
      <c r="F265" s="114">
        <v>0.58987931036932317</v>
      </c>
      <c r="G265" s="114">
        <v>0.27652505565637941</v>
      </c>
      <c r="H265" s="114">
        <v>6.6057974427824684E-2</v>
      </c>
      <c r="I265" s="114">
        <v>0.39351775551979107</v>
      </c>
      <c r="J265" s="114">
        <v>0.50531576446857751</v>
      </c>
      <c r="K265" s="94">
        <v>0.85972711513606903</v>
      </c>
      <c r="L265" s="95"/>
      <c r="M265" s="96">
        <v>264</v>
      </c>
      <c r="N265" s="117">
        <v>-1.4388718965577305</v>
      </c>
      <c r="O265" s="117">
        <v>-0.53250035753518621</v>
      </c>
      <c r="P265" s="117">
        <v>-0.69604448767877058</v>
      </c>
      <c r="Q265" s="117">
        <v>-0.58595044013570097</v>
      </c>
      <c r="R265" s="117">
        <v>0.22723452945268838</v>
      </c>
      <c r="S265" s="117">
        <v>-0.59319581762299567</v>
      </c>
      <c r="T265" s="117">
        <v>-1.5058100258433313</v>
      </c>
      <c r="U265" s="114">
        <v>-0.27016214895294555</v>
      </c>
      <c r="V265" s="114">
        <v>1.332503983269998E-2</v>
      </c>
      <c r="W265" s="88">
        <v>1.0790941255916011</v>
      </c>
      <c r="X265" s="50"/>
      <c r="Y265" s="89">
        <v>264</v>
      </c>
      <c r="Z265" s="114">
        <f>(幕後結果!$AB$2+幕後結果!$AB$4*幕後結果_最佳化!$N1266)*12/3</f>
        <v>-1.8347222991774161</v>
      </c>
      <c r="AA265" s="114">
        <f>(幕後結果!$AC$2+幕後結果!$AC$4*幕後結果_最佳化!$O1266)*12/3</f>
        <v>-7.6811189544598424E-2</v>
      </c>
      <c r="AB265" s="114">
        <f>(幕後結果!$AD$2+幕後結果!$AD$4*幕後結果_最佳化!$P1266)*12/3</f>
        <v>-3.3119341786248548</v>
      </c>
      <c r="AC265" s="114">
        <f>(幕後結果!$AE$2+幕後結果!$AE$4*幕後結果_最佳化!$Q1266)*12/3</f>
        <v>-1.0646797966036632</v>
      </c>
      <c r="AD265" s="114">
        <f>(幕後結果!$AF$2+幕後結果!$AF$4*幕後結果_最佳化!$R1266)*12/3</f>
        <v>-1.4652530207434564</v>
      </c>
      <c r="AE265" s="114">
        <f>(幕後結果!$AG$2+幕後結果!$AG$4*幕後結果_最佳化!$S1266)*12/3</f>
        <v>-0.7265238097722847</v>
      </c>
      <c r="AF265" s="114">
        <f>(幕後結果!$AH$2+幕後結果!$AH$4*幕後結果_最佳化!$T1266)*12/3</f>
        <v>-0.985216749134178</v>
      </c>
      <c r="AG265" s="114">
        <f>(幕後結果!$AI$2+幕後結果!$AI$4*幕後結果_最佳化!$U1266)*12/3</f>
        <v>-3.0953423490756475</v>
      </c>
      <c r="AH265" s="114">
        <f>(幕後結果!$AJ$2+幕後結果!$AJ$4*幕後結果_最佳化!$V1266)*12/3</f>
        <v>-0.10735379340592055</v>
      </c>
      <c r="AI265" s="90">
        <f>(幕後結果!$AK$2+幕後結果!$AK$4*幕後結果_最佳化!$W1266)*12/3</f>
        <v>0.93552368946709308</v>
      </c>
      <c r="AJ265" s="50"/>
      <c r="AK265" s="50"/>
      <c r="AL265" s="50"/>
      <c r="AM265" s="98">
        <v>264</v>
      </c>
      <c r="AN265" s="118">
        <f t="shared" si="53"/>
        <v>0.1029480035036739</v>
      </c>
      <c r="AO265" s="118">
        <f t="shared" si="54"/>
        <v>5.1359702022947137E-2</v>
      </c>
      <c r="AP265" s="118">
        <f t="shared" si="55"/>
        <v>9.0354115376070729E-2</v>
      </c>
      <c r="AQ265" s="118">
        <f t="shared" si="56"/>
        <v>0.12294235536584713</v>
      </c>
      <c r="AR265" s="118">
        <f t="shared" si="57"/>
        <v>0.15936112144703166</v>
      </c>
      <c r="AS265" s="118">
        <f t="shared" si="58"/>
        <v>2.7110387674424374E-2</v>
      </c>
      <c r="AT265" s="118">
        <f t="shared" si="59"/>
        <v>6.0402299121844104E-2</v>
      </c>
      <c r="AU265" s="118">
        <f t="shared" si="60"/>
        <v>0.18595951937082578</v>
      </c>
      <c r="AV265" s="118">
        <f t="shared" si="61"/>
        <v>2.1747649808902401E-2</v>
      </c>
      <c r="AW265" s="118">
        <f t="shared" si="62"/>
        <v>0.17781484630843272</v>
      </c>
      <c r="AX265" s="118">
        <f t="shared" si="63"/>
        <v>1</v>
      </c>
      <c r="AY265" s="118">
        <f>SUMPRODUCT(AN265:AW265,幕後結果_最佳化!$Z$1005:$AI$1005)</f>
        <v>-0.3548913849554336</v>
      </c>
      <c r="AZ265" s="118">
        <f>(SUMPRODUCT(AN265:AW265,MMULT(AN265:AW265,幕後結果!$AB$9:$AK$18)))*252</f>
        <v>8.5120830250707949E-2</v>
      </c>
      <c r="BA265" s="118">
        <f t="shared" si="64"/>
        <v>0.29175474332169471</v>
      </c>
      <c r="BB265" s="113">
        <f t="shared" si="65"/>
        <v>-1.3634444479856176</v>
      </c>
      <c r="BC265" s="50"/>
      <c r="BD265" s="50"/>
    </row>
    <row r="266" spans="1:56">
      <c r="A266" s="85">
        <v>265</v>
      </c>
      <c r="B266" s="114">
        <v>0.67832998265629807</v>
      </c>
      <c r="C266" s="114">
        <v>6.8642888969159488E-2</v>
      </c>
      <c r="D266" s="114">
        <v>0.54115152879071982</v>
      </c>
      <c r="E266" s="114">
        <v>0.50742363020801817</v>
      </c>
      <c r="F266" s="114">
        <v>0.24763064768047993</v>
      </c>
      <c r="G266" s="114">
        <v>0.24223294302910481</v>
      </c>
      <c r="H266" s="114">
        <v>0.80532474738329651</v>
      </c>
      <c r="I266" s="114">
        <v>0.67221521128811568</v>
      </c>
      <c r="J266" s="114">
        <v>0.21700232257430652</v>
      </c>
      <c r="K266" s="94">
        <v>0.86477210023609041</v>
      </c>
      <c r="L266" s="95"/>
      <c r="M266" s="96">
        <v>265</v>
      </c>
      <c r="N266" s="117">
        <v>0.46303394675195819</v>
      </c>
      <c r="O266" s="117">
        <v>-1.4859748330771416</v>
      </c>
      <c r="P266" s="117">
        <v>0.103335196428799</v>
      </c>
      <c r="Q266" s="117">
        <v>1.8609355419144807E-2</v>
      </c>
      <c r="R266" s="117">
        <v>-0.68196466332219829</v>
      </c>
      <c r="S266" s="117">
        <v>-0.69913785044906707</v>
      </c>
      <c r="T266" s="117">
        <v>0.86079582431055268</v>
      </c>
      <c r="U266" s="114">
        <v>0.44603830393243588</v>
      </c>
      <c r="V266" s="114">
        <v>-0.78235725856059424</v>
      </c>
      <c r="W266" s="88">
        <v>1.1020135070309611</v>
      </c>
      <c r="X266" s="50"/>
      <c r="Y266" s="89">
        <v>265</v>
      </c>
      <c r="Z266" s="114">
        <f>(幕後結果!$AB$2+幕後結果!$AB$4*幕後結果_最佳化!$N1267)*12/3</f>
        <v>0.52658965542482794</v>
      </c>
      <c r="AA266" s="114">
        <f>(幕後結果!$AC$2+幕後結果!$AC$4*幕後結果_最佳化!$O1267)*12/3</f>
        <v>0.19188274552620754</v>
      </c>
      <c r="AB266" s="114">
        <f>(幕後結果!$AD$2+幕後結果!$AD$4*幕後結果_最佳化!$P1267)*12/3</f>
        <v>-0.80689254053435377</v>
      </c>
      <c r="AC266" s="114">
        <f>(幕後結果!$AE$2+幕後結果!$AE$4*幕後結果_最佳化!$Q1267)*12/3</f>
        <v>-0.60089346531707422</v>
      </c>
      <c r="AD266" s="114">
        <f>(幕後結果!$AF$2+幕後結果!$AF$4*幕後結果_最佳化!$R1267)*12/3</f>
        <v>-1.5539866591249476</v>
      </c>
      <c r="AE266" s="114">
        <f>(幕後結果!$AG$2+幕後結果!$AG$4*幕後結果_最佳化!$S1267)*12/3</f>
        <v>-0.45083948447164263</v>
      </c>
      <c r="AF266" s="114">
        <f>(幕後結果!$AH$2+幕後結果!$AH$4*幕後結果_最佳化!$T1267)*12/3</f>
        <v>-7.9613295905344328E-2</v>
      </c>
      <c r="AG266" s="114">
        <f>(幕後結果!$AI$2+幕後結果!$AI$4*幕後結果_最佳化!$U1267)*12/3</f>
        <v>-0.68022508064000531</v>
      </c>
      <c r="AH266" s="114">
        <f>(幕後結果!$AJ$2+幕後結果!$AJ$4*幕後結果_最佳化!$V1267)*12/3</f>
        <v>0.28549751828321762</v>
      </c>
      <c r="AI266" s="90">
        <f>(幕後結果!$AK$2+幕後結果!$AK$4*幕後結果_最佳化!$W1267)*12/3</f>
        <v>1.9100284743080287</v>
      </c>
      <c r="AJ266" s="50"/>
      <c r="AK266" s="50"/>
      <c r="AL266" s="50"/>
      <c r="AM266" s="98">
        <v>265</v>
      </c>
      <c r="AN266" s="118">
        <f t="shared" si="53"/>
        <v>0.19844148740941139</v>
      </c>
      <c r="AO266" s="118">
        <f t="shared" si="54"/>
        <v>6.7161564309230579E-2</v>
      </c>
      <c r="AP266" s="118">
        <f t="shared" si="55"/>
        <v>0.10776081009213134</v>
      </c>
      <c r="AQ266" s="118">
        <f t="shared" si="56"/>
        <v>2.5602164441871269E-2</v>
      </c>
      <c r="AR266" s="118">
        <f t="shared" si="57"/>
        <v>9.5321912256444208E-2</v>
      </c>
      <c r="AS266" s="118">
        <f t="shared" si="58"/>
        <v>3.428539886148859E-2</v>
      </c>
      <c r="AT266" s="118">
        <f t="shared" si="59"/>
        <v>0.15583262886674196</v>
      </c>
      <c r="AU266" s="118">
        <f t="shared" si="60"/>
        <v>0.10399137702097776</v>
      </c>
      <c r="AV266" s="118">
        <f t="shared" si="61"/>
        <v>0.13837357049649068</v>
      </c>
      <c r="AW266" s="118">
        <f t="shared" si="62"/>
        <v>7.322908624521228E-2</v>
      </c>
      <c r="AX266" s="118">
        <f t="shared" si="63"/>
        <v>1</v>
      </c>
      <c r="AY266" s="118">
        <f>SUMPRODUCT(AN266:AW266,幕後結果_最佳化!$Z$1005:$AI$1005)</f>
        <v>-0.14825563797191071</v>
      </c>
      <c r="AZ266" s="118">
        <f>(SUMPRODUCT(AN266:AW266,MMULT(AN266:AW266,幕後結果!$AB$9:$AK$18)))*252</f>
        <v>7.2530606381834214E-2</v>
      </c>
      <c r="BA266" s="118">
        <f t="shared" si="64"/>
        <v>0.26931506898395829</v>
      </c>
      <c r="BB266" s="113">
        <f t="shared" si="65"/>
        <v>-0.70978441233563827</v>
      </c>
      <c r="BC266" s="50"/>
      <c r="BD266" s="50"/>
    </row>
    <row r="267" spans="1:56">
      <c r="A267" s="85">
        <v>266</v>
      </c>
      <c r="B267" s="114">
        <v>0.83918722590937445</v>
      </c>
      <c r="C267" s="114">
        <v>0.48589044437512374</v>
      </c>
      <c r="D267" s="114">
        <v>0.42013414956885065</v>
      </c>
      <c r="E267" s="114">
        <v>0.43300857661998937</v>
      </c>
      <c r="F267" s="114">
        <v>0.45951157747879257</v>
      </c>
      <c r="G267" s="114">
        <v>0.23315664920130219</v>
      </c>
      <c r="H267" s="114">
        <v>0.29044411942292103</v>
      </c>
      <c r="I267" s="114">
        <v>0.14442234008142241</v>
      </c>
      <c r="J267" s="114">
        <v>9.7755095417180193E-2</v>
      </c>
      <c r="K267" s="94">
        <v>0.26362470332842203</v>
      </c>
      <c r="L267" s="95"/>
      <c r="M267" s="96">
        <v>266</v>
      </c>
      <c r="N267" s="117">
        <v>0.99112294928733657</v>
      </c>
      <c r="O267" s="117">
        <v>-3.5374787544757785E-2</v>
      </c>
      <c r="P267" s="117">
        <v>-0.20155030440248672</v>
      </c>
      <c r="Q267" s="117">
        <v>-0.16871966100409858</v>
      </c>
      <c r="R267" s="117">
        <v>-0.10166428084373008</v>
      </c>
      <c r="S267" s="117">
        <v>-0.72849063654856594</v>
      </c>
      <c r="T267" s="117">
        <v>-0.55208774346540701</v>
      </c>
      <c r="U267" s="114">
        <v>-1.0606594814986838</v>
      </c>
      <c r="V267" s="114">
        <v>-1.2944495324025767</v>
      </c>
      <c r="W267" s="88">
        <v>-0.63221039351944541</v>
      </c>
      <c r="X267" s="50"/>
      <c r="Y267" s="89">
        <v>266</v>
      </c>
      <c r="Z267" s="114">
        <f>(幕後結果!$AB$2+幕後結果!$AB$4*幕後結果_最佳化!$N1268)*12/3</f>
        <v>1.1822387661141189</v>
      </c>
      <c r="AA267" s="114">
        <f>(幕後結果!$AC$2+幕後結果!$AC$4*幕後結果_最佳化!$O1268)*12/3</f>
        <v>2.0379955312357225</v>
      </c>
      <c r="AB267" s="114">
        <f>(幕後結果!$AD$2+幕後結果!$AD$4*幕後結果_最佳化!$P1268)*12/3</f>
        <v>4.7054369844789168E-2</v>
      </c>
      <c r="AC267" s="114">
        <f>(幕後結果!$AE$2+幕後結果!$AE$4*幕後結果_最佳化!$Q1268)*12/3</f>
        <v>-0.49942808640568687</v>
      </c>
      <c r="AD267" s="114">
        <f>(幕後結果!$AF$2+幕後結果!$AF$4*幕後結果_最佳化!$R1268)*12/3</f>
        <v>-0.62062665177370491</v>
      </c>
      <c r="AE267" s="114">
        <f>(幕後結果!$AG$2+幕後結果!$AG$4*幕後結果_最佳化!$S1268)*12/3</f>
        <v>8.155243767150655E-3</v>
      </c>
      <c r="AF267" s="114">
        <f>(幕後結果!$AH$2+幕後結果!$AH$4*幕後結果_最佳化!$T1268)*12/3</f>
        <v>-0.56169633178546452</v>
      </c>
      <c r="AG267" s="114">
        <f>(幕後結果!$AI$2+幕後結果!$AI$4*幕後結果_最佳化!$U1268)*12/3</f>
        <v>-2.9291743016657521</v>
      </c>
      <c r="AH267" s="114">
        <f>(幕後結果!$AJ$2+幕後結果!$AJ$4*幕後結果_最佳化!$V1268)*12/3</f>
        <v>-0.16682764304959707</v>
      </c>
      <c r="AI267" s="90">
        <f>(幕後結果!$AK$2+幕後結果!$AK$4*幕後結果_最佳化!$W1268)*12/3</f>
        <v>0.21133173073482125</v>
      </c>
      <c r="AJ267" s="50"/>
      <c r="AK267" s="50"/>
      <c r="AL267" s="50"/>
      <c r="AM267" s="98">
        <v>266</v>
      </c>
      <c r="AN267" s="118">
        <f t="shared" si="53"/>
        <v>0.16085731154221178</v>
      </c>
      <c r="AO267" s="118">
        <f t="shared" si="54"/>
        <v>0.10353543686682376</v>
      </c>
      <c r="AP267" s="118">
        <f t="shared" si="55"/>
        <v>0.12488259526266729</v>
      </c>
      <c r="AQ267" s="118">
        <f t="shared" si="56"/>
        <v>0.12675089028251749</v>
      </c>
      <c r="AR267" s="118">
        <f t="shared" si="57"/>
        <v>0.11364060935539977</v>
      </c>
      <c r="AS267" s="118">
        <f t="shared" si="58"/>
        <v>2.1349509765310165E-2</v>
      </c>
      <c r="AT267" s="118">
        <f t="shared" si="59"/>
        <v>0.13596982305636268</v>
      </c>
      <c r="AU267" s="118">
        <f t="shared" si="60"/>
        <v>4.1391932456923783E-2</v>
      </c>
      <c r="AV267" s="118">
        <f t="shared" si="61"/>
        <v>3.8730734884789814E-2</v>
      </c>
      <c r="AW267" s="118">
        <f t="shared" si="62"/>
        <v>0.13289115652699349</v>
      </c>
      <c r="AX267" s="118">
        <f t="shared" si="63"/>
        <v>0.99999999999999989</v>
      </c>
      <c r="AY267" s="118">
        <f>SUMPRODUCT(AN267:AW267,幕後結果_最佳化!$Z$1005:$AI$1005)</f>
        <v>-8.5574047027845282E-2</v>
      </c>
      <c r="AZ267" s="118">
        <f>(SUMPRODUCT(AN267:AW267,MMULT(AN267:AW267,幕後結果!$AB$9:$AK$18)))*252</f>
        <v>7.3276775103052333E-2</v>
      </c>
      <c r="BA267" s="118">
        <f t="shared" si="64"/>
        <v>0.2706968324584762</v>
      </c>
      <c r="BB267" s="113">
        <f t="shared" si="65"/>
        <v>-0.47460491451281644</v>
      </c>
      <c r="BC267" s="50"/>
      <c r="BD267" s="50"/>
    </row>
    <row r="268" spans="1:56">
      <c r="A268" s="85">
        <v>267</v>
      </c>
      <c r="B268" s="114">
        <v>0.36929892111765228</v>
      </c>
      <c r="C268" s="114">
        <v>9.1342881025311184E-2</v>
      </c>
      <c r="D268" s="114">
        <v>0.86286079936217219</v>
      </c>
      <c r="E268" s="114">
        <v>0.44150661311642625</v>
      </c>
      <c r="F268" s="114">
        <v>0.45420693772022225</v>
      </c>
      <c r="G268" s="114">
        <v>0.97240483874140549</v>
      </c>
      <c r="H268" s="114">
        <v>0.21448470203263947</v>
      </c>
      <c r="I268" s="114">
        <v>0.82383728500122677</v>
      </c>
      <c r="J268" s="114">
        <v>0.64512914513599884</v>
      </c>
      <c r="K268" s="94">
        <v>0.81280536382401092</v>
      </c>
      <c r="L268" s="95"/>
      <c r="M268" s="96">
        <v>267</v>
      </c>
      <c r="N268" s="117">
        <v>-0.33371074286193447</v>
      </c>
      <c r="O268" s="117">
        <v>-1.3325309990734753</v>
      </c>
      <c r="P268" s="117">
        <v>1.0932628676400358</v>
      </c>
      <c r="Q268" s="117">
        <v>-0.1471505053386731</v>
      </c>
      <c r="R268" s="117">
        <v>-0.1150394217153641</v>
      </c>
      <c r="S268" s="117">
        <v>1.917374885173023</v>
      </c>
      <c r="T268" s="117">
        <v>-0.79095645221417987</v>
      </c>
      <c r="U268" s="114">
        <v>0.93008818037052499</v>
      </c>
      <c r="V268" s="114">
        <v>0.37220300389708166</v>
      </c>
      <c r="W268" s="88">
        <v>0.88828164154534961</v>
      </c>
      <c r="X268" s="50"/>
      <c r="Y268" s="89">
        <v>267</v>
      </c>
      <c r="Z268" s="114">
        <f>(幕後結果!$AB$2+幕後結果!$AB$4*幕後結果_最佳化!$N1269)*12/3</f>
        <v>-0.46260903018265703</v>
      </c>
      <c r="AA268" s="114">
        <f>(幕後結果!$AC$2+幕後結果!$AC$4*幕後結果_最佳化!$O1269)*12/3</f>
        <v>-0.17471684895726858</v>
      </c>
      <c r="AB268" s="114">
        <f>(幕後結果!$AD$2+幕後結果!$AD$4*幕後結果_最佳化!$P1269)*12/3</f>
        <v>-0.57226620337714484</v>
      </c>
      <c r="AC268" s="114">
        <f>(幕後結果!$AE$2+幕後結果!$AE$4*幕後結果_最佳化!$Q1269)*12/3</f>
        <v>-0.77236482614077284</v>
      </c>
      <c r="AD268" s="114">
        <f>(幕後結果!$AF$2+幕後結果!$AF$4*幕後結果_最佳化!$R1269)*12/3</f>
        <v>-1.1297607421138192</v>
      </c>
      <c r="AE268" s="114">
        <f>(幕後結果!$AG$2+幕後結果!$AG$4*幕後結果_最佳化!$S1269)*12/3</f>
        <v>1.8423145127341884</v>
      </c>
      <c r="AF268" s="114">
        <f>(幕後結果!$AH$2+幕後結果!$AH$4*幕後結果_最佳化!$T1269)*12/3</f>
        <v>-0.71370382103455654</v>
      </c>
      <c r="AG268" s="114">
        <f>(幕後結果!$AI$2+幕後結果!$AI$4*幕後結果_最佳化!$U1269)*12/3</f>
        <v>1.2655169199274896E-2</v>
      </c>
      <c r="AH268" s="114">
        <f>(幕後結果!$AJ$2+幕後結果!$AJ$4*幕後結果_最佳化!$V1269)*12/3</f>
        <v>0.69849651746463859</v>
      </c>
      <c r="AI268" s="90">
        <f>(幕後結果!$AK$2+幕後結果!$AK$4*幕後結果_最佳化!$W1269)*12/3</f>
        <v>1.4610262349053367</v>
      </c>
      <c r="AJ268" s="50"/>
      <c r="AK268" s="50"/>
      <c r="AL268" s="50"/>
      <c r="AM268" s="98">
        <v>267</v>
      </c>
      <c r="AN268" s="118">
        <f t="shared" si="53"/>
        <v>9.6811127829630556E-2</v>
      </c>
      <c r="AO268" s="118">
        <f t="shared" si="54"/>
        <v>8.9429362935105339E-3</v>
      </c>
      <c r="AP268" s="118">
        <f t="shared" si="55"/>
        <v>9.1682706505058081E-3</v>
      </c>
      <c r="AQ268" s="118">
        <f t="shared" si="56"/>
        <v>0.14573173803883441</v>
      </c>
      <c r="AR268" s="118">
        <f t="shared" si="57"/>
        <v>0.14529908956253579</v>
      </c>
      <c r="AS268" s="118">
        <f t="shared" si="58"/>
        <v>0.19450093393967777</v>
      </c>
      <c r="AT268" s="118">
        <f t="shared" si="59"/>
        <v>0.20841880388736217</v>
      </c>
      <c r="AU268" s="118">
        <f t="shared" si="60"/>
        <v>4.2952856243104826E-2</v>
      </c>
      <c r="AV268" s="118">
        <f t="shared" si="61"/>
        <v>0.13596344508967764</v>
      </c>
      <c r="AW268" s="118">
        <f t="shared" si="62"/>
        <v>1.2210798465160339E-2</v>
      </c>
      <c r="AX268" s="118">
        <f t="shared" si="63"/>
        <v>1</v>
      </c>
      <c r="AY268" s="118">
        <f>SUMPRODUCT(AN268:AW268,幕後結果_最佳化!$Z$1005:$AI$1005)</f>
        <v>-0.15681224063310173</v>
      </c>
      <c r="AZ268" s="118">
        <f>(SUMPRODUCT(AN268:AW268,MMULT(AN268:AW268,幕後結果!$AB$9:$AK$18)))*252</f>
        <v>4.4191022399993472E-2</v>
      </c>
      <c r="BA268" s="118">
        <f t="shared" si="64"/>
        <v>0.21021660828772182</v>
      </c>
      <c r="BB268" s="113">
        <f t="shared" si="65"/>
        <v>-0.95003074333573656</v>
      </c>
      <c r="BC268" s="50"/>
      <c r="BD268" s="50"/>
    </row>
    <row r="269" spans="1:56">
      <c r="A269" s="85">
        <v>268</v>
      </c>
      <c r="B269" s="114">
        <v>0.41623191361715817</v>
      </c>
      <c r="C269" s="114">
        <v>0.64027285187627458</v>
      </c>
      <c r="D269" s="114">
        <v>5.002822478518798E-3</v>
      </c>
      <c r="E269" s="114">
        <v>0.8328878503638486</v>
      </c>
      <c r="F269" s="114">
        <v>0.24740580140329094</v>
      </c>
      <c r="G269" s="114">
        <v>0.18878066533563609</v>
      </c>
      <c r="H269" s="114">
        <v>0.59619506584594029</v>
      </c>
      <c r="I269" s="114">
        <v>0.69098371300574213</v>
      </c>
      <c r="J269" s="114">
        <v>0.28986374561769401</v>
      </c>
      <c r="K269" s="94">
        <v>0.18239474970767766</v>
      </c>
      <c r="L269" s="95"/>
      <c r="M269" s="96">
        <v>268</v>
      </c>
      <c r="N269" s="117">
        <v>-0.21154268590769937</v>
      </c>
      <c r="O269" s="117">
        <v>0.35918820966063952</v>
      </c>
      <c r="P269" s="117">
        <v>-2.5756341569815402</v>
      </c>
      <c r="Q269" s="117">
        <v>0.96564010617826834</v>
      </c>
      <c r="R269" s="117">
        <v>-0.6826759930082561</v>
      </c>
      <c r="S269" s="117">
        <v>-0.882398529465658</v>
      </c>
      <c r="T269" s="117">
        <v>0.24351060811909844</v>
      </c>
      <c r="U269" s="114">
        <v>0.49864063371432854</v>
      </c>
      <c r="V269" s="114">
        <v>-0.55378281414074437</v>
      </c>
      <c r="W269" s="88">
        <v>-0.90627654023272364</v>
      </c>
      <c r="X269" s="50"/>
      <c r="Y269" s="89">
        <v>268</v>
      </c>
      <c r="Z269" s="114">
        <f>(幕後結果!$AB$2+幕後結果!$AB$4*幕後結果_最佳化!$N1270)*12/3</f>
        <v>-0.31093123058425159</v>
      </c>
      <c r="AA269" s="114">
        <f>(幕後結果!$AC$2+幕後結果!$AC$4*幕後結果_最佳化!$O1270)*12/3</f>
        <v>1.6529012322516767</v>
      </c>
      <c r="AB269" s="114">
        <f>(幕後結果!$AD$2+幕後結果!$AD$4*幕後結果_最佳化!$P1270)*12/3</f>
        <v>-3.5777848302597293</v>
      </c>
      <c r="AC269" s="114">
        <f>(幕後結果!$AE$2+幕後結果!$AE$4*幕後結果_最佳化!$Q1270)*12/3</f>
        <v>0.15788354384205289</v>
      </c>
      <c r="AD269" s="114">
        <f>(幕後結果!$AF$2+幕後結果!$AF$4*幕後結果_最佳化!$R1270)*12/3</f>
        <v>-1.8198571057376267</v>
      </c>
      <c r="AE269" s="114">
        <f>(幕後結果!$AG$2+幕後結果!$AG$4*幕後結果_最佳化!$S1270)*12/3</f>
        <v>-0.4961526106609771</v>
      </c>
      <c r="AF269" s="114">
        <f>(幕後結果!$AH$2+幕後結果!$AH$4*幕後結果_最佳化!$T1270)*12/3</f>
        <v>-0.11166062693465025</v>
      </c>
      <c r="AG269" s="114">
        <f>(幕後結果!$AI$2+幕後結果!$AI$4*幕後結果_最佳化!$U1270)*12/3</f>
        <v>-1.9131230916665531</v>
      </c>
      <c r="AH269" s="114">
        <f>(幕後結果!$AJ$2+幕後結果!$AJ$4*幕後結果_最佳化!$V1270)*12/3</f>
        <v>0.3780377024651152</v>
      </c>
      <c r="AI269" s="90">
        <f>(幕後結果!$AK$2+幕後結果!$AK$4*幕後結果_最佳化!$W1270)*12/3</f>
        <v>0.6036456692855583</v>
      </c>
      <c r="AJ269" s="50"/>
      <c r="AK269" s="50"/>
      <c r="AL269" s="50"/>
      <c r="AM269" s="98">
        <v>268</v>
      </c>
      <c r="AN269" s="118">
        <f t="shared" si="53"/>
        <v>5.0889723787391025E-2</v>
      </c>
      <c r="AO269" s="118">
        <f t="shared" si="54"/>
        <v>4.3818841732737542E-2</v>
      </c>
      <c r="AP269" s="118">
        <f t="shared" si="55"/>
        <v>2.7607551262195801E-2</v>
      </c>
      <c r="AQ269" s="118">
        <f t="shared" si="56"/>
        <v>0.15372833231205793</v>
      </c>
      <c r="AR269" s="118">
        <f t="shared" si="57"/>
        <v>2.5288719101109986E-2</v>
      </c>
      <c r="AS269" s="118">
        <f t="shared" si="58"/>
        <v>0.17414573192808494</v>
      </c>
      <c r="AT269" s="118">
        <f t="shared" si="59"/>
        <v>0.17589702319343511</v>
      </c>
      <c r="AU269" s="118">
        <f t="shared" si="60"/>
        <v>0.1829288846766691</v>
      </c>
      <c r="AV269" s="118">
        <f t="shared" si="61"/>
        <v>0.15280466306972412</v>
      </c>
      <c r="AW269" s="118">
        <f t="shared" si="62"/>
        <v>1.2890528936594399E-2</v>
      </c>
      <c r="AX269" s="118">
        <f t="shared" si="63"/>
        <v>1</v>
      </c>
      <c r="AY269" s="118">
        <f>SUMPRODUCT(AN269:AW269,幕後結果_最佳化!$Z$1005:$AI$1005)</f>
        <v>-0.23415267087211497</v>
      </c>
      <c r="AZ269" s="118">
        <f>(SUMPRODUCT(AN269:AW269,MMULT(AN269:AW269,幕後結果!$AB$9:$AK$18)))*252</f>
        <v>5.2157840981502467E-2</v>
      </c>
      <c r="BA269" s="118">
        <f t="shared" si="64"/>
        <v>0.22838091203404559</v>
      </c>
      <c r="BB269" s="113">
        <f t="shared" si="65"/>
        <v>-1.2131165796851433</v>
      </c>
      <c r="BC269" s="50"/>
      <c r="BD269" s="50"/>
    </row>
    <row r="270" spans="1:56">
      <c r="A270" s="85">
        <v>269</v>
      </c>
      <c r="B270" s="114">
        <v>0.81331125955451511</v>
      </c>
      <c r="C270" s="114">
        <v>0.14091209257585224</v>
      </c>
      <c r="D270" s="114">
        <v>0.61868299398743143</v>
      </c>
      <c r="E270" s="114">
        <v>0.35450668732553359</v>
      </c>
      <c r="F270" s="114">
        <v>2.1399676000853241E-2</v>
      </c>
      <c r="G270" s="114">
        <v>0.73983288647773526</v>
      </c>
      <c r="H270" s="114">
        <v>0.27806560956059778</v>
      </c>
      <c r="I270" s="114">
        <v>1.2967693990943996E-3</v>
      </c>
      <c r="J270" s="114">
        <v>0.75705747741359675</v>
      </c>
      <c r="K270" s="94">
        <v>0.44024734795462361</v>
      </c>
      <c r="L270" s="95"/>
      <c r="M270" s="96">
        <v>269</v>
      </c>
      <c r="N270" s="117">
        <v>0.89016465382351406</v>
      </c>
      <c r="O270" s="117">
        <v>-1.0762304937746987</v>
      </c>
      <c r="P270" s="117">
        <v>0.3020236791257217</v>
      </c>
      <c r="Q270" s="117">
        <v>-0.37318148586121963</v>
      </c>
      <c r="R270" s="117">
        <v>-2.0256627927986388</v>
      </c>
      <c r="S270" s="117">
        <v>0.64283028899793082</v>
      </c>
      <c r="T270" s="117">
        <v>-0.58859763746354554</v>
      </c>
      <c r="U270" s="114">
        <v>-3.0122091006156295</v>
      </c>
      <c r="V270" s="114">
        <v>0.69686857583116624</v>
      </c>
      <c r="W270" s="88">
        <v>-0.15034212981581438</v>
      </c>
      <c r="X270" s="50"/>
      <c r="Y270" s="89">
        <v>269</v>
      </c>
      <c r="Z270" s="114">
        <f>(幕後結果!$AB$2+幕後結果!$AB$4*幕後結果_最佳化!$N1271)*12/3</f>
        <v>1.0568939543120071</v>
      </c>
      <c r="AA270" s="114">
        <f>(幕後結果!$AC$2+幕後結果!$AC$4*幕後結果_最佳化!$O1271)*12/3</f>
        <v>0.89652829523155864</v>
      </c>
      <c r="AB270" s="114">
        <f>(幕後結果!$AD$2+幕後結果!$AD$4*幕後結果_最佳化!$P1271)*12/3</f>
        <v>3.3776574010241478E-2</v>
      </c>
      <c r="AC270" s="114">
        <f>(幕後結果!$AE$2+幕後結果!$AE$4*幕後結果_最佳化!$Q1271)*12/3</f>
        <v>-0.761666667045931</v>
      </c>
      <c r="AD270" s="114">
        <f>(幕後結果!$AF$2+幕後結果!$AF$4*幕後結果_最佳化!$R1271)*12/3</f>
        <v>-2.759732885839687</v>
      </c>
      <c r="AE270" s="114">
        <f>(幕後結果!$AG$2+幕後結果!$AG$4*幕後結果_最佳化!$S1271)*12/3</f>
        <v>0.65736537073450585</v>
      </c>
      <c r="AF270" s="114">
        <f>(幕後結果!$AH$2+幕後結果!$AH$4*幕後結果_最佳化!$T1271)*12/3</f>
        <v>-0.76776685751916351</v>
      </c>
      <c r="AG270" s="114">
        <f>(幕後結果!$AI$2+幕後結果!$AI$4*幕後結果_最佳化!$U1271)*12/3</f>
        <v>-5.7616756399777431</v>
      </c>
      <c r="AH270" s="114">
        <f>(幕後結果!$AJ$2+幕後結果!$AJ$4*幕後結果_最佳化!$V1271)*12/3</f>
        <v>0.73330782278071283</v>
      </c>
      <c r="AI270" s="90">
        <f>(幕後結果!$AK$2+幕後結果!$AK$4*幕後結果_最佳化!$W1271)*12/3</f>
        <v>-0.13773983273713764</v>
      </c>
      <c r="AJ270" s="50"/>
      <c r="AK270" s="50"/>
      <c r="AL270" s="50"/>
      <c r="AM270" s="98">
        <v>269</v>
      </c>
      <c r="AN270" s="118">
        <f t="shared" si="53"/>
        <v>4.7491930538651916E-2</v>
      </c>
      <c r="AO270" s="118">
        <f t="shared" si="54"/>
        <v>0.107485773987528</v>
      </c>
      <c r="AP270" s="118">
        <f t="shared" si="55"/>
        <v>0.12126378652637897</v>
      </c>
      <c r="AQ270" s="118">
        <f t="shared" si="56"/>
        <v>1.2120373987406037E-3</v>
      </c>
      <c r="AR270" s="118">
        <f t="shared" si="57"/>
        <v>0.15443622063255646</v>
      </c>
      <c r="AS270" s="118">
        <f t="shared" si="58"/>
        <v>1.0065959922610274E-2</v>
      </c>
      <c r="AT270" s="118">
        <f t="shared" si="59"/>
        <v>0.19367746747710141</v>
      </c>
      <c r="AU270" s="118">
        <f t="shared" si="60"/>
        <v>0.14530941230209896</v>
      </c>
      <c r="AV270" s="118">
        <f t="shared" si="61"/>
        <v>0.17094529731868963</v>
      </c>
      <c r="AW270" s="118">
        <f t="shared" si="62"/>
        <v>4.8112113895643661E-2</v>
      </c>
      <c r="AX270" s="118">
        <f t="shared" si="63"/>
        <v>0.99999999999999989</v>
      </c>
      <c r="AY270" s="118">
        <f>SUMPRODUCT(AN270:AW270,幕後結果_最佳化!$Z$1005:$AI$1005)</f>
        <v>-0.23688777474240502</v>
      </c>
      <c r="AZ270" s="118">
        <f>(SUMPRODUCT(AN270:AW270,MMULT(AN270:AW270,幕後結果!$AB$9:$AK$18)))*252</f>
        <v>6.7470249662783394E-2</v>
      </c>
      <c r="BA270" s="118">
        <f t="shared" si="64"/>
        <v>0.25975036027459786</v>
      </c>
      <c r="BB270" s="113">
        <f t="shared" si="65"/>
        <v>-1.0771410459127926</v>
      </c>
      <c r="BC270" s="50"/>
      <c r="BD270" s="50"/>
    </row>
    <row r="271" spans="1:56">
      <c r="A271" s="85">
        <v>270</v>
      </c>
      <c r="B271" s="114">
        <v>0.25061474887864921</v>
      </c>
      <c r="C271" s="114">
        <v>0.72694790020416789</v>
      </c>
      <c r="D271" s="114">
        <v>0.46326708671351802</v>
      </c>
      <c r="E271" s="114">
        <v>0.81782529912079616</v>
      </c>
      <c r="F271" s="114">
        <v>0.99284796184958335</v>
      </c>
      <c r="G271" s="114">
        <v>0.21071777383225854</v>
      </c>
      <c r="H271" s="114">
        <v>7.6025604185419926E-2</v>
      </c>
      <c r="I271" s="114">
        <v>0.252754991904238</v>
      </c>
      <c r="J271" s="114">
        <v>0.71498346940330371</v>
      </c>
      <c r="K271" s="94">
        <v>0.75498122764002851</v>
      </c>
      <c r="L271" s="95"/>
      <c r="M271" s="96">
        <v>270</v>
      </c>
      <c r="N271" s="117">
        <v>-0.67255647822552134</v>
      </c>
      <c r="O271" s="117">
        <v>0.60360814013297925</v>
      </c>
      <c r="P271" s="117">
        <v>-9.2206248732558865E-2</v>
      </c>
      <c r="Q271" s="117">
        <v>0.90710854127153984</v>
      </c>
      <c r="R271" s="117">
        <v>2.4495351113165178</v>
      </c>
      <c r="S271" s="117">
        <v>-0.80393321248882632</v>
      </c>
      <c r="T271" s="117">
        <v>-1.4323236828115877</v>
      </c>
      <c r="U271" s="114">
        <v>-0.66584530440382084</v>
      </c>
      <c r="V271" s="114">
        <v>0.56800280808114767</v>
      </c>
      <c r="W271" s="88">
        <v>0.69024910992501232</v>
      </c>
      <c r="X271" s="50"/>
      <c r="Y271" s="89">
        <v>270</v>
      </c>
      <c r="Z271" s="114">
        <f>(幕後結果!$AB$2+幕後結果!$AB$4*幕後結果_最佳化!$N1272)*12/3</f>
        <v>-0.88330308740667773</v>
      </c>
      <c r="AA271" s="114">
        <f>(幕後結果!$AC$2+幕後結果!$AC$4*幕後結果_最佳化!$O1272)*12/3</f>
        <v>1.6015083110296819</v>
      </c>
      <c r="AB271" s="114">
        <f>(幕後結果!$AD$2+幕後結果!$AD$4*幕後結果_最佳化!$P1272)*12/3</f>
        <v>-1.3790816021881966</v>
      </c>
      <c r="AC271" s="114">
        <f>(幕後結果!$AE$2+幕後結果!$AE$4*幕後結果_最佳化!$Q1272)*12/3</f>
        <v>9.3658840501283203E-2</v>
      </c>
      <c r="AD271" s="114">
        <f>(幕後結果!$AF$2+幕後結果!$AF$4*幕後結果_最佳化!$R1272)*12/3</f>
        <v>1.6706074916335087</v>
      </c>
      <c r="AE271" s="114">
        <f>(幕後結果!$AG$2+幕後結果!$AG$4*幕後結果_最佳化!$S1272)*12/3</f>
        <v>0.24669220423220359</v>
      </c>
      <c r="AF271" s="114">
        <f>(幕後結果!$AH$2+幕後結果!$AH$4*幕後結果_最佳化!$T1272)*12/3</f>
        <v>-0.56440707916250588</v>
      </c>
      <c r="AG271" s="114">
        <f>(幕後結果!$AI$2+幕後結果!$AI$4*幕後結果_最佳化!$U1272)*12/3</f>
        <v>-2.1914424720071697</v>
      </c>
      <c r="AH271" s="114">
        <f>(幕後結果!$AJ$2+幕後結果!$AJ$4*幕後結果_最佳化!$V1272)*12/3</f>
        <v>0.65214548519672721</v>
      </c>
      <c r="AI271" s="90">
        <f>(幕後結果!$AK$2+幕後結果!$AK$4*幕後結果_最佳化!$W1272)*12/3</f>
        <v>1.6051713940012897</v>
      </c>
      <c r="AJ271" s="50"/>
      <c r="AK271" s="50"/>
      <c r="AL271" s="50"/>
      <c r="AM271" s="98">
        <v>270</v>
      </c>
      <c r="AN271" s="118">
        <f t="shared" si="53"/>
        <v>3.2591899830245172E-2</v>
      </c>
      <c r="AO271" s="118">
        <f t="shared" si="54"/>
        <v>8.9564579332660432E-2</v>
      </c>
      <c r="AP271" s="118">
        <f t="shared" si="55"/>
        <v>0.17508969814876796</v>
      </c>
      <c r="AQ271" s="118">
        <f t="shared" si="56"/>
        <v>0.1452374897303382</v>
      </c>
      <c r="AR271" s="118">
        <f t="shared" si="57"/>
        <v>7.9887969781314655E-2</v>
      </c>
      <c r="AS271" s="118">
        <f t="shared" si="58"/>
        <v>0.1146244552722776</v>
      </c>
      <c r="AT271" s="118">
        <f t="shared" si="59"/>
        <v>0.16539210048388603</v>
      </c>
      <c r="AU271" s="118">
        <f t="shared" si="60"/>
        <v>3.1444034984258989E-2</v>
      </c>
      <c r="AV271" s="118">
        <f t="shared" si="61"/>
        <v>2.2503301582898285E-2</v>
      </c>
      <c r="AW271" s="118">
        <f t="shared" si="62"/>
        <v>0.14366447085335265</v>
      </c>
      <c r="AX271" s="118">
        <f t="shared" si="63"/>
        <v>0.99999999999999989</v>
      </c>
      <c r="AY271" s="118">
        <f>SUMPRODUCT(AN271:AW271,幕後結果_最佳化!$Z$1005:$AI$1005)</f>
        <v>-7.4691647947754472E-2</v>
      </c>
      <c r="AZ271" s="118">
        <f>(SUMPRODUCT(AN271:AW271,MMULT(AN271:AW271,幕後結果!$AB$9:$AK$18)))*252</f>
        <v>6.5106435648628141E-2</v>
      </c>
      <c r="BA271" s="118">
        <f t="shared" si="64"/>
        <v>0.2551596277796081</v>
      </c>
      <c r="BB271" s="113">
        <f t="shared" si="65"/>
        <v>-0.46085522608350582</v>
      </c>
      <c r="BC271" s="50"/>
      <c r="BD271" s="50"/>
    </row>
    <row r="272" spans="1:56">
      <c r="A272" s="85">
        <v>271</v>
      </c>
      <c r="B272" s="114">
        <v>0.63714879663761503</v>
      </c>
      <c r="C272" s="114">
        <v>0.12636499884198327</v>
      </c>
      <c r="D272" s="114">
        <v>0.16783971693495592</v>
      </c>
      <c r="E272" s="114">
        <v>0.1913277405728373</v>
      </c>
      <c r="F272" s="114">
        <v>0.28813925552663222</v>
      </c>
      <c r="G272" s="114">
        <v>4.1213632601661665E-2</v>
      </c>
      <c r="H272" s="114">
        <v>0.69098574396376944</v>
      </c>
      <c r="I272" s="114">
        <v>0.57114874058217246</v>
      </c>
      <c r="J272" s="114">
        <v>0.88425097986426726</v>
      </c>
      <c r="K272" s="94">
        <v>0.12698659251933742</v>
      </c>
      <c r="L272" s="95"/>
      <c r="M272" s="96">
        <v>271</v>
      </c>
      <c r="N272" s="117">
        <v>0.35084797041740118</v>
      </c>
      <c r="O272" s="117">
        <v>-1.143743571804317</v>
      </c>
      <c r="P272" s="117">
        <v>-0.96273717885462595</v>
      </c>
      <c r="Q272" s="117">
        <v>-0.87301393717001474</v>
      </c>
      <c r="R272" s="117">
        <v>-0.55882887933828673</v>
      </c>
      <c r="S272" s="117">
        <v>-1.7367728947362917</v>
      </c>
      <c r="T272" s="117">
        <v>0.49864639850491249</v>
      </c>
      <c r="U272" s="114">
        <v>0.17929952623360798</v>
      </c>
      <c r="V272" s="114">
        <v>1.1965088674063751</v>
      </c>
      <c r="W272" s="88">
        <v>-1.1407518929813196</v>
      </c>
      <c r="X272" s="50"/>
      <c r="Y272" s="89">
        <v>271</v>
      </c>
      <c r="Z272" s="114">
        <f>(幕後結果!$AB$2+幕後結果!$AB$4*幕後結果_最佳化!$N1273)*12/3</f>
        <v>0.38730511198153866</v>
      </c>
      <c r="AA272" s="114">
        <f>(幕後結果!$AC$2+幕後結果!$AC$4*幕後結果_最佳化!$O1273)*12/3</f>
        <v>0.47138659845244418</v>
      </c>
      <c r="AB272" s="114">
        <f>(幕後結果!$AD$2+幕後結果!$AD$4*幕後結果_最佳化!$P1273)*12/3</f>
        <v>-1.9021836299296779</v>
      </c>
      <c r="AC272" s="114">
        <f>(幕後結果!$AE$2+幕後結果!$AE$4*幕後結果_最佳化!$Q1273)*12/3</f>
        <v>-1.1379872735185008</v>
      </c>
      <c r="AD272" s="114">
        <f>(幕後結果!$AF$2+幕後結果!$AF$4*幕後結果_最佳化!$R1273)*12/3</f>
        <v>-1.7546068421080008</v>
      </c>
      <c r="AE272" s="114">
        <f>(幕後結果!$AG$2+幕後結果!$AG$4*幕後結果_最佳化!$S1273)*12/3</f>
        <v>-1.5670987395565816</v>
      </c>
      <c r="AF272" s="114">
        <f>(幕後結果!$AH$2+幕後結果!$AH$4*幕後結果_最佳化!$T1273)*12/3</f>
        <v>-0.32599429394141671</v>
      </c>
      <c r="AG272" s="114">
        <f>(幕後結果!$AI$2+幕後結果!$AI$4*幕後結果_最佳化!$U1273)*12/3</f>
        <v>-1.877157526944589</v>
      </c>
      <c r="AH272" s="114">
        <f>(幕後結果!$AJ$2+幕後結果!$AJ$4*幕後結果_最佳化!$V1273)*12/3</f>
        <v>0.76223409675438203</v>
      </c>
      <c r="AI272" s="90">
        <f>(幕後結果!$AK$2+幕後結果!$AK$4*幕後結果_最佳化!$W1273)*12/3</f>
        <v>-0.34706740069882863</v>
      </c>
      <c r="AJ272" s="50"/>
      <c r="AK272" s="50"/>
      <c r="AL272" s="50"/>
      <c r="AM272" s="98">
        <v>271</v>
      </c>
      <c r="AN272" s="118">
        <f t="shared" si="53"/>
        <v>0.11507840220231973</v>
      </c>
      <c r="AO272" s="118">
        <f t="shared" si="54"/>
        <v>7.2561517013809737E-2</v>
      </c>
      <c r="AP272" s="118">
        <f t="shared" si="55"/>
        <v>0.10216021210205595</v>
      </c>
      <c r="AQ272" s="118">
        <f t="shared" si="56"/>
        <v>0.10095840696794692</v>
      </c>
      <c r="AR272" s="118">
        <f t="shared" si="57"/>
        <v>0.15182453220151546</v>
      </c>
      <c r="AS272" s="118">
        <f t="shared" si="58"/>
        <v>7.5676429280894464E-2</v>
      </c>
      <c r="AT272" s="118">
        <f t="shared" si="59"/>
        <v>0.1481016229872196</v>
      </c>
      <c r="AU272" s="118">
        <f t="shared" si="60"/>
        <v>9.0103929034529545E-2</v>
      </c>
      <c r="AV272" s="118">
        <f t="shared" si="61"/>
        <v>3.8824927924154748E-2</v>
      </c>
      <c r="AW272" s="118">
        <f t="shared" si="62"/>
        <v>0.10471002028555383</v>
      </c>
      <c r="AX272" s="118">
        <f t="shared" si="63"/>
        <v>1</v>
      </c>
      <c r="AY272" s="118">
        <f>SUMPRODUCT(AN272:AW272,幕後結果_最佳化!$Z$1005:$AI$1005)</f>
        <v>-0.21738571026393716</v>
      </c>
      <c r="AZ272" s="118">
        <f>(SUMPRODUCT(AN272:AW272,MMULT(AN272:AW272,幕後結果!$AB$9:$AK$18)))*252</f>
        <v>6.8040956475706557E-2</v>
      </c>
      <c r="BA272" s="118">
        <f t="shared" si="64"/>
        <v>0.26084661484425392</v>
      </c>
      <c r="BB272" s="113">
        <f t="shared" si="65"/>
        <v>-0.99784967659767532</v>
      </c>
      <c r="BC272" s="50"/>
      <c r="BD272" s="50"/>
    </row>
    <row r="273" spans="1:56">
      <c r="A273" s="85">
        <v>272</v>
      </c>
      <c r="B273" s="114">
        <v>0.97027424654638517</v>
      </c>
      <c r="C273" s="114">
        <v>0.83662355932211696</v>
      </c>
      <c r="D273" s="114">
        <v>0.92873155927896445</v>
      </c>
      <c r="E273" s="114">
        <v>0.60947167107950717</v>
      </c>
      <c r="F273" s="114">
        <v>0.95362241548142856</v>
      </c>
      <c r="G273" s="114">
        <v>0.91115017068882209</v>
      </c>
      <c r="H273" s="114">
        <v>0.48018691269035685</v>
      </c>
      <c r="I273" s="114">
        <v>0.66782389993909663</v>
      </c>
      <c r="J273" s="114">
        <v>0.14558372617095938</v>
      </c>
      <c r="K273" s="94">
        <v>0.78992938605635588</v>
      </c>
      <c r="L273" s="95"/>
      <c r="M273" s="96">
        <v>272</v>
      </c>
      <c r="N273" s="117">
        <v>1.8848395247934286</v>
      </c>
      <c r="O273" s="117">
        <v>0.98067531359063875</v>
      </c>
      <c r="P273" s="117">
        <v>1.4664090531723104</v>
      </c>
      <c r="Q273" s="117">
        <v>0.27794229236865742</v>
      </c>
      <c r="R273" s="117">
        <v>1.681039877842867</v>
      </c>
      <c r="S273" s="117">
        <v>1.347871678544174</v>
      </c>
      <c r="T273" s="117">
        <v>-4.9684478706540997E-2</v>
      </c>
      <c r="U273" s="114">
        <v>0.43391219997927355</v>
      </c>
      <c r="V273" s="114">
        <v>-1.0555640067995822</v>
      </c>
      <c r="W273" s="88">
        <v>0.8061762551549031</v>
      </c>
      <c r="X273" s="50"/>
      <c r="Y273" s="89">
        <v>272</v>
      </c>
      <c r="Z273" s="114">
        <f>(幕後結果!$AB$2+幕後結果!$AB$4*幕後結果_最佳化!$N1274)*12/3</f>
        <v>2.2918329351379141</v>
      </c>
      <c r="AA273" s="114">
        <f>(幕後結果!$AC$2+幕後結果!$AC$4*幕後結果_最佳化!$O1274)*12/3</f>
        <v>3.6762851993197159</v>
      </c>
      <c r="AB273" s="114">
        <f>(幕後結果!$AD$2+幕後結果!$AD$4*幕後結果_最佳化!$P1274)*12/3</f>
        <v>3.1815553809320547</v>
      </c>
      <c r="AC273" s="114">
        <f>(幕後結果!$AE$2+幕後結果!$AE$4*幕後結果_最佳化!$Q1274)*12/3</f>
        <v>-1.3746710689370223E-2</v>
      </c>
      <c r="AD273" s="114">
        <f>(幕後結果!$AF$2+幕後結果!$AF$4*幕後結果_最佳化!$R1274)*12/3</f>
        <v>2.0748079519276588</v>
      </c>
      <c r="AE273" s="114">
        <f>(幕後結果!$AG$2+幕後結果!$AG$4*幕後結果_最佳化!$S1274)*12/3</f>
        <v>2.860834409957445</v>
      </c>
      <c r="AF273" s="114">
        <f>(幕後結果!$AH$2+幕後結果!$AH$4*幕後結果_最佳化!$T1274)*12/3</f>
        <v>-0.15809307951556417</v>
      </c>
      <c r="AG273" s="114">
        <f>(幕後結果!$AI$2+幕後結果!$AI$4*幕後結果_最佳化!$U1274)*12/3</f>
        <v>0.66591710567151807</v>
      </c>
      <c r="AH273" s="114">
        <f>(幕後結果!$AJ$2+幕後結果!$AJ$4*幕後結果_最佳化!$V1274)*12/3</f>
        <v>0.6857923528969555</v>
      </c>
      <c r="AI273" s="90">
        <f>(幕後結果!$AK$2+幕後結果!$AK$4*幕後結果_最佳化!$W1274)*12/3</f>
        <v>2.3719256848597783</v>
      </c>
      <c r="AJ273" s="50"/>
      <c r="AK273" s="50"/>
      <c r="AL273" s="50"/>
      <c r="AM273" s="98">
        <v>272</v>
      </c>
      <c r="AN273" s="118">
        <f t="shared" si="53"/>
        <v>2.9067510471229786E-2</v>
      </c>
      <c r="AO273" s="118">
        <f t="shared" si="54"/>
        <v>0.14475557905964187</v>
      </c>
      <c r="AP273" s="118">
        <f t="shared" si="55"/>
        <v>0.14005034246217449</v>
      </c>
      <c r="AQ273" s="118">
        <f t="shared" si="56"/>
        <v>7.995777538750172E-2</v>
      </c>
      <c r="AR273" s="118">
        <f t="shared" si="57"/>
        <v>9.5904411684755358E-2</v>
      </c>
      <c r="AS273" s="118">
        <f t="shared" si="58"/>
        <v>5.0913284430445363E-2</v>
      </c>
      <c r="AT273" s="118">
        <f t="shared" si="59"/>
        <v>4.6882853850236952E-2</v>
      </c>
      <c r="AU273" s="118">
        <f t="shared" si="60"/>
        <v>0.17190285335257582</v>
      </c>
      <c r="AV273" s="118">
        <f t="shared" si="61"/>
        <v>5.3998839010303459E-2</v>
      </c>
      <c r="AW273" s="118">
        <f t="shared" si="62"/>
        <v>0.18656655029113517</v>
      </c>
      <c r="AX273" s="118">
        <f t="shared" si="63"/>
        <v>1</v>
      </c>
      <c r="AY273" s="118">
        <f>SUMPRODUCT(AN273:AW273,幕後結果_最佳化!$Z$1005:$AI$1005)</f>
        <v>-0.11644722524183151</v>
      </c>
      <c r="AZ273" s="118">
        <f>(SUMPRODUCT(AN273:AW273,MMULT(AN273:AW273,幕後結果!$AB$9:$AK$18)))*252</f>
        <v>8.6600758265188552E-2</v>
      </c>
      <c r="BA273" s="118">
        <f t="shared" si="64"/>
        <v>0.29428006773342391</v>
      </c>
      <c r="BB273" s="113">
        <f t="shared" si="65"/>
        <v>-0.54148154331056342</v>
      </c>
      <c r="BC273" s="50"/>
      <c r="BD273" s="50"/>
    </row>
    <row r="274" spans="1:56">
      <c r="A274" s="85">
        <v>273</v>
      </c>
      <c r="B274" s="114">
        <v>0.58450856683992658</v>
      </c>
      <c r="C274" s="114">
        <v>8.2036924138397138E-2</v>
      </c>
      <c r="D274" s="114">
        <v>3.6801818324077695E-2</v>
      </c>
      <c r="E274" s="114">
        <v>0.75144529787549974</v>
      </c>
      <c r="F274" s="114">
        <v>0.28374867995788744</v>
      </c>
      <c r="G274" s="114">
        <v>0.73974433923397398</v>
      </c>
      <c r="H274" s="114">
        <v>0.31380162128060496</v>
      </c>
      <c r="I274" s="114">
        <v>0.85372044906879352</v>
      </c>
      <c r="J274" s="114">
        <v>0.98129279788957136</v>
      </c>
      <c r="K274" s="94">
        <v>0.1648462057532698</v>
      </c>
      <c r="L274" s="95"/>
      <c r="M274" s="96">
        <v>273</v>
      </c>
      <c r="N274" s="117">
        <v>0.21344117631872375</v>
      </c>
      <c r="O274" s="117">
        <v>-1.3915000375171269</v>
      </c>
      <c r="P274" s="117">
        <v>-1.7890694177524475</v>
      </c>
      <c r="Q274" s="117">
        <v>0.67904491383489063</v>
      </c>
      <c r="R274" s="117">
        <v>-0.57174113818573902</v>
      </c>
      <c r="S274" s="117">
        <v>0.64255741709452152</v>
      </c>
      <c r="T274" s="117">
        <v>-0.48510305858401431</v>
      </c>
      <c r="U274" s="114">
        <v>1.0525242255414189</v>
      </c>
      <c r="V274" s="114">
        <v>2.0812131086737851</v>
      </c>
      <c r="W274" s="88">
        <v>-0.97473362013854226</v>
      </c>
      <c r="X274" s="50"/>
      <c r="Y274" s="89">
        <v>273</v>
      </c>
      <c r="Z274" s="114">
        <f>(幕後結果!$AB$2+幕後結果!$AB$4*幕後結果_最佳化!$N1275)*12/3</f>
        <v>0.21670765223339905</v>
      </c>
      <c r="AA274" s="114">
        <f>(幕後結果!$AC$2+幕後結果!$AC$4*幕後結果_最佳化!$O1275)*12/3</f>
        <v>0.12496515253861773</v>
      </c>
      <c r="AB274" s="114">
        <f>(幕後結果!$AD$2+幕後結果!$AD$4*幕後結果_最佳化!$P1275)*12/3</f>
        <v>-3.018084617886887</v>
      </c>
      <c r="AC274" s="114">
        <f>(幕後結果!$AE$2+幕後結果!$AE$4*幕後結果_最佳化!$Q1275)*12/3</f>
        <v>-0.18680900621348537</v>
      </c>
      <c r="AD274" s="114">
        <f>(幕後結果!$AF$2+幕後結果!$AF$4*幕後結果_最佳化!$R1275)*12/3</f>
        <v>-1.7100886377626925</v>
      </c>
      <c r="AE274" s="114">
        <f>(幕後結果!$AG$2+幕後結果!$AG$4*幕後結果_最佳化!$S1275)*12/3</f>
        <v>0.67803777566390711</v>
      </c>
      <c r="AF274" s="114">
        <f>(幕後結果!$AH$2+幕後結果!$AH$4*幕後結果_最佳化!$T1275)*12/3</f>
        <v>-0.53104933069345384</v>
      </c>
      <c r="AG274" s="114">
        <f>(幕後結果!$AI$2+幕後結果!$AI$4*幕後結果_最佳化!$U1275)*12/3</f>
        <v>-0.46312385203939188</v>
      </c>
      <c r="AH274" s="114">
        <f>(幕後結果!$AJ$2+幕後結果!$AJ$4*幕後結果_最佳化!$V1275)*12/3</f>
        <v>1.3619960825821789</v>
      </c>
      <c r="AI274" s="90">
        <f>(幕後結果!$AK$2+幕後結果!$AK$4*幕後結果_最佳化!$W1275)*12/3</f>
        <v>0.47521069290855072</v>
      </c>
      <c r="AJ274" s="50"/>
      <c r="AK274" s="50"/>
      <c r="AL274" s="50"/>
      <c r="AM274" s="98">
        <v>273</v>
      </c>
      <c r="AN274" s="118">
        <f t="shared" si="53"/>
        <v>0.10158625692281251</v>
      </c>
      <c r="AO274" s="118">
        <f t="shared" si="54"/>
        <v>4.3746190355513088E-2</v>
      </c>
      <c r="AP274" s="118">
        <f t="shared" si="55"/>
        <v>0.10193692667769629</v>
      </c>
      <c r="AQ274" s="118">
        <f t="shared" si="56"/>
        <v>2.8638174312135816E-2</v>
      </c>
      <c r="AR274" s="118">
        <f t="shared" si="57"/>
        <v>0.10104061215447327</v>
      </c>
      <c r="AS274" s="118">
        <f t="shared" si="58"/>
        <v>0.10445897766070888</v>
      </c>
      <c r="AT274" s="118">
        <f t="shared" si="59"/>
        <v>0.14969307937132903</v>
      </c>
      <c r="AU274" s="118">
        <f t="shared" si="60"/>
        <v>0.28339546883289524</v>
      </c>
      <c r="AV274" s="118">
        <f t="shared" si="61"/>
        <v>7.9375023165698236E-2</v>
      </c>
      <c r="AW274" s="118">
        <f t="shared" si="62"/>
        <v>6.1292905467376368E-3</v>
      </c>
      <c r="AX274" s="118">
        <f t="shared" si="63"/>
        <v>1</v>
      </c>
      <c r="AY274" s="118">
        <f>SUMPRODUCT(AN274:AW274,幕後結果_最佳化!$Z$1005:$AI$1005)</f>
        <v>-0.53994292874592653</v>
      </c>
      <c r="AZ274" s="118">
        <f>(SUMPRODUCT(AN274:AW274,MMULT(AN274:AW274,幕後結果!$AB$9:$AK$18)))*252</f>
        <v>9.1186847218499192E-2</v>
      </c>
      <c r="BA274" s="118">
        <f t="shared" si="64"/>
        <v>0.30197160001976875</v>
      </c>
      <c r="BB274" s="113">
        <f t="shared" si="65"/>
        <v>-1.9301249809842065</v>
      </c>
      <c r="BC274" s="50"/>
      <c r="BD274" s="50"/>
    </row>
    <row r="275" spans="1:56">
      <c r="A275" s="85">
        <v>274</v>
      </c>
      <c r="B275" s="114">
        <v>0.81258614677104446</v>
      </c>
      <c r="C275" s="114">
        <v>0.78358761513825659</v>
      </c>
      <c r="D275" s="114">
        <v>0.20529562441838944</v>
      </c>
      <c r="E275" s="114">
        <v>0.9383943110552313</v>
      </c>
      <c r="F275" s="114">
        <v>0.60706883432314962</v>
      </c>
      <c r="G275" s="114">
        <v>0.899830659880829</v>
      </c>
      <c r="H275" s="114">
        <v>0.39610389951572622</v>
      </c>
      <c r="I275" s="114">
        <v>0.81095420536173335</v>
      </c>
      <c r="J275" s="114">
        <v>2.448074400674316E-2</v>
      </c>
      <c r="K275" s="94">
        <v>0.26882204558502321</v>
      </c>
      <c r="L275" s="95"/>
      <c r="M275" s="96">
        <v>274</v>
      </c>
      <c r="N275" s="117">
        <v>0.88746666352591319</v>
      </c>
      <c r="O275" s="117">
        <v>0.78436704488271936</v>
      </c>
      <c r="P275" s="117">
        <v>-0.82285360495751003</v>
      </c>
      <c r="Q275" s="117">
        <v>1.5414332457520166</v>
      </c>
      <c r="R275" s="117">
        <v>0.27168747671424831</v>
      </c>
      <c r="S275" s="117">
        <v>1.2805872513640439</v>
      </c>
      <c r="T275" s="117">
        <v>-0.26344475494976077</v>
      </c>
      <c r="U275" s="114">
        <v>0.88141805431556375</v>
      </c>
      <c r="V275" s="114">
        <v>-1.9689268826098272</v>
      </c>
      <c r="W275" s="88">
        <v>-0.61637948315287938</v>
      </c>
      <c r="X275" s="50"/>
      <c r="Y275" s="89">
        <v>274</v>
      </c>
      <c r="Z275" s="114">
        <f>(幕後結果!$AB$2+幕後結果!$AB$4*幕後結果_最佳化!$N1276)*12/3</f>
        <v>1.0535442633872243</v>
      </c>
      <c r="AA275" s="114">
        <f>(幕後結果!$AC$2+幕後結果!$AC$4*幕後結果_最佳化!$O1276)*12/3</f>
        <v>2.8162652221669275</v>
      </c>
      <c r="AB275" s="114">
        <f>(幕後結果!$AD$2+幕後結果!$AD$4*幕後結果_最佳化!$P1276)*12/3</f>
        <v>-0.37624133016586359</v>
      </c>
      <c r="AC275" s="114">
        <f>(幕後結果!$AE$2+幕後結果!$AE$4*幕後結果_最佳化!$Q1276)*12/3</f>
        <v>0.67821369729702974</v>
      </c>
      <c r="AD275" s="114">
        <f>(幕後結果!$AF$2+幕後結果!$AF$4*幕後結果_最佳化!$R1276)*12/3</f>
        <v>5.0703221061248915E-2</v>
      </c>
      <c r="AE275" s="114">
        <f>(幕後結果!$AG$2+幕後結果!$AG$4*幕後結果_最佳化!$S1276)*12/3</f>
        <v>2.2571929781246585</v>
      </c>
      <c r="AF275" s="114">
        <f>(幕後結果!$AH$2+幕後結果!$AH$4*幕後結果_最佳化!$T1276)*12/3</f>
        <v>-0.16356575395655326</v>
      </c>
      <c r="AG275" s="114">
        <f>(幕後結果!$AI$2+幕後結果!$AI$4*幕後結果_最佳化!$U1276)*12/3</f>
        <v>0.10021447205637468</v>
      </c>
      <c r="AH275" s="114">
        <f>(幕後結果!$AJ$2+幕後結果!$AJ$4*幕後結果_最佳化!$V1276)*12/3</f>
        <v>0.19772237036309015</v>
      </c>
      <c r="AI275" s="90">
        <f>(幕後結果!$AK$2+幕後結果!$AK$4*幕後結果_最佳化!$W1276)*12/3</f>
        <v>1.445920328531682</v>
      </c>
      <c r="AJ275" s="50"/>
      <c r="AK275" s="50"/>
      <c r="AL275" s="50"/>
      <c r="AM275" s="98">
        <v>274</v>
      </c>
      <c r="AN275" s="118">
        <f t="shared" si="53"/>
        <v>0.23213782366323302</v>
      </c>
      <c r="AO275" s="118">
        <f t="shared" si="54"/>
        <v>1.7720150542230265E-2</v>
      </c>
      <c r="AP275" s="118">
        <f t="shared" si="55"/>
        <v>0.21327516555489667</v>
      </c>
      <c r="AQ275" s="118">
        <f t="shared" si="56"/>
        <v>0.12807762072104975</v>
      </c>
      <c r="AR275" s="118">
        <f t="shared" si="57"/>
        <v>1.3301278695613983E-3</v>
      </c>
      <c r="AS275" s="118">
        <f t="shared" si="58"/>
        <v>7.6850484773540881E-2</v>
      </c>
      <c r="AT275" s="118">
        <f t="shared" si="59"/>
        <v>6.1871422604367871E-2</v>
      </c>
      <c r="AU275" s="118">
        <f t="shared" si="60"/>
        <v>1.0457827262859909E-2</v>
      </c>
      <c r="AV275" s="118">
        <f t="shared" si="61"/>
        <v>6.7355087974165978E-2</v>
      </c>
      <c r="AW275" s="118">
        <f t="shared" si="62"/>
        <v>0.19092428903409436</v>
      </c>
      <c r="AX275" s="118">
        <f t="shared" si="63"/>
        <v>1.0000000000000002</v>
      </c>
      <c r="AY275" s="118">
        <f>SUMPRODUCT(AN275:AW275,幕後結果_最佳化!$Z$1005:$AI$1005)</f>
        <v>-3.5255446435889515E-3</v>
      </c>
      <c r="AZ275" s="118">
        <f>(SUMPRODUCT(AN275:AW275,MMULT(AN275:AW275,幕後結果!$AB$9:$AK$18)))*252</f>
        <v>9.3114882130002616E-2</v>
      </c>
      <c r="BA275" s="118">
        <f t="shared" si="64"/>
        <v>0.30514731217889274</v>
      </c>
      <c r="BB275" s="113">
        <f t="shared" si="65"/>
        <v>-0.15214141757333244</v>
      </c>
      <c r="BC275" s="50"/>
      <c r="BD275" s="50"/>
    </row>
    <row r="276" spans="1:56">
      <c r="A276" s="85">
        <v>275</v>
      </c>
      <c r="B276" s="114">
        <v>0.91045178898308565</v>
      </c>
      <c r="C276" s="114">
        <v>0.61785246986833364</v>
      </c>
      <c r="D276" s="114">
        <v>0.75994925286923021</v>
      </c>
      <c r="E276" s="114">
        <v>0.33979048323994276</v>
      </c>
      <c r="F276" s="114">
        <v>0.2229136027571379</v>
      </c>
      <c r="G276" s="114">
        <v>9.0763069930620111E-2</v>
      </c>
      <c r="H276" s="114">
        <v>0.98605409559526724</v>
      </c>
      <c r="I276" s="114">
        <v>0.31749882395453022</v>
      </c>
      <c r="J276" s="114">
        <v>0.78151192317630858</v>
      </c>
      <c r="K276" s="94">
        <v>0.69911959645666077</v>
      </c>
      <c r="L276" s="95"/>
      <c r="M276" s="96">
        <v>275</v>
      </c>
      <c r="N276" s="117">
        <v>1.343542351487822</v>
      </c>
      <c r="O276" s="117">
        <v>0.29984543042111139</v>
      </c>
      <c r="P276" s="117">
        <v>0.7061393316358503</v>
      </c>
      <c r="Q276" s="117">
        <v>-0.41303500600912785</v>
      </c>
      <c r="R276" s="117">
        <v>-0.76239011279152136</v>
      </c>
      <c r="S276" s="117">
        <v>-1.3360707792560602</v>
      </c>
      <c r="T276" s="117">
        <v>2.1988047472567915</v>
      </c>
      <c r="U276" s="114">
        <v>-0.47470444688659114</v>
      </c>
      <c r="V276" s="114">
        <v>0.77730956418714647</v>
      </c>
      <c r="W276" s="88">
        <v>0.5218700578162937</v>
      </c>
      <c r="X276" s="50"/>
      <c r="Y276" s="89">
        <v>275</v>
      </c>
      <c r="Z276" s="114">
        <f>(幕後結果!$AB$2+幕後結果!$AB$4*幕後結果_最佳化!$N1277)*12/3</f>
        <v>1.6197852147866987</v>
      </c>
      <c r="AA276" s="114">
        <f>(幕後結果!$AC$2+幕後結果!$AC$4*幕後結果_最佳化!$O1277)*12/3</f>
        <v>2.6164410555162618</v>
      </c>
      <c r="AB276" s="114">
        <f>(幕後結果!$AD$2+幕後結果!$AD$4*幕後結果_最佳化!$P1277)*12/3</f>
        <v>1.5174841134782875</v>
      </c>
      <c r="AC276" s="114">
        <f>(幕後結果!$AE$2+幕後結果!$AE$4*幕後結果_最佳化!$Q1277)*12/3</f>
        <v>-0.58466534478531051</v>
      </c>
      <c r="AD276" s="114">
        <f>(幕後結果!$AF$2+幕後結果!$AF$4*幕後結果_最佳化!$R1277)*12/3</f>
        <v>-1.0173138116683347</v>
      </c>
      <c r="AE276" s="114">
        <f>(幕後結果!$AG$2+幕後結果!$AG$4*幕後結果_最佳化!$S1277)*12/3</f>
        <v>-0.45560854996608496</v>
      </c>
      <c r="AF276" s="114">
        <f>(幕後結果!$AH$2+幕後結果!$AH$4*幕後結果_最佳化!$T1277)*12/3</f>
        <v>0.47570364232594198</v>
      </c>
      <c r="AG276" s="114">
        <f>(幕後結果!$AI$2+幕後結果!$AI$4*幕後結果_最佳化!$U1277)*12/3</f>
        <v>-1.7204922988060887</v>
      </c>
      <c r="AH276" s="114">
        <f>(幕後結果!$AJ$2+幕後結果!$AJ$4*幕後結果_最佳化!$V1277)*12/3</f>
        <v>1.511472879137469</v>
      </c>
      <c r="AI276" s="90">
        <f>(幕後結果!$AK$2+幕後結果!$AK$4*幕後結果_最佳化!$W1277)*12/3</f>
        <v>1.5313572823668986</v>
      </c>
      <c r="AJ276" s="50"/>
      <c r="AK276" s="50"/>
      <c r="AL276" s="50"/>
      <c r="AM276" s="98">
        <v>275</v>
      </c>
      <c r="AN276" s="118">
        <f t="shared" si="53"/>
        <v>9.032553889259845E-2</v>
      </c>
      <c r="AO276" s="118">
        <f t="shared" si="54"/>
        <v>4.6292435173264306E-2</v>
      </c>
      <c r="AP276" s="118">
        <f t="shared" si="55"/>
        <v>8.3025398098926687E-2</v>
      </c>
      <c r="AQ276" s="118">
        <f t="shared" si="56"/>
        <v>0.16086149614111797</v>
      </c>
      <c r="AR276" s="118">
        <f t="shared" si="57"/>
        <v>9.6035545226287496E-3</v>
      </c>
      <c r="AS276" s="118">
        <f t="shared" si="58"/>
        <v>0.15904098050816709</v>
      </c>
      <c r="AT276" s="118">
        <f t="shared" si="59"/>
        <v>0.1915070294882924</v>
      </c>
      <c r="AU276" s="118">
        <f t="shared" si="60"/>
        <v>7.5875593289865151E-2</v>
      </c>
      <c r="AV276" s="118">
        <f t="shared" si="61"/>
        <v>3.5790558792599077E-2</v>
      </c>
      <c r="AW276" s="118">
        <f t="shared" si="62"/>
        <v>0.14767741509254018</v>
      </c>
      <c r="AX276" s="118">
        <f t="shared" si="63"/>
        <v>1</v>
      </c>
      <c r="AY276" s="118">
        <f>SUMPRODUCT(AN276:AW276,幕後結果_最佳化!$Z$1005:$AI$1005)</f>
        <v>-5.7617941770336328E-2</v>
      </c>
      <c r="AZ276" s="118">
        <f>(SUMPRODUCT(AN276:AW276,MMULT(AN276:AW276,幕後結果!$AB$9:$AK$18)))*252</f>
        <v>5.2851494482107957E-2</v>
      </c>
      <c r="BA276" s="118">
        <f t="shared" si="64"/>
        <v>0.22989452903909643</v>
      </c>
      <c r="BB276" s="113">
        <f t="shared" si="65"/>
        <v>-0.43723503204046232</v>
      </c>
      <c r="BC276" s="50"/>
      <c r="BD276" s="50"/>
    </row>
    <row r="277" spans="1:56">
      <c r="A277" s="85">
        <v>276</v>
      </c>
      <c r="B277" s="114">
        <v>0.46564303060580681</v>
      </c>
      <c r="C277" s="114">
        <v>0.27975033716111186</v>
      </c>
      <c r="D277" s="114">
        <v>0.83273449594553162</v>
      </c>
      <c r="E277" s="114">
        <v>0.36391285811033702</v>
      </c>
      <c r="F277" s="114">
        <v>0.37796398746022053</v>
      </c>
      <c r="G277" s="114">
        <v>0.60219650792973134</v>
      </c>
      <c r="H277" s="114">
        <v>0.75003268578181248</v>
      </c>
      <c r="I277" s="114">
        <v>0.52951174356477804</v>
      </c>
      <c r="J277" s="114">
        <v>0.96920719816785894</v>
      </c>
      <c r="K277" s="94">
        <v>5.849295129612897E-2</v>
      </c>
      <c r="L277" s="95"/>
      <c r="M277" s="96">
        <v>276</v>
      </c>
      <c r="N277" s="117">
        <v>-8.6226882413120404E-2</v>
      </c>
      <c r="O277" s="117">
        <v>-0.58358333591326417</v>
      </c>
      <c r="P277" s="117">
        <v>0.96502755962744968</v>
      </c>
      <c r="Q277" s="117">
        <v>-0.34801926395658273</v>
      </c>
      <c r="R277" s="117">
        <v>-0.31083248199502084</v>
      </c>
      <c r="S277" s="117">
        <v>0.25903662220978474</v>
      </c>
      <c r="T277" s="117">
        <v>0.67459261150979988</v>
      </c>
      <c r="U277" s="114">
        <v>7.4042569209401402E-2</v>
      </c>
      <c r="V277" s="114">
        <v>1.8692675265027867</v>
      </c>
      <c r="W277" s="88">
        <v>-1.5675512251452999</v>
      </c>
      <c r="X277" s="50"/>
      <c r="Y277" s="89">
        <v>276</v>
      </c>
      <c r="Z277" s="114">
        <f>(幕後結果!$AB$2+幕後結果!$AB$4*幕後結果_最佳化!$N1278)*12/3</f>
        <v>-0.1553453450193836</v>
      </c>
      <c r="AA277" s="114">
        <f>(幕後結果!$AC$2+幕後結果!$AC$4*幕後結果_最佳化!$O1278)*12/3</f>
        <v>0.76184770325973117</v>
      </c>
      <c r="AB277" s="114">
        <f>(幕後結果!$AD$2+幕後結果!$AD$4*幕後結果_最佳化!$P1278)*12/3</f>
        <v>-0.12815568547365275</v>
      </c>
      <c r="AC277" s="114">
        <f>(幕後結果!$AE$2+幕後結果!$AE$4*幕後結果_最佳化!$Q1278)*12/3</f>
        <v>-0.78907348560788027</v>
      </c>
      <c r="AD277" s="114">
        <f>(幕後結果!$AF$2+幕後結果!$AF$4*幕後結果_最佳化!$R1278)*12/3</f>
        <v>-1.1858191517550911</v>
      </c>
      <c r="AE277" s="114">
        <f>(幕後結果!$AG$2+幕後結果!$AG$4*幕後結果_最佳化!$S1278)*12/3</f>
        <v>0.49731048694278668</v>
      </c>
      <c r="AF277" s="114">
        <f>(幕後結果!$AH$2+幕後結果!$AH$4*幕後結果_最佳化!$T1278)*12/3</f>
        <v>-0.12985674025344171</v>
      </c>
      <c r="AG277" s="114">
        <f>(幕後結果!$AI$2+幕後結果!$AI$4*幕後結果_最佳化!$U1278)*12/3</f>
        <v>-1.25926165493364</v>
      </c>
      <c r="AH277" s="114">
        <f>(幕後結果!$AJ$2+幕後結果!$AJ$4*幕後結果_最佳化!$V1278)*12/3</f>
        <v>1.635714932612635</v>
      </c>
      <c r="AI277" s="90">
        <f>(幕後結果!$AK$2+幕後結果!$AK$4*幕後結果_最佳化!$W1278)*12/3</f>
        <v>-0.53763101909484801</v>
      </c>
      <c r="AJ277" s="50"/>
      <c r="AK277" s="50"/>
      <c r="AL277" s="50"/>
      <c r="AM277" s="98">
        <v>276</v>
      </c>
      <c r="AN277" s="118">
        <f t="shared" si="53"/>
        <v>0.10160208849444101</v>
      </c>
      <c r="AO277" s="118">
        <f t="shared" si="54"/>
        <v>0.17051009144892357</v>
      </c>
      <c r="AP277" s="118">
        <f t="shared" si="55"/>
        <v>3.5307845378341248E-3</v>
      </c>
      <c r="AQ277" s="118">
        <f t="shared" si="56"/>
        <v>0.1452548335869539</v>
      </c>
      <c r="AR277" s="118">
        <f t="shared" si="57"/>
        <v>9.6007928229189146E-2</v>
      </c>
      <c r="AS277" s="118">
        <f t="shared" si="58"/>
        <v>0.16342666892148944</v>
      </c>
      <c r="AT277" s="118">
        <f t="shared" si="59"/>
        <v>8.8648865430154947E-2</v>
      </c>
      <c r="AU277" s="118">
        <f t="shared" si="60"/>
        <v>4.9232861664484581E-2</v>
      </c>
      <c r="AV277" s="118">
        <f t="shared" si="61"/>
        <v>2.5401442635766096E-2</v>
      </c>
      <c r="AW277" s="118">
        <f t="shared" si="62"/>
        <v>0.15638443505076313</v>
      </c>
      <c r="AX277" s="118">
        <f t="shared" si="63"/>
        <v>0.99999999999999989</v>
      </c>
      <c r="AY277" s="118">
        <f>SUMPRODUCT(AN277:AW277,幕後結果_最佳化!$Z$1005:$AI$1005)</f>
        <v>0.18853116261752198</v>
      </c>
      <c r="AZ277" s="118">
        <f>(SUMPRODUCT(AN277:AW277,MMULT(AN277:AW277,幕後結果!$AB$9:$AK$18)))*252</f>
        <v>6.1841228188651599E-2</v>
      </c>
      <c r="BA277" s="118">
        <f t="shared" si="64"/>
        <v>0.24867896611625923</v>
      </c>
      <c r="BB277" s="113">
        <f t="shared" si="65"/>
        <v>0.58561914138503524</v>
      </c>
      <c r="BC277" s="50"/>
      <c r="BD277" s="50"/>
    </row>
    <row r="278" spans="1:56">
      <c r="A278" s="85">
        <v>277</v>
      </c>
      <c r="B278" s="114">
        <v>0.77699945296168527</v>
      </c>
      <c r="C278" s="114">
        <v>5.8004822241900955E-2</v>
      </c>
      <c r="D278" s="114">
        <v>0.67175432180829819</v>
      </c>
      <c r="E278" s="114">
        <v>0.50490476510290128</v>
      </c>
      <c r="F278" s="114">
        <v>0.87276165064956346</v>
      </c>
      <c r="G278" s="114">
        <v>0.61129621753178243</v>
      </c>
      <c r="H278" s="114">
        <v>0.57331617709378713</v>
      </c>
      <c r="I278" s="114">
        <v>0.30423010577947518</v>
      </c>
      <c r="J278" s="114">
        <v>0.34249454296891102</v>
      </c>
      <c r="K278" s="94">
        <v>5.9702782337510918E-2</v>
      </c>
      <c r="L278" s="95"/>
      <c r="M278" s="96">
        <v>277</v>
      </c>
      <c r="N278" s="117">
        <v>0.76209870772733901</v>
      </c>
      <c r="O278" s="117">
        <v>-1.571745245555709</v>
      </c>
      <c r="P278" s="117">
        <v>0.44476255633930656</v>
      </c>
      <c r="Q278" s="117">
        <v>1.2294732626552833E-2</v>
      </c>
      <c r="R278" s="117">
        <v>1.1395431087783561</v>
      </c>
      <c r="S278" s="117">
        <v>0.28269902340077163</v>
      </c>
      <c r="T278" s="117">
        <v>0.18482328231288697</v>
      </c>
      <c r="U278" s="114">
        <v>-0.51227263897298714</v>
      </c>
      <c r="V278" s="114">
        <v>-0.40566455951678854</v>
      </c>
      <c r="W278" s="88">
        <v>-1.5572734984278001</v>
      </c>
      <c r="X278" s="50"/>
      <c r="Y278" s="89">
        <v>277</v>
      </c>
      <c r="Z278" s="114">
        <f>(幕後結果!$AB$2+幕後結果!$AB$4*幕後結果_最佳化!$N1279)*12/3</f>
        <v>0.89789362810863282</v>
      </c>
      <c r="AA278" s="114">
        <f>(幕後結果!$AC$2+幕後結果!$AC$4*幕後結果_最佳化!$O1279)*12/3</f>
        <v>0.30039253076357264</v>
      </c>
      <c r="AB278" s="114">
        <f>(幕後結果!$AD$2+幕後結果!$AD$4*幕後結果_最佳化!$P1279)*12/3</f>
        <v>-0.16079325681313072</v>
      </c>
      <c r="AC278" s="114">
        <f>(幕後結果!$AE$2+幕後結果!$AE$4*幕後結果_最佳化!$Q1279)*12/3</f>
        <v>-0.58604499103990493</v>
      </c>
      <c r="AD278" s="114">
        <f>(幕後結果!$AF$2+幕後結果!$AF$4*幕後結果_最佳化!$R1279)*12/3</f>
        <v>0.49534156247763939</v>
      </c>
      <c r="AE278" s="114">
        <f>(幕後結果!$AG$2+幕後結果!$AG$4*幕後結果_最佳化!$S1279)*12/3</f>
        <v>0.85195710737143449</v>
      </c>
      <c r="AF278" s="114">
        <f>(幕後結果!$AH$2+幕後結果!$AH$4*幕後結果_最佳化!$T1279)*12/3</f>
        <v>-0.25814228009821766</v>
      </c>
      <c r="AG278" s="114">
        <f>(幕後結果!$AI$2+幕後結果!$AI$4*幕後結果_最佳化!$U1279)*12/3</f>
        <v>-1.2141640502094624</v>
      </c>
      <c r="AH278" s="114">
        <f>(幕後結果!$AJ$2+幕後結果!$AJ$4*幕後結果_最佳化!$V1279)*12/3</f>
        <v>0.38289436161228263</v>
      </c>
      <c r="AI278" s="90">
        <f>(幕後結果!$AK$2+幕後結果!$AK$4*幕後結果_最佳化!$W1279)*12/3</f>
        <v>-0.26044412187101329</v>
      </c>
      <c r="AJ278" s="50"/>
      <c r="AK278" s="50"/>
      <c r="AL278" s="50"/>
      <c r="AM278" s="98">
        <v>277</v>
      </c>
      <c r="AN278" s="118">
        <f t="shared" si="53"/>
        <v>7.6040386656129014E-2</v>
      </c>
      <c r="AO278" s="118">
        <f t="shared" si="54"/>
        <v>9.9951788267238578E-2</v>
      </c>
      <c r="AP278" s="118">
        <f t="shared" si="55"/>
        <v>0.14024054394554111</v>
      </c>
      <c r="AQ278" s="118">
        <f t="shared" si="56"/>
        <v>5.6526843307216683E-2</v>
      </c>
      <c r="AR278" s="118">
        <f t="shared" si="57"/>
        <v>5.332711437174896E-2</v>
      </c>
      <c r="AS278" s="118">
        <f t="shared" si="58"/>
        <v>0.16036948201068318</v>
      </c>
      <c r="AT278" s="118">
        <f t="shared" si="59"/>
        <v>0.12284332864842658</v>
      </c>
      <c r="AU278" s="118">
        <f t="shared" si="60"/>
        <v>7.5435792409029867E-2</v>
      </c>
      <c r="AV278" s="118">
        <f t="shared" si="61"/>
        <v>5.1591686513166715E-2</v>
      </c>
      <c r="AW278" s="118">
        <f t="shared" si="62"/>
        <v>0.16367303387081944</v>
      </c>
      <c r="AX278" s="118">
        <f t="shared" si="63"/>
        <v>1</v>
      </c>
      <c r="AY278" s="118">
        <f>SUMPRODUCT(AN278:AW278,幕後結果_最佳化!$Z$1005:$AI$1005)</f>
        <v>3.3240134946811467E-2</v>
      </c>
      <c r="AZ278" s="118">
        <f>(SUMPRODUCT(AN278:AW278,MMULT(AN278:AW278,幕後結果!$AB$9:$AK$18)))*252</f>
        <v>7.1380356653686416E-2</v>
      </c>
      <c r="BA278" s="118">
        <f t="shared" si="64"/>
        <v>0.26717102510131296</v>
      </c>
      <c r="BB278" s="113">
        <f t="shared" si="65"/>
        <v>-3.6156110302475543E-2</v>
      </c>
      <c r="BC278" s="50"/>
      <c r="BD278" s="50"/>
    </row>
    <row r="279" spans="1:56">
      <c r="A279" s="85">
        <v>278</v>
      </c>
      <c r="B279" s="114">
        <v>0.78469269788059126</v>
      </c>
      <c r="C279" s="114">
        <v>5.4896746010066E-2</v>
      </c>
      <c r="D279" s="114">
        <v>1.30490477065488E-2</v>
      </c>
      <c r="E279" s="114">
        <v>0.67855704007900686</v>
      </c>
      <c r="F279" s="114">
        <v>0.68430049195027198</v>
      </c>
      <c r="G279" s="114">
        <v>8.4809126787747768E-2</v>
      </c>
      <c r="H279" s="114">
        <v>0.91496071874954343</v>
      </c>
      <c r="I279" s="114">
        <v>0.30504704516873971</v>
      </c>
      <c r="J279" s="114">
        <v>0.80462600787972205</v>
      </c>
      <c r="K279" s="94">
        <v>0.24148814528064211</v>
      </c>
      <c r="L279" s="95"/>
      <c r="M279" s="96">
        <v>278</v>
      </c>
      <c r="N279" s="117">
        <v>0.78814036928708553</v>
      </c>
      <c r="O279" s="117">
        <v>-1.5991220234750856</v>
      </c>
      <c r="P279" s="117">
        <v>-2.2247489614905755</v>
      </c>
      <c r="Q279" s="117">
        <v>0.46366759149991194</v>
      </c>
      <c r="R279" s="117">
        <v>0.47975865340840146</v>
      </c>
      <c r="S279" s="117">
        <v>-1.3734314650824473</v>
      </c>
      <c r="T279" s="117">
        <v>1.3719514167711382</v>
      </c>
      <c r="U279" s="114">
        <v>-0.50993915376909904</v>
      </c>
      <c r="V279" s="114">
        <v>0.85826167965911349</v>
      </c>
      <c r="W279" s="88">
        <v>-0.70152363411699459</v>
      </c>
      <c r="X279" s="50"/>
      <c r="Y279" s="89">
        <v>278</v>
      </c>
      <c r="Z279" s="114">
        <f>(幕後結果!$AB$2+幕後結果!$AB$4*幕後結果_最佳化!$N1280)*12/3</f>
        <v>0.93022566335372447</v>
      </c>
      <c r="AA279" s="114">
        <f>(幕後結果!$AC$2+幕後結果!$AC$4*幕後結果_最佳化!$O1280)*12/3</f>
        <v>0.28928128100883188</v>
      </c>
      <c r="AB279" s="114">
        <f>(幕後結果!$AD$2+幕後結果!$AD$4*幕後結果_最佳化!$P1280)*12/3</f>
        <v>-2.9362424902041564</v>
      </c>
      <c r="AC279" s="114">
        <f>(幕後結果!$AE$2+幕後結果!$AE$4*幕後結果_最佳化!$Q1280)*12/3</f>
        <v>-0.28903839556064714</v>
      </c>
      <c r="AD279" s="114">
        <f>(幕後結果!$AF$2+幕後結果!$AF$4*幕後結果_最佳化!$R1280)*12/3</f>
        <v>-0.53059045646600356</v>
      </c>
      <c r="AE279" s="114">
        <f>(幕後結果!$AG$2+幕後結果!$AG$4*幕後結果_最佳化!$S1280)*12/3</f>
        <v>-0.88356969552555142</v>
      </c>
      <c r="AF279" s="114">
        <f>(幕後結果!$AH$2+幕後結果!$AH$4*幕後結果_最佳化!$T1280)*12/3</f>
        <v>0.21824853765985353</v>
      </c>
      <c r="AG279" s="114">
        <f>(幕後結果!$AI$2+幕後結果!$AI$4*幕後結果_最佳化!$U1280)*12/3</f>
        <v>-2.0950240639466218</v>
      </c>
      <c r="AH279" s="114">
        <f>(幕後結果!$AJ$2+幕後結果!$AJ$4*幕後結果_最佳化!$V1280)*12/3</f>
        <v>0.94387731611409131</v>
      </c>
      <c r="AI279" s="90">
        <f>(幕後結果!$AK$2+幕後結果!$AK$4*幕後結果_最佳化!$W1280)*12/3</f>
        <v>0.75418739253021816</v>
      </c>
      <c r="AJ279" s="50"/>
      <c r="AK279" s="50"/>
      <c r="AL279" s="50"/>
      <c r="AM279" s="98">
        <v>278</v>
      </c>
      <c r="AN279" s="118">
        <f t="shared" si="53"/>
        <v>8.5664888453997806E-2</v>
      </c>
      <c r="AO279" s="118">
        <f t="shared" si="54"/>
        <v>0.15143886829871686</v>
      </c>
      <c r="AP279" s="118">
        <f t="shared" si="55"/>
        <v>0.21093278785468916</v>
      </c>
      <c r="AQ279" s="118">
        <f t="shared" si="56"/>
        <v>0.175203060686836</v>
      </c>
      <c r="AR279" s="118">
        <f t="shared" si="57"/>
        <v>3.7277966284775328E-3</v>
      </c>
      <c r="AS279" s="118">
        <f t="shared" si="58"/>
        <v>1.403833474027032E-2</v>
      </c>
      <c r="AT279" s="118">
        <f t="shared" si="59"/>
        <v>7.8591229788357933E-2</v>
      </c>
      <c r="AU279" s="118">
        <f t="shared" si="60"/>
        <v>0.17416510778802463</v>
      </c>
      <c r="AV279" s="118">
        <f t="shared" si="61"/>
        <v>5.1016803663939299E-2</v>
      </c>
      <c r="AW279" s="118">
        <f t="shared" si="62"/>
        <v>5.5221122096690556E-2</v>
      </c>
      <c r="AX279" s="118">
        <f t="shared" si="63"/>
        <v>1.0000000000000002</v>
      </c>
      <c r="AY279" s="118">
        <f>SUMPRODUCT(AN279:AW279,幕後結果_最佳化!$Z$1005:$AI$1005)</f>
        <v>-0.26974069228817432</v>
      </c>
      <c r="AZ279" s="118">
        <f>(SUMPRODUCT(AN279:AW279,MMULT(AN279:AW279,幕後結果!$AB$9:$AK$18)))*252</f>
        <v>9.6187132467220826E-2</v>
      </c>
      <c r="BA279" s="118">
        <f t="shared" si="64"/>
        <v>0.31014050439634749</v>
      </c>
      <c r="BB279" s="113">
        <f t="shared" si="65"/>
        <v>-1.0080614684518332</v>
      </c>
      <c r="BC279" s="50"/>
      <c r="BD279" s="50"/>
    </row>
    <row r="280" spans="1:56">
      <c r="A280" s="85">
        <v>279</v>
      </c>
      <c r="B280" s="114">
        <v>0.96619581925216314</v>
      </c>
      <c r="C280" s="114">
        <v>0.19844648694560374</v>
      </c>
      <c r="D280" s="114">
        <v>0.45717159306159094</v>
      </c>
      <c r="E280" s="114">
        <v>0.64532833730109584</v>
      </c>
      <c r="F280" s="114">
        <v>2.8743536761152821E-2</v>
      </c>
      <c r="G280" s="114">
        <v>0.7658187988105698</v>
      </c>
      <c r="H280" s="114">
        <v>0.87915052721448061</v>
      </c>
      <c r="I280" s="114">
        <v>0.66574530634650153</v>
      </c>
      <c r="J280" s="114">
        <v>0.91013868985447544</v>
      </c>
      <c r="K280" s="94">
        <v>0.84179860162309295</v>
      </c>
      <c r="L280" s="95"/>
      <c r="M280" s="96">
        <v>279</v>
      </c>
      <c r="N280" s="117">
        <v>1.8276082849441859</v>
      </c>
      <c r="O280" s="117">
        <v>-0.8471832757563591</v>
      </c>
      <c r="P280" s="117">
        <v>-0.10756194394716204</v>
      </c>
      <c r="Q280" s="117">
        <v>0.37273816922587738</v>
      </c>
      <c r="R280" s="117">
        <v>-1.8995890256810266</v>
      </c>
      <c r="S280" s="117">
        <v>0.72514610493684939</v>
      </c>
      <c r="T280" s="117">
        <v>1.1707508341008745</v>
      </c>
      <c r="U280" s="114">
        <v>0.42819468261220289</v>
      </c>
      <c r="V280" s="114">
        <v>1.3416095739977663</v>
      </c>
      <c r="W280" s="88">
        <v>1.001877425442643</v>
      </c>
      <c r="X280" s="50"/>
      <c r="Y280" s="89">
        <v>279</v>
      </c>
      <c r="Z280" s="114">
        <f>(幕後結果!$AB$2+幕後結果!$AB$4*幕後結果_最佳化!$N1281)*12/3</f>
        <v>2.2207774665887698</v>
      </c>
      <c r="AA280" s="114">
        <f>(幕後結果!$AC$2+幕後結果!$AC$4*幕後結果_最佳化!$O1281)*12/3</f>
        <v>1.7508648137762062</v>
      </c>
      <c r="AB280" s="114">
        <f>(幕後結果!$AD$2+幕後結果!$AD$4*幕後結果_最佳化!$P1281)*12/3</f>
        <v>0.71703804082307199</v>
      </c>
      <c r="AC280" s="114">
        <f>(幕後結果!$AE$2+幕後結果!$AE$4*幕後結果_最佳化!$Q1281)*12/3</f>
        <v>-0.16385381260318144</v>
      </c>
      <c r="AD280" s="114">
        <f>(幕後結果!$AF$2+幕後結果!$AF$4*幕後結果_最佳化!$R1281)*12/3</f>
        <v>-2.1571650471383821</v>
      </c>
      <c r="AE280" s="114">
        <f>(幕後結果!$AG$2+幕後結果!$AG$4*幕後結果_最佳化!$S1281)*12/3</f>
        <v>1.1690863437811452</v>
      </c>
      <c r="AF280" s="114">
        <f>(幕後結果!$AH$2+幕後結果!$AH$4*幕後結果_最佳化!$T1281)*12/3</f>
        <v>3.2914281600849526E-2</v>
      </c>
      <c r="AG280" s="114">
        <f>(幕後結果!$AI$2+幕後結果!$AI$4*幕後結果_最佳化!$U1281)*12/3</f>
        <v>-0.44044899782028413</v>
      </c>
      <c r="AH280" s="114">
        <f>(幕後結果!$AJ$2+幕後結果!$AJ$4*幕後結果_最佳化!$V1281)*12/3</f>
        <v>1.70048685056829</v>
      </c>
      <c r="AI280" s="90">
        <f>(幕後結果!$AK$2+幕後結果!$AK$4*幕後結果_最佳化!$W1281)*12/3</f>
        <v>2.2670895597953495</v>
      </c>
      <c r="AJ280" s="50"/>
      <c r="AK280" s="50"/>
      <c r="AL280" s="50"/>
      <c r="AM280" s="98">
        <v>279</v>
      </c>
      <c r="AN280" s="118">
        <f t="shared" si="53"/>
        <v>0.20560134576660014</v>
      </c>
      <c r="AO280" s="118">
        <f t="shared" si="54"/>
        <v>0.21761790342630227</v>
      </c>
      <c r="AP280" s="118">
        <f t="shared" si="55"/>
        <v>6.5932849738628771E-2</v>
      </c>
      <c r="AQ280" s="118">
        <f t="shared" si="56"/>
        <v>2.8069557668686428E-2</v>
      </c>
      <c r="AR280" s="118">
        <f t="shared" si="57"/>
        <v>9.8841047435573023E-2</v>
      </c>
      <c r="AS280" s="118">
        <f t="shared" si="58"/>
        <v>8.2896533299289671E-3</v>
      </c>
      <c r="AT280" s="118">
        <f t="shared" si="59"/>
        <v>0.14674448438844245</v>
      </c>
      <c r="AU280" s="118">
        <f t="shared" si="60"/>
        <v>4.7229474926292571E-2</v>
      </c>
      <c r="AV280" s="118">
        <f t="shared" si="61"/>
        <v>2.6477974545413275E-2</v>
      </c>
      <c r="AW280" s="118">
        <f t="shared" si="62"/>
        <v>0.15519570877413233</v>
      </c>
      <c r="AX280" s="118">
        <f t="shared" si="63"/>
        <v>1.0000000000000002</v>
      </c>
      <c r="AY280" s="118">
        <f>SUMPRODUCT(AN280:AW280,幕後結果_最佳化!$Z$1005:$AI$1005)</f>
        <v>0.17479022853418019</v>
      </c>
      <c r="AZ280" s="118">
        <f>(SUMPRODUCT(AN280:AW280,MMULT(AN280:AW280,幕後結果!$AB$9:$AK$18)))*252</f>
        <v>8.3916979638532466E-2</v>
      </c>
      <c r="BA280" s="118">
        <f t="shared" si="64"/>
        <v>0.28968427578750711</v>
      </c>
      <c r="BB280" s="113">
        <f t="shared" si="65"/>
        <v>0.45528956715250224</v>
      </c>
      <c r="BC280" s="50"/>
      <c r="BD280" s="50"/>
    </row>
    <row r="281" spans="1:56">
      <c r="A281" s="85">
        <v>280</v>
      </c>
      <c r="B281" s="114">
        <v>0.34222704619163036</v>
      </c>
      <c r="C281" s="114">
        <v>0.12208100500258112</v>
      </c>
      <c r="D281" s="114">
        <v>0.2318668755620712</v>
      </c>
      <c r="E281" s="114">
        <v>0.14184121735037802</v>
      </c>
      <c r="F281" s="114">
        <v>0.59510677186998762</v>
      </c>
      <c r="G281" s="114">
        <v>7.8652947713842014E-2</v>
      </c>
      <c r="H281" s="114">
        <v>2.7962786979704779E-2</v>
      </c>
      <c r="I281" s="114">
        <v>0.70382300038142387</v>
      </c>
      <c r="J281" s="114">
        <v>0.25101334559697541</v>
      </c>
      <c r="K281" s="94">
        <v>0.57751865126010449</v>
      </c>
      <c r="L281" s="95"/>
      <c r="M281" s="96">
        <v>280</v>
      </c>
      <c r="N281" s="117">
        <v>-0.40639268666840028</v>
      </c>
      <c r="O281" s="117">
        <v>-1.1646467546803634</v>
      </c>
      <c r="P281" s="117">
        <v>-0.73271257749858987</v>
      </c>
      <c r="Q281" s="117">
        <v>-1.0720837104781995</v>
      </c>
      <c r="R281" s="117">
        <v>0.24070152587357513</v>
      </c>
      <c r="S281" s="117">
        <v>-1.414190776367815</v>
      </c>
      <c r="T281" s="117">
        <v>-1.9116151556254646</v>
      </c>
      <c r="U281" s="114">
        <v>0.53542790367651028</v>
      </c>
      <c r="V281" s="114">
        <v>-0.67130430741788094</v>
      </c>
      <c r="W281" s="88">
        <v>0.19554961841928042</v>
      </c>
      <c r="X281" s="50"/>
      <c r="Y281" s="89">
        <v>280</v>
      </c>
      <c r="Z281" s="114">
        <f>(幕後結果!$AB$2+幕後結果!$AB$4*幕後結果_最佳化!$N1282)*12/3</f>
        <v>-0.55284732636207012</v>
      </c>
      <c r="AA281" s="114">
        <f>(幕後結果!$AC$2+幕後結果!$AC$4*幕後結果_最佳化!$O1282)*12/3</f>
        <v>-4.9234489859502517E-2</v>
      </c>
      <c r="AB281" s="114">
        <f>(幕後結果!$AD$2+幕後結果!$AD$4*幕後結果_最佳化!$P1282)*12/3</f>
        <v>-2.4916915836203319</v>
      </c>
      <c r="AC281" s="114">
        <f>(幕後結果!$AE$2+幕後結果!$AE$4*幕後結果_最佳化!$Q1282)*12/3</f>
        <v>-1.3441352287971264</v>
      </c>
      <c r="AD281" s="114">
        <f>(幕後結果!$AF$2+幕後結果!$AF$4*幕後結果_最佳化!$R1282)*12/3</f>
        <v>-1.2264449671756856</v>
      </c>
      <c r="AE281" s="114">
        <f>(幕後結果!$AG$2+幕後結果!$AG$4*幕後結果_最佳化!$S1282)*12/3</f>
        <v>-1.374006751575231</v>
      </c>
      <c r="AF281" s="114">
        <f>(幕後結果!$AH$2+幕後結果!$AH$4*幕後結果_最佳化!$T1282)*12/3</f>
        <v>-1.2502713216386652</v>
      </c>
      <c r="AG281" s="114">
        <f>(幕後結果!$AI$2+幕後結果!$AI$4*幕後結果_最佳化!$U1282)*12/3</f>
        <v>-1.7438378829515628</v>
      </c>
      <c r="AH281" s="114">
        <f>(幕後結果!$AJ$2+幕後結果!$AJ$4*幕後結果_最佳化!$V1282)*12/3</f>
        <v>-0.72024025419370885</v>
      </c>
      <c r="AI281" s="90">
        <f>(幕後結果!$AK$2+幕後結果!$AK$4*幕後結果_最佳化!$W1282)*12/3</f>
        <v>0.31387294637306096</v>
      </c>
      <c r="AJ281" s="50"/>
      <c r="AK281" s="50"/>
      <c r="AL281" s="50"/>
      <c r="AM281" s="98">
        <v>280</v>
      </c>
      <c r="AN281" s="118">
        <f t="shared" si="53"/>
        <v>0.14170998411684282</v>
      </c>
      <c r="AO281" s="118">
        <f t="shared" si="54"/>
        <v>7.4096969451453207E-2</v>
      </c>
      <c r="AP281" s="118">
        <f t="shared" si="55"/>
        <v>0.18940221001494456</v>
      </c>
      <c r="AQ281" s="118">
        <f t="shared" si="56"/>
        <v>0.14295872630758583</v>
      </c>
      <c r="AR281" s="118">
        <f t="shared" si="57"/>
        <v>2.4693468763990641E-2</v>
      </c>
      <c r="AS281" s="118">
        <f t="shared" si="58"/>
        <v>4.0809356328559546E-2</v>
      </c>
      <c r="AT281" s="118">
        <f t="shared" si="59"/>
        <v>2.2914226735946196E-2</v>
      </c>
      <c r="AU281" s="118">
        <f t="shared" si="60"/>
        <v>0.20290833992039839</v>
      </c>
      <c r="AV281" s="118">
        <f t="shared" si="61"/>
        <v>0.12212093953663399</v>
      </c>
      <c r="AW281" s="118">
        <f t="shared" si="62"/>
        <v>3.8385778823644946E-2</v>
      </c>
      <c r="AX281" s="118">
        <f t="shared" si="63"/>
        <v>1</v>
      </c>
      <c r="AY281" s="118">
        <f>SUMPRODUCT(AN281:AW281,幕後結果_最佳化!$Z$1005:$AI$1005)</f>
        <v>-0.35058755909010847</v>
      </c>
      <c r="AZ281" s="118">
        <f>(SUMPRODUCT(AN281:AW281,MMULT(AN281:AW281,幕後結果!$AB$9:$AK$18)))*252</f>
        <v>9.8575877644561438E-2</v>
      </c>
      <c r="BA281" s="118">
        <f t="shared" si="64"/>
        <v>0.31396795639772135</v>
      </c>
      <c r="BB281" s="113">
        <f t="shared" si="65"/>
        <v>-1.2532729887621239</v>
      </c>
      <c r="BC281" s="50"/>
      <c r="BD281" s="50"/>
    </row>
    <row r="282" spans="1:56">
      <c r="A282" s="85">
        <v>281</v>
      </c>
      <c r="B282" s="114">
        <v>0.74821291416798341</v>
      </c>
      <c r="C282" s="114">
        <v>0.53664965005378118</v>
      </c>
      <c r="D282" s="114">
        <v>0.15303563710058699</v>
      </c>
      <c r="E282" s="114">
        <v>0.57376323069925261</v>
      </c>
      <c r="F282" s="114">
        <v>0.37510989213962453</v>
      </c>
      <c r="G282" s="114">
        <v>0.45352533016756924</v>
      </c>
      <c r="H282" s="114">
        <v>0.49862261145122511</v>
      </c>
      <c r="I282" s="114">
        <v>0.85455318637961164</v>
      </c>
      <c r="J282" s="114">
        <v>0.72589071394397942</v>
      </c>
      <c r="K282" s="94">
        <v>0.77692004818942961</v>
      </c>
      <c r="L282" s="95"/>
      <c r="M282" s="96">
        <v>281</v>
      </c>
      <c r="N282" s="117">
        <v>0.6688766416285814</v>
      </c>
      <c r="O282" s="117">
        <v>9.199665166930103E-2</v>
      </c>
      <c r="P282" s="117">
        <v>-1.0235004776026495</v>
      </c>
      <c r="Q282" s="117">
        <v>0.18596330384863843</v>
      </c>
      <c r="R282" s="117">
        <v>-0.31834957375780309</v>
      </c>
      <c r="S282" s="117">
        <v>-0.11675947242541786</v>
      </c>
      <c r="T282" s="117">
        <v>-3.4526079409695886E-3</v>
      </c>
      <c r="U282" s="114">
        <v>1.056163272425779</v>
      </c>
      <c r="V282" s="114">
        <v>0.60043169179395828</v>
      </c>
      <c r="W282" s="88">
        <v>0.76183262883709235</v>
      </c>
      <c r="X282" s="50"/>
      <c r="Y282" s="89">
        <v>281</v>
      </c>
      <c r="Z282" s="114">
        <f>(幕後結果!$AB$2+幕後結果!$AB$4*幕後結果_最佳化!$N1283)*12/3</f>
        <v>0.78215373494512352</v>
      </c>
      <c r="AA282" s="114">
        <f>(幕後結果!$AC$2+幕後結果!$AC$4*幕後結果_最佳化!$O1283)*12/3</f>
        <v>1.957171818255155</v>
      </c>
      <c r="AB282" s="114">
        <f>(幕後結果!$AD$2+幕後結果!$AD$4*幕後結果_最佳化!$P1283)*12/3</f>
        <v>-1.1096253254422357</v>
      </c>
      <c r="AC282" s="114">
        <f>(幕後結果!$AE$2+幕後結果!$AE$4*幕後結果_最佳化!$Q1283)*12/3</f>
        <v>-0.28777106492771498</v>
      </c>
      <c r="AD282" s="114">
        <f>(幕後結果!$AF$2+幕後結果!$AF$4*幕後結果_最佳化!$R1283)*12/3</f>
        <v>-1.0229009233106319</v>
      </c>
      <c r="AE282" s="114">
        <f>(幕後結果!$AG$2+幕後結果!$AG$4*幕後結果_最佳化!$S1283)*12/3</f>
        <v>0.44395745278570692</v>
      </c>
      <c r="AF282" s="114">
        <f>(幕後結果!$AH$2+幕後結果!$AH$4*幕後結果_最佳化!$T1283)*12/3</f>
        <v>-0.3113164164852612</v>
      </c>
      <c r="AG282" s="114">
        <f>(幕後結果!$AI$2+幕後結果!$AI$4*幕後結果_最佳化!$U1283)*12/3</f>
        <v>-0.36526072753396543</v>
      </c>
      <c r="AH282" s="114">
        <f>(幕後結果!$AJ$2+幕後結果!$AJ$4*幕後結果_最佳化!$V1283)*12/3</f>
        <v>0.92025932355052176</v>
      </c>
      <c r="AI282" s="90">
        <f>(幕後結果!$AK$2+幕後結果!$AK$4*幕後結果_最佳化!$W1283)*12/3</f>
        <v>1.9286525488827782</v>
      </c>
      <c r="AJ282" s="50"/>
      <c r="AK282" s="50"/>
      <c r="AL282" s="50"/>
      <c r="AM282" s="98">
        <v>281</v>
      </c>
      <c r="AN282" s="118">
        <f t="shared" si="53"/>
        <v>6.5074926863007393E-2</v>
      </c>
      <c r="AO282" s="118">
        <f t="shared" si="54"/>
        <v>8.9866755030653084E-2</v>
      </c>
      <c r="AP282" s="118">
        <f t="shared" si="55"/>
        <v>0.20960520753907141</v>
      </c>
      <c r="AQ282" s="118">
        <f t="shared" si="56"/>
        <v>7.9196487001499866E-2</v>
      </c>
      <c r="AR282" s="118">
        <f t="shared" si="57"/>
        <v>1.0283171931989585E-2</v>
      </c>
      <c r="AS282" s="118">
        <f t="shared" si="58"/>
        <v>0.10487571303212784</v>
      </c>
      <c r="AT282" s="118">
        <f t="shared" si="59"/>
        <v>0.2098019950330802</v>
      </c>
      <c r="AU282" s="118">
        <f t="shared" si="60"/>
        <v>0.10079874825691142</v>
      </c>
      <c r="AV282" s="118">
        <f t="shared" si="61"/>
        <v>8.2881302153886179E-3</v>
      </c>
      <c r="AW282" s="118">
        <f t="shared" si="62"/>
        <v>0.12220886509627067</v>
      </c>
      <c r="AX282" s="118">
        <f t="shared" si="63"/>
        <v>1</v>
      </c>
      <c r="AY282" s="118">
        <f>SUMPRODUCT(AN282:AW282,幕後結果_最佳化!$Z$1005:$AI$1005)</f>
        <v>-0.16565075637614335</v>
      </c>
      <c r="AZ282" s="118">
        <f>(SUMPRODUCT(AN282:AW282,MMULT(AN282:AW282,幕後結果!$AB$9:$AK$18)))*252</f>
        <v>7.5913998572838037E-2</v>
      </c>
      <c r="BA282" s="118">
        <f t="shared" si="64"/>
        <v>0.27552495090796775</v>
      </c>
      <c r="BB282" s="113">
        <f t="shared" si="65"/>
        <v>-0.75692149000982689</v>
      </c>
      <c r="BC282" s="50"/>
      <c r="BD282" s="50"/>
    </row>
    <row r="283" spans="1:56">
      <c r="A283" s="85">
        <v>282</v>
      </c>
      <c r="B283" s="114">
        <v>0.22161588597571868</v>
      </c>
      <c r="C283" s="114">
        <v>0.38535419079305711</v>
      </c>
      <c r="D283" s="114">
        <v>0.871876071443074</v>
      </c>
      <c r="E283" s="114">
        <v>0.56360000999272586</v>
      </c>
      <c r="F283" s="114">
        <v>0.1712758884049872</v>
      </c>
      <c r="G283" s="114">
        <v>0.5090362242083708</v>
      </c>
      <c r="H283" s="114">
        <v>1.0546080206629505E-2</v>
      </c>
      <c r="I283" s="114">
        <v>0.4209388199689954</v>
      </c>
      <c r="J283" s="114">
        <v>0.58879531050479206</v>
      </c>
      <c r="K283" s="94">
        <v>0.94975070049781762</v>
      </c>
      <c r="L283" s="95"/>
      <c r="M283" s="96">
        <v>282</v>
      </c>
      <c r="N283" s="117">
        <v>-0.76674730523766677</v>
      </c>
      <c r="O283" s="117">
        <v>-0.29144842730042958</v>
      </c>
      <c r="P283" s="117">
        <v>1.1353042619581679</v>
      </c>
      <c r="Q283" s="117">
        <v>0.16010294666761049</v>
      </c>
      <c r="R283" s="117">
        <v>-0.94913535112192648</v>
      </c>
      <c r="S283" s="117">
        <v>2.2652392221139205E-2</v>
      </c>
      <c r="T283" s="117">
        <v>-2.3063307102206037</v>
      </c>
      <c r="U283" s="114">
        <v>-0.19949233334063324</v>
      </c>
      <c r="V283" s="114">
        <v>0.22444715899835072</v>
      </c>
      <c r="W283" s="88">
        <v>1.6424412169243048</v>
      </c>
      <c r="X283" s="50"/>
      <c r="Y283" s="89">
        <v>282</v>
      </c>
      <c r="Z283" s="114">
        <f>(幕後結果!$AB$2+幕後結果!$AB$4*幕後結果_最佳化!$N1284)*12/3</f>
        <v>-1.0002457460666918</v>
      </c>
      <c r="AA283" s="114">
        <f>(幕後結果!$AC$2+幕後結果!$AC$4*幕後結果_最佳化!$O1284)*12/3</f>
        <v>0.61507365899112232</v>
      </c>
      <c r="AB283" s="114">
        <f>(幕後結果!$AD$2+幕後結果!$AD$4*幕後結果_最佳化!$P1284)*12/3</f>
        <v>-0.56745817579220958</v>
      </c>
      <c r="AC283" s="114">
        <f>(幕後結果!$AE$2+幕後結果!$AE$4*幕後結果_最佳化!$Q1284)*12/3</f>
        <v>-0.49994152859927782</v>
      </c>
      <c r="AD283" s="114">
        <f>(幕後結果!$AF$2+幕後結果!$AF$4*幕後結果_最佳化!$R1284)*12/3</f>
        <v>-1.9563836268598476</v>
      </c>
      <c r="AE283" s="114">
        <f>(幕後結果!$AG$2+幕後結果!$AG$4*幕後結果_最佳化!$S1284)*12/3</f>
        <v>0.13611612607252427</v>
      </c>
      <c r="AF283" s="114">
        <f>(幕後結果!$AH$2+幕後結果!$AH$4*幕後結果_最佳化!$T1284)*12/3</f>
        <v>-1.2367837979676424</v>
      </c>
      <c r="AG283" s="114">
        <f>(幕後結果!$AI$2+幕後結果!$AI$4*幕後結果_最佳化!$U1284)*12/3</f>
        <v>-2.3001288714288899</v>
      </c>
      <c r="AH283" s="114">
        <f>(幕後結果!$AJ$2+幕後結果!$AJ$4*幕後結果_最佳化!$V1284)*12/3</f>
        <v>0.25672016959705191</v>
      </c>
      <c r="AI283" s="90">
        <f>(幕後結果!$AK$2+幕後結果!$AK$4*幕後結果_最佳化!$W1284)*12/3</f>
        <v>1.5968552353823895</v>
      </c>
      <c r="AJ283" s="50"/>
      <c r="AK283" s="50"/>
      <c r="AL283" s="50"/>
      <c r="AM283" s="98">
        <v>282</v>
      </c>
      <c r="AN283" s="118">
        <f t="shared" si="53"/>
        <v>1.6258725681463193E-2</v>
      </c>
      <c r="AO283" s="118">
        <f t="shared" si="54"/>
        <v>3.7117099222253334E-2</v>
      </c>
      <c r="AP283" s="118">
        <f t="shared" si="55"/>
        <v>0.14743985277574767</v>
      </c>
      <c r="AQ283" s="118">
        <f t="shared" si="56"/>
        <v>0.16392827707582472</v>
      </c>
      <c r="AR283" s="118">
        <f t="shared" si="57"/>
        <v>0.25548043364824219</v>
      </c>
      <c r="AS283" s="118">
        <f t="shared" si="58"/>
        <v>6.639114742469103E-2</v>
      </c>
      <c r="AT283" s="118">
        <f t="shared" si="59"/>
        <v>7.5477905964647651E-2</v>
      </c>
      <c r="AU283" s="118">
        <f t="shared" si="60"/>
        <v>0.1052012171048374</v>
      </c>
      <c r="AV283" s="118">
        <f t="shared" si="61"/>
        <v>6.6119901325349201E-2</v>
      </c>
      <c r="AW283" s="118">
        <f t="shared" si="62"/>
        <v>6.6585439776943534E-2</v>
      </c>
      <c r="AX283" s="118">
        <f t="shared" si="63"/>
        <v>0.99999999999999989</v>
      </c>
      <c r="AY283" s="118">
        <f>SUMPRODUCT(AN283:AW283,幕後結果_最佳化!$Z$1005:$AI$1005)</f>
        <v>-0.44814773092162669</v>
      </c>
      <c r="AZ283" s="118">
        <f>(SUMPRODUCT(AN283:AW283,MMULT(AN283:AW283,幕後結果!$AB$9:$AK$18)))*252</f>
        <v>7.6950601088516229E-2</v>
      </c>
      <c r="BA283" s="118">
        <f t="shared" si="64"/>
        <v>0.27739971356963622</v>
      </c>
      <c r="BB283" s="113">
        <f t="shared" si="65"/>
        <v>-1.7701811029388752</v>
      </c>
      <c r="BC283" s="50"/>
      <c r="BD283" s="50"/>
    </row>
    <row r="284" spans="1:56">
      <c r="A284" s="85">
        <v>283</v>
      </c>
      <c r="B284" s="114">
        <v>0.2966103129188975</v>
      </c>
      <c r="C284" s="114">
        <v>0.29796553060992093</v>
      </c>
      <c r="D284" s="114">
        <v>7.2038313931064968E-2</v>
      </c>
      <c r="E284" s="114">
        <v>0.36108246055776405</v>
      </c>
      <c r="F284" s="114">
        <v>0.50491013802812823</v>
      </c>
      <c r="G284" s="114">
        <v>0.46876783109479736</v>
      </c>
      <c r="H284" s="114">
        <v>0.81577266794613457</v>
      </c>
      <c r="I284" s="114">
        <v>0.95832618236847966</v>
      </c>
      <c r="J284" s="114">
        <v>0.67725381544562846</v>
      </c>
      <c r="K284" s="94">
        <v>0.34237471387880691</v>
      </c>
      <c r="L284" s="95"/>
      <c r="M284" s="96">
        <v>283</v>
      </c>
      <c r="N284" s="117">
        <v>-0.53417476598607316</v>
      </c>
      <c r="O284" s="117">
        <v>-0.53026088681688177</v>
      </c>
      <c r="P284" s="117">
        <v>-1.4607770796598187</v>
      </c>
      <c r="Q284" s="117">
        <v>-0.35556691943585056</v>
      </c>
      <c r="R284" s="117">
        <v>1.2308201571907181E-2</v>
      </c>
      <c r="S284" s="117">
        <v>-7.8367579267492382E-2</v>
      </c>
      <c r="T284" s="117">
        <v>0.89937178233807702</v>
      </c>
      <c r="U284" s="114">
        <v>1.7315841220155272</v>
      </c>
      <c r="V284" s="114">
        <v>0.46003322961758064</v>
      </c>
      <c r="W284" s="88">
        <v>-0.40599070809845933</v>
      </c>
      <c r="X284" s="50"/>
      <c r="Y284" s="89">
        <v>283</v>
      </c>
      <c r="Z284" s="114">
        <f>(幕後結果!$AB$2+幕後結果!$AB$4*幕後結果_最佳化!$N1285)*12/3</f>
        <v>-0.71149521765393242</v>
      </c>
      <c r="AA284" s="114">
        <f>(幕後結果!$AC$2+幕後結果!$AC$4*幕後結果_最佳化!$O1285)*12/3</f>
        <v>0.52171126056017891</v>
      </c>
      <c r="AB284" s="114">
        <f>(幕後結果!$AD$2+幕後結果!$AD$4*幕後結果_最佳化!$P1285)*12/3</f>
        <v>-3.1294992845886198</v>
      </c>
      <c r="AC284" s="114">
        <f>(幕後結果!$AE$2+幕後結果!$AE$4*幕後結果_最佳化!$Q1285)*12/3</f>
        <v>-0.82402218613603706</v>
      </c>
      <c r="AD284" s="114">
        <f>(幕後結果!$AF$2+幕後結果!$AF$4*幕後結果_最佳化!$R1285)*12/3</f>
        <v>-1.4117178183702943</v>
      </c>
      <c r="AE284" s="114">
        <f>(幕後結果!$AG$2+幕後結果!$AG$4*幕後結果_最佳化!$S1285)*12/3</f>
        <v>-6.4607145460683413E-2</v>
      </c>
      <c r="AF284" s="114">
        <f>(幕後結果!$AH$2+幕後結果!$AH$4*幕後結果_最佳化!$T1285)*12/3</f>
        <v>-4.1188482024243078E-2</v>
      </c>
      <c r="AG284" s="114">
        <f>(幕後結果!$AI$2+幕後結果!$AI$4*幕後結果_最佳化!$U1285)*12/3</f>
        <v>4.3744085126357524E-2</v>
      </c>
      <c r="AH284" s="114">
        <f>(幕後結果!$AJ$2+幕後結果!$AJ$4*幕後結果_最佳化!$V1285)*12/3</f>
        <v>0.78827397523430809</v>
      </c>
      <c r="AI284" s="90">
        <f>(幕後結果!$AK$2+幕後結果!$AK$4*幕後結果_最佳化!$W1285)*12/3</f>
        <v>0.7554944143750979</v>
      </c>
      <c r="AJ284" s="50"/>
      <c r="AK284" s="50"/>
      <c r="AL284" s="50"/>
      <c r="AM284" s="98">
        <v>283</v>
      </c>
      <c r="AN284" s="118">
        <f t="shared" si="53"/>
        <v>7.2032651459327732E-2</v>
      </c>
      <c r="AO284" s="118">
        <f t="shared" si="54"/>
        <v>0.11338279193485137</v>
      </c>
      <c r="AP284" s="118">
        <f t="shared" si="55"/>
        <v>4.2899652134683252E-3</v>
      </c>
      <c r="AQ284" s="118">
        <f t="shared" si="56"/>
        <v>0.15404277087293772</v>
      </c>
      <c r="AR284" s="118">
        <f t="shared" si="57"/>
        <v>8.4363719523520578E-2</v>
      </c>
      <c r="AS284" s="118">
        <f t="shared" si="58"/>
        <v>0.11961355866303211</v>
      </c>
      <c r="AT284" s="118">
        <f t="shared" si="59"/>
        <v>0.19022937207812665</v>
      </c>
      <c r="AU284" s="118">
        <f t="shared" si="60"/>
        <v>6.6628044287461137E-3</v>
      </c>
      <c r="AV284" s="118">
        <f t="shared" si="61"/>
        <v>0.18233753454471222</v>
      </c>
      <c r="AW284" s="118">
        <f t="shared" si="62"/>
        <v>7.3044831281277131E-2</v>
      </c>
      <c r="AX284" s="118">
        <f t="shared" si="63"/>
        <v>0.99999999999999989</v>
      </c>
      <c r="AY284" s="118">
        <f>SUMPRODUCT(AN284:AW284,幕後結果_最佳化!$Z$1005:$AI$1005)</f>
        <v>0.15846849647295846</v>
      </c>
      <c r="AZ284" s="118">
        <f>(SUMPRODUCT(AN284:AW284,MMULT(AN284:AW284,幕後結果!$AB$9:$AK$18)))*252</f>
        <v>4.0713611476991589E-2</v>
      </c>
      <c r="BA284" s="118">
        <f t="shared" si="64"/>
        <v>0.20177614199154367</v>
      </c>
      <c r="BB284" s="113">
        <f t="shared" si="65"/>
        <v>0.57275600243066338</v>
      </c>
      <c r="BC284" s="50"/>
      <c r="BD284" s="50"/>
    </row>
    <row r="285" spans="1:56">
      <c r="A285" s="85">
        <v>284</v>
      </c>
      <c r="B285" s="114">
        <v>0.1582772896354061</v>
      </c>
      <c r="C285" s="114">
        <v>0.20523995401088557</v>
      </c>
      <c r="D285" s="114">
        <v>0.71692592657531695</v>
      </c>
      <c r="E285" s="114">
        <v>0.12843570976497265</v>
      </c>
      <c r="F285" s="114">
        <v>3.0288876380027308E-2</v>
      </c>
      <c r="G285" s="114">
        <v>0.42608840500792966</v>
      </c>
      <c r="H285" s="114">
        <v>7.1478661489816631E-2</v>
      </c>
      <c r="I285" s="114">
        <v>0.52565366383581513</v>
      </c>
      <c r="J285" s="114">
        <v>0.7157187841868542</v>
      </c>
      <c r="K285" s="94">
        <v>0.56835654905984279</v>
      </c>
      <c r="L285" s="95"/>
      <c r="M285" s="96">
        <v>284</v>
      </c>
      <c r="N285" s="117">
        <v>-1.0015632467667579</v>
      </c>
      <c r="O285" s="117">
        <v>-0.82304938892389823</v>
      </c>
      <c r="P285" s="117">
        <v>0.57373351238866532</v>
      </c>
      <c r="Q285" s="117">
        <v>-1.1338167592346122</v>
      </c>
      <c r="R285" s="117">
        <v>-1.8765648935116908</v>
      </c>
      <c r="S285" s="117">
        <v>-0.18634169770570638</v>
      </c>
      <c r="T285" s="117">
        <v>-1.4648665778133498</v>
      </c>
      <c r="U285" s="114">
        <v>6.4348580003576544E-2</v>
      </c>
      <c r="V285" s="114">
        <v>0.5701699554495363</v>
      </c>
      <c r="W285" s="88">
        <v>0.17219159948967441</v>
      </c>
      <c r="X285" s="50"/>
      <c r="Y285" s="89">
        <v>284</v>
      </c>
      <c r="Z285" s="114">
        <f>(幕後結果!$AB$2+幕後結果!$AB$4*幕後結果_最佳化!$N1286)*12/3</f>
        <v>-1.291781571467455</v>
      </c>
      <c r="AA285" s="114">
        <f>(幕後結果!$AC$2+幕後結果!$AC$4*幕後結果_最佳化!$O1286)*12/3</f>
        <v>-8.8679734041948288E-2</v>
      </c>
      <c r="AB285" s="114">
        <f>(幕後結果!$AD$2+幕後結果!$AD$4*幕後結果_最佳化!$P1286)*12/3</f>
        <v>-1.6294843568550774</v>
      </c>
      <c r="AC285" s="114">
        <f>(幕後結果!$AE$2+幕後結果!$AE$4*幕後結果_最佳化!$Q1286)*12/3</f>
        <v>-1.408477515754365</v>
      </c>
      <c r="AD285" s="114">
        <f>(幕後結果!$AF$2+幕後結果!$AF$4*幕後結果_最佳化!$R1286)*12/3</f>
        <v>-3.4105525436631492</v>
      </c>
      <c r="AE285" s="114">
        <f>(幕後結果!$AG$2+幕後結果!$AG$4*幕後結果_最佳化!$S1286)*12/3</f>
        <v>-0.66700020780834501</v>
      </c>
      <c r="AF285" s="114">
        <f>(幕後結果!$AH$2+幕後結果!$AH$4*幕後結果_最佳化!$T1286)*12/3</f>
        <v>-1.1701021707589061</v>
      </c>
      <c r="AG285" s="114">
        <f>(幕後結果!$AI$2+幕後結果!$AI$4*幕後結果_最佳化!$U1286)*12/3</f>
        <v>-2.7365472054650852</v>
      </c>
      <c r="AH285" s="114">
        <f>(幕後結果!$AJ$2+幕後結果!$AJ$4*幕後結果_最佳化!$V1286)*12/3</f>
        <v>0.22461776842635317</v>
      </c>
      <c r="AI285" s="90">
        <f>(幕後結果!$AK$2+幕後結果!$AK$4*幕後結果_最佳化!$W1286)*12/3</f>
        <v>-0.11954739083804911</v>
      </c>
      <c r="AJ285" s="50"/>
      <c r="AK285" s="50"/>
      <c r="AL285" s="50"/>
      <c r="AM285" s="98">
        <v>284</v>
      </c>
      <c r="AN285" s="118">
        <f t="shared" si="53"/>
        <v>9.147026391452269E-2</v>
      </c>
      <c r="AO285" s="118">
        <f t="shared" si="54"/>
        <v>0.17048821125296948</v>
      </c>
      <c r="AP285" s="118">
        <f t="shared" si="55"/>
        <v>2.6031548928983243E-2</v>
      </c>
      <c r="AQ285" s="118">
        <f t="shared" si="56"/>
        <v>5.6857905870505911E-2</v>
      </c>
      <c r="AR285" s="118">
        <f t="shared" si="57"/>
        <v>0.21233584848272641</v>
      </c>
      <c r="AS285" s="118">
        <f t="shared" si="58"/>
        <v>6.0975591297286476E-2</v>
      </c>
      <c r="AT285" s="118">
        <f t="shared" si="59"/>
        <v>7.2578595044177935E-2</v>
      </c>
      <c r="AU285" s="118">
        <f t="shared" si="60"/>
        <v>3.8243629360676698E-2</v>
      </c>
      <c r="AV285" s="118">
        <f t="shared" si="61"/>
        <v>0.16081539197019451</v>
      </c>
      <c r="AW285" s="118">
        <f t="shared" si="62"/>
        <v>0.11020301387795677</v>
      </c>
      <c r="AX285" s="118">
        <f t="shared" si="63"/>
        <v>1.0000000000000002</v>
      </c>
      <c r="AY285" s="118">
        <f>SUMPRODUCT(AN285:AW285,幕後結果_最佳化!$Z$1005:$AI$1005)</f>
        <v>0.13187976280774749</v>
      </c>
      <c r="AZ285" s="118">
        <f>(SUMPRODUCT(AN285:AW285,MMULT(AN285:AW285,幕後結果!$AB$9:$AK$18)))*252</f>
        <v>6.4719952126148048E-2</v>
      </c>
      <c r="BA285" s="118">
        <f t="shared" si="64"/>
        <v>0.25440116376728322</v>
      </c>
      <c r="BB285" s="113">
        <f t="shared" si="65"/>
        <v>0.34976161857947669</v>
      </c>
      <c r="BC285" s="50"/>
      <c r="BD285" s="50"/>
    </row>
    <row r="286" spans="1:56">
      <c r="A286" s="85">
        <v>285</v>
      </c>
      <c r="B286" s="114">
        <v>0.2307372415984581</v>
      </c>
      <c r="C286" s="114">
        <v>0.84320775369013212</v>
      </c>
      <c r="D286" s="114">
        <v>0.39127347518473066</v>
      </c>
      <c r="E286" s="114">
        <v>0.52099463334684093</v>
      </c>
      <c r="F286" s="114">
        <v>0.59719229007681607</v>
      </c>
      <c r="G286" s="114">
        <v>0.96729711372592808</v>
      </c>
      <c r="H286" s="114">
        <v>0.81872135044150252</v>
      </c>
      <c r="I286" s="114">
        <v>0.16788090829636104</v>
      </c>
      <c r="J286" s="114">
        <v>0.10876295108639544</v>
      </c>
      <c r="K286" s="94">
        <v>0.96749568814672138</v>
      </c>
      <c r="L286" s="95"/>
      <c r="M286" s="96">
        <v>285</v>
      </c>
      <c r="N286" s="117">
        <v>-0.73642107445762317</v>
      </c>
      <c r="O286" s="117">
        <v>1.0077291798241386</v>
      </c>
      <c r="P286" s="117">
        <v>-0.27600145282255778</v>
      </c>
      <c r="Q286" s="117">
        <v>5.2650056026868695E-2</v>
      </c>
      <c r="R286" s="117">
        <v>0.24608631060560646</v>
      </c>
      <c r="S286" s="117">
        <v>1.8424745042105888</v>
      </c>
      <c r="T286" s="117">
        <v>0.910503002293931</v>
      </c>
      <c r="U286" s="114">
        <v>-0.96257307170954665</v>
      </c>
      <c r="V286" s="114">
        <v>-1.2331336570812161</v>
      </c>
      <c r="W286" s="88">
        <v>1.8451988089823228</v>
      </c>
      <c r="X286" s="50"/>
      <c r="Y286" s="89">
        <v>285</v>
      </c>
      <c r="Z286" s="114">
        <f>(幕後結果!$AB$2+幕後結果!$AB$4*幕後結果_最佳化!$N1287)*12/3</f>
        <v>-0.96259420220565184</v>
      </c>
      <c r="AA286" s="114">
        <f>(幕後結果!$AC$2+幕後結果!$AC$4*幕後結果_最佳化!$O1287)*12/3</f>
        <v>1.9767728122320378</v>
      </c>
      <c r="AB286" s="114">
        <f>(幕後結果!$AD$2+幕後結果!$AD$4*幕後結果_最佳化!$P1287)*12/3</f>
        <v>-1.4734700450628273</v>
      </c>
      <c r="AC286" s="114">
        <f>(幕後結果!$AE$2+幕後結果!$AE$4*幕後結果_最佳化!$Q1287)*12/3</f>
        <v>-0.41088089342131467</v>
      </c>
      <c r="AD286" s="114">
        <f>(幕後結果!$AF$2+幕後結果!$AF$4*幕後結果_最佳化!$R1287)*12/3</f>
        <v>-0.76691789940185229</v>
      </c>
      <c r="AE286" s="114">
        <f>(幕後結果!$AG$2+幕後結果!$AG$4*幕後結果_最佳化!$S1287)*12/3</f>
        <v>2.1094739392362505</v>
      </c>
      <c r="AF286" s="114">
        <f>(幕後結果!$AH$2+幕後結果!$AH$4*幕後結果_最佳化!$T1287)*12/3</f>
        <v>0.11434326586684523</v>
      </c>
      <c r="AG286" s="114">
        <f>(幕後結果!$AI$2+幕後結果!$AI$4*幕後結果_最佳化!$U1287)*12/3</f>
        <v>-3.2144791520949045</v>
      </c>
      <c r="AH286" s="114">
        <f>(幕後結果!$AJ$2+幕後結果!$AJ$4*幕後結果_最佳化!$V1287)*12/3</f>
        <v>0.55064268621731816</v>
      </c>
      <c r="AI286" s="90">
        <f>(幕後結果!$AK$2+幕後結果!$AK$4*幕後結果_最佳化!$W1287)*12/3</f>
        <v>2.2839467778035454</v>
      </c>
      <c r="AJ286" s="50"/>
      <c r="AK286" s="50"/>
      <c r="AL286" s="50"/>
      <c r="AM286" s="98">
        <v>285</v>
      </c>
      <c r="AN286" s="118">
        <f t="shared" si="53"/>
        <v>0.12685476798987896</v>
      </c>
      <c r="AO286" s="118">
        <f t="shared" si="54"/>
        <v>1.306838474945551E-2</v>
      </c>
      <c r="AP286" s="118">
        <f t="shared" si="55"/>
        <v>5.2029381923378769E-2</v>
      </c>
      <c r="AQ286" s="118">
        <f t="shared" si="56"/>
        <v>0.16226543422006817</v>
      </c>
      <c r="AR286" s="118">
        <f t="shared" si="57"/>
        <v>4.9386230013307081E-2</v>
      </c>
      <c r="AS286" s="118">
        <f t="shared" si="58"/>
        <v>0.21722516018081595</v>
      </c>
      <c r="AT286" s="118">
        <f t="shared" si="59"/>
        <v>7.9987010054378777E-2</v>
      </c>
      <c r="AU286" s="118">
        <f t="shared" si="60"/>
        <v>7.4212545899641005E-2</v>
      </c>
      <c r="AV286" s="118">
        <f t="shared" si="61"/>
        <v>3.4054674453098531E-2</v>
      </c>
      <c r="AW286" s="118">
        <f t="shared" si="62"/>
        <v>0.19091641051597733</v>
      </c>
      <c r="AX286" s="118">
        <f t="shared" si="63"/>
        <v>1.0000000000000002</v>
      </c>
      <c r="AY286" s="118">
        <f>SUMPRODUCT(AN286:AW286,幕後結果_最佳化!$Z$1005:$AI$1005)</f>
        <v>-1.4790487351798637E-2</v>
      </c>
      <c r="AZ286" s="118">
        <f>(SUMPRODUCT(AN286:AW286,MMULT(AN286:AW286,幕後結果!$AB$9:$AK$18)))*252</f>
        <v>6.2346135644575293E-2</v>
      </c>
      <c r="BA286" s="118">
        <f t="shared" si="64"/>
        <v>0.24969208166174453</v>
      </c>
      <c r="BB286" s="113">
        <f t="shared" si="65"/>
        <v>-0.23104652325319386</v>
      </c>
      <c r="BC286" s="50"/>
      <c r="BD286" s="50"/>
    </row>
    <row r="287" spans="1:56">
      <c r="A287" s="85">
        <v>286</v>
      </c>
      <c r="B287" s="114">
        <v>0.21602813014380384</v>
      </c>
      <c r="C287" s="114">
        <v>0.68013076999002164</v>
      </c>
      <c r="D287" s="114">
        <v>8.727461584303331E-2</v>
      </c>
      <c r="E287" s="114">
        <v>0.47239807766975628</v>
      </c>
      <c r="F287" s="114">
        <v>5.4377012832354632E-2</v>
      </c>
      <c r="G287" s="114">
        <v>0.62358842171616446</v>
      </c>
      <c r="H287" s="114">
        <v>0.78380910979706009</v>
      </c>
      <c r="I287" s="114">
        <v>0.65804466501713477</v>
      </c>
      <c r="J287" s="114">
        <v>0.21711283545623661</v>
      </c>
      <c r="K287" s="94">
        <v>0.39155100526753084</v>
      </c>
      <c r="L287" s="95"/>
      <c r="M287" s="96">
        <v>286</v>
      </c>
      <c r="N287" s="117">
        <v>-0.78567782052097324</v>
      </c>
      <c r="O287" s="117">
        <v>0.46806450709112341</v>
      </c>
      <c r="P287" s="117">
        <v>-1.3577304476947163</v>
      </c>
      <c r="Q287" s="117">
        <v>-6.924305129961203E-2</v>
      </c>
      <c r="R287" s="117">
        <v>-1.6038186806696648</v>
      </c>
      <c r="S287" s="117">
        <v>0.31491899813216861</v>
      </c>
      <c r="T287" s="117">
        <v>0.78512244621625427</v>
      </c>
      <c r="U287" s="114">
        <v>0.40713250616056496</v>
      </c>
      <c r="V287" s="114">
        <v>-0.78198111723171138</v>
      </c>
      <c r="W287" s="88">
        <v>-0.27527885223346849</v>
      </c>
      <c r="X287" s="50"/>
      <c r="Y287" s="89">
        <v>286</v>
      </c>
      <c r="Z287" s="114">
        <f>(幕後結果!$AB$2+幕後結果!$AB$4*幕後結果_最佳化!$N1288)*12/3</f>
        <v>-1.0237489348299504</v>
      </c>
      <c r="AA287" s="114">
        <f>(幕後結果!$AC$2+幕後結果!$AC$4*幕後結果_最佳化!$O1288)*12/3</f>
        <v>1.3869781281703084</v>
      </c>
      <c r="AB287" s="114">
        <f>(幕後結果!$AD$2+幕後結果!$AD$4*幕後結果_最佳化!$P1288)*12/3</f>
        <v>-2.8816308384964437</v>
      </c>
      <c r="AC287" s="114">
        <f>(幕後結果!$AE$2+幕後結果!$AE$4*幕後結果_最佳化!$Q1288)*12/3</f>
        <v>-0.55190626543491139</v>
      </c>
      <c r="AD287" s="114">
        <f>(幕後結果!$AF$2+幕後結果!$AF$4*幕後結果_最佳化!$R1288)*12/3</f>
        <v>-2.9778302341845317</v>
      </c>
      <c r="AE287" s="114">
        <f>(幕後結果!$AG$2+幕後結果!$AG$4*幕後結果_最佳化!$S1288)*12/3</f>
        <v>0.17909927813724927</v>
      </c>
      <c r="AF287" s="114">
        <f>(幕後結果!$AH$2+幕後結果!$AH$4*幕後結果_最佳化!$T1288)*12/3</f>
        <v>-8.0338870619334452E-2</v>
      </c>
      <c r="AG287" s="114">
        <f>(幕後結果!$AI$2+幕後結果!$AI$4*幕後結果_最佳化!$U1288)*12/3</f>
        <v>-2.3443010582319075</v>
      </c>
      <c r="AH287" s="114">
        <f>(幕後結果!$AJ$2+幕後結果!$AJ$4*幕後結果_最佳化!$V1288)*12/3</f>
        <v>0.42475979772425526</v>
      </c>
      <c r="AI287" s="90">
        <f>(幕後結果!$AK$2+幕後結果!$AK$4*幕後結果_最佳化!$W1288)*12/3</f>
        <v>0.52265442080615132</v>
      </c>
      <c r="AJ287" s="50"/>
      <c r="AK287" s="50"/>
      <c r="AL287" s="50"/>
      <c r="AM287" s="98">
        <v>286</v>
      </c>
      <c r="AN287" s="118">
        <f t="shared" si="53"/>
        <v>0.12126979183775846</v>
      </c>
      <c r="AO287" s="118">
        <f t="shared" si="54"/>
        <v>8.5063383350397585E-3</v>
      </c>
      <c r="AP287" s="118">
        <f t="shared" si="55"/>
        <v>3.3217347991420246E-2</v>
      </c>
      <c r="AQ287" s="118">
        <f t="shared" si="56"/>
        <v>9.4740348879777236E-3</v>
      </c>
      <c r="AR287" s="118">
        <f t="shared" si="57"/>
        <v>0.11499574283835644</v>
      </c>
      <c r="AS287" s="118">
        <f t="shared" si="58"/>
        <v>9.3544788330011758E-2</v>
      </c>
      <c r="AT287" s="118">
        <f t="shared" si="59"/>
        <v>0.23344507150870175</v>
      </c>
      <c r="AU287" s="118">
        <f t="shared" si="60"/>
        <v>0.20564823203493335</v>
      </c>
      <c r="AV287" s="118">
        <f t="shared" si="61"/>
        <v>0.10868798473083235</v>
      </c>
      <c r="AW287" s="118">
        <f t="shared" si="62"/>
        <v>7.1210667504968017E-2</v>
      </c>
      <c r="AX287" s="118">
        <f t="shared" si="63"/>
        <v>0.99999999999999978</v>
      </c>
      <c r="AY287" s="118">
        <f>SUMPRODUCT(AN287:AW287,幕後結果_最佳化!$Z$1005:$AI$1005)</f>
        <v>-0.37043913208359269</v>
      </c>
      <c r="AZ287" s="118">
        <f>(SUMPRODUCT(AN287:AW287,MMULT(AN287:AW287,幕後結果!$AB$9:$AK$18)))*252</f>
        <v>6.3405110804584344E-2</v>
      </c>
      <c r="BA287" s="118">
        <f t="shared" si="64"/>
        <v>0.25180371483475844</v>
      </c>
      <c r="BB287" s="113">
        <f t="shared" si="65"/>
        <v>-1.6415132411959803</v>
      </c>
      <c r="BC287" s="50"/>
      <c r="BD287" s="50"/>
    </row>
    <row r="288" spans="1:56">
      <c r="A288" s="85">
        <v>287</v>
      </c>
      <c r="B288" s="114">
        <v>0.38885964215744018</v>
      </c>
      <c r="C288" s="114">
        <v>0.5549562509136261</v>
      </c>
      <c r="D288" s="114">
        <v>0.96014648211686815</v>
      </c>
      <c r="E288" s="114">
        <v>0.76517448443256941</v>
      </c>
      <c r="F288" s="114">
        <v>0.75240928861550094</v>
      </c>
      <c r="G288" s="114">
        <v>0.64875881702491744</v>
      </c>
      <c r="H288" s="114">
        <v>0.56556339406609446</v>
      </c>
      <c r="I288" s="114">
        <v>9.7058968434443393E-2</v>
      </c>
      <c r="J288" s="114">
        <v>0.64382287631727286</v>
      </c>
      <c r="K288" s="94">
        <v>0.7496160366514053</v>
      </c>
      <c r="L288" s="95"/>
      <c r="M288" s="96">
        <v>287</v>
      </c>
      <c r="N288" s="117">
        <v>-0.28229243692748196</v>
      </c>
      <c r="O288" s="117">
        <v>0.13819349226347741</v>
      </c>
      <c r="P288" s="117">
        <v>1.7523884520588797</v>
      </c>
      <c r="Q288" s="117">
        <v>0.72304696436619631</v>
      </c>
      <c r="R288" s="117">
        <v>0.68209098164506332</v>
      </c>
      <c r="S288" s="117">
        <v>0.38197168666103304</v>
      </c>
      <c r="T288" s="117">
        <v>0.16508991359152095</v>
      </c>
      <c r="U288" s="114">
        <v>-1.2984931261351971</v>
      </c>
      <c r="V288" s="114">
        <v>0.36869611161334881</v>
      </c>
      <c r="W288" s="88">
        <v>0.67328196113941441</v>
      </c>
      <c r="X288" s="50"/>
      <c r="Y288" s="89">
        <v>287</v>
      </c>
      <c r="Z288" s="114">
        <f>(幕後結果!$AB$2+幕後結果!$AB$4*幕後結果_最佳化!$N1289)*12/3</f>
        <v>-0.39877061204249659</v>
      </c>
      <c r="AA288" s="114">
        <f>(幕後結果!$AC$2+幕後結果!$AC$4*幕後結果_最佳化!$O1289)*12/3</f>
        <v>1.3780457762377083</v>
      </c>
      <c r="AB288" s="114">
        <f>(幕後結果!$AD$2+幕後結果!$AD$4*幕後結果_最佳化!$P1289)*12/3</f>
        <v>0.78127994473518525</v>
      </c>
      <c r="AC288" s="114">
        <f>(幕後結果!$AE$2+幕後結果!$AE$4*幕後結果_最佳化!$Q1289)*12/3</f>
        <v>-4.4844184939702936E-2</v>
      </c>
      <c r="AD288" s="114">
        <f>(幕後結果!$AF$2+幕後結果!$AF$4*幕後結果_最佳化!$R1289)*12/3</f>
        <v>0.18900825354446482</v>
      </c>
      <c r="AE288" s="114">
        <f>(幕後結果!$AG$2+幕後結果!$AG$4*幕後結果_最佳化!$S1289)*12/3</f>
        <v>1.1270907376198074</v>
      </c>
      <c r="AF288" s="114">
        <f>(幕後結果!$AH$2+幕後結果!$AH$4*幕後結果_最佳化!$T1289)*12/3</f>
        <v>-7.6972429452222768E-2</v>
      </c>
      <c r="AG288" s="114">
        <f>(幕後結果!$AI$2+幕後結果!$AI$4*幕後結果_最佳化!$U1289)*12/3</f>
        <v>-2.4640452665832866</v>
      </c>
      <c r="AH288" s="114">
        <f>(幕後結果!$AJ$2+幕後結果!$AJ$4*幕後結果_最佳化!$V1289)*12/3</f>
        <v>1.1755533541074235</v>
      </c>
      <c r="AI288" s="90">
        <f>(幕後結果!$AK$2+幕後結果!$AK$4*幕後結果_最佳化!$W1289)*12/3</f>
        <v>1.449428329877092</v>
      </c>
      <c r="AJ288" s="50"/>
      <c r="AK288" s="50"/>
      <c r="AL288" s="50"/>
      <c r="AM288" s="98">
        <v>287</v>
      </c>
      <c r="AN288" s="118">
        <f t="shared" si="53"/>
        <v>0.28071851907864098</v>
      </c>
      <c r="AO288" s="118">
        <f t="shared" si="54"/>
        <v>1.5331495357861763E-2</v>
      </c>
      <c r="AP288" s="118">
        <f t="shared" si="55"/>
        <v>5.872484787716045E-3</v>
      </c>
      <c r="AQ288" s="118">
        <f t="shared" si="56"/>
        <v>1.7375229276456435E-3</v>
      </c>
      <c r="AR288" s="118">
        <f t="shared" si="57"/>
        <v>9.4045609991491544E-2</v>
      </c>
      <c r="AS288" s="118">
        <f t="shared" si="58"/>
        <v>6.0899765727315085E-2</v>
      </c>
      <c r="AT288" s="118">
        <f t="shared" si="59"/>
        <v>0.27477751520311666</v>
      </c>
      <c r="AU288" s="118">
        <f t="shared" si="60"/>
        <v>7.2974326073964174E-2</v>
      </c>
      <c r="AV288" s="118">
        <f t="shared" si="61"/>
        <v>0.18737845289505012</v>
      </c>
      <c r="AW288" s="118">
        <f t="shared" si="62"/>
        <v>6.2643079571980953E-3</v>
      </c>
      <c r="AX288" s="118">
        <f t="shared" si="63"/>
        <v>1</v>
      </c>
      <c r="AY288" s="118">
        <f>SUMPRODUCT(AN288:AW288,幕後結果_最佳化!$Z$1005:$AI$1005)</f>
        <v>-0.13199741661825737</v>
      </c>
      <c r="AZ288" s="118">
        <f>(SUMPRODUCT(AN288:AW288,MMULT(AN288:AW288,幕後結果!$AB$9:$AK$18)))*252</f>
        <v>5.3015067033399768E-2</v>
      </c>
      <c r="BA288" s="118">
        <f t="shared" si="64"/>
        <v>0.23025000984451613</v>
      </c>
      <c r="BB288" s="113">
        <f t="shared" si="65"/>
        <v>-0.75959786814498975</v>
      </c>
      <c r="BC288" s="50"/>
      <c r="BD288" s="50"/>
    </row>
    <row r="289" spans="1:56">
      <c r="A289" s="85">
        <v>288</v>
      </c>
      <c r="B289" s="114">
        <v>0.51985774250992955</v>
      </c>
      <c r="C289" s="114">
        <v>0.45023579080665921</v>
      </c>
      <c r="D289" s="114">
        <v>0.17575641671332654</v>
      </c>
      <c r="E289" s="114">
        <v>0.97385405410605075</v>
      </c>
      <c r="F289" s="114">
        <v>0.8226302611442935</v>
      </c>
      <c r="G289" s="114">
        <v>0.90492996711839502</v>
      </c>
      <c r="H289" s="114">
        <v>0.201966111002855</v>
      </c>
      <c r="I289" s="114">
        <v>0.52624463371575958</v>
      </c>
      <c r="J289" s="114">
        <v>5.0076882430481806E-2</v>
      </c>
      <c r="K289" s="94">
        <v>0.29718050531966922</v>
      </c>
      <c r="L289" s="95"/>
      <c r="M289" s="96">
        <v>288</v>
      </c>
      <c r="N289" s="117">
        <v>4.9796551248922523E-2</v>
      </c>
      <c r="O289" s="117">
        <v>-0.12506564425447975</v>
      </c>
      <c r="P289" s="117">
        <v>-0.93165889960365522</v>
      </c>
      <c r="Q289" s="117">
        <v>1.9407229444557723</v>
      </c>
      <c r="R289" s="117">
        <v>0.92543538901602818</v>
      </c>
      <c r="S289" s="117">
        <v>1.3101648741310989</v>
      </c>
      <c r="T289" s="117">
        <v>-0.83461906906612993</v>
      </c>
      <c r="U289" s="114">
        <v>6.5833063361700819E-2</v>
      </c>
      <c r="V289" s="114">
        <v>-1.6441086338444348</v>
      </c>
      <c r="W289" s="88">
        <v>-0.53252705213829843</v>
      </c>
      <c r="X289" s="50"/>
      <c r="Y289" s="89">
        <v>288</v>
      </c>
      <c r="Z289" s="114">
        <f>(幕後結果!$AB$2+幕後結果!$AB$4*幕後結果_最佳化!$N1290)*12/3</f>
        <v>1.3534603029615073E-2</v>
      </c>
      <c r="AA289" s="114">
        <f>(幕後結果!$AC$2+幕後結果!$AC$4*幕後結果_最佳化!$O1290)*12/3</f>
        <v>1.3250192047951832</v>
      </c>
      <c r="AB289" s="114">
        <f>(幕後結果!$AD$2+幕後結果!$AD$4*幕後結果_最佳化!$P1290)*12/3</f>
        <v>-1.7749292366843044</v>
      </c>
      <c r="AC289" s="114">
        <f>(幕後結果!$AE$2+幕後結果!$AE$4*幕後結果_最佳化!$Q1290)*12/3</f>
        <v>0.74478275945294214</v>
      </c>
      <c r="AD289" s="114">
        <f>(幕後結果!$AF$2+幕後結果!$AF$4*幕後結果_最佳化!$R1290)*12/3</f>
        <v>0.32349049669499896</v>
      </c>
      <c r="AE289" s="114">
        <f>(幕後結果!$AG$2+幕後結果!$AG$4*幕後結果_最佳化!$S1290)*12/3</f>
        <v>2.04226489696488</v>
      </c>
      <c r="AF289" s="114">
        <f>(幕後結果!$AH$2+幕後結果!$AH$4*幕後結果_最佳化!$T1290)*12/3</f>
        <v>-0.33618157706843893</v>
      </c>
      <c r="AG289" s="114">
        <f>(幕後結果!$AI$2+幕後結果!$AI$4*幕後結果_最佳化!$U1290)*12/3</f>
        <v>-0.95420364493869947</v>
      </c>
      <c r="AH289" s="114">
        <f>(幕後結果!$AJ$2+幕後結果!$AJ$4*幕後結果_最佳化!$V1290)*12/3</f>
        <v>9.1766638190437622E-2</v>
      </c>
      <c r="AI289" s="90">
        <f>(幕後結果!$AK$2+幕後結果!$AK$4*幕後結果_最佳化!$W1290)*12/3</f>
        <v>1.2680698852860668</v>
      </c>
      <c r="AJ289" s="50"/>
      <c r="AK289" s="50"/>
      <c r="AL289" s="50"/>
      <c r="AM289" s="98">
        <v>288</v>
      </c>
      <c r="AN289" s="118">
        <f t="shared" si="53"/>
        <v>9.2047369343315949E-2</v>
      </c>
      <c r="AO289" s="118">
        <f t="shared" si="54"/>
        <v>0.10898287276115064</v>
      </c>
      <c r="AP289" s="118">
        <f t="shared" si="55"/>
        <v>0.12950252295073902</v>
      </c>
      <c r="AQ289" s="118">
        <f t="shared" si="56"/>
        <v>0.12684146240943633</v>
      </c>
      <c r="AR289" s="118">
        <f t="shared" si="57"/>
        <v>8.7450420434047715E-2</v>
      </c>
      <c r="AS289" s="118">
        <f t="shared" si="58"/>
        <v>0.12331505388158767</v>
      </c>
      <c r="AT289" s="118">
        <f t="shared" si="59"/>
        <v>8.0501946819756167E-3</v>
      </c>
      <c r="AU289" s="118">
        <f t="shared" si="60"/>
        <v>0.16580027753365292</v>
      </c>
      <c r="AV289" s="118">
        <f t="shared" si="61"/>
        <v>3.0157310742785844E-3</v>
      </c>
      <c r="AW289" s="118">
        <f t="shared" si="62"/>
        <v>0.15499409492981556</v>
      </c>
      <c r="AX289" s="118">
        <f t="shared" si="63"/>
        <v>0.99999999999999989</v>
      </c>
      <c r="AY289" s="118">
        <f>SUMPRODUCT(AN289:AW289,幕後結果_最佳化!$Z$1005:$AI$1005)</f>
        <v>-0.17711745623329073</v>
      </c>
      <c r="AZ289" s="118">
        <f>(SUMPRODUCT(AN289:AW289,MMULT(AN289:AW289,幕後結果!$AB$9:$AK$18)))*252</f>
        <v>9.1497631380375796E-2</v>
      </c>
      <c r="BA289" s="118">
        <f t="shared" si="64"/>
        <v>0.30248575401227706</v>
      </c>
      <c r="BB289" s="113">
        <f t="shared" si="65"/>
        <v>-0.72736468846847191</v>
      </c>
      <c r="BC289" s="50"/>
      <c r="BD289" s="50"/>
    </row>
    <row r="290" spans="1:56">
      <c r="A290" s="85">
        <v>289</v>
      </c>
      <c r="B290" s="114">
        <v>0.19226372919277734</v>
      </c>
      <c r="C290" s="114">
        <v>8.0234988389280559E-3</v>
      </c>
      <c r="D290" s="114">
        <v>0.58343257052836628</v>
      </c>
      <c r="E290" s="114">
        <v>0.1219530811158609</v>
      </c>
      <c r="F290" s="114">
        <v>0.53120260656135421</v>
      </c>
      <c r="G290" s="114">
        <v>0.95553612960900813</v>
      </c>
      <c r="H290" s="114">
        <v>0.91543529594120132</v>
      </c>
      <c r="I290" s="114">
        <v>0.24981480426908931</v>
      </c>
      <c r="J290" s="114">
        <v>0.41104092340119647</v>
      </c>
      <c r="K290" s="94">
        <v>0.95201975324785204</v>
      </c>
      <c r="L290" s="95"/>
      <c r="M290" s="96">
        <v>289</v>
      </c>
      <c r="N290" s="117">
        <v>-0.869584596916265</v>
      </c>
      <c r="O290" s="117">
        <v>-2.4078448789840419</v>
      </c>
      <c r="P290" s="117">
        <v>0.21068272058934615</v>
      </c>
      <c r="Q290" s="117">
        <v>-1.1652787886290541</v>
      </c>
      <c r="R290" s="117">
        <v>7.8293249779938609E-2</v>
      </c>
      <c r="S290" s="117">
        <v>1.7010811991370296</v>
      </c>
      <c r="T290" s="117">
        <v>1.3750065691391133</v>
      </c>
      <c r="U290" s="114">
        <v>-0.67507265077947087</v>
      </c>
      <c r="V290" s="114">
        <v>-0.22486815074312927</v>
      </c>
      <c r="W290" s="88">
        <v>1.6647607699271054</v>
      </c>
      <c r="X290" s="50"/>
      <c r="Y290" s="89">
        <v>289</v>
      </c>
      <c r="Z290" s="114">
        <f>(幕後結果!$AB$2+幕後結果!$AB$4*幕後結果_最佳化!$N1291)*12/3</f>
        <v>-1.1279234263650071</v>
      </c>
      <c r="AA290" s="114">
        <f>(幕後結果!$AC$2+幕後結果!$AC$4*幕後結果_最佳化!$O1291)*12/3</f>
        <v>-1.6383866486915075</v>
      </c>
      <c r="AB290" s="114">
        <f>(幕後結果!$AD$2+幕後結果!$AD$4*幕後結果_最佳化!$P1291)*12/3</f>
        <v>-2.5215558729860472</v>
      </c>
      <c r="AC290" s="114">
        <f>(幕後結果!$AE$2+幕後結果!$AE$4*幕後結果_最佳化!$Q1291)*12/3</f>
        <v>-1.5965179018701681</v>
      </c>
      <c r="AD290" s="114">
        <f>(幕後結果!$AF$2+幕後結果!$AF$4*幕後結果_最佳化!$R1291)*12/3</f>
        <v>-1.6192157954631003</v>
      </c>
      <c r="AE290" s="114">
        <f>(幕後結果!$AG$2+幕後結果!$AG$4*幕後結果_最佳化!$S1291)*12/3</f>
        <v>1.0634616979041129</v>
      </c>
      <c r="AF290" s="114">
        <f>(幕後結果!$AH$2+幕後結果!$AH$4*幕後結果_最佳化!$T1291)*12/3</f>
        <v>-5.6011718489897555E-2</v>
      </c>
      <c r="AG290" s="114">
        <f>(幕後結果!$AI$2+幕後結果!$AI$4*幕後結果_最佳化!$U1291)*12/3</f>
        <v>-2.4849867336721712</v>
      </c>
      <c r="AH290" s="114">
        <f>(幕後結果!$AJ$2+幕後結果!$AJ$4*幕後結果_最佳化!$V1291)*12/3</f>
        <v>0.45299826402215637</v>
      </c>
      <c r="AI290" s="90">
        <f>(幕後結果!$AK$2+幕後結果!$AK$4*幕後結果_最佳化!$W1291)*12/3</f>
        <v>1.5190129819927407</v>
      </c>
      <c r="AJ290" s="50"/>
      <c r="AK290" s="50"/>
      <c r="AL290" s="50"/>
      <c r="AM290" s="98">
        <v>289</v>
      </c>
      <c r="AN290" s="118">
        <f t="shared" si="53"/>
        <v>7.1484769544277987E-2</v>
      </c>
      <c r="AO290" s="118">
        <f t="shared" si="54"/>
        <v>6.583418977397025E-2</v>
      </c>
      <c r="AP290" s="118">
        <f t="shared" si="55"/>
        <v>0.16944420185931514</v>
      </c>
      <c r="AQ290" s="118">
        <f t="shared" si="56"/>
        <v>0.10853014347827802</v>
      </c>
      <c r="AR290" s="118">
        <f t="shared" si="57"/>
        <v>4.3133264794337767E-2</v>
      </c>
      <c r="AS290" s="118">
        <f t="shared" si="58"/>
        <v>0.10053604390662085</v>
      </c>
      <c r="AT290" s="118">
        <f t="shared" si="59"/>
        <v>7.9003177981035413E-2</v>
      </c>
      <c r="AU290" s="118">
        <f t="shared" si="60"/>
        <v>0.1831179505381291</v>
      </c>
      <c r="AV290" s="118">
        <f t="shared" si="61"/>
        <v>8.459997235974695E-2</v>
      </c>
      <c r="AW290" s="118">
        <f t="shared" si="62"/>
        <v>9.4316285764288577E-2</v>
      </c>
      <c r="AX290" s="118">
        <f t="shared" si="63"/>
        <v>1</v>
      </c>
      <c r="AY290" s="118">
        <f>SUMPRODUCT(AN290:AW290,幕後結果_最佳化!$Z$1005:$AI$1005)</f>
        <v>-0.28188430559825078</v>
      </c>
      <c r="AZ290" s="118">
        <f>(SUMPRODUCT(AN290:AW290,MMULT(AN290:AW290,幕後結果!$AB$9:$AK$18)))*252</f>
        <v>8.2878044563473904E-2</v>
      </c>
      <c r="BA290" s="118">
        <f t="shared" si="64"/>
        <v>0.28788547126153119</v>
      </c>
      <c r="BB290" s="113">
        <f t="shared" si="65"/>
        <v>-1.1281719225879192</v>
      </c>
      <c r="BC290" s="50"/>
      <c r="BD290" s="50"/>
    </row>
    <row r="291" spans="1:56">
      <c r="A291" s="85">
        <v>290</v>
      </c>
      <c r="B291" s="114">
        <v>9.0020108837951973E-2</v>
      </c>
      <c r="C291" s="114">
        <v>0.53894549608712294</v>
      </c>
      <c r="D291" s="114">
        <v>0.56827529724816594</v>
      </c>
      <c r="E291" s="114">
        <v>0.80624450781040569</v>
      </c>
      <c r="F291" s="114">
        <v>0.51575065436241974</v>
      </c>
      <c r="G291" s="114">
        <v>0.63203277314017869</v>
      </c>
      <c r="H291" s="114">
        <v>0.37139084142545387</v>
      </c>
      <c r="I291" s="114">
        <v>0.50968484490770405</v>
      </c>
      <c r="J291" s="114">
        <v>0.62577778782935267</v>
      </c>
      <c r="K291" s="94">
        <v>0.22907153257713486</v>
      </c>
      <c r="L291" s="95"/>
      <c r="M291" s="96">
        <v>290</v>
      </c>
      <c r="N291" s="117">
        <v>-1.3406312139281666</v>
      </c>
      <c r="O291" s="117">
        <v>9.7777457599186726E-2</v>
      </c>
      <c r="P291" s="117">
        <v>0.17198489321229993</v>
      </c>
      <c r="Q291" s="117">
        <v>0.86414000610053776</v>
      </c>
      <c r="R291" s="117">
        <v>3.9491298026625508E-2</v>
      </c>
      <c r="S291" s="117">
        <v>0.3372420327348889</v>
      </c>
      <c r="T291" s="117">
        <v>-0.32817191331959272</v>
      </c>
      <c r="U291" s="114">
        <v>2.4278691068846767E-2</v>
      </c>
      <c r="V291" s="114">
        <v>0.32069118996856572</v>
      </c>
      <c r="W291" s="88">
        <v>-0.74190802194876215</v>
      </c>
      <c r="X291" s="50"/>
      <c r="Y291" s="89">
        <v>290</v>
      </c>
      <c r="Z291" s="114">
        <f>(幕後結果!$AB$2+幕後結果!$AB$4*幕後結果_最佳化!$N1292)*12/3</f>
        <v>-1.7127515406682623</v>
      </c>
      <c r="AA291" s="114">
        <f>(幕後結果!$AC$2+幕後結果!$AC$4*幕後結果_最佳化!$O1292)*12/3</f>
        <v>0.63884456713347937</v>
      </c>
      <c r="AB291" s="114">
        <f>(幕後結果!$AD$2+幕後結果!$AD$4*幕後結果_最佳化!$P1292)*12/3</f>
        <v>-2.0366912092066753</v>
      </c>
      <c r="AC291" s="114">
        <f>(幕後結果!$AE$2+幕後結果!$AE$4*幕後結果_最佳化!$Q1292)*12/3</f>
        <v>-5.9885480858821727E-2</v>
      </c>
      <c r="AD291" s="114">
        <f>(幕後結果!$AF$2+幕後結果!$AF$4*幕後結果_最佳化!$R1292)*12/3</f>
        <v>-1.1303767429389109</v>
      </c>
      <c r="AE291" s="114">
        <f>(幕後結果!$AG$2+幕後結果!$AG$4*幕後結果_最佳化!$S1292)*12/3</f>
        <v>0.55327427397128914</v>
      </c>
      <c r="AF291" s="114">
        <f>(幕後結果!$AH$2+幕後結果!$AH$4*幕後結果_最佳化!$T1292)*12/3</f>
        <v>-0.2934612919053331</v>
      </c>
      <c r="AG291" s="114">
        <f>(幕後結果!$AI$2+幕後結果!$AI$4*幕後結果_最佳化!$U1292)*12/3</f>
        <v>-1.8546488882461973</v>
      </c>
      <c r="AH291" s="114">
        <f>(幕後結果!$AJ$2+幕後結果!$AJ$4*幕後結果_最佳化!$V1292)*12/3</f>
        <v>0.87670964012936947</v>
      </c>
      <c r="AI291" s="90">
        <f>(幕後結果!$AK$2+幕後結果!$AK$4*幕後結果_最佳化!$W1292)*12/3</f>
        <v>0.27887135171985833</v>
      </c>
      <c r="AJ291" s="50"/>
      <c r="AK291" s="50"/>
      <c r="AL291" s="50"/>
      <c r="AM291" s="98">
        <v>290</v>
      </c>
      <c r="AN291" s="118">
        <f t="shared" si="53"/>
        <v>2.9786728908891617E-2</v>
      </c>
      <c r="AO291" s="118">
        <f t="shared" si="54"/>
        <v>0.13317736106506226</v>
      </c>
      <c r="AP291" s="118">
        <f t="shared" si="55"/>
        <v>1.5992117402014481E-2</v>
      </c>
      <c r="AQ291" s="118">
        <f t="shared" si="56"/>
        <v>0.18290336796622417</v>
      </c>
      <c r="AR291" s="118">
        <f t="shared" si="57"/>
        <v>9.7761180849323948E-2</v>
      </c>
      <c r="AS291" s="118">
        <f t="shared" si="58"/>
        <v>1.7187708908962127E-2</v>
      </c>
      <c r="AT291" s="118">
        <f t="shared" si="59"/>
        <v>0.23914233188139036</v>
      </c>
      <c r="AU291" s="118">
        <f t="shared" si="60"/>
        <v>4.8737501551677068E-2</v>
      </c>
      <c r="AV291" s="118">
        <f t="shared" si="61"/>
        <v>6.5907816165284835E-2</v>
      </c>
      <c r="AW291" s="118">
        <f t="shared" si="62"/>
        <v>0.16940388530116907</v>
      </c>
      <c r="AX291" s="118">
        <f t="shared" si="63"/>
        <v>1</v>
      </c>
      <c r="AY291" s="118">
        <f>SUMPRODUCT(AN291:AW291,幕後結果_最佳化!$Z$1005:$AI$1005)</f>
        <v>2.6510997679793008E-2</v>
      </c>
      <c r="AZ291" s="118">
        <f>(SUMPRODUCT(AN291:AW291,MMULT(AN291:AW291,幕後結果!$AB$9:$AK$18)))*252</f>
        <v>4.4422737945382471E-2</v>
      </c>
      <c r="BA291" s="118">
        <f t="shared" si="64"/>
        <v>0.21076702290771787</v>
      </c>
      <c r="BB291" s="113">
        <f t="shared" si="65"/>
        <v>-7.7758854749221118E-2</v>
      </c>
      <c r="BC291" s="50"/>
      <c r="BD291" s="50"/>
    </row>
    <row r="292" spans="1:56">
      <c r="A292" s="85">
        <v>291</v>
      </c>
      <c r="B292" s="114">
        <v>0.37931213611622194</v>
      </c>
      <c r="C292" s="114">
        <v>0.66636493181147638</v>
      </c>
      <c r="D292" s="114">
        <v>0.25993597765009424</v>
      </c>
      <c r="E292" s="114">
        <v>0.52135189480848654</v>
      </c>
      <c r="F292" s="114">
        <v>0.90384718337729897</v>
      </c>
      <c r="G292" s="114">
        <v>0.92200635214750704</v>
      </c>
      <c r="H292" s="114">
        <v>0.43611978933053419</v>
      </c>
      <c r="I292" s="114">
        <v>0.33949237823238865</v>
      </c>
      <c r="J292" s="114">
        <v>0.58879908013711502</v>
      </c>
      <c r="K292" s="94">
        <v>9.9773341459360676E-2</v>
      </c>
      <c r="L292" s="95"/>
      <c r="M292" s="96">
        <v>291</v>
      </c>
      <c r="N292" s="117">
        <v>-0.30728786402850555</v>
      </c>
      <c r="O292" s="117">
        <v>0.42989759312546816</v>
      </c>
      <c r="P292" s="117">
        <v>-0.64354279528668334</v>
      </c>
      <c r="Q292" s="117">
        <v>5.3546841065462703E-2</v>
      </c>
      <c r="R292" s="117">
        <v>1.3037887094862255</v>
      </c>
      <c r="S292" s="117">
        <v>1.4186972623503282</v>
      </c>
      <c r="T292" s="117">
        <v>-0.1608144058846899</v>
      </c>
      <c r="U292" s="114">
        <v>-0.41384891738295521</v>
      </c>
      <c r="V292" s="114">
        <v>0.22445684910424368</v>
      </c>
      <c r="W292" s="88">
        <v>-1.2828441498362624</v>
      </c>
      <c r="X292" s="50"/>
      <c r="Y292" s="89">
        <v>291</v>
      </c>
      <c r="Z292" s="114">
        <f>(幕後結果!$AB$2+幕後結果!$AB$4*幕後結果_最佳化!$N1293)*12/3</f>
        <v>-0.42980369448012451</v>
      </c>
      <c r="AA292" s="114">
        <f>(幕後結果!$AC$2+幕後結果!$AC$4*幕後結果_最佳化!$O1293)*12/3</f>
        <v>1.6628281154692253</v>
      </c>
      <c r="AB292" s="114">
        <f>(幕後結果!$AD$2+幕後結果!$AD$4*幕後結果_最佳化!$P1293)*12/3</f>
        <v>-1.6313891424583737</v>
      </c>
      <c r="AC292" s="114">
        <f>(幕後結果!$AE$2+幕後結果!$AE$4*幕後結果_最佳化!$Q1293)*12/3</f>
        <v>-0.432535970512746</v>
      </c>
      <c r="AD292" s="114">
        <f>(幕後結果!$AF$2+幕後結果!$AF$4*幕後結果_最佳化!$R1293)*12/3</f>
        <v>0.35903594583955845</v>
      </c>
      <c r="AE292" s="114">
        <f>(幕後結果!$AG$2+幕後結果!$AG$4*幕後結果_最佳化!$S1293)*12/3</f>
        <v>1.9015429440490805</v>
      </c>
      <c r="AF292" s="114">
        <f>(幕後結果!$AH$2+幕後結果!$AH$4*幕後結果_最佳化!$T1293)*12/3</f>
        <v>-0.28381949471017986</v>
      </c>
      <c r="AG292" s="114">
        <f>(幕後結果!$AI$2+幕後結果!$AI$4*幕後結果_最佳化!$U1293)*12/3</f>
        <v>-2.1750585205959183</v>
      </c>
      <c r="AH292" s="114">
        <f>(幕後結果!$AJ$2+幕後結果!$AJ$4*幕後結果_最佳化!$V1293)*12/3</f>
        <v>0.81767353519450625</v>
      </c>
      <c r="AI292" s="90">
        <f>(幕後結果!$AK$2+幕後結果!$AK$4*幕後結果_最佳化!$W1293)*12/3</f>
        <v>-0.10683919238580775</v>
      </c>
      <c r="AJ292" s="50"/>
      <c r="AK292" s="50"/>
      <c r="AL292" s="50"/>
      <c r="AM292" s="98">
        <v>291</v>
      </c>
      <c r="AN292" s="118">
        <f t="shared" si="53"/>
        <v>3.8473155915439303E-2</v>
      </c>
      <c r="AO292" s="118">
        <f t="shared" si="54"/>
        <v>0.10839780008971452</v>
      </c>
      <c r="AP292" s="118">
        <f t="shared" si="55"/>
        <v>4.7929866415644409E-2</v>
      </c>
      <c r="AQ292" s="118">
        <f t="shared" si="56"/>
        <v>0.19555030261425016</v>
      </c>
      <c r="AR292" s="118">
        <f t="shared" si="57"/>
        <v>5.8431149810549553E-2</v>
      </c>
      <c r="AS292" s="118">
        <f t="shared" si="58"/>
        <v>4.9518394046286383E-3</v>
      </c>
      <c r="AT292" s="118">
        <f t="shared" si="59"/>
        <v>0.17798521627196834</v>
      </c>
      <c r="AU292" s="118">
        <f t="shared" si="60"/>
        <v>0.18969601463812913</v>
      </c>
      <c r="AV292" s="118">
        <f t="shared" si="61"/>
        <v>8.5770438943614996E-2</v>
      </c>
      <c r="AW292" s="118">
        <f t="shared" si="62"/>
        <v>9.281421589606087E-2</v>
      </c>
      <c r="AX292" s="118">
        <f t="shared" si="63"/>
        <v>0.99999999999999989</v>
      </c>
      <c r="AY292" s="118">
        <f>SUMPRODUCT(AN292:AW292,幕後結果_最佳化!$Z$1005:$AI$1005)</f>
        <v>-0.27335743208013685</v>
      </c>
      <c r="AZ292" s="118">
        <f>(SUMPRODUCT(AN292:AW292,MMULT(AN292:AW292,幕後結果!$AB$9:$AK$18)))*252</f>
        <v>5.7819115044618008E-2</v>
      </c>
      <c r="BA292" s="118">
        <f t="shared" si="64"/>
        <v>0.24045605636917947</v>
      </c>
      <c r="BB292" s="113">
        <f t="shared" si="65"/>
        <v>-1.315240035354224</v>
      </c>
      <c r="BC292" s="50"/>
      <c r="BD292" s="50"/>
    </row>
    <row r="293" spans="1:56">
      <c r="A293" s="85">
        <v>292</v>
      </c>
      <c r="B293" s="114">
        <v>0.61768859963002942</v>
      </c>
      <c r="C293" s="114">
        <v>0.92157840710004013</v>
      </c>
      <c r="D293" s="114">
        <v>0.83239556535501658</v>
      </c>
      <c r="E293" s="114">
        <v>0.62027605997147317</v>
      </c>
      <c r="F293" s="114">
        <v>5.0410896916573522E-2</v>
      </c>
      <c r="G293" s="114">
        <v>0.20198238804039015</v>
      </c>
      <c r="H293" s="114">
        <v>0.15647959352999918</v>
      </c>
      <c r="I293" s="114">
        <v>0.77269011184808467</v>
      </c>
      <c r="J293" s="114">
        <v>0.57877782921185261</v>
      </c>
      <c r="K293" s="94">
        <v>0.52982466124440664</v>
      </c>
      <c r="L293" s="95"/>
      <c r="M293" s="96">
        <v>292</v>
      </c>
      <c r="N293" s="117">
        <v>0.29941580974137105</v>
      </c>
      <c r="O293" s="117">
        <v>1.4157688732648062</v>
      </c>
      <c r="P293" s="117">
        <v>0.96367504531280723</v>
      </c>
      <c r="Q293" s="117">
        <v>0.30620590055844865</v>
      </c>
      <c r="R293" s="117">
        <v>-1.640882569959381</v>
      </c>
      <c r="S293" s="117">
        <v>-0.83456127048176587</v>
      </c>
      <c r="T293" s="117">
        <v>-1.0090322098104445</v>
      </c>
      <c r="U293" s="114">
        <v>0.74773539645988929</v>
      </c>
      <c r="V293" s="114">
        <v>0.19876785582637582</v>
      </c>
      <c r="W293" s="88">
        <v>7.4829113518242896E-2</v>
      </c>
      <c r="X293" s="50"/>
      <c r="Y293" s="89">
        <v>292</v>
      </c>
      <c r="Z293" s="114">
        <f>(幕後結果!$AB$2+幕後結果!$AB$4*幕後結果_最佳化!$N1294)*12/3</f>
        <v>0.32344949248147387</v>
      </c>
      <c r="AA293" s="114">
        <f>(幕後結果!$AC$2+幕後結果!$AC$4*幕後結果_最佳化!$O1294)*12/3</f>
        <v>3.0808048620612549</v>
      </c>
      <c r="AB293" s="114">
        <f>(幕後結果!$AD$2+幕後結果!$AD$4*幕後結果_最佳化!$P1294)*12/3</f>
        <v>1.115733647457847</v>
      </c>
      <c r="AC293" s="114">
        <f>(幕後結果!$AE$2+幕後結果!$AE$4*幕後結果_最佳化!$Q1294)*12/3</f>
        <v>-0.10268720298112965</v>
      </c>
      <c r="AD293" s="114">
        <f>(幕後結果!$AF$2+幕後結果!$AF$4*幕後結果_最佳化!$R1294)*12/3</f>
        <v>-2.0118615864754101</v>
      </c>
      <c r="AE293" s="114">
        <f>(幕後結果!$AG$2+幕後結果!$AG$4*幕後結果_最佳化!$S1294)*12/3</f>
        <v>-9.8233623607693443E-2</v>
      </c>
      <c r="AF293" s="114">
        <f>(幕後結果!$AH$2+幕後結果!$AH$4*幕後結果_最佳化!$T1294)*12/3</f>
        <v>-0.66130926805770041</v>
      </c>
      <c r="AG293" s="114">
        <f>(幕後結果!$AI$2+幕後結果!$AI$4*幕後結果_最佳化!$U1294)*12/3</f>
        <v>-1.010493270034627</v>
      </c>
      <c r="AH293" s="114">
        <f>(幕後結果!$AJ$2+幕後結果!$AJ$4*幕後結果_最佳化!$V1294)*12/3</f>
        <v>0.80160364453655075</v>
      </c>
      <c r="AI293" s="90">
        <f>(幕後結果!$AK$2+幕後結果!$AK$4*幕後結果_最佳化!$W1294)*12/3</f>
        <v>0.99251280983572288</v>
      </c>
      <c r="AJ293" s="50"/>
      <c r="AK293" s="50"/>
      <c r="AL293" s="50"/>
      <c r="AM293" s="98">
        <v>292</v>
      </c>
      <c r="AN293" s="118">
        <f t="shared" si="53"/>
        <v>0.11609763828123636</v>
      </c>
      <c r="AO293" s="118">
        <f t="shared" si="54"/>
        <v>5.1174190875614717E-3</v>
      </c>
      <c r="AP293" s="118">
        <f t="shared" si="55"/>
        <v>9.0054781463804245E-2</v>
      </c>
      <c r="AQ293" s="118">
        <f t="shared" si="56"/>
        <v>0.11156027897650843</v>
      </c>
      <c r="AR293" s="118">
        <f t="shared" si="57"/>
        <v>2.136870551412956E-2</v>
      </c>
      <c r="AS293" s="118">
        <f t="shared" si="58"/>
        <v>8.4862670974532331E-2</v>
      </c>
      <c r="AT293" s="118">
        <f t="shared" si="59"/>
        <v>0.12571703518488309</v>
      </c>
      <c r="AU293" s="118">
        <f t="shared" si="60"/>
        <v>0.15871013116516583</v>
      </c>
      <c r="AV293" s="118">
        <f t="shared" si="61"/>
        <v>0.15337532906690746</v>
      </c>
      <c r="AW293" s="118">
        <f t="shared" si="62"/>
        <v>0.13313601028527117</v>
      </c>
      <c r="AX293" s="118">
        <f t="shared" si="63"/>
        <v>1</v>
      </c>
      <c r="AY293" s="118">
        <f>SUMPRODUCT(AN293:AW293,幕後結果_最佳化!$Z$1005:$AI$1005)</f>
        <v>-0.19318292197159576</v>
      </c>
      <c r="AZ293" s="118">
        <f>(SUMPRODUCT(AN293:AW293,MMULT(AN293:AW293,幕後結果!$AB$9:$AK$18)))*252</f>
        <v>6.1888952887197507E-2</v>
      </c>
      <c r="BA293" s="118">
        <f t="shared" si="64"/>
        <v>0.24877490405424238</v>
      </c>
      <c r="BB293" s="113">
        <f t="shared" si="65"/>
        <v>-0.94898206420419606</v>
      </c>
      <c r="BC293" s="50"/>
      <c r="BD293" s="50"/>
    </row>
    <row r="294" spans="1:56">
      <c r="A294" s="85">
        <v>293</v>
      </c>
      <c r="B294" s="114">
        <v>0.17802226951571498</v>
      </c>
      <c r="C294" s="114">
        <v>0.34886883902668298</v>
      </c>
      <c r="D294" s="114">
        <v>0.88259462370491959</v>
      </c>
      <c r="E294" s="114">
        <v>0.81772985252459685</v>
      </c>
      <c r="F294" s="114">
        <v>0.23087190817320535</v>
      </c>
      <c r="G294" s="114">
        <v>4.7388766032769869E-3</v>
      </c>
      <c r="H294" s="114">
        <v>0.33952617805884588</v>
      </c>
      <c r="I294" s="114">
        <v>0.8081645491822198</v>
      </c>
      <c r="J294" s="114">
        <v>0.72402066823332256</v>
      </c>
      <c r="K294" s="94">
        <v>0.10181556385488943</v>
      </c>
      <c r="L294" s="95"/>
      <c r="M294" s="96">
        <v>293</v>
      </c>
      <c r="N294" s="117">
        <v>-0.92292836226745867</v>
      </c>
      <c r="O294" s="117">
        <v>-0.38837616790684387</v>
      </c>
      <c r="P294" s="117">
        <v>1.1880575107033802</v>
      </c>
      <c r="Q294" s="117">
        <v>0.90674758216353046</v>
      </c>
      <c r="R294" s="117">
        <v>-0.7359784438911644</v>
      </c>
      <c r="S294" s="117">
        <v>-2.5943225220503048</v>
      </c>
      <c r="T294" s="117">
        <v>-0.41375662048179701</v>
      </c>
      <c r="U294" s="114">
        <v>0.87115248158974468</v>
      </c>
      <c r="V294" s="114">
        <v>0.59482767923435431</v>
      </c>
      <c r="W294" s="88">
        <v>-1.271274171270546</v>
      </c>
      <c r="X294" s="50"/>
      <c r="Y294" s="89">
        <v>293</v>
      </c>
      <c r="Z294" s="114">
        <f>(幕後結果!$AB$2+幕後結果!$AB$4*幕後結果_最佳化!$N1295)*12/3</f>
        <v>-1.1941523994082115</v>
      </c>
      <c r="AA294" s="114">
        <f>(幕後結果!$AC$2+幕後結果!$AC$4*幕後結果_最佳化!$O1295)*12/3</f>
        <v>0.41204665266394302</v>
      </c>
      <c r="AB294" s="114">
        <f>(幕後結果!$AD$2+幕後結果!$AD$4*幕後結果_最佳化!$P1295)*12/3</f>
        <v>-0.72179623672078919</v>
      </c>
      <c r="AC294" s="114">
        <f>(幕後結果!$AE$2+幕後結果!$AE$4*幕後結果_最佳化!$Q1295)*12/3</f>
        <v>-5.0422650658124901E-2</v>
      </c>
      <c r="AD294" s="114">
        <f>(幕後結果!$AF$2+幕後結果!$AF$4*幕後結果_最佳化!$R1295)*12/3</f>
        <v>-1.6674262469164784</v>
      </c>
      <c r="AE294" s="114">
        <f>(幕後結果!$AG$2+幕後結果!$AG$4*幕後結果_最佳化!$S1295)*12/3</f>
        <v>-2.0923321799886896</v>
      </c>
      <c r="AF294" s="114">
        <f>(幕後結果!$AH$2+幕後結果!$AH$4*幕後結果_最佳化!$T1295)*12/3</f>
        <v>-0.35989006502411303</v>
      </c>
      <c r="AG294" s="114">
        <f>(幕後結果!$AI$2+幕後結果!$AI$4*幕後結果_最佳化!$U1295)*12/3</f>
        <v>-0.51136706336617177</v>
      </c>
      <c r="AH294" s="114">
        <f>(幕後結果!$AJ$2+幕後結果!$AJ$4*幕後結果_最佳化!$V1295)*12/3</f>
        <v>0.77725150798513665</v>
      </c>
      <c r="AI294" s="90">
        <f>(幕後結果!$AK$2+幕後結果!$AK$4*幕後結果_最佳化!$W1295)*12/3</f>
        <v>-8.5239408175899367E-2</v>
      </c>
      <c r="AJ294" s="50"/>
      <c r="AK294" s="50"/>
      <c r="AL294" s="50"/>
      <c r="AM294" s="98">
        <v>293</v>
      </c>
      <c r="AN294" s="118">
        <f t="shared" si="53"/>
        <v>0.1617944262660071</v>
      </c>
      <c r="AO294" s="118">
        <f t="shared" si="54"/>
        <v>7.0897090206939267E-2</v>
      </c>
      <c r="AP294" s="118">
        <f t="shared" si="55"/>
        <v>4.0104258811821227E-3</v>
      </c>
      <c r="AQ294" s="118">
        <f t="shared" si="56"/>
        <v>9.5689109141887854E-3</v>
      </c>
      <c r="AR294" s="118">
        <f t="shared" si="57"/>
        <v>9.2337301408738054E-2</v>
      </c>
      <c r="AS294" s="118">
        <f t="shared" si="58"/>
        <v>8.3265721018681141E-2</v>
      </c>
      <c r="AT294" s="118">
        <f t="shared" si="59"/>
        <v>0.16937294914271109</v>
      </c>
      <c r="AU294" s="118">
        <f t="shared" si="60"/>
        <v>9.6951549621289532E-2</v>
      </c>
      <c r="AV294" s="118">
        <f t="shared" si="61"/>
        <v>0.14724058256920622</v>
      </c>
      <c r="AW294" s="118">
        <f t="shared" si="62"/>
        <v>0.16456104297105656</v>
      </c>
      <c r="AX294" s="118">
        <f t="shared" si="63"/>
        <v>0.99999999999999978</v>
      </c>
      <c r="AY294" s="118">
        <f>SUMPRODUCT(AN294:AW294,幕後結果_最佳化!$Z$1005:$AI$1005)</f>
        <v>6.0721689564076434E-2</v>
      </c>
      <c r="AZ294" s="118">
        <f>(SUMPRODUCT(AN294:AW294,MMULT(AN294:AW294,幕後結果!$AB$9:$AK$18)))*252</f>
        <v>5.4759472738013674E-2</v>
      </c>
      <c r="BA294" s="118">
        <f t="shared" si="64"/>
        <v>0.23400742026272089</v>
      </c>
      <c r="BB294" s="113">
        <f t="shared" si="65"/>
        <v>7.6158651482367376E-2</v>
      </c>
      <c r="BC294" s="50"/>
      <c r="BD294" s="50"/>
    </row>
    <row r="295" spans="1:56">
      <c r="A295" s="85">
        <v>294</v>
      </c>
      <c r="B295" s="114">
        <v>0.40453878802130494</v>
      </c>
      <c r="C295" s="114">
        <v>0.90943325465302305</v>
      </c>
      <c r="D295" s="114">
        <v>0.80243341522740574</v>
      </c>
      <c r="E295" s="114">
        <v>0.76248672062613387</v>
      </c>
      <c r="F295" s="114">
        <v>3.7562291781450652E-2</v>
      </c>
      <c r="G295" s="114">
        <v>0.70758480745258634</v>
      </c>
      <c r="H295" s="114">
        <v>0.73412431417709723</v>
      </c>
      <c r="I295" s="114">
        <v>9.5473860540944866E-2</v>
      </c>
      <c r="J295" s="114">
        <v>0.84333719980895472</v>
      </c>
      <c r="K295" s="94">
        <v>4.1229206600895019E-2</v>
      </c>
      <c r="L295" s="95"/>
      <c r="M295" s="96">
        <v>294</v>
      </c>
      <c r="N295" s="117">
        <v>-0.24161618984115682</v>
      </c>
      <c r="O295" s="117">
        <v>1.3372731539446419</v>
      </c>
      <c r="P295" s="117">
        <v>0.85034524334702555</v>
      </c>
      <c r="Q295" s="117">
        <v>0.71432447915666464</v>
      </c>
      <c r="R295" s="117">
        <v>-1.7797029736327139</v>
      </c>
      <c r="S295" s="117">
        <v>0.54634270674476637</v>
      </c>
      <c r="T295" s="117">
        <v>0.62533475863891796</v>
      </c>
      <c r="U295" s="114">
        <v>-1.3077806443514968</v>
      </c>
      <c r="V295" s="114">
        <v>1.0082684593659188</v>
      </c>
      <c r="W295" s="88">
        <v>-1.7365965257647291</v>
      </c>
      <c r="X295" s="50"/>
      <c r="Y295" s="89">
        <v>294</v>
      </c>
      <c r="Z295" s="114">
        <f>(幕後結果!$AB$2+幕後結果!$AB$4*幕後結果_最佳化!$N1296)*12/3</f>
        <v>-0.34826900132860888</v>
      </c>
      <c r="AA295" s="114">
        <f>(幕後結果!$AC$2+幕後結果!$AC$4*幕後結果_最佳化!$O1296)*12/3</f>
        <v>2.6431905234230531</v>
      </c>
      <c r="AB295" s="114">
        <f>(幕後結果!$AD$2+幕後結果!$AD$4*幕後結果_最佳化!$P1296)*12/3</f>
        <v>0.37779613928267208</v>
      </c>
      <c r="AC295" s="114">
        <f>(幕後結果!$AE$2+幕後結果!$AE$4*幕後結果_最佳化!$Q1296)*12/3</f>
        <v>9.4930638201187689E-2</v>
      </c>
      <c r="AD295" s="114">
        <f>(幕後結果!$AF$2+幕後結果!$AF$4*幕後結果_最佳化!$R1296)*12/3</f>
        <v>-2.3253673190422055</v>
      </c>
      <c r="AE295" s="114">
        <f>(幕後結果!$AG$2+幕後結果!$AG$4*幕後結果_最佳化!$S1296)*12/3</f>
        <v>1.0029246440889796</v>
      </c>
      <c r="AF295" s="114">
        <f>(幕後結果!$AH$2+幕後結果!$AH$4*幕後結果_最佳化!$T1296)*12/3</f>
        <v>2.0211054297071485E-2</v>
      </c>
      <c r="AG295" s="114">
        <f>(幕後結果!$AI$2+幕後結果!$AI$4*幕後結果_最佳化!$U1296)*12/3</f>
        <v>-3.6299643133014001</v>
      </c>
      <c r="AH295" s="114">
        <f>(幕後結果!$AJ$2+幕後結果!$AJ$4*幕後結果_最佳化!$V1296)*12/3</f>
        <v>1.7133616787230006</v>
      </c>
      <c r="AI295" s="90">
        <f>(幕後結果!$AK$2+幕後結果!$AK$4*幕後結果_最佳化!$W1296)*12/3</f>
        <v>-0.61372992807172999</v>
      </c>
      <c r="AJ295" s="50"/>
      <c r="AK295" s="50"/>
      <c r="AL295" s="50"/>
      <c r="AM295" s="98">
        <v>294</v>
      </c>
      <c r="AN295" s="118">
        <f t="shared" si="53"/>
        <v>9.3346700488203538E-2</v>
      </c>
      <c r="AO295" s="118">
        <f t="shared" si="54"/>
        <v>0.18086163748263995</v>
      </c>
      <c r="AP295" s="118">
        <f t="shared" si="55"/>
        <v>3.4932041640697402E-2</v>
      </c>
      <c r="AQ295" s="118">
        <f t="shared" si="56"/>
        <v>0.167732723580129</v>
      </c>
      <c r="AR295" s="118">
        <f t="shared" si="57"/>
        <v>0.11195214166460825</v>
      </c>
      <c r="AS295" s="118">
        <f t="shared" si="58"/>
        <v>0.10030199210853838</v>
      </c>
      <c r="AT295" s="118">
        <f t="shared" si="59"/>
        <v>7.7974978059080949E-2</v>
      </c>
      <c r="AU295" s="118">
        <f t="shared" si="60"/>
        <v>7.2767540518791002E-2</v>
      </c>
      <c r="AV295" s="118">
        <f t="shared" si="61"/>
        <v>5.7150308472765143E-2</v>
      </c>
      <c r="AW295" s="118">
        <f t="shared" si="62"/>
        <v>0.10297993598454647</v>
      </c>
      <c r="AX295" s="118">
        <f t="shared" si="63"/>
        <v>1</v>
      </c>
      <c r="AY295" s="118">
        <f>SUMPRODUCT(AN295:AW295,幕後結果_最佳化!$Z$1005:$AI$1005)</f>
        <v>6.3744305179691069E-2</v>
      </c>
      <c r="AZ295" s="118">
        <f>(SUMPRODUCT(AN295:AW295,MMULT(AN295:AW295,幕後結果!$AB$9:$AK$18)))*252</f>
        <v>6.3811544686382574E-2</v>
      </c>
      <c r="BA295" s="118">
        <f t="shared" si="64"/>
        <v>0.25260947069811651</v>
      </c>
      <c r="BB295" s="113">
        <f t="shared" si="65"/>
        <v>8.2515929122076601E-2</v>
      </c>
      <c r="BC295" s="50"/>
      <c r="BD295" s="50"/>
    </row>
    <row r="296" spans="1:56">
      <c r="A296" s="85">
        <v>295</v>
      </c>
      <c r="B296" s="114">
        <v>0.13431517101040269</v>
      </c>
      <c r="C296" s="114">
        <v>0.37379217559130629</v>
      </c>
      <c r="D296" s="114">
        <v>0.22910221574963607</v>
      </c>
      <c r="E296" s="114">
        <v>1.6370561258626015E-2</v>
      </c>
      <c r="F296" s="114">
        <v>2.5229520435587682E-2</v>
      </c>
      <c r="G296" s="114">
        <v>0.60401799278522561</v>
      </c>
      <c r="H296" s="114">
        <v>0.34331494701554366</v>
      </c>
      <c r="I296" s="114">
        <v>0.66548787719150315</v>
      </c>
      <c r="J296" s="114">
        <v>0.45648761712328101</v>
      </c>
      <c r="K296" s="94">
        <v>0.78798263480042952</v>
      </c>
      <c r="L296" s="95"/>
      <c r="M296" s="96">
        <v>295</v>
      </c>
      <c r="N296" s="117">
        <v>-1.1062222329539138</v>
      </c>
      <c r="O296" s="117">
        <v>-0.32182621777883491</v>
      </c>
      <c r="P296" s="117">
        <v>-0.74180674801098379</v>
      </c>
      <c r="Q296" s="117">
        <v>-2.1352435349501908</v>
      </c>
      <c r="R296" s="117">
        <v>-1.9560518972514767</v>
      </c>
      <c r="S296" s="117">
        <v>0.26376109560756772</v>
      </c>
      <c r="T296" s="117">
        <v>-0.40343275558906588</v>
      </c>
      <c r="U296" s="114">
        <v>0.42748755784932174</v>
      </c>
      <c r="V296" s="114">
        <v>-0.10928652477583292</v>
      </c>
      <c r="W296" s="88">
        <v>0.79944102473258283</v>
      </c>
      <c r="X296" s="50"/>
      <c r="Y296" s="89">
        <v>295</v>
      </c>
      <c r="Z296" s="114">
        <f>(幕後結果!$AB$2+幕後結果!$AB$4*幕後結果_最佳化!$N1297)*12/3</f>
        <v>-1.4217209773058761</v>
      </c>
      <c r="AA296" s="114">
        <f>(幕後結果!$AC$2+幕後結果!$AC$4*幕後結果_最佳化!$O1297)*12/3</f>
        <v>0.35998195224148821</v>
      </c>
      <c r="AB296" s="114">
        <f>(幕後結果!$AD$2+幕後結果!$AD$4*幕後結果_最佳化!$P1297)*12/3</f>
        <v>-2.9117992858043116</v>
      </c>
      <c r="AC296" s="114">
        <f>(幕後結果!$AE$2+幕後結果!$AE$4*幕後結果_最佳化!$Q1297)*12/3</f>
        <v>-1.9957025426243125</v>
      </c>
      <c r="AD296" s="114">
        <f>(幕後結果!$AF$2+幕後結果!$AF$4*幕後結果_最佳化!$R1297)*12/3</f>
        <v>-3.8558134712552365</v>
      </c>
      <c r="AE296" s="114">
        <f>(幕後結果!$AG$2+幕後結果!$AG$4*幕後結果_最佳化!$S1297)*12/3</f>
        <v>-0.49601636191474602</v>
      </c>
      <c r="AF296" s="114">
        <f>(幕後結果!$AH$2+幕後結果!$AH$4*幕後結果_最佳化!$T1297)*12/3</f>
        <v>-0.88989564986878145</v>
      </c>
      <c r="AG296" s="114">
        <f>(幕後結果!$AI$2+幕後結果!$AI$4*幕後結果_最佳化!$U1297)*12/3</f>
        <v>-3.0270078092322321</v>
      </c>
      <c r="AH296" s="114">
        <f>(幕後結果!$AJ$2+幕後結果!$AJ$4*幕後結果_最佳化!$V1297)*12/3</f>
        <v>-3.5404289399420863E-2</v>
      </c>
      <c r="AI296" s="90">
        <f>(幕後結果!$AK$2+幕後結果!$AK$4*幕後結果_最佳化!$W1297)*12/3</f>
        <v>0.24750447361857197</v>
      </c>
      <c r="AJ296" s="50"/>
      <c r="AK296" s="50"/>
      <c r="AL296" s="50"/>
      <c r="AM296" s="98">
        <v>295</v>
      </c>
      <c r="AN296" s="118">
        <f t="shared" si="53"/>
        <v>0.2178228179856482</v>
      </c>
      <c r="AO296" s="118">
        <f t="shared" si="54"/>
        <v>9.9292216996219929E-2</v>
      </c>
      <c r="AP296" s="118">
        <f t="shared" si="55"/>
        <v>9.5064009872595806E-2</v>
      </c>
      <c r="AQ296" s="118">
        <f t="shared" si="56"/>
        <v>1.7475827604833114E-3</v>
      </c>
      <c r="AR296" s="118">
        <f t="shared" si="57"/>
        <v>5.246410792243042E-2</v>
      </c>
      <c r="AS296" s="118">
        <f t="shared" si="58"/>
        <v>9.5658515204997581E-3</v>
      </c>
      <c r="AT296" s="118">
        <f t="shared" si="59"/>
        <v>0.29846500726824238</v>
      </c>
      <c r="AU296" s="118">
        <f t="shared" si="60"/>
        <v>5.2490167222686334E-3</v>
      </c>
      <c r="AV296" s="118">
        <f t="shared" si="61"/>
        <v>0.12333233468061228</v>
      </c>
      <c r="AW296" s="118">
        <f t="shared" si="62"/>
        <v>9.699705427099925E-2</v>
      </c>
      <c r="AX296" s="118">
        <f t="shared" si="63"/>
        <v>1</v>
      </c>
      <c r="AY296" s="118">
        <f>SUMPRODUCT(AN296:AW296,幕後結果_最佳化!$Z$1005:$AI$1005)</f>
        <v>7.1955653161321659E-2</v>
      </c>
      <c r="AZ296" s="118">
        <f>(SUMPRODUCT(AN296:AW296,MMULT(AN296:AW296,幕後結果!$AB$9:$AK$18)))*252</f>
        <v>6.0035417155406029E-2</v>
      </c>
      <c r="BA296" s="118">
        <f t="shared" si="64"/>
        <v>0.2450212585785283</v>
      </c>
      <c r="BB296" s="113">
        <f t="shared" si="65"/>
        <v>0.11858421318168783</v>
      </c>
      <c r="BC296" s="50"/>
      <c r="BD296" s="50"/>
    </row>
    <row r="297" spans="1:56">
      <c r="A297" s="85">
        <v>296</v>
      </c>
      <c r="B297" s="114">
        <v>6.260424746362192E-2</v>
      </c>
      <c r="C297" s="114">
        <v>0.44218360976907234</v>
      </c>
      <c r="D297" s="114">
        <v>0.4101253052340581</v>
      </c>
      <c r="E297" s="114">
        <v>0.1015137912936015</v>
      </c>
      <c r="F297" s="114">
        <v>0.9039493205727116</v>
      </c>
      <c r="G297" s="114">
        <v>7.2180454890800938E-2</v>
      </c>
      <c r="H297" s="114">
        <v>0.36930159970277021</v>
      </c>
      <c r="I297" s="114">
        <v>0.6981347497780126</v>
      </c>
      <c r="J297" s="114">
        <v>1.2712332966657858E-3</v>
      </c>
      <c r="K297" s="94">
        <v>0.11067125749142881</v>
      </c>
      <c r="L297" s="95"/>
      <c r="M297" s="96">
        <v>296</v>
      </c>
      <c r="N297" s="117">
        <v>-1.5332734439231785</v>
      </c>
      <c r="O297" s="117">
        <v>-0.14543526963596526</v>
      </c>
      <c r="P297" s="117">
        <v>-0.22722265727619173</v>
      </c>
      <c r="Q297" s="117">
        <v>-1.2729731139192624</v>
      </c>
      <c r="R297" s="117">
        <v>1.3043878994233487</v>
      </c>
      <c r="S297" s="117">
        <v>-1.4597423071252511</v>
      </c>
      <c r="T297" s="117">
        <v>-0.33370364419157816</v>
      </c>
      <c r="U297" s="114">
        <v>0.51904336598321332</v>
      </c>
      <c r="V297" s="114">
        <v>-3.0182409593483364</v>
      </c>
      <c r="W297" s="88">
        <v>-1.2229660618701383</v>
      </c>
      <c r="X297" s="50"/>
      <c r="Y297" s="89">
        <v>296</v>
      </c>
      <c r="Z297" s="114">
        <f>(幕後結果!$AB$2+幕後結果!$AB$4*幕後結果_最佳化!$N1298)*12/3</f>
        <v>-1.9519265777757051</v>
      </c>
      <c r="AA297" s="114">
        <f>(幕後結果!$AC$2+幕後結果!$AC$4*幕後結果_最佳化!$O1298)*12/3</f>
        <v>0.26071460304467409</v>
      </c>
      <c r="AB297" s="114">
        <f>(幕後結果!$AD$2+幕後結果!$AD$4*幕後結果_最佳化!$P1298)*12/3</f>
        <v>-2.7638504277784777</v>
      </c>
      <c r="AC297" s="114">
        <f>(幕後結果!$AE$2+幕後結果!$AE$4*幕後結果_最佳化!$Q1298)*12/3</f>
        <v>-1.4697012813596884</v>
      </c>
      <c r="AD297" s="114">
        <f>(幕後結果!$AF$2+幕後結果!$AF$4*幕後結果_最佳化!$R1298)*12/3</f>
        <v>-0.3790044823323992</v>
      </c>
      <c r="AE297" s="114">
        <f>(幕後結果!$AG$2+幕後結果!$AG$4*幕後結果_最佳化!$S1298)*12/3</f>
        <v>-1.3418312473710081</v>
      </c>
      <c r="AF297" s="114">
        <f>(幕後結果!$AH$2+幕後結果!$AH$4*幕後結果_最佳化!$T1298)*12/3</f>
        <v>-0.531411563718302</v>
      </c>
      <c r="AG297" s="114">
        <f>(幕後結果!$AI$2+幕後結果!$AI$4*幕後結果_最佳化!$U1298)*12/3</f>
        <v>-1.8158137968574188</v>
      </c>
      <c r="AH297" s="114">
        <f>(幕後結果!$AJ$2+幕後結果!$AJ$4*幕後結果_最佳化!$V1298)*12/3</f>
        <v>-1.3462698633726153</v>
      </c>
      <c r="AI297" s="90">
        <f>(幕後結果!$AK$2+幕後結果!$AK$4*幕後結果_最佳化!$W1298)*12/3</f>
        <v>-0.82129460347343175</v>
      </c>
      <c r="AJ297" s="50"/>
      <c r="AK297" s="50"/>
      <c r="AL297" s="50"/>
      <c r="AM297" s="98">
        <v>296</v>
      </c>
      <c r="AN297" s="118">
        <f t="shared" si="53"/>
        <v>0.16910736824178052</v>
      </c>
      <c r="AO297" s="118">
        <f t="shared" si="54"/>
        <v>0.20360007086361628</v>
      </c>
      <c r="AP297" s="118">
        <f t="shared" si="55"/>
        <v>1.0967034454452095E-2</v>
      </c>
      <c r="AQ297" s="118">
        <f t="shared" si="56"/>
        <v>6.9519769969438705E-2</v>
      </c>
      <c r="AR297" s="118">
        <f t="shared" si="57"/>
        <v>2.1203712478807028E-2</v>
      </c>
      <c r="AS297" s="118">
        <f t="shared" si="58"/>
        <v>0.10226236780037057</v>
      </c>
      <c r="AT297" s="118">
        <f t="shared" si="59"/>
        <v>0.1232525734722707</v>
      </c>
      <c r="AU297" s="118">
        <f t="shared" si="60"/>
        <v>3.5376153296462702E-2</v>
      </c>
      <c r="AV297" s="118">
        <f t="shared" si="61"/>
        <v>0.14151799638934873</v>
      </c>
      <c r="AW297" s="118">
        <f t="shared" si="62"/>
        <v>0.12319295303345265</v>
      </c>
      <c r="AX297" s="118">
        <f t="shared" si="63"/>
        <v>1</v>
      </c>
      <c r="AY297" s="118">
        <f>SUMPRODUCT(AN297:AW297,幕後結果_最佳化!$Z$1005:$AI$1005)</f>
        <v>0.36396537222248282</v>
      </c>
      <c r="AZ297" s="118">
        <f>(SUMPRODUCT(AN297:AW297,MMULT(AN297:AW297,幕後結果!$AB$9:$AK$18)))*252</f>
        <v>6.1193324916210025E-2</v>
      </c>
      <c r="BA297" s="118">
        <f t="shared" si="64"/>
        <v>0.24737284595567482</v>
      </c>
      <c r="BB297" s="113">
        <f t="shared" si="65"/>
        <v>1.2979006284303836</v>
      </c>
      <c r="BC297" s="50"/>
      <c r="BD297" s="50"/>
    </row>
    <row r="298" spans="1:56">
      <c r="A298" s="85">
        <v>297</v>
      </c>
      <c r="B298" s="114">
        <v>0.44724397543078753</v>
      </c>
      <c r="C298" s="114">
        <v>7.7991584039384554E-2</v>
      </c>
      <c r="D298" s="114">
        <v>0.67668416647692875</v>
      </c>
      <c r="E298" s="114">
        <v>0.69989141496999241</v>
      </c>
      <c r="F298" s="114">
        <v>0.72078433422594879</v>
      </c>
      <c r="G298" s="114">
        <v>0.76089263584666811</v>
      </c>
      <c r="H298" s="114">
        <v>0.42201827953650484</v>
      </c>
      <c r="I298" s="114">
        <v>0.89287697392732324</v>
      </c>
      <c r="J298" s="114">
        <v>0.32464819174188175</v>
      </c>
      <c r="K298" s="94">
        <v>5.3820449198628717E-2</v>
      </c>
      <c r="L298" s="95"/>
      <c r="M298" s="96">
        <v>297</v>
      </c>
      <c r="N298" s="117">
        <v>-0.1326275402415783</v>
      </c>
      <c r="O298" s="117">
        <v>-1.4187114143343564</v>
      </c>
      <c r="P298" s="117">
        <v>0.45844653293338311</v>
      </c>
      <c r="Q298" s="117">
        <v>0.52408823647105218</v>
      </c>
      <c r="R298" s="117">
        <v>0.58517309836283693</v>
      </c>
      <c r="S298" s="117">
        <v>0.70917686491594079</v>
      </c>
      <c r="T298" s="117">
        <v>-0.19673290466046015</v>
      </c>
      <c r="U298" s="114">
        <v>1.2419742790410873</v>
      </c>
      <c r="V298" s="114">
        <v>-0.45473988430237411</v>
      </c>
      <c r="W298" s="88">
        <v>-1.6088877050177881</v>
      </c>
      <c r="X298" s="50"/>
      <c r="Y298" s="89">
        <v>297</v>
      </c>
      <c r="Z298" s="114">
        <f>(幕後結果!$AB$2+幕後結果!$AB$4*幕後結果_最佳化!$N1299)*12/3</f>
        <v>-0.21295410016210861</v>
      </c>
      <c r="AA298" s="114">
        <f>(幕後結果!$AC$2+幕後結果!$AC$4*幕後結果_最佳化!$O1299)*12/3</f>
        <v>-0.13120188040658909</v>
      </c>
      <c r="AB298" s="114">
        <f>(幕後結果!$AD$2+幕後結果!$AD$4*幕後結果_最佳化!$P1299)*12/3</f>
        <v>-1.0538049815884905</v>
      </c>
      <c r="AC298" s="114">
        <f>(幕後結果!$AE$2+幕後結果!$AE$4*幕後結果_最佳化!$Q1299)*12/3</f>
        <v>-0.33149374069325077</v>
      </c>
      <c r="AD298" s="114">
        <f>(幕後結果!$AF$2+幕後結果!$AF$4*幕後結果_最佳化!$R1299)*12/3</f>
        <v>-0.31706183057158277</v>
      </c>
      <c r="AE298" s="114">
        <f>(幕後結果!$AG$2+幕後結果!$AG$4*幕後結果_最佳化!$S1299)*12/3</f>
        <v>0.99708210291058619</v>
      </c>
      <c r="AF298" s="114">
        <f>(幕後結果!$AH$2+幕後結果!$AH$4*幕後結果_最佳化!$T1299)*12/3</f>
        <v>-0.35154725268126802</v>
      </c>
      <c r="AG298" s="114">
        <f>(幕後結果!$AI$2+幕後結果!$AI$4*幕後結果_最佳化!$U1299)*12/3</f>
        <v>0.73603014093384633</v>
      </c>
      <c r="AH298" s="114">
        <f>(幕後結果!$AJ$2+幕後結果!$AJ$4*幕後結果_最佳化!$V1299)*12/3</f>
        <v>0.41552932522264885</v>
      </c>
      <c r="AI298" s="90">
        <f>(幕後結果!$AK$2+幕後結果!$AK$4*幕後結果_最佳化!$W1299)*12/3</f>
        <v>-5.3683385725305399E-2</v>
      </c>
      <c r="AJ298" s="50"/>
      <c r="AK298" s="50"/>
      <c r="AL298" s="50"/>
      <c r="AM298" s="98">
        <v>297</v>
      </c>
      <c r="AN298" s="118">
        <f t="shared" si="53"/>
        <v>8.5370555899123748E-2</v>
      </c>
      <c r="AO298" s="118">
        <f t="shared" si="54"/>
        <v>1.2880302653757747E-2</v>
      </c>
      <c r="AP298" s="118">
        <f t="shared" si="55"/>
        <v>0.12481220134145253</v>
      </c>
      <c r="AQ298" s="118">
        <f t="shared" si="56"/>
        <v>0.13089261431168298</v>
      </c>
      <c r="AR298" s="118">
        <f t="shared" si="57"/>
        <v>0.15922566807298408</v>
      </c>
      <c r="AS298" s="118">
        <f t="shared" si="58"/>
        <v>4.6768642248730966E-2</v>
      </c>
      <c r="AT298" s="118">
        <f t="shared" si="59"/>
        <v>7.5052654327089144E-2</v>
      </c>
      <c r="AU298" s="118">
        <f t="shared" si="60"/>
        <v>0.13286093289170894</v>
      </c>
      <c r="AV298" s="118">
        <f t="shared" si="61"/>
        <v>0.13650007677652293</v>
      </c>
      <c r="AW298" s="118">
        <f t="shared" si="62"/>
        <v>9.5636351476947032E-2</v>
      </c>
      <c r="AX298" s="118">
        <f t="shared" si="63"/>
        <v>1.0000000000000002</v>
      </c>
      <c r="AY298" s="118">
        <f>SUMPRODUCT(AN298:AW298,幕後結果_最佳化!$Z$1005:$AI$1005)</f>
        <v>-0.34518234080978571</v>
      </c>
      <c r="AZ298" s="118">
        <f>(SUMPRODUCT(AN298:AW298,MMULT(AN298:AW298,幕後結果!$AB$9:$AK$18)))*252</f>
        <v>7.0256937179415835E-2</v>
      </c>
      <c r="BA298" s="118">
        <f t="shared" si="64"/>
        <v>0.26506025197946192</v>
      </c>
      <c r="BB298" s="113">
        <f t="shared" si="65"/>
        <v>-1.4641287703893682</v>
      </c>
      <c r="BC298" s="50"/>
      <c r="BD298" s="50"/>
    </row>
    <row r="299" spans="1:56">
      <c r="A299" s="85">
        <v>298</v>
      </c>
      <c r="B299" s="114">
        <v>0.12887832860270065</v>
      </c>
      <c r="C299" s="114">
        <v>0.98656376824362835</v>
      </c>
      <c r="D299" s="114">
        <v>0.45424093399902921</v>
      </c>
      <c r="E299" s="114">
        <v>0.75052074277540259</v>
      </c>
      <c r="F299" s="114">
        <v>0.75844299721218045</v>
      </c>
      <c r="G299" s="114">
        <v>0.52341830226177732</v>
      </c>
      <c r="H299" s="114">
        <v>0.60570766449549174</v>
      </c>
      <c r="I299" s="114">
        <v>0.70730501907293464</v>
      </c>
      <c r="J299" s="114">
        <v>0.91384737264097571</v>
      </c>
      <c r="K299" s="94">
        <v>0.70948270533184754</v>
      </c>
      <c r="L299" s="95"/>
      <c r="M299" s="96">
        <v>298</v>
      </c>
      <c r="N299" s="117">
        <v>-1.1317093312308879</v>
      </c>
      <c r="O299" s="117">
        <v>2.2133654081783281</v>
      </c>
      <c r="P299" s="117">
        <v>-0.1149536403576905</v>
      </c>
      <c r="Q299" s="117">
        <v>0.67612936447905869</v>
      </c>
      <c r="R299" s="117">
        <v>0.70130289797180467</v>
      </c>
      <c r="S299" s="117">
        <v>5.8734731331435634E-2</v>
      </c>
      <c r="T299" s="117">
        <v>0.26814894654390165</v>
      </c>
      <c r="U299" s="114">
        <v>0.54552867857393428</v>
      </c>
      <c r="V299" s="114">
        <v>1.3648339210943075</v>
      </c>
      <c r="W299" s="88">
        <v>0.55187413661078843</v>
      </c>
      <c r="X299" s="50"/>
      <c r="Y299" s="89">
        <v>298</v>
      </c>
      <c r="Z299" s="114">
        <f>(幕後結果!$AB$2+幕後結果!$AB$4*幕後結果_最佳化!$N1300)*12/3</f>
        <v>-1.4533644942871433</v>
      </c>
      <c r="AA299" s="114">
        <f>(幕後結果!$AC$2+幕後結果!$AC$4*幕後結果_最佳化!$O1300)*12/3</f>
        <v>2.9613813189960716</v>
      </c>
      <c r="AB299" s="114">
        <f>(幕後結果!$AD$2+幕後結果!$AD$4*幕後結果_最佳化!$P1300)*12/3</f>
        <v>-1.2351671777436959</v>
      </c>
      <c r="AC299" s="114">
        <f>(幕後結果!$AE$2+幕後結果!$AE$4*幕後結果_最佳化!$Q1300)*12/3</f>
        <v>8.5667540601861825E-2</v>
      </c>
      <c r="AD299" s="114">
        <f>(幕後結果!$AF$2+幕後結果!$AF$4*幕後結果_最佳化!$R1300)*12/3</f>
        <v>-0.14162536441738416</v>
      </c>
      <c r="AE299" s="114">
        <f>(幕後結果!$AG$2+幕後結果!$AG$4*幕後結果_最佳化!$S1300)*12/3</f>
        <v>0.8445106787460035</v>
      </c>
      <c r="AF299" s="114">
        <f>(幕後結果!$AH$2+幕後結果!$AH$4*幕後結果_最佳化!$T1300)*12/3</f>
        <v>5.7378254447951638E-2</v>
      </c>
      <c r="AG299" s="114">
        <f>(幕後結果!$AI$2+幕後結果!$AI$4*幕後結果_最佳化!$U1300)*12/3</f>
        <v>-1.3769896058506721</v>
      </c>
      <c r="AH299" s="114">
        <f>(幕後結果!$AJ$2+幕後結果!$AJ$4*幕後結果_最佳化!$V1300)*12/3</f>
        <v>1.703037256619276</v>
      </c>
      <c r="AI299" s="90">
        <f>(幕後結果!$AK$2+幕後結果!$AK$4*幕後結果_最佳化!$W1300)*12/3</f>
        <v>1.6823539906580995</v>
      </c>
      <c r="AJ299" s="50"/>
      <c r="AK299" s="50"/>
      <c r="AL299" s="50"/>
      <c r="AM299" s="98">
        <v>298</v>
      </c>
      <c r="AN299" s="118">
        <f t="shared" si="53"/>
        <v>1.5101900924105998E-2</v>
      </c>
      <c r="AO299" s="118">
        <f t="shared" si="54"/>
        <v>0.18545055553965159</v>
      </c>
      <c r="AP299" s="118">
        <f t="shared" si="55"/>
        <v>5.4608051168424938E-2</v>
      </c>
      <c r="AQ299" s="118">
        <f t="shared" si="56"/>
        <v>0.12309668253574665</v>
      </c>
      <c r="AR299" s="118">
        <f t="shared" si="57"/>
        <v>0.19021658052565099</v>
      </c>
      <c r="AS299" s="118">
        <f t="shared" si="58"/>
        <v>6.8784109152803349E-2</v>
      </c>
      <c r="AT299" s="118">
        <f t="shared" si="59"/>
        <v>6.8621617745523375E-2</v>
      </c>
      <c r="AU299" s="118">
        <f t="shared" si="60"/>
        <v>0.13893190551542073</v>
      </c>
      <c r="AV299" s="118">
        <f t="shared" si="61"/>
        <v>9.0695707102775386E-2</v>
      </c>
      <c r="AW299" s="118">
        <f t="shared" si="62"/>
        <v>6.449288978989684E-2</v>
      </c>
      <c r="AX299" s="118">
        <f t="shared" si="63"/>
        <v>0.99999999999999978</v>
      </c>
      <c r="AY299" s="118">
        <f>SUMPRODUCT(AN299:AW299,幕後結果_最佳化!$Z$1005:$AI$1005)</f>
        <v>-0.12643574462615237</v>
      </c>
      <c r="AZ299" s="118">
        <f>(SUMPRODUCT(AN299:AW299,MMULT(AN299:AW299,幕後結果!$AB$9:$AK$18)))*252</f>
        <v>7.0864253621468767E-2</v>
      </c>
      <c r="BA299" s="118">
        <f t="shared" si="64"/>
        <v>0.26620340647983598</v>
      </c>
      <c r="BB299" s="113">
        <f t="shared" si="65"/>
        <v>-0.63611411613915236</v>
      </c>
      <c r="BC299" s="50"/>
      <c r="BD299" s="50"/>
    </row>
    <row r="300" spans="1:56">
      <c r="A300" s="85">
        <v>299</v>
      </c>
      <c r="B300" s="114">
        <v>0.7482550724694399</v>
      </c>
      <c r="C300" s="114">
        <v>2.1378544680991096E-2</v>
      </c>
      <c r="D300" s="114">
        <v>0.59805933162998182</v>
      </c>
      <c r="E300" s="114">
        <v>0.19434374021611456</v>
      </c>
      <c r="F300" s="114">
        <v>0.86887478020651132</v>
      </c>
      <c r="G300" s="114">
        <v>0.14311146785326812</v>
      </c>
      <c r="H300" s="114">
        <v>0.29273247125514867</v>
      </c>
      <c r="I300" s="114">
        <v>0.58680335087410884</v>
      </c>
      <c r="J300" s="114">
        <v>0.4835718243888385</v>
      </c>
      <c r="K300" s="94">
        <v>0.56691577694349093</v>
      </c>
      <c r="L300" s="95"/>
      <c r="M300" s="96">
        <v>299</v>
      </c>
      <c r="N300" s="117">
        <v>0.66900881471650686</v>
      </c>
      <c r="O300" s="117">
        <v>-2.0260750994196046</v>
      </c>
      <c r="P300" s="117">
        <v>0.24832709488821303</v>
      </c>
      <c r="Q300" s="117">
        <v>-0.86200006796480177</v>
      </c>
      <c r="R300" s="117">
        <v>1.1210879212850746</v>
      </c>
      <c r="S300" s="117">
        <v>-1.0664440993184967</v>
      </c>
      <c r="T300" s="117">
        <v>-0.54541963009524097</v>
      </c>
      <c r="U300" s="114">
        <v>0.21932960959926495</v>
      </c>
      <c r="V300" s="114">
        <v>-4.1190974619971107E-2</v>
      </c>
      <c r="W300" s="88">
        <v>0.16852732847228447</v>
      </c>
      <c r="X300" s="50"/>
      <c r="Y300" s="89">
        <v>299</v>
      </c>
      <c r="Z300" s="114">
        <f>(幕後結果!$AB$2+幕後結果!$AB$4*幕後結果_最佳化!$N1301)*12/3</f>
        <v>0.782317834494895</v>
      </c>
      <c r="AA300" s="114">
        <f>(幕後結果!$AC$2+幕後結果!$AC$4*幕後結果_最佳化!$O1301)*12/3</f>
        <v>-0.23016014045811439</v>
      </c>
      <c r="AB300" s="114">
        <f>(幕後結果!$AD$2+幕後結果!$AD$4*幕後結果_最佳化!$P1301)*12/3</f>
        <v>-0.65517069969289965</v>
      </c>
      <c r="AC300" s="114">
        <f>(幕後結果!$AE$2+幕後結果!$AE$4*幕後結果_最佳化!$Q1301)*12/3</f>
        <v>-1.2049706142648677</v>
      </c>
      <c r="AD300" s="114">
        <f>(幕後結果!$AF$2+幕後結果!$AF$4*幕後結果_最佳化!$R1301)*12/3</f>
        <v>0.18555099994980928</v>
      </c>
      <c r="AE300" s="114">
        <f>(幕後結果!$AG$2+幕後結果!$AG$4*幕後結果_最佳化!$S1301)*12/3</f>
        <v>-0.64583972552271485</v>
      </c>
      <c r="AF300" s="114">
        <f>(幕後結果!$AH$2+幕後結果!$AH$4*幕後結果_最佳化!$T1301)*12/3</f>
        <v>-0.68445052757991487</v>
      </c>
      <c r="AG300" s="114">
        <f>(幕後結果!$AI$2+幕後結果!$AI$4*幕後結果_最佳化!$U1301)*12/3</f>
        <v>-0.72115473312374723</v>
      </c>
      <c r="AH300" s="114">
        <f>(幕後結果!$AJ$2+幕後結果!$AJ$4*幕後結果_最佳化!$V1301)*12/3</f>
        <v>-8.3852595791721329E-3</v>
      </c>
      <c r="AI300" s="90">
        <f>(幕後結果!$AK$2+幕後結果!$AK$4*幕後結果_最佳化!$W1301)*12/3</f>
        <v>0.77174934118446392</v>
      </c>
      <c r="AJ300" s="50"/>
      <c r="AK300" s="50"/>
      <c r="AL300" s="50"/>
      <c r="AM300" s="98">
        <v>299</v>
      </c>
      <c r="AN300" s="118">
        <f t="shared" si="53"/>
        <v>0.20987546567590032</v>
      </c>
      <c r="AO300" s="118">
        <f t="shared" si="54"/>
        <v>4.9899258141954526E-2</v>
      </c>
      <c r="AP300" s="118">
        <f t="shared" si="55"/>
        <v>6.5043527704851764E-2</v>
      </c>
      <c r="AQ300" s="118">
        <f t="shared" si="56"/>
        <v>8.5315673666881267E-2</v>
      </c>
      <c r="AR300" s="118">
        <f t="shared" si="57"/>
        <v>2.6177506497785243E-2</v>
      </c>
      <c r="AS300" s="118">
        <f t="shared" si="58"/>
        <v>6.3420365337446924E-2</v>
      </c>
      <c r="AT300" s="118">
        <f t="shared" si="59"/>
        <v>0.14862325881235691</v>
      </c>
      <c r="AU300" s="118">
        <f t="shared" si="60"/>
        <v>0.1950280637554262</v>
      </c>
      <c r="AV300" s="118">
        <f t="shared" si="61"/>
        <v>2.0789844508505104E-2</v>
      </c>
      <c r="AW300" s="118">
        <f t="shared" si="62"/>
        <v>0.13582703589889178</v>
      </c>
      <c r="AX300" s="118">
        <f t="shared" si="63"/>
        <v>1</v>
      </c>
      <c r="AY300" s="118">
        <f>SUMPRODUCT(AN300:AW300,幕後結果_最佳化!$Z$1005:$AI$1005)</f>
        <v>-0.26136644051355284</v>
      </c>
      <c r="AZ300" s="118">
        <f>(SUMPRODUCT(AN300:AW300,MMULT(AN300:AW300,幕後結果!$AB$9:$AK$18)))*252</f>
        <v>7.948344996217345E-2</v>
      </c>
      <c r="BA300" s="118">
        <f t="shared" si="64"/>
        <v>0.28192809360220461</v>
      </c>
      <c r="BB300" s="113">
        <f t="shared" si="65"/>
        <v>-1.0792341998483741</v>
      </c>
      <c r="BC300" s="50"/>
      <c r="BD300" s="50"/>
    </row>
    <row r="301" spans="1:56">
      <c r="A301" s="85">
        <v>300</v>
      </c>
      <c r="B301" s="114">
        <v>0.90136242782935705</v>
      </c>
      <c r="C301" s="114">
        <v>0.66448394632572616</v>
      </c>
      <c r="D301" s="114">
        <v>0.26615716839990688</v>
      </c>
      <c r="E301" s="114">
        <v>3.2007185857794163E-3</v>
      </c>
      <c r="F301" s="114">
        <v>0.41753260566418504</v>
      </c>
      <c r="G301" s="114">
        <v>0.55411135167172887</v>
      </c>
      <c r="H301" s="114">
        <v>0.72213153007851738</v>
      </c>
      <c r="I301" s="114">
        <v>0.31763764741355827</v>
      </c>
      <c r="J301" s="114">
        <v>0.11938875086686629</v>
      </c>
      <c r="K301" s="94">
        <v>0.4825264797617228</v>
      </c>
      <c r="L301" s="95"/>
      <c r="M301" s="96">
        <v>300</v>
      </c>
      <c r="N301" s="117">
        <v>1.289353716047809</v>
      </c>
      <c r="O301" s="117">
        <v>0.42473192614970845</v>
      </c>
      <c r="P301" s="117">
        <v>-0.62447705142458965</v>
      </c>
      <c r="Q301" s="117">
        <v>-2.7264772170357578</v>
      </c>
      <c r="R301" s="117">
        <v>-0.20820973038824769</v>
      </c>
      <c r="S301" s="117">
        <v>0.13605563853705477</v>
      </c>
      <c r="T301" s="117">
        <v>0.58918535558376772</v>
      </c>
      <c r="U301" s="114">
        <v>-0.47431500240229807</v>
      </c>
      <c r="V301" s="114">
        <v>-1.1780479225068206</v>
      </c>
      <c r="W301" s="88">
        <v>-4.3813633544837596E-2</v>
      </c>
      <c r="X301" s="50"/>
      <c r="Y301" s="89">
        <v>300</v>
      </c>
      <c r="Z301" s="114">
        <f>(幕後結果!$AB$2+幕後結果!$AB$4*幕後結果_最佳化!$N1302)*12/3</f>
        <v>1.552507292949403</v>
      </c>
      <c r="AA301" s="114">
        <f>(幕後結果!$AC$2+幕後結果!$AC$4*幕後結果_最佳化!$O1302)*12/3</f>
        <v>2.7097052677817977</v>
      </c>
      <c r="AB301" s="114">
        <f>(幕後結果!$AD$2+幕後結果!$AD$4*幕後結果_最佳化!$P1302)*12/3</f>
        <v>0.11849462118496901</v>
      </c>
      <c r="AC301" s="114">
        <f>(幕後結果!$AE$2+幕後結果!$AE$4*幕後結果_最佳化!$Q1302)*12/3</f>
        <v>-2.0474525532063916</v>
      </c>
      <c r="AD301" s="114">
        <f>(幕後結果!$AF$2+幕後結果!$AF$4*幕後結果_最佳化!$R1302)*12/3</f>
        <v>-1.0779757180109806</v>
      </c>
      <c r="AE301" s="114">
        <f>(幕後結果!$AG$2+幕後結果!$AG$4*幕後結果_最佳化!$S1302)*12/3</f>
        <v>0.44910012586985742</v>
      </c>
      <c r="AF301" s="114">
        <f>(幕後結果!$AH$2+幕後結果!$AH$4*幕後結果_最佳化!$T1302)*12/3</f>
        <v>-0.4719924517107697</v>
      </c>
      <c r="AG301" s="114">
        <f>(幕後結果!$AI$2+幕後結果!$AI$4*幕後結果_最佳化!$U1302)*12/3</f>
        <v>-2.9317660162359882</v>
      </c>
      <c r="AH301" s="114">
        <f>(幕後結果!$AJ$2+幕後結果!$AJ$4*幕後結果_最佳化!$V1302)*12/3</f>
        <v>-0.21133321733123811</v>
      </c>
      <c r="AI301" s="90">
        <f>(幕後結果!$AK$2+幕後結果!$AK$4*幕後結果_最佳化!$W1302)*12/3</f>
        <v>5.5558838738786309E-2</v>
      </c>
      <c r="AJ301" s="50"/>
      <c r="AK301" s="50"/>
      <c r="AL301" s="50"/>
      <c r="AM301" s="98">
        <v>300</v>
      </c>
      <c r="AN301" s="118">
        <f t="shared" si="53"/>
        <v>0.14800537477501827</v>
      </c>
      <c r="AO301" s="118">
        <f t="shared" si="54"/>
        <v>0.114491736110331</v>
      </c>
      <c r="AP301" s="118">
        <f t="shared" si="55"/>
        <v>0.1037206642175639</v>
      </c>
      <c r="AQ301" s="118">
        <f t="shared" si="56"/>
        <v>7.0437594924821753E-2</v>
      </c>
      <c r="AR301" s="118">
        <f t="shared" si="57"/>
        <v>0.12346469624195548</v>
      </c>
      <c r="AS301" s="118">
        <f t="shared" si="58"/>
        <v>0.16641074286373067</v>
      </c>
      <c r="AT301" s="118">
        <f t="shared" si="59"/>
        <v>0.12794752076690108</v>
      </c>
      <c r="AU301" s="118">
        <f t="shared" si="60"/>
        <v>6.2183621921939658E-2</v>
      </c>
      <c r="AV301" s="118">
        <f t="shared" si="61"/>
        <v>2.4444093877595548E-2</v>
      </c>
      <c r="AW301" s="118">
        <f t="shared" si="62"/>
        <v>5.8893954300142402E-2</v>
      </c>
      <c r="AX301" s="118">
        <f t="shared" si="63"/>
        <v>0.99999999999999978</v>
      </c>
      <c r="AY301" s="118">
        <f>SUMPRODUCT(AN301:AW301,幕後結果_最佳化!$Z$1005:$AI$1005)</f>
        <v>-7.2705750856667861E-2</v>
      </c>
      <c r="AZ301" s="118">
        <f>(SUMPRODUCT(AN301:AW301,MMULT(AN301:AW301,幕後結果!$AB$9:$AK$18)))*252</f>
        <v>7.6505530664395471E-2</v>
      </c>
      <c r="BA301" s="118">
        <f t="shared" si="64"/>
        <v>0.27659633161774844</v>
      </c>
      <c r="BB301" s="113">
        <f t="shared" si="65"/>
        <v>-0.41795836618843191</v>
      </c>
      <c r="BC301" s="50"/>
      <c r="BD301" s="50"/>
    </row>
    <row r="302" spans="1:56">
      <c r="A302" s="85">
        <v>301</v>
      </c>
      <c r="B302" s="114">
        <v>0.69030690257323291</v>
      </c>
      <c r="C302" s="114">
        <v>0.22432837380651249</v>
      </c>
      <c r="D302" s="114">
        <v>0.85388324351438016</v>
      </c>
      <c r="E302" s="114">
        <v>0.1015890355078648</v>
      </c>
      <c r="F302" s="114">
        <v>0.95599779168075139</v>
      </c>
      <c r="G302" s="114">
        <v>0.36804406890553332</v>
      </c>
      <c r="H302" s="114">
        <v>0.14194745121588603</v>
      </c>
      <c r="I302" s="114">
        <v>0.50831856482850002</v>
      </c>
      <c r="J302" s="114">
        <v>0.1105219441933476</v>
      </c>
      <c r="K302" s="94">
        <v>0.40115828530353137</v>
      </c>
      <c r="L302" s="95"/>
      <c r="M302" s="96">
        <v>301</v>
      </c>
      <c r="N302" s="117">
        <v>0.49672045635794448</v>
      </c>
      <c r="O302" s="117">
        <v>-0.75765633158698398</v>
      </c>
      <c r="P302" s="117">
        <v>1.0532345375782248</v>
      </c>
      <c r="Q302" s="117">
        <v>-1.272549154392606</v>
      </c>
      <c r="R302" s="117">
        <v>1.7060196739602107</v>
      </c>
      <c r="S302" s="117">
        <v>-0.33703815464498893</v>
      </c>
      <c r="T302" s="117">
        <v>-1.0716107509990467</v>
      </c>
      <c r="U302" s="114">
        <v>2.085306103102889E-2</v>
      </c>
      <c r="V302" s="114">
        <v>-1.2237570571836875</v>
      </c>
      <c r="W302" s="88">
        <v>-0.25035015802042654</v>
      </c>
      <c r="X302" s="50"/>
      <c r="Y302" s="89">
        <v>301</v>
      </c>
      <c r="Z302" s="114">
        <f>(幕後結果!$AB$2+幕後結果!$AB$4*幕後結果_最佳化!$N1303)*12/3</f>
        <v>0.56841315479586707</v>
      </c>
      <c r="AA302" s="114">
        <f>(幕後結果!$AC$2+幕後結果!$AC$4*幕後結果_最佳化!$O1303)*12/3</f>
        <v>0.96624689996089863</v>
      </c>
      <c r="AB302" s="114">
        <f>(幕後結果!$AD$2+幕後結果!$AD$4*幕後結果_最佳化!$P1303)*12/3</f>
        <v>0.52450894997577646</v>
      </c>
      <c r="AC302" s="114">
        <f>(幕後結果!$AE$2+幕後結果!$AE$4*幕後結果_最佳化!$Q1303)*12/3</f>
        <v>-1.3410619131957286</v>
      </c>
      <c r="AD302" s="114">
        <f>(幕後結果!$AF$2+幕後結果!$AF$4*幕後結果_最佳化!$R1303)*12/3</f>
        <v>0.95929692685927703</v>
      </c>
      <c r="AE302" s="114">
        <f>(幕後結果!$AG$2+幕後結果!$AG$4*幕後結果_最佳化!$S1303)*12/3</f>
        <v>0.30503760535363689</v>
      </c>
      <c r="AF302" s="114">
        <f>(幕後結果!$AH$2+幕後結果!$AH$4*幕後結果_最佳化!$T1303)*12/3</f>
        <v>-0.84628658891457442</v>
      </c>
      <c r="AG302" s="114">
        <f>(幕後結果!$AI$2+幕後結果!$AI$4*幕後結果_最佳化!$U1303)*12/3</f>
        <v>-1.0096029323672835</v>
      </c>
      <c r="AH302" s="114">
        <f>(幕後結果!$AJ$2+幕後結果!$AJ$4*幕後結果_最佳化!$V1303)*12/3</f>
        <v>-0.46517915083323724</v>
      </c>
      <c r="AI302" s="90">
        <f>(幕後結果!$AK$2+幕後結果!$AK$4*幕後結果_最佳化!$W1303)*12/3</f>
        <v>0.24113378508843153</v>
      </c>
      <c r="AJ302" s="50"/>
      <c r="AK302" s="50"/>
      <c r="AL302" s="50"/>
      <c r="AM302" s="98">
        <v>301</v>
      </c>
      <c r="AN302" s="118">
        <f t="shared" si="53"/>
        <v>0.19722262343742339</v>
      </c>
      <c r="AO302" s="118">
        <f t="shared" si="54"/>
        <v>7.0253269561842815E-2</v>
      </c>
      <c r="AP302" s="118">
        <f t="shared" si="55"/>
        <v>0.15589119007808416</v>
      </c>
      <c r="AQ302" s="118">
        <f t="shared" si="56"/>
        <v>3.3920223301867697E-2</v>
      </c>
      <c r="AR302" s="118">
        <f t="shared" si="57"/>
        <v>5.6599702856003964E-2</v>
      </c>
      <c r="AS302" s="118">
        <f t="shared" si="58"/>
        <v>0.17592857209655177</v>
      </c>
      <c r="AT302" s="118">
        <f t="shared" si="59"/>
        <v>4.3894194845400481E-3</v>
      </c>
      <c r="AU302" s="118">
        <f t="shared" si="60"/>
        <v>8.5990187384682601E-2</v>
      </c>
      <c r="AV302" s="118">
        <f t="shared" si="61"/>
        <v>7.2743732905861128E-2</v>
      </c>
      <c r="AW302" s="118">
        <f t="shared" si="62"/>
        <v>0.14706107889314249</v>
      </c>
      <c r="AX302" s="118">
        <f t="shared" si="63"/>
        <v>1.0000000000000002</v>
      </c>
      <c r="AY302" s="118">
        <f>SUMPRODUCT(AN302:AW302,幕後結果_最佳化!$Z$1005:$AI$1005)</f>
        <v>1.6594605427060288E-2</v>
      </c>
      <c r="AZ302" s="118">
        <f>(SUMPRODUCT(AN302:AW302,MMULT(AN302:AW302,幕後結果!$AB$9:$AK$18)))*252</f>
        <v>9.7633930416312312E-2</v>
      </c>
      <c r="BA302" s="118">
        <f t="shared" si="64"/>
        <v>0.3124642866253875</v>
      </c>
      <c r="BB302" s="113">
        <f t="shared" si="65"/>
        <v>-8.4186883746100463E-2</v>
      </c>
      <c r="BC302" s="50"/>
      <c r="BD302" s="50"/>
    </row>
    <row r="303" spans="1:56">
      <c r="A303" s="85">
        <v>302</v>
      </c>
      <c r="B303" s="114">
        <v>0.93516225832770505</v>
      </c>
      <c r="C303" s="114">
        <v>0.32694936942438813</v>
      </c>
      <c r="D303" s="114">
        <v>0.46116843134924657</v>
      </c>
      <c r="E303" s="114">
        <v>2.768153488893943E-2</v>
      </c>
      <c r="F303" s="114">
        <v>0.56031376644974951</v>
      </c>
      <c r="G303" s="114">
        <v>8.7247063725794494E-2</v>
      </c>
      <c r="H303" s="114">
        <v>0.44444255817497336</v>
      </c>
      <c r="I303" s="114">
        <v>0.30917189112674826</v>
      </c>
      <c r="J303" s="114">
        <v>0.14143035570404106</v>
      </c>
      <c r="K303" s="94">
        <v>0.32870527720589848</v>
      </c>
      <c r="L303" s="95"/>
      <c r="M303" s="96">
        <v>302</v>
      </c>
      <c r="N303" s="117">
        <v>1.5153828287321487</v>
      </c>
      <c r="O303" s="117">
        <v>-0.4483526080848213</v>
      </c>
      <c r="P303" s="117">
        <v>-9.7490519515237586E-2</v>
      </c>
      <c r="Q303" s="117">
        <v>-1.9160159164731998</v>
      </c>
      <c r="R303" s="117">
        <v>0.15176477326270682</v>
      </c>
      <c r="S303" s="117">
        <v>-1.3579040647020917</v>
      </c>
      <c r="T303" s="117">
        <v>-0.13971507343031311</v>
      </c>
      <c r="U303" s="114">
        <v>-0.4981990070528784</v>
      </c>
      <c r="V303" s="114">
        <v>-1.0739151525134956</v>
      </c>
      <c r="W303" s="88">
        <v>-0.44349110119260343</v>
      </c>
      <c r="X303" s="50"/>
      <c r="Y303" s="89">
        <v>302</v>
      </c>
      <c r="Z303" s="114">
        <f>(幕後結果!$AB$2+幕後結果!$AB$4*幕後結果_最佳化!$N1304)*12/3</f>
        <v>1.8331338275105893</v>
      </c>
      <c r="AA303" s="114">
        <f>(幕後結果!$AC$2+幕後結果!$AC$4*幕後結果_最佳化!$O1304)*12/3</f>
        <v>1.9569920138437595</v>
      </c>
      <c r="AB303" s="114">
        <f>(幕後結果!$AD$2+幕後結果!$AD$4*幕後結果_最佳化!$P1304)*12/3</f>
        <v>0.55382272696977819</v>
      </c>
      <c r="AC303" s="114">
        <f>(幕後結果!$AE$2+幕後結果!$AE$4*幕後結果_最佳化!$Q1304)*12/3</f>
        <v>-1.6099586229056466</v>
      </c>
      <c r="AD303" s="114">
        <f>(幕後結果!$AF$2+幕後結果!$AF$4*幕後結果_最佳化!$R1304)*12/3</f>
        <v>-0.50781602825047845</v>
      </c>
      <c r="AE303" s="114">
        <f>(幕後結果!$AG$2+幕後結果!$AG$4*幕後結果_最佳化!$S1304)*12/3</f>
        <v>-0.74132108079420667</v>
      </c>
      <c r="AF303" s="114">
        <f>(幕後結果!$AH$2+幕後結果!$AH$4*幕後結果_最佳化!$T1304)*12/3</f>
        <v>-0.65474090161325549</v>
      </c>
      <c r="AG303" s="114">
        <f>(幕後結果!$AI$2+幕後結果!$AI$4*幕後結果_最佳化!$U1304)*12/3</f>
        <v>-2.3405754587715841</v>
      </c>
      <c r="AH303" s="114">
        <f>(幕後結果!$AJ$2+幕後結果!$AJ$4*幕後結果_最佳化!$V1304)*12/3</f>
        <v>-0.38882507071584049</v>
      </c>
      <c r="AI303" s="90">
        <f>(幕後結果!$AK$2+幕後結果!$AK$4*幕後結果_最佳化!$W1304)*12/3</f>
        <v>-5.3792958937206481E-2</v>
      </c>
      <c r="AJ303" s="50"/>
      <c r="AK303" s="50"/>
      <c r="AL303" s="50"/>
      <c r="AM303" s="98">
        <v>302</v>
      </c>
      <c r="AN303" s="118">
        <f t="shared" si="53"/>
        <v>8.1059661656344192E-2</v>
      </c>
      <c r="AO303" s="118">
        <f t="shared" si="54"/>
        <v>1.9459431316091947E-2</v>
      </c>
      <c r="AP303" s="118">
        <f t="shared" si="55"/>
        <v>0.15369593782711879</v>
      </c>
      <c r="AQ303" s="118">
        <f t="shared" si="56"/>
        <v>0.183236177735008</v>
      </c>
      <c r="AR303" s="118">
        <f t="shared" si="57"/>
        <v>0.17076750334905844</v>
      </c>
      <c r="AS303" s="118">
        <f t="shared" si="58"/>
        <v>0.20770551578389174</v>
      </c>
      <c r="AT303" s="118">
        <f t="shared" si="59"/>
        <v>3.2327679786053713E-3</v>
      </c>
      <c r="AU303" s="118">
        <f t="shared" si="60"/>
        <v>4.0256035706746587E-2</v>
      </c>
      <c r="AV303" s="118">
        <f t="shared" si="61"/>
        <v>3.3516820945985334E-2</v>
      </c>
      <c r="AW303" s="118">
        <f t="shared" si="62"/>
        <v>0.10707014770114975</v>
      </c>
      <c r="AX303" s="118">
        <f t="shared" si="63"/>
        <v>1</v>
      </c>
      <c r="AY303" s="118">
        <f>SUMPRODUCT(AN303:AW303,幕後結果_最佳化!$Z$1005:$AI$1005)</f>
        <v>-0.20025908450426877</v>
      </c>
      <c r="AZ303" s="118">
        <f>(SUMPRODUCT(AN303:AW303,MMULT(AN303:AW303,幕後結果!$AB$9:$AK$18)))*252</f>
        <v>8.0430835304609566E-2</v>
      </c>
      <c r="BA303" s="118">
        <f t="shared" si="64"/>
        <v>0.28360330623003949</v>
      </c>
      <c r="BB303" s="113">
        <f t="shared" si="65"/>
        <v>-0.85739157182827352</v>
      </c>
      <c r="BC303" s="50"/>
      <c r="BD303" s="50"/>
    </row>
    <row r="304" spans="1:56">
      <c r="A304" s="85">
        <v>303</v>
      </c>
      <c r="B304" s="114">
        <v>0.72400921661260687</v>
      </c>
      <c r="C304" s="114">
        <v>0.47529311394774454</v>
      </c>
      <c r="D304" s="114">
        <v>0.14524176180433734</v>
      </c>
      <c r="E304" s="114">
        <v>0.9490219117087928</v>
      </c>
      <c r="F304" s="114">
        <v>0.13737114166025211</v>
      </c>
      <c r="G304" s="114">
        <v>0.89377241331129986</v>
      </c>
      <c r="H304" s="114">
        <v>0.79038575787084708</v>
      </c>
      <c r="I304" s="114">
        <v>0.29861532354967135</v>
      </c>
      <c r="J304" s="114">
        <v>0.41444770602310932</v>
      </c>
      <c r="K304" s="94">
        <v>0.87336488988792316</v>
      </c>
      <c r="L304" s="95"/>
      <c r="M304" s="96">
        <v>303</v>
      </c>
      <c r="N304" s="117">
        <v>0.59479341953918574</v>
      </c>
      <c r="O304" s="117">
        <v>-6.1970621212059075E-2</v>
      </c>
      <c r="P304" s="117">
        <v>-1.0570614933908369</v>
      </c>
      <c r="Q304" s="117">
        <v>1.6354431808955161</v>
      </c>
      <c r="R304" s="117">
        <v>-1.0922066428905992</v>
      </c>
      <c r="S304" s="117">
        <v>1.246842718753566</v>
      </c>
      <c r="T304" s="117">
        <v>0.80776047190386036</v>
      </c>
      <c r="U304" s="114">
        <v>-0.52838716059830249</v>
      </c>
      <c r="V304" s="114">
        <v>-0.21611845830398996</v>
      </c>
      <c r="W304" s="88">
        <v>1.1424422923919519</v>
      </c>
      <c r="X304" s="50"/>
      <c r="Y304" s="89">
        <v>303</v>
      </c>
      <c r="Z304" s="114">
        <f>(幕後結果!$AB$2+幕後結果!$AB$4*幕後結果_最佳化!$N1305)*12/3</f>
        <v>0.69017568115739036</v>
      </c>
      <c r="AA304" s="114">
        <f>(幕後結果!$AC$2+幕後結果!$AC$4*幕後結果_最佳化!$O1305)*12/3</f>
        <v>1.7493415273379569</v>
      </c>
      <c r="AB304" s="114">
        <f>(幕後結果!$AD$2+幕後結果!$AD$4*幕後結果_最佳化!$P1305)*12/3</f>
        <v>-1.2887805270775643</v>
      </c>
      <c r="AC304" s="114">
        <f>(幕後結果!$AE$2+幕後結果!$AE$4*幕後結果_最佳化!$Q1305)*12/3</f>
        <v>0.61226938048711355</v>
      </c>
      <c r="AD304" s="114">
        <f>(幕後結果!$AF$2+幕後結果!$AF$4*幕後結果_最佳化!$R1305)*12/3</f>
        <v>-1.620398932463224</v>
      </c>
      <c r="AE304" s="114">
        <f>(幕後結果!$AG$2+幕後結果!$AG$4*幕後結果_最佳化!$S1305)*12/3</f>
        <v>1.7269778387212866</v>
      </c>
      <c r="AF304" s="114">
        <f>(幕後結果!$AH$2+幕後結果!$AH$4*幕後結果_最佳化!$T1305)*12/3</f>
        <v>0.15260517075508623</v>
      </c>
      <c r="AG304" s="114">
        <f>(幕後結果!$AI$2+幕後結果!$AI$4*幕後結果_最佳化!$U1305)*12/3</f>
        <v>-2.0610662726521642</v>
      </c>
      <c r="AH304" s="114">
        <f>(幕後結果!$AJ$2+幕後結果!$AJ$4*幕後結果_最佳化!$V1305)*12/3</f>
        <v>1.1291741238404303</v>
      </c>
      <c r="AI304" s="90">
        <f>(幕後結果!$AK$2+幕後結果!$AK$4*幕後結果_最佳化!$W1305)*12/3</f>
        <v>2.5278781892339102</v>
      </c>
      <c r="AJ304" s="50"/>
      <c r="AK304" s="50"/>
      <c r="AL304" s="50"/>
      <c r="AM304" s="98">
        <v>303</v>
      </c>
      <c r="AN304" s="118">
        <f t="shared" si="53"/>
        <v>1.1883113532200026E-2</v>
      </c>
      <c r="AO304" s="118">
        <f t="shared" si="54"/>
        <v>0.14264104520939122</v>
      </c>
      <c r="AP304" s="118">
        <f t="shared" si="55"/>
        <v>0.12410937979715249</v>
      </c>
      <c r="AQ304" s="118">
        <f t="shared" si="56"/>
        <v>0.11001779611410353</v>
      </c>
      <c r="AR304" s="118">
        <f t="shared" si="57"/>
        <v>3.1658775525282012E-2</v>
      </c>
      <c r="AS304" s="118">
        <f t="shared" si="58"/>
        <v>6.4782222500968462E-2</v>
      </c>
      <c r="AT304" s="118">
        <f t="shared" si="59"/>
        <v>0.11098358945377156</v>
      </c>
      <c r="AU304" s="118">
        <f t="shared" si="60"/>
        <v>0.16917328136627313</v>
      </c>
      <c r="AV304" s="118">
        <f t="shared" si="61"/>
        <v>5.1995903074013569E-2</v>
      </c>
      <c r="AW304" s="118">
        <f t="shared" si="62"/>
        <v>0.18275489342684401</v>
      </c>
      <c r="AX304" s="118">
        <f t="shared" si="63"/>
        <v>1</v>
      </c>
      <c r="AY304" s="118">
        <f>SUMPRODUCT(AN304:AW304,幕後結果_最佳化!$Z$1005:$AI$1005)</f>
        <v>-7.8530760504167768E-2</v>
      </c>
      <c r="AZ304" s="118">
        <f>(SUMPRODUCT(AN304:AW304,MMULT(AN304:AW304,幕後結果!$AB$9:$AK$18)))*252</f>
        <v>7.3592509934860675E-2</v>
      </c>
      <c r="BA304" s="118">
        <f t="shared" si="64"/>
        <v>0.27127939460058642</v>
      </c>
      <c r="BB304" s="113">
        <f t="shared" si="65"/>
        <v>-0.44762249887410088</v>
      </c>
      <c r="BC304" s="50"/>
      <c r="BD304" s="50"/>
    </row>
    <row r="305" spans="1:56">
      <c r="A305" s="85">
        <v>304</v>
      </c>
      <c r="B305" s="114">
        <v>0.1233968834390371</v>
      </c>
      <c r="C305" s="114">
        <v>5.2313882146772128E-2</v>
      </c>
      <c r="D305" s="114">
        <v>0.17162699645222546</v>
      </c>
      <c r="E305" s="114">
        <v>0.19298406399287504</v>
      </c>
      <c r="F305" s="114">
        <v>0.88245116485577979</v>
      </c>
      <c r="G305" s="114">
        <v>0.61028609424438973</v>
      </c>
      <c r="H305" s="114">
        <v>5.3700356550204331E-2</v>
      </c>
      <c r="I305" s="114">
        <v>0.71691131481659065</v>
      </c>
      <c r="J305" s="114">
        <v>0.97404195661082049</v>
      </c>
      <c r="K305" s="94">
        <v>1.593023840258545E-2</v>
      </c>
      <c r="L305" s="95"/>
      <c r="M305" s="96">
        <v>304</v>
      </c>
      <c r="N305" s="117">
        <v>-1.1581722094431581</v>
      </c>
      <c r="O305" s="117">
        <v>-1.622820583388596</v>
      </c>
      <c r="P305" s="117">
        <v>-0.9477553951722949</v>
      </c>
      <c r="Q305" s="117">
        <v>-0.86695233244157555</v>
      </c>
      <c r="R305" s="117">
        <v>1.1873295153298999</v>
      </c>
      <c r="S305" s="117">
        <v>0.28006477191440882</v>
      </c>
      <c r="T305" s="117">
        <v>-1.6099869141120313</v>
      </c>
      <c r="U305" s="114">
        <v>0.57369033409897496</v>
      </c>
      <c r="V305" s="114">
        <v>1.9438289057439775</v>
      </c>
      <c r="W305" s="88">
        <v>-2.1461567257391749</v>
      </c>
      <c r="X305" s="50"/>
      <c r="Y305" s="89">
        <v>304</v>
      </c>
      <c r="Z305" s="114">
        <f>(幕後結果!$AB$2+幕後結果!$AB$4*幕後結果_最佳化!$N1306)*12/3</f>
        <v>-1.4862194912343512</v>
      </c>
      <c r="AA305" s="114">
        <f>(幕後結果!$AC$2+幕後結果!$AC$4*幕後結果_最佳化!$O1306)*12/3</f>
        <v>-1.017843830547253</v>
      </c>
      <c r="AB305" s="114">
        <f>(幕後結果!$AD$2+幕後結果!$AD$4*幕後結果_最佳化!$P1306)*12/3</f>
        <v>-3.7216858252328238</v>
      </c>
      <c r="AC305" s="114">
        <f>(幕後結果!$AE$2+幕後結果!$AE$4*幕後結果_最佳化!$Q1306)*12/3</f>
        <v>-1.3405381352380588</v>
      </c>
      <c r="AD305" s="114">
        <f>(幕後結果!$AF$2+幕後結果!$AF$4*幕後結果_最佳化!$R1306)*12/3</f>
        <v>-0.60410651252031844</v>
      </c>
      <c r="AE305" s="114">
        <f>(幕後結果!$AG$2+幕後結果!$AG$4*幕後結果_最佳化!$S1306)*12/3</f>
        <v>2.291306029870388E-2</v>
      </c>
      <c r="AF305" s="114">
        <f>(幕後結果!$AH$2+幕後結果!$AH$4*幕後結果_最佳化!$T1306)*12/3</f>
        <v>-1.0828406662297887</v>
      </c>
      <c r="AG305" s="114">
        <f>(幕後結果!$AI$2+幕後結果!$AI$4*幕後結果_最佳化!$U1306)*12/3</f>
        <v>-1.5084118929420354</v>
      </c>
      <c r="AH305" s="114">
        <f>(幕後結果!$AJ$2+幕後結果!$AJ$4*幕後結果_最佳化!$V1306)*12/3</f>
        <v>0.62149648590952455</v>
      </c>
      <c r="AI305" s="90">
        <f>(幕後結果!$AK$2+幕後結果!$AK$4*幕後結果_最佳化!$W1306)*12/3</f>
        <v>-1.5065826822246047</v>
      </c>
      <c r="AJ305" s="50"/>
      <c r="AK305" s="50"/>
      <c r="AL305" s="50"/>
      <c r="AM305" s="98">
        <v>304</v>
      </c>
      <c r="AN305" s="118">
        <f t="shared" si="53"/>
        <v>5.121206650093732E-3</v>
      </c>
      <c r="AO305" s="118">
        <f t="shared" si="54"/>
        <v>0.14326331303637213</v>
      </c>
      <c r="AP305" s="118">
        <f t="shared" si="55"/>
        <v>0.14596064241252821</v>
      </c>
      <c r="AQ305" s="118">
        <f t="shared" si="56"/>
        <v>0.21821989377481019</v>
      </c>
      <c r="AR305" s="118">
        <f t="shared" si="57"/>
        <v>8.7210922625629447E-2</v>
      </c>
      <c r="AS305" s="118">
        <f t="shared" si="58"/>
        <v>0.19353270361783093</v>
      </c>
      <c r="AT305" s="118">
        <f t="shared" si="59"/>
        <v>7.4940702779485335E-2</v>
      </c>
      <c r="AU305" s="118">
        <f t="shared" si="60"/>
        <v>9.1862472287840391E-2</v>
      </c>
      <c r="AV305" s="118">
        <f t="shared" si="61"/>
        <v>2.3374206314029873E-2</v>
      </c>
      <c r="AW305" s="118">
        <f t="shared" si="62"/>
        <v>1.6513936501379948E-2</v>
      </c>
      <c r="AX305" s="118">
        <f t="shared" si="63"/>
        <v>1.0000000000000002</v>
      </c>
      <c r="AY305" s="118">
        <f>SUMPRODUCT(AN305:AW305,幕後結果_最佳化!$Z$1005:$AI$1005)</f>
        <v>-0.16067595704029591</v>
      </c>
      <c r="AZ305" s="118">
        <f>(SUMPRODUCT(AN305:AW305,MMULT(AN305:AW305,幕後結果!$AB$9:$AK$18)))*252</f>
        <v>7.3576189844471368E-2</v>
      </c>
      <c r="BA305" s="118">
        <f t="shared" si="64"/>
        <v>0.2712493130764968</v>
      </c>
      <c r="BB305" s="113">
        <f t="shared" si="65"/>
        <v>-0.75051234132668243</v>
      </c>
      <c r="BC305" s="50"/>
      <c r="BD305" s="50"/>
    </row>
    <row r="306" spans="1:56">
      <c r="A306" s="85">
        <v>305</v>
      </c>
      <c r="B306" s="114">
        <v>0.6975325444234568</v>
      </c>
      <c r="C306" s="114">
        <v>0.47837714277193544</v>
      </c>
      <c r="D306" s="114">
        <v>0.63621824106218527</v>
      </c>
      <c r="E306" s="114">
        <v>0.49692206241721482</v>
      </c>
      <c r="F306" s="114">
        <v>0.41256357218743989</v>
      </c>
      <c r="G306" s="114">
        <v>0.72399984840913589</v>
      </c>
      <c r="H306" s="114">
        <v>0.84235074368106577</v>
      </c>
      <c r="I306" s="114">
        <v>0.98282537203258613</v>
      </c>
      <c r="J306" s="114">
        <v>0.74273372065060039</v>
      </c>
      <c r="K306" s="94">
        <v>0.52401103402724369</v>
      </c>
      <c r="L306" s="95"/>
      <c r="M306" s="96">
        <v>305</v>
      </c>
      <c r="N306" s="117">
        <v>0.51731696791692483</v>
      </c>
      <c r="O306" s="117">
        <v>-5.4227029991137175E-2</v>
      </c>
      <c r="P306" s="117">
        <v>0.3483684176096537</v>
      </c>
      <c r="Q306" s="117">
        <v>-7.7153219158312457E-3</v>
      </c>
      <c r="R306" s="117">
        <v>-0.22095542046069735</v>
      </c>
      <c r="S306" s="117">
        <v>0.59476539330097833</v>
      </c>
      <c r="T306" s="117">
        <v>1.0041661964467772</v>
      </c>
      <c r="U306" s="114">
        <v>2.1159476997970561</v>
      </c>
      <c r="V306" s="114">
        <v>0.65179634674568365</v>
      </c>
      <c r="W306" s="88">
        <v>6.0223120111740885E-2</v>
      </c>
      <c r="X306" s="50"/>
      <c r="Y306" s="89">
        <v>305</v>
      </c>
      <c r="Z306" s="114">
        <f>(幕後結果!$AB$2+幕後結果!$AB$4*幕後結果_最佳化!$N1307)*12/3</f>
        <v>0.59398476189640026</v>
      </c>
      <c r="AA306" s="114">
        <f>(幕後結果!$AC$2+幕後結果!$AC$4*幕後結果_最佳化!$O1307)*12/3</f>
        <v>1.7062804479232081</v>
      </c>
      <c r="AB306" s="114">
        <f>(幕後結果!$AD$2+幕後結果!$AD$4*幕後結果_最佳化!$P1307)*12/3</f>
        <v>0.1004891383261417</v>
      </c>
      <c r="AC306" s="114">
        <f>(幕後結果!$AE$2+幕後結果!$AE$4*幕後結果_最佳化!$Q1307)*12/3</f>
        <v>-0.44827253237934012</v>
      </c>
      <c r="AD306" s="114">
        <f>(幕後結果!$AF$2+幕後結果!$AF$4*幕後結果_最佳化!$R1307)*12/3</f>
        <v>-0.8167773306001429</v>
      </c>
      <c r="AE306" s="114">
        <f>(幕後結果!$AG$2+幕後結果!$AG$4*幕後結果_最佳化!$S1307)*12/3</f>
        <v>1.1027184073880365</v>
      </c>
      <c r="AF306" s="114">
        <f>(幕後結果!$AH$2+幕後結果!$AH$4*幕後結果_最佳化!$T1307)*12/3</f>
        <v>6.5141505413627898E-2</v>
      </c>
      <c r="AG306" s="114">
        <f>(幕後結果!$AI$2+幕後結果!$AI$4*幕後結果_最佳化!$U1307)*12/3</f>
        <v>1.618007962070833</v>
      </c>
      <c r="AH306" s="114">
        <f>(幕後結果!$AJ$2+幕後結果!$AJ$4*幕後結果_最佳化!$V1307)*12/3</f>
        <v>1.3307498572760776</v>
      </c>
      <c r="AI306" s="90">
        <f>(幕後結果!$AK$2+幕後結果!$AK$4*幕後結果_最佳化!$W1307)*12/3</f>
        <v>1.5674009111956597</v>
      </c>
      <c r="AJ306" s="50"/>
      <c r="AK306" s="50"/>
      <c r="AL306" s="50"/>
      <c r="AM306" s="98">
        <v>305</v>
      </c>
      <c r="AN306" s="118">
        <f t="shared" si="53"/>
        <v>7.6236425478650085E-3</v>
      </c>
      <c r="AO306" s="118">
        <f t="shared" si="54"/>
        <v>0.11392356370588157</v>
      </c>
      <c r="AP306" s="118">
        <f t="shared" si="55"/>
        <v>0.14641917040426913</v>
      </c>
      <c r="AQ306" s="118">
        <f t="shared" si="56"/>
        <v>5.7793223665970443E-2</v>
      </c>
      <c r="AR306" s="118">
        <f t="shared" si="57"/>
        <v>3.691907310393451E-2</v>
      </c>
      <c r="AS306" s="118">
        <f t="shared" si="58"/>
        <v>0.14246483441541022</v>
      </c>
      <c r="AT306" s="118">
        <f t="shared" si="59"/>
        <v>9.7035972715789828E-2</v>
      </c>
      <c r="AU306" s="118">
        <f t="shared" si="60"/>
        <v>0.17164217318150427</v>
      </c>
      <c r="AV306" s="118">
        <f t="shared" si="61"/>
        <v>6.884851912118041E-2</v>
      </c>
      <c r="AW306" s="118">
        <f t="shared" si="62"/>
        <v>0.15732982713819479</v>
      </c>
      <c r="AX306" s="118">
        <f t="shared" si="63"/>
        <v>1</v>
      </c>
      <c r="AY306" s="118">
        <f>SUMPRODUCT(AN306:AW306,幕後結果_最佳化!$Z$1005:$AI$1005)</f>
        <v>-9.0143988981656292E-2</v>
      </c>
      <c r="AZ306" s="118">
        <f>(SUMPRODUCT(AN306:AW306,MMULT(AN306:AW306,幕後結果!$AB$9:$AK$18)))*252</f>
        <v>7.7615638997589859E-2</v>
      </c>
      <c r="BA306" s="118">
        <f t="shared" si="64"/>
        <v>0.27859583449432596</v>
      </c>
      <c r="BB306" s="113">
        <f t="shared" si="65"/>
        <v>-0.47755196779284914</v>
      </c>
      <c r="BC306" s="50"/>
      <c r="BD306" s="50"/>
    </row>
    <row r="307" spans="1:56">
      <c r="A307" s="85">
        <v>306</v>
      </c>
      <c r="B307" s="114">
        <v>0.16854372638335957</v>
      </c>
      <c r="C307" s="114">
        <v>0.574324336849382</v>
      </c>
      <c r="D307" s="114">
        <v>0.72515410396148261</v>
      </c>
      <c r="E307" s="114">
        <v>0.8411309940411773</v>
      </c>
      <c r="F307" s="114">
        <v>0.1710448375942486</v>
      </c>
      <c r="G307" s="114">
        <v>0.62945462229607418</v>
      </c>
      <c r="H307" s="114">
        <v>0.59435437984849004</v>
      </c>
      <c r="I307" s="114">
        <v>0.95177171127642812</v>
      </c>
      <c r="J307" s="114">
        <v>0.78187680312247632</v>
      </c>
      <c r="K307" s="94">
        <v>7.1178345221273975E-2</v>
      </c>
      <c r="L307" s="95"/>
      <c r="M307" s="96">
        <v>306</v>
      </c>
      <c r="N307" s="117">
        <v>-0.95993594761205736</v>
      </c>
      <c r="O307" s="117">
        <v>0.18739451056688239</v>
      </c>
      <c r="P307" s="117">
        <v>0.59822203261821405</v>
      </c>
      <c r="Q307" s="117">
        <v>0.99911701013000198</v>
      </c>
      <c r="R307" s="117">
        <v>-0.95004443436364416</v>
      </c>
      <c r="S307" s="117">
        <v>0.3304092470164422</v>
      </c>
      <c r="T307" s="117">
        <v>0.23876057812472554</v>
      </c>
      <c r="U307" s="114">
        <v>1.6622803420095615</v>
      </c>
      <c r="V307" s="114">
        <v>0.7785473671613703</v>
      </c>
      <c r="W307" s="88">
        <v>-1.467071189865911</v>
      </c>
      <c r="X307" s="50"/>
      <c r="Y307" s="89">
        <v>306</v>
      </c>
      <c r="Z307" s="114">
        <f>(幕後結果!$AB$2+幕後結果!$AB$4*幕後結果_最佳化!$N1308)*12/3</f>
        <v>-1.2400991816806159</v>
      </c>
      <c r="AA307" s="114">
        <f>(幕後結果!$AC$2+幕後結果!$AC$4*幕後結果_最佳化!$O1308)*12/3</f>
        <v>0.98227992809657716</v>
      </c>
      <c r="AB307" s="114">
        <f>(幕後結果!$AD$2+幕後結果!$AD$4*幕後結果_最佳化!$P1308)*12/3</f>
        <v>-1.1407821616922531</v>
      </c>
      <c r="AC307" s="114">
        <f>(幕後結果!$AE$2+幕後結果!$AE$4*幕後結果_最佳化!$Q1308)*12/3</f>
        <v>7.3209242700351618E-2</v>
      </c>
      <c r="AD307" s="114">
        <f>(幕後結果!$AF$2+幕後結果!$AF$4*幕後結果_最佳化!$R1308)*12/3</f>
        <v>-1.9007313190763877</v>
      </c>
      <c r="AE307" s="114">
        <f>(幕後結果!$AG$2+幕後結果!$AG$4*幕後結果_最佳化!$S1308)*12/3</f>
        <v>0.55518492832886546</v>
      </c>
      <c r="AF307" s="114">
        <f>(幕後結果!$AH$2+幕後結果!$AH$4*幕後結果_最佳化!$T1308)*12/3</f>
        <v>-0.10007716939370941</v>
      </c>
      <c r="AG307" s="114">
        <f>(幕後結果!$AI$2+幕後結果!$AI$4*幕後結果_最佳化!$U1308)*12/3</f>
        <v>0.45637453488554325</v>
      </c>
      <c r="AH307" s="114">
        <f>(幕後結果!$AJ$2+幕後結果!$AJ$4*幕後結果_最佳化!$V1308)*12/3</f>
        <v>1.3584654048479363</v>
      </c>
      <c r="AI307" s="90">
        <f>(幕後結果!$AK$2+幕後結果!$AK$4*幕後結果_最佳化!$W1308)*12/3</f>
        <v>0.11523667374400104</v>
      </c>
      <c r="AJ307" s="50"/>
      <c r="AK307" s="50"/>
      <c r="AL307" s="50"/>
      <c r="AM307" s="98">
        <v>306</v>
      </c>
      <c r="AN307" s="118">
        <f t="shared" si="53"/>
        <v>7.9527467707219621E-2</v>
      </c>
      <c r="AO307" s="118">
        <f t="shared" si="54"/>
        <v>0.14606797441731317</v>
      </c>
      <c r="AP307" s="118">
        <f t="shared" si="55"/>
        <v>4.6834806091207278E-2</v>
      </c>
      <c r="AQ307" s="118">
        <f t="shared" si="56"/>
        <v>0.11986194917596975</v>
      </c>
      <c r="AR307" s="118">
        <f t="shared" si="57"/>
        <v>0.10637358970092764</v>
      </c>
      <c r="AS307" s="118">
        <f t="shared" si="58"/>
        <v>0.15580664317905291</v>
      </c>
      <c r="AT307" s="118">
        <f t="shared" si="59"/>
        <v>1.9873972491280825E-2</v>
      </c>
      <c r="AU307" s="118">
        <f t="shared" si="60"/>
        <v>4.1147511617516806E-2</v>
      </c>
      <c r="AV307" s="118">
        <f t="shared" si="61"/>
        <v>0.17230112865397551</v>
      </c>
      <c r="AW307" s="118">
        <f t="shared" si="62"/>
        <v>0.11220495696553663</v>
      </c>
      <c r="AX307" s="118">
        <f t="shared" si="63"/>
        <v>1.0000000000000002</v>
      </c>
      <c r="AY307" s="118">
        <f>SUMPRODUCT(AN307:AW307,幕後結果_最佳化!$Z$1005:$AI$1005)</f>
        <v>0.21229060419645546</v>
      </c>
      <c r="AZ307" s="118">
        <f>(SUMPRODUCT(AN307:AW307,MMULT(AN307:AW307,幕後結果!$AB$9:$AK$18)))*252</f>
        <v>6.1567972070612494E-2</v>
      </c>
      <c r="BA307" s="118">
        <f t="shared" si="64"/>
        <v>0.24812894242835215</v>
      </c>
      <c r="BB307" s="113">
        <f t="shared" si="65"/>
        <v>0.68267168891580399</v>
      </c>
      <c r="BC307" s="50"/>
      <c r="BD307" s="50"/>
    </row>
    <row r="308" spans="1:56">
      <c r="A308" s="85">
        <v>307</v>
      </c>
      <c r="B308" s="114">
        <v>0.35168454309173525</v>
      </c>
      <c r="C308" s="114">
        <v>0.61366013147777343</v>
      </c>
      <c r="D308" s="114">
        <v>0.43791075991378903</v>
      </c>
      <c r="E308" s="114">
        <v>9.3293335151181545E-2</v>
      </c>
      <c r="F308" s="114">
        <v>0.18386770573085665</v>
      </c>
      <c r="G308" s="114">
        <v>0.280356059709163</v>
      </c>
      <c r="H308" s="114">
        <v>0.59193967503110323</v>
      </c>
      <c r="I308" s="114">
        <v>0.63344601047879023</v>
      </c>
      <c r="J308" s="114">
        <v>0.32976679629520533</v>
      </c>
      <c r="K308" s="94">
        <v>0.51279680633662594</v>
      </c>
      <c r="L308" s="95"/>
      <c r="M308" s="96">
        <v>307</v>
      </c>
      <c r="N308" s="117">
        <v>-0.38077651628184639</v>
      </c>
      <c r="O308" s="117">
        <v>0.28887147000522739</v>
      </c>
      <c r="P308" s="117">
        <v>-0.15626832847481403</v>
      </c>
      <c r="Q308" s="117">
        <v>-1.3207442018458591</v>
      </c>
      <c r="R308" s="117">
        <v>-0.90072338574453303</v>
      </c>
      <c r="S308" s="117">
        <v>-0.58178409378063223</v>
      </c>
      <c r="T308" s="117">
        <v>0.23253739003583929</v>
      </c>
      <c r="U308" s="114">
        <v>0.34099415887973755</v>
      </c>
      <c r="V308" s="114">
        <v>-0.44055720152609357</v>
      </c>
      <c r="W308" s="88">
        <v>3.208233933840289E-2</v>
      </c>
      <c r="X308" s="50"/>
      <c r="Y308" s="89">
        <v>307</v>
      </c>
      <c r="Z308" s="114">
        <f>(幕後結果!$AB$2+幕後結果!$AB$4*幕後結果_最佳化!$N1309)*12/3</f>
        <v>-0.52104355985192718</v>
      </c>
      <c r="AA308" s="114">
        <f>(幕後結果!$AC$2+幕後結果!$AC$4*幕後結果_最佳化!$O1309)*12/3</f>
        <v>1.4687545084786582</v>
      </c>
      <c r="AB308" s="114">
        <f>(幕後結果!$AD$2+幕後結果!$AD$4*幕後結果_最佳化!$P1309)*12/3</f>
        <v>-1.2597396718716474</v>
      </c>
      <c r="AC308" s="114">
        <f>(幕後結果!$AE$2+幕後結果!$AE$4*幕後結果_最佳化!$Q1309)*12/3</f>
        <v>-1.3349537445481863</v>
      </c>
      <c r="AD308" s="114">
        <f>(幕後結果!$AF$2+幕後結果!$AF$4*幕後結果_最佳化!$R1309)*12/3</f>
        <v>-2.1465553561917616</v>
      </c>
      <c r="AE308" s="114">
        <f>(幕後結果!$AG$2+幕後結果!$AG$4*幕後結果_最佳化!$S1309)*12/3</f>
        <v>-0.53866596105546982</v>
      </c>
      <c r="AF308" s="114">
        <f>(幕後結果!$AH$2+幕後結果!$AH$4*幕後結果_最佳化!$T1309)*12/3</f>
        <v>-0.43032752966579113</v>
      </c>
      <c r="AG308" s="114">
        <f>(幕後結果!$AI$2+幕後結果!$AI$4*幕後結果_最佳化!$U1309)*12/3</f>
        <v>-2.1618407116707079</v>
      </c>
      <c r="AH308" s="114">
        <f>(幕後結果!$AJ$2+幕後結果!$AJ$4*幕後結果_最佳化!$V1309)*12/3</f>
        <v>0.20589510083744766</v>
      </c>
      <c r="AI308" s="90">
        <f>(幕後結果!$AK$2+幕後結果!$AK$4*幕後結果_最佳化!$W1309)*12/3</f>
        <v>0.29490455864357534</v>
      </c>
      <c r="AJ308" s="50"/>
      <c r="AK308" s="50"/>
      <c r="AL308" s="50"/>
      <c r="AM308" s="98">
        <v>307</v>
      </c>
      <c r="AN308" s="118">
        <f t="shared" si="53"/>
        <v>4.1493953219000693E-2</v>
      </c>
      <c r="AO308" s="118">
        <f t="shared" si="54"/>
        <v>9.6067753216583729E-2</v>
      </c>
      <c r="AP308" s="118">
        <f t="shared" si="55"/>
        <v>2.5840207749369459E-2</v>
      </c>
      <c r="AQ308" s="118">
        <f t="shared" si="56"/>
        <v>8.1001390784011446E-2</v>
      </c>
      <c r="AR308" s="118">
        <f t="shared" si="57"/>
        <v>3.1281680897955584E-2</v>
      </c>
      <c r="AS308" s="118">
        <f t="shared" si="58"/>
        <v>0.21801002886982518</v>
      </c>
      <c r="AT308" s="118">
        <f t="shared" si="59"/>
        <v>0.13281038849004456</v>
      </c>
      <c r="AU308" s="118">
        <f t="shared" si="60"/>
        <v>4.3287169130409739E-2</v>
      </c>
      <c r="AV308" s="118">
        <f t="shared" si="61"/>
        <v>0.18256391927226168</v>
      </c>
      <c r="AW308" s="118">
        <f t="shared" si="62"/>
        <v>0.14764350837053791</v>
      </c>
      <c r="AX308" s="118">
        <f t="shared" si="63"/>
        <v>1</v>
      </c>
      <c r="AY308" s="118">
        <f>SUMPRODUCT(AN308:AW308,幕後結果_最佳化!$Z$1005:$AI$1005)</f>
        <v>0.26959239411529423</v>
      </c>
      <c r="AZ308" s="118">
        <f>(SUMPRODUCT(AN308:AW308,MMULT(AN308:AW308,幕後結果!$AB$9:$AK$18)))*252</f>
        <v>4.82791051994758E-2</v>
      </c>
      <c r="BA308" s="118">
        <f t="shared" si="64"/>
        <v>0.21972506729883098</v>
      </c>
      <c r="BB308" s="113">
        <f t="shared" si="65"/>
        <v>1.0317092942653991</v>
      </c>
      <c r="BC308" s="50"/>
      <c r="BD308" s="50"/>
    </row>
    <row r="309" spans="1:56">
      <c r="A309" s="85">
        <v>308</v>
      </c>
      <c r="B309" s="114">
        <v>0.21937064540097873</v>
      </c>
      <c r="C309" s="114">
        <v>8.3401122214849632E-2</v>
      </c>
      <c r="D309" s="114">
        <v>0.28045153453945137</v>
      </c>
      <c r="E309" s="114">
        <v>0.85114664485266722</v>
      </c>
      <c r="F309" s="114">
        <v>0.67784840942409819</v>
      </c>
      <c r="G309" s="114">
        <v>0.50581939652084018</v>
      </c>
      <c r="H309" s="114">
        <v>0.83886030210739504</v>
      </c>
      <c r="I309" s="114">
        <v>0.90777123236240054</v>
      </c>
      <c r="J309" s="114">
        <v>1.0496543095322997E-2</v>
      </c>
      <c r="K309" s="94">
        <v>0.953894872535892</v>
      </c>
      <c r="L309" s="95"/>
      <c r="M309" s="96">
        <v>308</v>
      </c>
      <c r="N309" s="117">
        <v>-0.77432048799583486</v>
      </c>
      <c r="O309" s="117">
        <v>-1.382552101650127</v>
      </c>
      <c r="P309" s="117">
        <v>-0.58150066663161037</v>
      </c>
      <c r="Q309" s="117">
        <v>1.041363856870783</v>
      </c>
      <c r="R309" s="117">
        <v>0.4616906443368522</v>
      </c>
      <c r="S309" s="117">
        <v>1.4587581210777842E-2</v>
      </c>
      <c r="T309" s="117">
        <v>0.98978463646100234</v>
      </c>
      <c r="U309" s="114">
        <v>1.3271546353746144</v>
      </c>
      <c r="V309" s="114">
        <v>-2.3081087940588083</v>
      </c>
      <c r="W309" s="88">
        <v>1.6838521026303455</v>
      </c>
      <c r="X309" s="50"/>
      <c r="Y309" s="89">
        <v>308</v>
      </c>
      <c r="Z309" s="114">
        <f>(幕後結果!$AB$2+幕後結果!$AB$4*幕後結果_最佳化!$N1310)*12/3</f>
        <v>-1.0096482341257909</v>
      </c>
      <c r="AA309" s="114">
        <f>(幕後結果!$AC$2+幕後結果!$AC$4*幕後結果_最佳化!$O1310)*12/3</f>
        <v>-0.51674444255648666</v>
      </c>
      <c r="AB309" s="114">
        <f>(幕後結果!$AD$2+幕後結果!$AD$4*幕後結果_最佳化!$P1310)*12/3</f>
        <v>-2.8227849761387538</v>
      </c>
      <c r="AC309" s="114">
        <f>(幕後結果!$AE$2+幕後結果!$AE$4*幕後結果_最佳化!$Q1310)*12/3</f>
        <v>-5.7805453923854E-2</v>
      </c>
      <c r="AD309" s="114">
        <f>(幕後結果!$AF$2+幕後結果!$AF$4*幕後結果_最佳化!$R1310)*12/3</f>
        <v>-0.76755143584967644</v>
      </c>
      <c r="AE309" s="114">
        <f>(幕後結果!$AG$2+幕後結果!$AG$4*幕後結果_最佳化!$S1310)*12/3</f>
        <v>0.18252353785288711</v>
      </c>
      <c r="AF309" s="114">
        <f>(幕後結果!$AH$2+幕後結果!$AH$4*幕後結果_最佳化!$T1310)*12/3</f>
        <v>0.18320761816684084</v>
      </c>
      <c r="AG309" s="114">
        <f>(幕後結果!$AI$2+幕後結果!$AI$4*幕後結果_最佳化!$U1310)*12/3</f>
        <v>0.46734202851080564</v>
      </c>
      <c r="AH309" s="114">
        <f>(幕後結果!$AJ$2+幕後結果!$AJ$4*幕後結果_最佳化!$V1310)*12/3</f>
        <v>-0.22947428685577198</v>
      </c>
      <c r="AI309" s="90">
        <f>(幕後結果!$AK$2+幕後結果!$AK$4*幕後結果_最佳化!$W1310)*12/3</f>
        <v>2.8563222936472208</v>
      </c>
      <c r="AJ309" s="50"/>
      <c r="AK309" s="50"/>
      <c r="AL309" s="50"/>
      <c r="AM309" s="98">
        <v>308</v>
      </c>
      <c r="AN309" s="118">
        <f t="shared" si="53"/>
        <v>8.0193037192148042E-2</v>
      </c>
      <c r="AO309" s="118">
        <f t="shared" si="54"/>
        <v>0.12419507620857864</v>
      </c>
      <c r="AP309" s="118">
        <f t="shared" si="55"/>
        <v>0.10530505864473565</v>
      </c>
      <c r="AQ309" s="118">
        <f t="shared" si="56"/>
        <v>0.10357181769728188</v>
      </c>
      <c r="AR309" s="118">
        <f t="shared" si="57"/>
        <v>0.12731462072962654</v>
      </c>
      <c r="AS309" s="118">
        <f t="shared" si="58"/>
        <v>5.3531115918122346E-2</v>
      </c>
      <c r="AT309" s="118">
        <f t="shared" si="59"/>
        <v>3.659851764429814E-2</v>
      </c>
      <c r="AU309" s="118">
        <f t="shared" si="60"/>
        <v>0.11431172636630288</v>
      </c>
      <c r="AV309" s="118">
        <f t="shared" si="61"/>
        <v>0.13710629177001638</v>
      </c>
      <c r="AW309" s="118">
        <f t="shared" si="62"/>
        <v>0.11787273782888943</v>
      </c>
      <c r="AX309" s="118">
        <f t="shared" si="63"/>
        <v>0.99999999999999967</v>
      </c>
      <c r="AY309" s="118">
        <f>SUMPRODUCT(AN309:AW309,幕後結果_最佳化!$Z$1005:$AI$1005)</f>
        <v>-6.5044647785520673E-2</v>
      </c>
      <c r="AZ309" s="118">
        <f>(SUMPRODUCT(AN309:AW309,MMULT(AN309:AW309,幕後結果!$AB$9:$AK$18)))*252</f>
        <v>7.2925890933912191E-2</v>
      </c>
      <c r="BA309" s="118">
        <f t="shared" si="64"/>
        <v>0.27004794191756432</v>
      </c>
      <c r="BB309" s="113">
        <f t="shared" si="65"/>
        <v>-0.39972401573966521</v>
      </c>
      <c r="BC309" s="50"/>
      <c r="BD309" s="50"/>
    </row>
    <row r="310" spans="1:56">
      <c r="A310" s="85">
        <v>309</v>
      </c>
      <c r="B310" s="114">
        <v>8.8342007899826047E-2</v>
      </c>
      <c r="C310" s="114">
        <v>0.55937326582724745</v>
      </c>
      <c r="D310" s="114">
        <v>0.91968031964277097</v>
      </c>
      <c r="E310" s="114">
        <v>0.25450370042917014</v>
      </c>
      <c r="F310" s="114">
        <v>0.2289076343099703</v>
      </c>
      <c r="G310" s="114">
        <v>0.55479164915130341</v>
      </c>
      <c r="H310" s="114">
        <v>0.58579349378825052</v>
      </c>
      <c r="I310" s="114">
        <v>0.33097800857014015</v>
      </c>
      <c r="J310" s="114">
        <v>0.48975789984327478</v>
      </c>
      <c r="K310" s="94">
        <v>0.74159496369124001</v>
      </c>
      <c r="L310" s="95"/>
      <c r="M310" s="96">
        <v>309</v>
      </c>
      <c r="N310" s="117">
        <v>-1.3510356414794951</v>
      </c>
      <c r="O310" s="117">
        <v>0.1493804106290173</v>
      </c>
      <c r="P310" s="117">
        <v>1.402924477905074</v>
      </c>
      <c r="Q310" s="117">
        <v>-0.66038405660101507</v>
      </c>
      <c r="R310" s="117">
        <v>-0.74244911916887424</v>
      </c>
      <c r="S310" s="117">
        <v>0.1377769501806021</v>
      </c>
      <c r="T310" s="117">
        <v>0.21673738370721896</v>
      </c>
      <c r="U310" s="114">
        <v>-0.43721419361098157</v>
      </c>
      <c r="V310" s="114">
        <v>-2.5675958732241374E-2</v>
      </c>
      <c r="W310" s="88">
        <v>0.64827040413464754</v>
      </c>
      <c r="X310" s="50"/>
      <c r="Y310" s="89">
        <v>309</v>
      </c>
      <c r="Z310" s="114">
        <f>(幕後結果!$AB$2+幕後結果!$AB$4*幕後結果_最佳化!$N1311)*12/3</f>
        <v>-1.725669161823993</v>
      </c>
      <c r="AA310" s="114">
        <f>(幕後結果!$AC$2+幕後結果!$AC$4*幕後結果_最佳化!$O1311)*12/3</f>
        <v>0.68528035924683428</v>
      </c>
      <c r="AB310" s="114">
        <f>(幕後結果!$AD$2+幕後結果!$AD$4*幕後結果_最佳化!$P1311)*12/3</f>
        <v>-0.73904081022511559</v>
      </c>
      <c r="AC310" s="114">
        <f>(幕後結果!$AE$2+幕後結果!$AE$4*幕後結果_最佳化!$Q1311)*12/3</f>
        <v>-1.0323234848813725</v>
      </c>
      <c r="AD310" s="114">
        <f>(幕後結果!$AF$2+幕後結果!$AF$4*幕後結果_最佳化!$R1311)*12/3</f>
        <v>-2.0155692993123386</v>
      </c>
      <c r="AE310" s="114">
        <f>(幕後結果!$AG$2+幕後結果!$AG$4*幕後結果_最佳化!$S1311)*12/3</f>
        <v>7.0307235434195536E-2</v>
      </c>
      <c r="AF310" s="114">
        <f>(幕後結果!$AH$2+幕後結果!$AH$4*幕後結果_最佳化!$T1311)*12/3</f>
        <v>-0.3207084271970076</v>
      </c>
      <c r="AG310" s="114">
        <f>(幕後結果!$AI$2+幕後結果!$AI$4*幕後結果_最佳化!$U1311)*12/3</f>
        <v>-2.7427590655720615</v>
      </c>
      <c r="AH310" s="114">
        <f>(幕後結果!$AJ$2+幕後結果!$AJ$4*幕後結果_最佳化!$V1311)*12/3</f>
        <v>0.65355797740162658</v>
      </c>
      <c r="AI310" s="90">
        <f>(幕後結果!$AK$2+幕後結果!$AK$4*幕後結果_最佳化!$W1311)*12/3</f>
        <v>0.65974487278140115</v>
      </c>
      <c r="AJ310" s="50"/>
      <c r="AK310" s="50"/>
      <c r="AL310" s="50"/>
      <c r="AM310" s="98">
        <v>309</v>
      </c>
      <c r="AN310" s="118">
        <f t="shared" si="53"/>
        <v>7.8877740382946575E-3</v>
      </c>
      <c r="AO310" s="118">
        <f t="shared" si="54"/>
        <v>9.5925666780469238E-2</v>
      </c>
      <c r="AP310" s="118">
        <f t="shared" si="55"/>
        <v>0.12951330329723817</v>
      </c>
      <c r="AQ310" s="118">
        <f t="shared" si="56"/>
        <v>0.18638768298913228</v>
      </c>
      <c r="AR310" s="118">
        <f t="shared" si="57"/>
        <v>0.14307382300349181</v>
      </c>
      <c r="AS310" s="118">
        <f t="shared" si="58"/>
        <v>0.1379003477234293</v>
      </c>
      <c r="AT310" s="118">
        <f t="shared" si="59"/>
        <v>0.12936780832951494</v>
      </c>
      <c r="AU310" s="118">
        <f t="shared" si="60"/>
        <v>5.3033773410431501E-2</v>
      </c>
      <c r="AV310" s="118">
        <f t="shared" si="61"/>
        <v>1.541223646571775E-2</v>
      </c>
      <c r="AW310" s="118">
        <f t="shared" si="62"/>
        <v>0.1014975839622803</v>
      </c>
      <c r="AX310" s="118">
        <f t="shared" si="63"/>
        <v>0.99999999999999978</v>
      </c>
      <c r="AY310" s="118">
        <f>SUMPRODUCT(AN310:AW310,幕後結果_最佳化!$Z$1005:$AI$1005)</f>
        <v>-0.16199628624665219</v>
      </c>
      <c r="AZ310" s="118">
        <f>(SUMPRODUCT(AN310:AW310,MMULT(AN310:AW310,幕後結果!$AB$9:$AK$18)))*252</f>
        <v>6.3231270172581136E-2</v>
      </c>
      <c r="BA310" s="118">
        <f t="shared" si="64"/>
        <v>0.251458287142383</v>
      </c>
      <c r="BB310" s="113">
        <f t="shared" si="65"/>
        <v>-0.81483210824001973</v>
      </c>
      <c r="BC310" s="50"/>
      <c r="BD310" s="50"/>
    </row>
    <row r="311" spans="1:56">
      <c r="A311" s="85">
        <v>310</v>
      </c>
      <c r="B311" s="114">
        <v>0.56327015865966423</v>
      </c>
      <c r="C311" s="114">
        <v>0.26066740521373011</v>
      </c>
      <c r="D311" s="114">
        <v>0.96468281620397822</v>
      </c>
      <c r="E311" s="114">
        <v>3.2176739538851695E-2</v>
      </c>
      <c r="F311" s="114">
        <v>0.16709365648082475</v>
      </c>
      <c r="G311" s="114">
        <v>0.16573445369419582</v>
      </c>
      <c r="H311" s="114">
        <v>0.73342815758355417</v>
      </c>
      <c r="I311" s="114">
        <v>0.93957836342053858</v>
      </c>
      <c r="J311" s="114">
        <v>0.78081571704776476</v>
      </c>
      <c r="K311" s="94">
        <v>0.73588272911611541</v>
      </c>
      <c r="L311" s="95"/>
      <c r="M311" s="96">
        <v>310</v>
      </c>
      <c r="N311" s="117">
        <v>0.15926552298342733</v>
      </c>
      <c r="O311" s="117">
        <v>-0.64128919126114969</v>
      </c>
      <c r="P311" s="117">
        <v>1.8078209786440269</v>
      </c>
      <c r="Q311" s="117">
        <v>-1.8497230324863889</v>
      </c>
      <c r="R311" s="117">
        <v>-0.96571399823231285</v>
      </c>
      <c r="S311" s="117">
        <v>-0.97115940126360889</v>
      </c>
      <c r="T311" s="117">
        <v>0.62321433192570275</v>
      </c>
      <c r="U311" s="114">
        <v>1.5512437837942203</v>
      </c>
      <c r="V311" s="114">
        <v>0.77495108201723528</v>
      </c>
      <c r="W311" s="88">
        <v>0.63070329874816333</v>
      </c>
      <c r="X311" s="50"/>
      <c r="Y311" s="89">
        <v>310</v>
      </c>
      <c r="Z311" s="114">
        <f>(幕後結果!$AB$2+幕後結果!$AB$4*幕後結果_最佳化!$N1312)*12/3</f>
        <v>0.14944584833336649</v>
      </c>
      <c r="AA311" s="114">
        <f>(幕後結果!$AC$2+幕後結果!$AC$4*幕後結果_最佳化!$O1312)*12/3</f>
        <v>0.86403587494063328</v>
      </c>
      <c r="AB311" s="114">
        <f>(幕後結果!$AD$2+幕後結果!$AD$4*幕後結果_最佳化!$P1312)*12/3</f>
        <v>0.99587628375271109</v>
      </c>
      <c r="AC311" s="114">
        <f>(幕後結果!$AE$2+幕後結果!$AE$4*幕後結果_最佳化!$Q1312)*12/3</f>
        <v>-1.7325139779320402</v>
      </c>
      <c r="AD311" s="114">
        <f>(幕後結果!$AF$2+幕後結果!$AF$4*幕後結果_最佳化!$R1312)*12/3</f>
        <v>-1.9118749662907171</v>
      </c>
      <c r="AE311" s="114">
        <f>(幕後結果!$AG$2+幕後結果!$AG$4*幕後結果_最佳化!$S1312)*12/3</f>
        <v>-0.8595897154033163</v>
      </c>
      <c r="AF311" s="114">
        <f>(幕後結果!$AH$2+幕後結果!$AH$4*幕後結果_最佳化!$T1312)*12/3</f>
        <v>-0.3856821885767891</v>
      </c>
      <c r="AG311" s="114">
        <f>(幕後結果!$AI$2+幕後結果!$AI$4*幕後結果_最佳化!$U1312)*12/3</f>
        <v>0.3524276198141485</v>
      </c>
      <c r="AH311" s="114">
        <f>(幕後結果!$AJ$2+幕後結果!$AJ$4*幕後結果_最佳化!$V1312)*12/3</f>
        <v>0.81478583401216442</v>
      </c>
      <c r="AI311" s="90">
        <f>(幕後結果!$AK$2+幕後結果!$AK$4*幕後結果_最佳化!$W1312)*12/3</f>
        <v>0.86567839740212971</v>
      </c>
      <c r="AJ311" s="50"/>
      <c r="AK311" s="50"/>
      <c r="AL311" s="50"/>
      <c r="AM311" s="98">
        <v>310</v>
      </c>
      <c r="AN311" s="118">
        <f t="shared" si="53"/>
        <v>0.1658666638210238</v>
      </c>
      <c r="AO311" s="118">
        <f t="shared" si="54"/>
        <v>8.0041000186591924E-2</v>
      </c>
      <c r="AP311" s="118">
        <f t="shared" si="55"/>
        <v>9.8527232371859036E-2</v>
      </c>
      <c r="AQ311" s="118">
        <f t="shared" si="56"/>
        <v>0.14719135165320937</v>
      </c>
      <c r="AR311" s="118">
        <f t="shared" si="57"/>
        <v>0.14468644928371666</v>
      </c>
      <c r="AS311" s="118">
        <f t="shared" si="58"/>
        <v>3.5704152748648965E-2</v>
      </c>
      <c r="AT311" s="118">
        <f t="shared" si="59"/>
        <v>3.6060637821256944E-2</v>
      </c>
      <c r="AU311" s="118">
        <f t="shared" si="60"/>
        <v>3.1192835574997926E-2</v>
      </c>
      <c r="AV311" s="118">
        <f t="shared" si="61"/>
        <v>0.19228899748421183</v>
      </c>
      <c r="AW311" s="118">
        <f t="shared" si="62"/>
        <v>6.844067905448338E-2</v>
      </c>
      <c r="AX311" s="118">
        <f t="shared" si="63"/>
        <v>0.99999999999999989</v>
      </c>
      <c r="AY311" s="118">
        <f>SUMPRODUCT(AN311:AW311,幕後結果_最佳化!$Z$1005:$AI$1005)</f>
        <v>-3.7229882979213119E-2</v>
      </c>
      <c r="AZ311" s="118">
        <f>(SUMPRODUCT(AN311:AW311,MMULT(AN311:AW311,幕後結果!$AB$9:$AK$18)))*252</f>
        <v>6.7708138529097225E-2</v>
      </c>
      <c r="BA311" s="118">
        <f t="shared" si="64"/>
        <v>0.26020787560928516</v>
      </c>
      <c r="BB311" s="113">
        <f t="shared" si="65"/>
        <v>-0.30794564842277122</v>
      </c>
      <c r="BC311" s="50"/>
      <c r="BD311" s="50"/>
    </row>
    <row r="312" spans="1:56">
      <c r="A312" s="85">
        <v>311</v>
      </c>
      <c r="B312" s="114">
        <v>0.56697230595852321</v>
      </c>
      <c r="C312" s="114">
        <v>0.36601418525298524</v>
      </c>
      <c r="D312" s="114">
        <v>0.36188567538622651</v>
      </c>
      <c r="E312" s="114">
        <v>0.89017455054419758</v>
      </c>
      <c r="F312" s="114">
        <v>0.42518654651759791</v>
      </c>
      <c r="G312" s="114">
        <v>0.55738526134965571</v>
      </c>
      <c r="H312" s="114">
        <v>0.56191829486374512</v>
      </c>
      <c r="I312" s="114">
        <v>0.40439708474809222</v>
      </c>
      <c r="J312" s="114">
        <v>0.46086634425380812</v>
      </c>
      <c r="K312" s="94">
        <v>0.90401291079526724</v>
      </c>
      <c r="L312" s="95"/>
      <c r="M312" s="96">
        <v>311</v>
      </c>
      <c r="N312" s="117">
        <v>0.16867105400017363</v>
      </c>
      <c r="O312" s="117">
        <v>-0.34242859707423995</v>
      </c>
      <c r="P312" s="117">
        <v>-0.35342299291817636</v>
      </c>
      <c r="Q312" s="117">
        <v>1.227456933751782</v>
      </c>
      <c r="R312" s="117">
        <v>-0.18864240760078879</v>
      </c>
      <c r="S312" s="117">
        <v>0.14434318670235391</v>
      </c>
      <c r="T312" s="117">
        <v>0.15583458306961492</v>
      </c>
      <c r="U312" s="114">
        <v>-0.24198192416419015</v>
      </c>
      <c r="V312" s="114">
        <v>-9.825137488698675E-2</v>
      </c>
      <c r="W312" s="88">
        <v>1.3047611894337194</v>
      </c>
      <c r="X312" s="50"/>
      <c r="Y312" s="89">
        <v>311</v>
      </c>
      <c r="Z312" s="114">
        <f>(幕後結果!$AB$2+幕後結果!$AB$4*幕後結果_最佳化!$N1313)*12/3</f>
        <v>0.16112328910013787</v>
      </c>
      <c r="AA312" s="114">
        <f>(幕後結果!$AC$2+幕後結果!$AC$4*幕後結果_最佳化!$O1313)*12/3</f>
        <v>1.1788797898286973</v>
      </c>
      <c r="AB312" s="114">
        <f>(幕後結果!$AD$2+幕後結果!$AD$4*幕後結果_最佳化!$P1313)*12/3</f>
        <v>-1.131024958500729</v>
      </c>
      <c r="AC312" s="114">
        <f>(幕後結果!$AE$2+幕後結果!$AE$4*幕後結果_最佳化!$Q1313)*12/3</f>
        <v>0.27440016767171477</v>
      </c>
      <c r="AD312" s="114">
        <f>(幕後結果!$AF$2+幕後結果!$AF$4*幕後結果_最佳化!$R1313)*12/3</f>
        <v>-0.85175694750805986</v>
      </c>
      <c r="AE312" s="114">
        <f>(幕後結果!$AG$2+幕後結果!$AG$4*幕後結果_最佳化!$S1313)*12/3</f>
        <v>0.71068045448523309</v>
      </c>
      <c r="AF312" s="114">
        <f>(幕後結果!$AH$2+幕後結果!$AH$4*幕後結果_最佳化!$T1313)*12/3</f>
        <v>-0.10666301754065259</v>
      </c>
      <c r="AG312" s="114">
        <f>(幕後結果!$AI$2+幕後結果!$AI$4*幕後結果_最佳化!$U1313)*12/3</f>
        <v>-1.5855662320847916</v>
      </c>
      <c r="AH312" s="114">
        <f>(幕後結果!$AJ$2+幕後結果!$AJ$4*幕後結果_最佳化!$V1313)*12/3</f>
        <v>0.82951637518557864</v>
      </c>
      <c r="AI312" s="90">
        <f>(幕後結果!$AK$2+幕後結果!$AK$4*幕後結果_最佳化!$W1313)*12/3</f>
        <v>2.4080136587857099</v>
      </c>
      <c r="AJ312" s="50"/>
      <c r="AK312" s="50"/>
      <c r="AL312" s="50"/>
      <c r="AM312" s="98">
        <v>311</v>
      </c>
      <c r="AN312" s="118">
        <f t="shared" si="53"/>
        <v>7.1813663900840111E-2</v>
      </c>
      <c r="AO312" s="118">
        <f t="shared" si="54"/>
        <v>0.18466785130211255</v>
      </c>
      <c r="AP312" s="118">
        <f t="shared" si="55"/>
        <v>7.5252641303880527E-2</v>
      </c>
      <c r="AQ312" s="118">
        <f t="shared" si="56"/>
        <v>1.7852179219542203E-2</v>
      </c>
      <c r="AR312" s="118">
        <f t="shared" si="57"/>
        <v>1.9384399133508562E-2</v>
      </c>
      <c r="AS312" s="118">
        <f t="shared" si="58"/>
        <v>0.15727562180299065</v>
      </c>
      <c r="AT312" s="118">
        <f t="shared" si="59"/>
        <v>0.17587744018641557</v>
      </c>
      <c r="AU312" s="118">
        <f t="shared" si="60"/>
        <v>0.11706390856032561</v>
      </c>
      <c r="AV312" s="118">
        <f t="shared" si="61"/>
        <v>0.13432846150797539</v>
      </c>
      <c r="AW312" s="118">
        <f t="shared" si="62"/>
        <v>4.6483833082408665E-2</v>
      </c>
      <c r="AX312" s="118">
        <f t="shared" si="63"/>
        <v>0.99999999999999978</v>
      </c>
      <c r="AY312" s="118">
        <f>SUMPRODUCT(AN312:AW312,幕後結果_最佳化!$Z$1005:$AI$1005)</f>
        <v>0.11736581102553729</v>
      </c>
      <c r="AZ312" s="118">
        <f>(SUMPRODUCT(AN312:AW312,MMULT(AN312:AW312,幕後結果!$AB$9:$AK$18)))*252</f>
        <v>6.3326708586207398E-2</v>
      </c>
      <c r="BA312" s="118">
        <f t="shared" si="64"/>
        <v>0.25164798546026035</v>
      </c>
      <c r="BB312" s="113">
        <f t="shared" si="65"/>
        <v>0.29591260541720787</v>
      </c>
      <c r="BC312" s="50"/>
      <c r="BD312" s="50"/>
    </row>
    <row r="313" spans="1:56">
      <c r="A313" s="85">
        <v>312</v>
      </c>
      <c r="B313" s="114">
        <v>0.40380665632115842</v>
      </c>
      <c r="C313" s="114">
        <v>0.224176340747823</v>
      </c>
      <c r="D313" s="114">
        <v>0.72105532044604459</v>
      </c>
      <c r="E313" s="114">
        <v>0.63180599550295491</v>
      </c>
      <c r="F313" s="114">
        <v>0.57697777859671207</v>
      </c>
      <c r="G313" s="114">
        <v>0.1541322758436674</v>
      </c>
      <c r="H313" s="114">
        <v>0.63009987560766345</v>
      </c>
      <c r="I313" s="114">
        <v>0.85803324464524078</v>
      </c>
      <c r="J313" s="114">
        <v>0.43203048022306745</v>
      </c>
      <c r="K313" s="94">
        <v>0.18017772317106773</v>
      </c>
      <c r="L313" s="95"/>
      <c r="M313" s="96">
        <v>312</v>
      </c>
      <c r="N313" s="117">
        <v>-0.24350616138401052</v>
      </c>
      <c r="O313" s="117">
        <v>-0.75816421428793057</v>
      </c>
      <c r="P313" s="117">
        <v>0.58597939869500504</v>
      </c>
      <c r="Q313" s="117">
        <v>0.33664038434707805</v>
      </c>
      <c r="R313" s="117">
        <v>0.19416786653696655</v>
      </c>
      <c r="S313" s="117">
        <v>-1.0188702866910306</v>
      </c>
      <c r="T313" s="117">
        <v>0.33211788082316207</v>
      </c>
      <c r="U313" s="114">
        <v>1.0715248335601606</v>
      </c>
      <c r="V313" s="114">
        <v>-0.17120705483134863</v>
      </c>
      <c r="W313" s="88">
        <v>-0.91468799903357068</v>
      </c>
      <c r="X313" s="50"/>
      <c r="Y313" s="89">
        <v>312</v>
      </c>
      <c r="Z313" s="114">
        <f>(幕後結果!$AB$2+幕後結果!$AB$4*幕後結果_最佳化!$N1314)*12/3</f>
        <v>-0.35061549624774341</v>
      </c>
      <c r="AA313" s="114">
        <f>(幕後結果!$AC$2+幕後結果!$AC$4*幕後結果_最佳化!$O1314)*12/3</f>
        <v>0.47790138965559303</v>
      </c>
      <c r="AB313" s="114">
        <f>(幕後結果!$AD$2+幕後結果!$AD$4*幕後結果_最佳化!$P1314)*12/3</f>
        <v>-0.76747833100905671</v>
      </c>
      <c r="AC313" s="114">
        <f>(幕後結果!$AE$2+幕後結果!$AE$4*幕後結果_最佳化!$Q1314)*12/3</f>
        <v>-0.3866319000785417</v>
      </c>
      <c r="AD313" s="114">
        <f>(幕後結果!$AF$2+幕後結果!$AF$4*幕後結果_最佳化!$R1314)*12/3</f>
        <v>-0.68622010666995525</v>
      </c>
      <c r="AE313" s="114">
        <f>(幕後結果!$AG$2+幕後結果!$AG$4*幕後結果_最佳化!$S1314)*12/3</f>
        <v>-0.54317902167876619</v>
      </c>
      <c r="AF313" s="114">
        <f>(幕後結果!$AH$2+幕後結果!$AH$4*幕後結果_最佳化!$T1314)*12/3</f>
        <v>-0.14181818998475032</v>
      </c>
      <c r="AG313" s="114">
        <f>(幕後結果!$AI$2+幕後結果!$AI$4*幕後結果_最佳化!$U1314)*12/3</f>
        <v>0.16770335836358341</v>
      </c>
      <c r="AH313" s="114">
        <f>(幕後結果!$AJ$2+幕後結果!$AJ$4*幕後結果_最佳化!$V1314)*12/3</f>
        <v>0.56800890763647593</v>
      </c>
      <c r="AI313" s="90">
        <f>(幕後結果!$AK$2+幕後結果!$AK$4*幕後結果_最佳化!$W1314)*12/3</f>
        <v>0.40302680662385887</v>
      </c>
      <c r="AJ313" s="50"/>
      <c r="AK313" s="50"/>
      <c r="AL313" s="50"/>
      <c r="AM313" s="98">
        <v>312</v>
      </c>
      <c r="AN313" s="118">
        <f t="shared" si="53"/>
        <v>8.5793085817700232E-2</v>
      </c>
      <c r="AO313" s="118">
        <f t="shared" si="54"/>
        <v>0.13979870434477437</v>
      </c>
      <c r="AP313" s="118">
        <f t="shared" si="55"/>
        <v>0.13908167465357218</v>
      </c>
      <c r="AQ313" s="118">
        <f t="shared" si="56"/>
        <v>2.7082538691408083E-2</v>
      </c>
      <c r="AR313" s="118">
        <f t="shared" si="57"/>
        <v>0.13029855971110468</v>
      </c>
      <c r="AS313" s="118">
        <f t="shared" si="58"/>
        <v>0.10882807363449865</v>
      </c>
      <c r="AT313" s="118">
        <f t="shared" si="59"/>
        <v>0.13611447780657018</v>
      </c>
      <c r="AU313" s="118">
        <f t="shared" si="60"/>
        <v>4.4062515701282404E-2</v>
      </c>
      <c r="AV313" s="118">
        <f t="shared" si="61"/>
        <v>5.7892445880553339E-2</v>
      </c>
      <c r="AW313" s="118">
        <f t="shared" si="62"/>
        <v>0.13104792375853599</v>
      </c>
      <c r="AX313" s="118">
        <f t="shared" si="63"/>
        <v>1</v>
      </c>
      <c r="AY313" s="118">
        <f>SUMPRODUCT(AN313:AW313,幕後結果_最佳化!$Z$1005:$AI$1005)</f>
        <v>3.428881507343963E-2</v>
      </c>
      <c r="AZ313" s="118">
        <f>(SUMPRODUCT(AN313:AW313,MMULT(AN313:AW313,幕後結果!$AB$9:$AK$18)))*252</f>
        <v>7.5608255692243997E-2</v>
      </c>
      <c r="BA313" s="118">
        <f t="shared" si="64"/>
        <v>0.27496955411871327</v>
      </c>
      <c r="BB313" s="113">
        <f t="shared" si="65"/>
        <v>-3.1316866895171394E-2</v>
      </c>
      <c r="BC313" s="50"/>
      <c r="BD313" s="50"/>
    </row>
    <row r="314" spans="1:56">
      <c r="A314" s="85">
        <v>313</v>
      </c>
      <c r="B314" s="114">
        <v>0.77329375502757181</v>
      </c>
      <c r="C314" s="114">
        <v>0.15482146075190295</v>
      </c>
      <c r="D314" s="114">
        <v>0.72828299039105171</v>
      </c>
      <c r="E314" s="114">
        <v>0.93004484018945921</v>
      </c>
      <c r="F314" s="114">
        <v>0.84468037285062869</v>
      </c>
      <c r="G314" s="114">
        <v>0.9701044472757927</v>
      </c>
      <c r="H314" s="114">
        <v>7.8761068643531384E-2</v>
      </c>
      <c r="I314" s="114">
        <v>3.9378620580778678E-2</v>
      </c>
      <c r="J314" s="114">
        <v>0.46956646321690032</v>
      </c>
      <c r="K314" s="94">
        <v>0.29219365193760072</v>
      </c>
      <c r="L314" s="95"/>
      <c r="M314" s="96">
        <v>313</v>
      </c>
      <c r="N314" s="117">
        <v>0.74973804370234942</v>
      </c>
      <c r="O314" s="117">
        <v>-1.015971577517389</v>
      </c>
      <c r="P314" s="117">
        <v>0.60762831146900242</v>
      </c>
      <c r="Q314" s="117">
        <v>1.4761250710809881</v>
      </c>
      <c r="R314" s="117">
        <v>1.0138815956511364</v>
      </c>
      <c r="S314" s="117">
        <v>1.882330871272365</v>
      </c>
      <c r="T314" s="117">
        <v>-1.4134544775484217</v>
      </c>
      <c r="U314" s="114">
        <v>-1.7579428073025052</v>
      </c>
      <c r="V314" s="114">
        <v>-7.6359705360342048E-2</v>
      </c>
      <c r="W314" s="88">
        <v>-0.546987523278191</v>
      </c>
      <c r="X314" s="50"/>
      <c r="Y314" s="89">
        <v>313</v>
      </c>
      <c r="Z314" s="114">
        <f>(幕後結果!$AB$2+幕後結果!$AB$4*幕後結果_最佳化!$N1315)*12/3</f>
        <v>0.88254724078262381</v>
      </c>
      <c r="AA314" s="114">
        <f>(幕後結果!$AC$2+幕後結果!$AC$4*幕後結果_最佳化!$O1315)*12/3</f>
        <v>0.86621678745172481</v>
      </c>
      <c r="AB314" s="114">
        <f>(幕後結果!$AD$2+幕後結果!$AD$4*幕後結果_最佳化!$P1315)*12/3</f>
        <v>0.22603202740999362</v>
      </c>
      <c r="AC314" s="114">
        <f>(幕後結果!$AE$2+幕後結果!$AE$4*幕後結果_最佳化!$Q1315)*12/3</f>
        <v>0.41036131914857737</v>
      </c>
      <c r="AD314" s="114">
        <f>(幕後結果!$AF$2+幕後結果!$AF$4*幕後結果_最佳化!$R1315)*12/3</f>
        <v>0.72938541273909629</v>
      </c>
      <c r="AE314" s="114">
        <f>(幕後結果!$AG$2+幕後結果!$AG$4*幕後結果_最佳化!$S1315)*12/3</f>
        <v>2.6394329025181458</v>
      </c>
      <c r="AF314" s="114">
        <f>(幕後結果!$AH$2+幕後結果!$AH$4*幕後結果_最佳化!$T1315)*12/3</f>
        <v>-0.66588788168258994</v>
      </c>
      <c r="AG314" s="114">
        <f>(幕後結果!$AI$2+幕後結果!$AI$4*幕後結果_最佳化!$U1315)*12/3</f>
        <v>-2.5890207636796516</v>
      </c>
      <c r="AH314" s="114">
        <f>(幕後結果!$AJ$2+幕後結果!$AJ$4*幕後結果_最佳化!$V1315)*12/3</f>
        <v>0.66498246059759292</v>
      </c>
      <c r="AI314" s="90">
        <f>(幕後結果!$AK$2+幕後結果!$AK$4*幕後結果_最佳化!$W1315)*12/3</f>
        <v>0.72758353010622301</v>
      </c>
      <c r="AJ314" s="50"/>
      <c r="AK314" s="50"/>
      <c r="AL314" s="50"/>
      <c r="AM314" s="98">
        <v>313</v>
      </c>
      <c r="AN314" s="118">
        <f t="shared" si="53"/>
        <v>0.14314707810789595</v>
      </c>
      <c r="AO314" s="118">
        <f t="shared" si="54"/>
        <v>0.13686619361654048</v>
      </c>
      <c r="AP314" s="118">
        <f t="shared" si="55"/>
        <v>0.17240618797763252</v>
      </c>
      <c r="AQ314" s="118">
        <f t="shared" si="56"/>
        <v>3.9604522378889361E-2</v>
      </c>
      <c r="AR314" s="118">
        <f t="shared" si="57"/>
        <v>0.1187320935694369</v>
      </c>
      <c r="AS314" s="118">
        <f t="shared" si="58"/>
        <v>4.8433004744175175E-2</v>
      </c>
      <c r="AT314" s="118">
        <f t="shared" si="59"/>
        <v>4.7575352994315701E-2</v>
      </c>
      <c r="AU314" s="118">
        <f t="shared" si="60"/>
        <v>0.15738701619925433</v>
      </c>
      <c r="AV314" s="118">
        <f t="shared" si="61"/>
        <v>5.2348422339571543E-2</v>
      </c>
      <c r="AW314" s="118">
        <f t="shared" si="62"/>
        <v>8.3500128072288085E-2</v>
      </c>
      <c r="AX314" s="118">
        <f t="shared" si="63"/>
        <v>1</v>
      </c>
      <c r="AY314" s="118">
        <f>SUMPRODUCT(AN314:AW314,幕後結果_最佳化!$Z$1005:$AI$1005)</f>
        <v>-0.21969799358050074</v>
      </c>
      <c r="AZ314" s="118">
        <f>(SUMPRODUCT(AN314:AW314,MMULT(AN314:AW314,幕後結果!$AB$9:$AK$18)))*252</f>
        <v>0.10529385653073012</v>
      </c>
      <c r="BA314" s="118">
        <f t="shared" si="64"/>
        <v>0.32449014858810449</v>
      </c>
      <c r="BB314" s="113">
        <f t="shared" si="65"/>
        <v>-0.80926337740327725</v>
      </c>
      <c r="BC314" s="50"/>
      <c r="BD314" s="50"/>
    </row>
    <row r="315" spans="1:56">
      <c r="A315" s="85">
        <v>314</v>
      </c>
      <c r="B315" s="114">
        <v>0.35629561430509993</v>
      </c>
      <c r="C315" s="114">
        <v>0.40668811044966957</v>
      </c>
      <c r="D315" s="114">
        <v>0.97025436851160585</v>
      </c>
      <c r="E315" s="114">
        <v>0.22064515516830085</v>
      </c>
      <c r="F315" s="114">
        <v>0.52752088746202674</v>
      </c>
      <c r="G315" s="114">
        <v>0.68696010603120894</v>
      </c>
      <c r="H315" s="114">
        <v>0.1107682817156912</v>
      </c>
      <c r="I315" s="114">
        <v>9.3776599454942211E-3</v>
      </c>
      <c r="J315" s="114">
        <v>0.16813125113330685</v>
      </c>
      <c r="K315" s="94">
        <v>0.5605978073416491</v>
      </c>
      <c r="L315" s="95"/>
      <c r="M315" s="96">
        <v>314</v>
      </c>
      <c r="N315" s="117">
        <v>-0.36837822899779943</v>
      </c>
      <c r="O315" s="117">
        <v>-0.23607274719790108</v>
      </c>
      <c r="P315" s="117">
        <v>1.8845452286521542</v>
      </c>
      <c r="Q315" s="117">
        <v>-0.77001615404205892</v>
      </c>
      <c r="R315" s="117">
        <v>6.9039440907589733E-2</v>
      </c>
      <c r="S315" s="117">
        <v>0.48725195909120245</v>
      </c>
      <c r="T315" s="117">
        <v>-1.2224524806478383</v>
      </c>
      <c r="U315" s="114">
        <v>-2.3503588438875331</v>
      </c>
      <c r="V315" s="114">
        <v>-0.96157625820786319</v>
      </c>
      <c r="W315" s="88">
        <v>0.15248504442947997</v>
      </c>
      <c r="X315" s="50"/>
      <c r="Y315" s="89">
        <v>314</v>
      </c>
      <c r="Z315" s="114">
        <f>(幕後結果!$AB$2+幕後結果!$AB$4*幕後結果_最佳化!$N1316)*12/3</f>
        <v>-0.50565046135370362</v>
      </c>
      <c r="AA315" s="114">
        <f>(幕後結果!$AC$2+幕後結果!$AC$4*幕後結果_最佳化!$O1316)*12/3</f>
        <v>0.93479387707564021</v>
      </c>
      <c r="AB315" s="114">
        <f>(幕後結果!$AD$2+幕後結果!$AD$4*幕後結果_最佳化!$P1316)*12/3</f>
        <v>0.67133152093543336</v>
      </c>
      <c r="AC315" s="114">
        <f>(幕後結果!$AE$2+幕後結果!$AE$4*幕後結果_最佳化!$Q1316)*12/3</f>
        <v>-1.0499202116726578</v>
      </c>
      <c r="AD315" s="114">
        <f>(幕後結果!$AF$2+幕後結果!$AF$4*幕後結果_最佳化!$R1316)*12/3</f>
        <v>-0.78232970243792688</v>
      </c>
      <c r="AE315" s="114">
        <f>(幕後結果!$AG$2+幕後結果!$AG$4*幕後結果_最佳化!$S1316)*12/3</f>
        <v>0.75697022506447897</v>
      </c>
      <c r="AF315" s="114">
        <f>(幕後結果!$AH$2+幕後結果!$AH$4*幕後結果_最佳化!$T1316)*12/3</f>
        <v>-0.88453585480826258</v>
      </c>
      <c r="AG315" s="114">
        <f>(幕後結果!$AI$2+幕後結果!$AI$4*幕後結果_最佳化!$U1316)*12/3</f>
        <v>-4.629709615597088</v>
      </c>
      <c r="AH315" s="114">
        <f>(幕後結果!$AJ$2+幕後結果!$AJ$4*幕後結果_最佳化!$V1316)*12/3</f>
        <v>-0.10702858622888389</v>
      </c>
      <c r="AI315" s="90">
        <f>(幕後結果!$AK$2+幕後結果!$AK$4*幕後結果_最佳化!$W1316)*12/3</f>
        <v>-7.3401576244679134E-2</v>
      </c>
      <c r="AJ315" s="50"/>
      <c r="AK315" s="50"/>
      <c r="AL315" s="50"/>
      <c r="AM315" s="98">
        <v>314</v>
      </c>
      <c r="AN315" s="118">
        <f t="shared" si="53"/>
        <v>3.8630648667174854E-2</v>
      </c>
      <c r="AO315" s="118">
        <f t="shared" si="54"/>
        <v>5.3227640776247372E-2</v>
      </c>
      <c r="AP315" s="118">
        <f t="shared" si="55"/>
        <v>9.9142334315933875E-2</v>
      </c>
      <c r="AQ315" s="118">
        <f t="shared" si="56"/>
        <v>4.8784322168985476E-2</v>
      </c>
      <c r="AR315" s="118">
        <f t="shared" si="57"/>
        <v>8.2364315722761507E-3</v>
      </c>
      <c r="AS315" s="118">
        <f t="shared" si="58"/>
        <v>0.11257230385266648</v>
      </c>
      <c r="AT315" s="118">
        <f t="shared" si="59"/>
        <v>0.16224103124274758</v>
      </c>
      <c r="AU315" s="118">
        <f t="shared" si="60"/>
        <v>0.18544012283664996</v>
      </c>
      <c r="AV315" s="118">
        <f t="shared" si="61"/>
        <v>0.17219662861766305</v>
      </c>
      <c r="AW315" s="118">
        <f t="shared" si="62"/>
        <v>0.11952853594965529</v>
      </c>
      <c r="AX315" s="118">
        <f t="shared" si="63"/>
        <v>1</v>
      </c>
      <c r="AY315" s="118">
        <f>SUMPRODUCT(AN315:AW315,幕後結果_最佳化!$Z$1005:$AI$1005)</f>
        <v>-0.13308886215441545</v>
      </c>
      <c r="AZ315" s="118">
        <f>(SUMPRODUCT(AN315:AW315,MMULT(AN315:AW315,幕後結果!$AB$9:$AK$18)))*252</f>
        <v>6.151182625931037E-2</v>
      </c>
      <c r="BA315" s="118">
        <f t="shared" si="64"/>
        <v>0.24801577824668811</v>
      </c>
      <c r="BB315" s="113">
        <f t="shared" si="65"/>
        <v>-0.7095873633465718</v>
      </c>
      <c r="BC315" s="50"/>
      <c r="BD315" s="50"/>
    </row>
    <row r="316" spans="1:56">
      <c r="A316" s="85">
        <v>315</v>
      </c>
      <c r="B316" s="114">
        <v>0.2769816345688807</v>
      </c>
      <c r="C316" s="114">
        <v>0.69888615993956305</v>
      </c>
      <c r="D316" s="114">
        <v>0.44182435505374462</v>
      </c>
      <c r="E316" s="114">
        <v>0.84809319683035289</v>
      </c>
      <c r="F316" s="114">
        <v>0.72439839431812225</v>
      </c>
      <c r="G316" s="114">
        <v>0.59313018051384314</v>
      </c>
      <c r="H316" s="114">
        <v>0.49408381664868051</v>
      </c>
      <c r="I316" s="114">
        <v>7.6482445686814504E-2</v>
      </c>
      <c r="J316" s="114">
        <v>0.31431333403184958</v>
      </c>
      <c r="K316" s="94">
        <v>0.43870009111627373</v>
      </c>
      <c r="L316" s="95"/>
      <c r="M316" s="96">
        <v>315</v>
      </c>
      <c r="N316" s="117">
        <v>-0.59183173635024289</v>
      </c>
      <c r="O316" s="117">
        <v>0.52119967560108249</v>
      </c>
      <c r="P316" s="117">
        <v>-0.146345422177798</v>
      </c>
      <c r="Q316" s="117">
        <v>1.0282896326451065</v>
      </c>
      <c r="R316" s="117">
        <v>0.5959581101798056</v>
      </c>
      <c r="S316" s="117">
        <v>0.23560442563114123</v>
      </c>
      <c r="T316" s="117">
        <v>-1.4830216063075862E-2</v>
      </c>
      <c r="U316" s="114">
        <v>-1.4291368935889901</v>
      </c>
      <c r="V316" s="114">
        <v>-0.48366072886754141</v>
      </c>
      <c r="W316" s="88">
        <v>-0.15426577449921725</v>
      </c>
      <c r="X316" s="50"/>
      <c r="Y316" s="89">
        <v>315</v>
      </c>
      <c r="Z316" s="114">
        <f>(幕後結果!$AB$2+幕後結果!$AB$4*幕後結果_最佳化!$N1317)*12/3</f>
        <v>-0.7830792520928509</v>
      </c>
      <c r="AA316" s="114">
        <f>(幕後結果!$AC$2+幕後結果!$AC$4*幕後結果_最佳化!$O1317)*12/3</f>
        <v>1.5696006057109619</v>
      </c>
      <c r="AB316" s="114">
        <f>(幕後結果!$AD$2+幕後結果!$AD$4*幕後結果_最佳化!$P1317)*12/3</f>
        <v>-1.3822251565892696</v>
      </c>
      <c r="AC316" s="114">
        <f>(幕後結果!$AE$2+幕後結果!$AE$4*幕後結果_最佳化!$Q1317)*12/3</f>
        <v>0.16979015663802674</v>
      </c>
      <c r="AD316" s="114">
        <f>(幕後結果!$AF$2+幕後結果!$AF$4*幕後結果_最佳化!$R1317)*12/3</f>
        <v>-0.21874546479357615</v>
      </c>
      <c r="AE316" s="114">
        <f>(幕後結果!$AG$2+幕後結果!$AG$4*幕後結果_最佳化!$S1317)*12/3</f>
        <v>0.86592624042014965</v>
      </c>
      <c r="AF316" s="114">
        <f>(幕後結果!$AH$2+幕後結果!$AH$4*幕後結果_最佳化!$T1317)*12/3</f>
        <v>-0.10500431396916902</v>
      </c>
      <c r="AG316" s="114">
        <f>(幕後結果!$AI$2+幕後結果!$AI$4*幕後結果_最佳化!$U1317)*12/3</f>
        <v>-3.4363958222242821</v>
      </c>
      <c r="AH316" s="114">
        <f>(幕後結果!$AJ$2+幕後結果!$AJ$4*幕後結果_最佳化!$V1317)*12/3</f>
        <v>0.64847831328807115</v>
      </c>
      <c r="AI316" s="90">
        <f>(幕後結果!$AK$2+幕後結果!$AK$4*幕後結果_最佳化!$W1317)*12/3</f>
        <v>0.83863695827320006</v>
      </c>
      <c r="AJ316" s="50"/>
      <c r="AK316" s="50"/>
      <c r="AL316" s="50"/>
      <c r="AM316" s="98">
        <v>315</v>
      </c>
      <c r="AN316" s="118">
        <f t="shared" si="53"/>
        <v>0.16438412356614837</v>
      </c>
      <c r="AO316" s="118">
        <f t="shared" si="54"/>
        <v>4.9395193101759452E-2</v>
      </c>
      <c r="AP316" s="118">
        <f t="shared" si="55"/>
        <v>0.19494467900648932</v>
      </c>
      <c r="AQ316" s="118">
        <f t="shared" si="56"/>
        <v>9.2128256012857068E-2</v>
      </c>
      <c r="AR316" s="118">
        <f t="shared" si="57"/>
        <v>2.7112888354860309E-2</v>
      </c>
      <c r="AS316" s="118">
        <f t="shared" si="58"/>
        <v>0.1698770010249428</v>
      </c>
      <c r="AT316" s="118">
        <f t="shared" si="59"/>
        <v>1.3916629949637644E-2</v>
      </c>
      <c r="AU316" s="118">
        <f t="shared" si="60"/>
        <v>7.6992579727176297E-2</v>
      </c>
      <c r="AV316" s="118">
        <f t="shared" si="61"/>
        <v>0.20281028491568026</v>
      </c>
      <c r="AW316" s="118">
        <f t="shared" si="62"/>
        <v>8.438364340448621E-3</v>
      </c>
      <c r="AX316" s="118">
        <f t="shared" si="63"/>
        <v>1.0000000000000002</v>
      </c>
      <c r="AY316" s="118">
        <f>SUMPRODUCT(AN316:AW316,幕後結果_最佳化!$Z$1005:$AI$1005)</f>
        <v>-7.1633218215248304E-2</v>
      </c>
      <c r="AZ316" s="118">
        <f>(SUMPRODUCT(AN316:AW316,MMULT(AN316:AW316,幕後結果!$AB$9:$AK$18)))*252</f>
        <v>8.8310340892990905E-2</v>
      </c>
      <c r="BA316" s="118">
        <f t="shared" si="64"/>
        <v>0.29717055859050184</v>
      </c>
      <c r="BB316" s="113">
        <f t="shared" si="65"/>
        <v>-0.3854124000657615</v>
      </c>
      <c r="BC316" s="50"/>
      <c r="BD316" s="50"/>
    </row>
    <row r="317" spans="1:56">
      <c r="A317" s="85">
        <v>316</v>
      </c>
      <c r="B317" s="114">
        <v>0.54548407664631382</v>
      </c>
      <c r="C317" s="114">
        <v>0.52581890036120527</v>
      </c>
      <c r="D317" s="114">
        <v>0.42352929288937702</v>
      </c>
      <c r="E317" s="114">
        <v>0.78112331389688627</v>
      </c>
      <c r="F317" s="114">
        <v>0.31839594372624802</v>
      </c>
      <c r="G317" s="114">
        <v>0.17958086775475568</v>
      </c>
      <c r="H317" s="114">
        <v>0.31056881691879168</v>
      </c>
      <c r="I317" s="114">
        <v>0.43989358953831115</v>
      </c>
      <c r="J317" s="114">
        <v>0.47644502142999112</v>
      </c>
      <c r="K317" s="94">
        <v>0.32080049735379412</v>
      </c>
      <c r="L317" s="95"/>
      <c r="M317" s="96">
        <v>316</v>
      </c>
      <c r="N317" s="117">
        <v>0.11425980250616166</v>
      </c>
      <c r="O317" s="117">
        <v>6.4763630512206544E-2</v>
      </c>
      <c r="P317" s="117">
        <v>-0.19287280220222991</v>
      </c>
      <c r="Q317" s="117">
        <v>0.77599257114568043</v>
      </c>
      <c r="R317" s="117">
        <v>-0.47218900437331018</v>
      </c>
      <c r="S317" s="117">
        <v>-0.91696356004078028</v>
      </c>
      <c r="T317" s="117">
        <v>-0.49423866835016056</v>
      </c>
      <c r="U317" s="114">
        <v>-0.15123900948435609</v>
      </c>
      <c r="V317" s="114">
        <v>-5.9077922945359414E-2</v>
      </c>
      <c r="W317" s="88">
        <v>-0.46546150944497672</v>
      </c>
      <c r="X317" s="50"/>
      <c r="Y317" s="89">
        <v>316</v>
      </c>
      <c r="Z317" s="114">
        <f>(幕後結果!$AB$2+幕後結果!$AB$4*幕後結果_最佳化!$N1318)*12/3</f>
        <v>9.3568978212646245E-2</v>
      </c>
      <c r="AA317" s="114">
        <f>(幕後結果!$AC$2+幕後結果!$AC$4*幕後結果_最佳化!$O1318)*12/3</f>
        <v>1.5635459350656566</v>
      </c>
      <c r="AB317" s="114">
        <f>(幕後結果!$AD$2+幕後結果!$AD$4*幕後結果_最佳化!$P1318)*12/3</f>
        <v>-0.85369390619436325</v>
      </c>
      <c r="AC317" s="114">
        <f>(幕後結果!$AE$2+幕後結果!$AE$4*幕後結果_最佳化!$Q1318)*12/3</f>
        <v>2.7133430379273127E-2</v>
      </c>
      <c r="AD317" s="114">
        <f>(幕後結果!$AF$2+幕後結果!$AF$4*幕後結果_最佳化!$R1318)*12/3</f>
        <v>-1.1653895500764082</v>
      </c>
      <c r="AE317" s="114">
        <f>(幕後結果!$AG$2+幕後結果!$AG$4*幕後結果_最佳化!$S1318)*12/3</f>
        <v>-0.29201294540413664</v>
      </c>
      <c r="AF317" s="114">
        <f>(幕後結果!$AH$2+幕後結果!$AH$4*幕後結果_最佳化!$T1318)*12/3</f>
        <v>-0.40968655893351186</v>
      </c>
      <c r="AG317" s="114">
        <f>(幕後結果!$AI$2+幕後結果!$AI$4*幕後結果_最佳化!$U1318)*12/3</f>
        <v>-1.883680002982663</v>
      </c>
      <c r="AH317" s="114">
        <f>(幕後結果!$AJ$2+幕後結果!$AJ$4*幕後結果_最佳化!$V1318)*12/3</f>
        <v>0.56771338863543774</v>
      </c>
      <c r="AI317" s="90">
        <f>(幕後結果!$AK$2+幕後結果!$AK$4*幕後結果_最佳化!$W1318)*12/3</f>
        <v>0.67227717420212352</v>
      </c>
      <c r="AJ317" s="50"/>
      <c r="AK317" s="50"/>
      <c r="AL317" s="50"/>
      <c r="AM317" s="98">
        <v>316</v>
      </c>
      <c r="AN317" s="118">
        <f t="shared" si="53"/>
        <v>0.20617805696479924</v>
      </c>
      <c r="AO317" s="118">
        <f t="shared" si="54"/>
        <v>0.14242887212297958</v>
      </c>
      <c r="AP317" s="118">
        <f t="shared" si="55"/>
        <v>2.8511478358252712E-2</v>
      </c>
      <c r="AQ317" s="118">
        <f t="shared" si="56"/>
        <v>0.10111623112711815</v>
      </c>
      <c r="AR317" s="118">
        <f t="shared" si="57"/>
        <v>0.10216834661355727</v>
      </c>
      <c r="AS317" s="118">
        <f t="shared" si="58"/>
        <v>6.039627419495492E-2</v>
      </c>
      <c r="AT317" s="118">
        <f t="shared" si="59"/>
        <v>0.17948910180748209</v>
      </c>
      <c r="AU317" s="118">
        <f t="shared" si="60"/>
        <v>6.686090350883829E-2</v>
      </c>
      <c r="AV317" s="118">
        <f t="shared" si="61"/>
        <v>3.9965986547532056E-2</v>
      </c>
      <c r="AW317" s="118">
        <f t="shared" si="62"/>
        <v>7.2884748754485806E-2</v>
      </c>
      <c r="AX317" s="118">
        <f t="shared" si="63"/>
        <v>1.0000000000000002</v>
      </c>
      <c r="AY317" s="118">
        <f>SUMPRODUCT(AN317:AW317,幕後結果_最佳化!$Z$1005:$AI$1005)</f>
        <v>-2.2404762438116572E-2</v>
      </c>
      <c r="AZ317" s="118">
        <f>(SUMPRODUCT(AN317:AW317,MMULT(AN317:AW317,幕後結果!$AB$9:$AK$18)))*252</f>
        <v>6.4406808659792161E-2</v>
      </c>
      <c r="BA317" s="118">
        <f t="shared" si="64"/>
        <v>0.25378496539352396</v>
      </c>
      <c r="BB317" s="113">
        <f t="shared" si="65"/>
        <v>-0.2573232119438349</v>
      </c>
      <c r="BC317" s="50"/>
      <c r="BD317" s="50"/>
    </row>
    <row r="318" spans="1:56">
      <c r="A318" s="85">
        <v>317</v>
      </c>
      <c r="B318" s="114">
        <v>0.66623914466440515</v>
      </c>
      <c r="C318" s="114">
        <v>6.8776855509495194E-2</v>
      </c>
      <c r="D318" s="114">
        <v>2.6808451132954048E-2</v>
      </c>
      <c r="E318" s="114">
        <v>0.25672331484299349</v>
      </c>
      <c r="F318" s="114">
        <v>0.97446829277941016</v>
      </c>
      <c r="G318" s="114">
        <v>0.6088676451175814</v>
      </c>
      <c r="H318" s="114">
        <v>0.41395483327931082</v>
      </c>
      <c r="I318" s="114">
        <v>0.41918503322252443</v>
      </c>
      <c r="J318" s="114">
        <v>0.43131263933072783</v>
      </c>
      <c r="K318" s="94">
        <v>0.19867609682924203</v>
      </c>
      <c r="L318" s="95"/>
      <c r="M318" s="96">
        <v>317</v>
      </c>
      <c r="N318" s="117">
        <v>0.4295517928524929</v>
      </c>
      <c r="O318" s="117">
        <v>-1.4849626778109362</v>
      </c>
      <c r="P318" s="117">
        <v>-1.929918778618855</v>
      </c>
      <c r="Q318" s="117">
        <v>-0.6534803867869442</v>
      </c>
      <c r="R318" s="117">
        <v>1.9509464654043702</v>
      </c>
      <c r="S318" s="117">
        <v>0.27636894072675111</v>
      </c>
      <c r="T318" s="117">
        <v>-0.21738327195651039</v>
      </c>
      <c r="U318" s="114">
        <v>-0.20397879912958494</v>
      </c>
      <c r="V318" s="114">
        <v>-0.17303326707578373</v>
      </c>
      <c r="W318" s="88">
        <v>-0.84635955534393159</v>
      </c>
      <c r="X318" s="50"/>
      <c r="Y318" s="89">
        <v>317</v>
      </c>
      <c r="Z318" s="114">
        <f>(幕後結果!$AB$2+幕後結果!$AB$4*幕後結果_最佳化!$N1319)*12/3</f>
        <v>0.48501987396232576</v>
      </c>
      <c r="AA318" s="114">
        <f>(幕後結果!$AC$2+幕後結果!$AC$4*幕後結果_最佳化!$O1319)*12/3</f>
        <v>0.1708627728011074</v>
      </c>
      <c r="AB318" s="114">
        <f>(幕後結果!$AD$2+幕後結果!$AD$4*幕後結果_最佳化!$P1319)*12/3</f>
        <v>-2.96963131141516</v>
      </c>
      <c r="AC318" s="114">
        <f>(幕後結果!$AE$2+幕後結果!$AE$4*幕後結果_最佳化!$Q1319)*12/3</f>
        <v>-1.0258465997092081</v>
      </c>
      <c r="AD318" s="114">
        <f>(幕後結果!$AF$2+幕後結果!$AF$4*幕後結果_最佳化!$R1319)*12/3</f>
        <v>0.71564796548298248</v>
      </c>
      <c r="AE318" s="114">
        <f>(幕後結果!$AG$2+幕後結果!$AG$4*幕後結果_最佳化!$S1319)*12/3</f>
        <v>0.60113024801304249</v>
      </c>
      <c r="AF318" s="114">
        <f>(幕後結果!$AH$2+幕後結果!$AH$4*幕後結果_最佳化!$T1319)*12/3</f>
        <v>-0.4836877686159522</v>
      </c>
      <c r="AG318" s="114">
        <f>(幕後結果!$AI$2+幕後結果!$AI$4*幕後結果_最佳化!$U1319)*12/3</f>
        <v>-1.796637346181938</v>
      </c>
      <c r="AH318" s="114">
        <f>(幕後結果!$AJ$2+幕後結果!$AJ$4*幕後結果_最佳化!$V1319)*12/3</f>
        <v>2.6080052118449104E-2</v>
      </c>
      <c r="AI318" s="90">
        <f>(幕後結果!$AK$2+幕後結果!$AK$4*幕後結果_最佳化!$W1319)*12/3</f>
        <v>0.14682286750789253</v>
      </c>
      <c r="AJ318" s="50"/>
      <c r="AK318" s="50"/>
      <c r="AL318" s="50"/>
      <c r="AM318" s="98">
        <v>317</v>
      </c>
      <c r="AN318" s="118">
        <f t="shared" si="53"/>
        <v>8.8051685359770496E-2</v>
      </c>
      <c r="AO318" s="118">
        <f t="shared" si="54"/>
        <v>1.7023350595406542E-3</v>
      </c>
      <c r="AP318" s="118">
        <f t="shared" si="55"/>
        <v>0.15410376187521643</v>
      </c>
      <c r="AQ318" s="118">
        <f t="shared" si="56"/>
        <v>1.8515774562828231E-2</v>
      </c>
      <c r="AR318" s="118">
        <f t="shared" si="57"/>
        <v>0.15630251737417356</v>
      </c>
      <c r="AS318" s="118">
        <f t="shared" si="58"/>
        <v>8.2933871430196579E-2</v>
      </c>
      <c r="AT318" s="118">
        <f t="shared" si="59"/>
        <v>0.15438475678776725</v>
      </c>
      <c r="AU318" s="118">
        <f t="shared" si="60"/>
        <v>0.10474263994995572</v>
      </c>
      <c r="AV318" s="118">
        <f t="shared" si="61"/>
        <v>0.12647338018443663</v>
      </c>
      <c r="AW318" s="118">
        <f t="shared" si="62"/>
        <v>0.11278927741611455</v>
      </c>
      <c r="AX318" s="118">
        <f t="shared" si="63"/>
        <v>1</v>
      </c>
      <c r="AY318" s="118">
        <f>SUMPRODUCT(AN318:AW318,幕後結果_最佳化!$Z$1005:$AI$1005)</f>
        <v>-0.28092624546359346</v>
      </c>
      <c r="AZ318" s="118">
        <f>(SUMPRODUCT(AN318:AW318,MMULT(AN318:AW318,幕後結果!$AB$9:$AK$18)))*252</f>
        <v>7.0535041993439143E-2</v>
      </c>
      <c r="BA318" s="118">
        <f t="shared" si="64"/>
        <v>0.2655843406404812</v>
      </c>
      <c r="BB318" s="113">
        <f t="shared" si="65"/>
        <v>-1.2192972096271057</v>
      </c>
      <c r="BC318" s="50"/>
      <c r="BD318" s="50"/>
    </row>
    <row r="319" spans="1:56">
      <c r="A319" s="85">
        <v>318</v>
      </c>
      <c r="B319" s="114">
        <v>0.74683249131298202</v>
      </c>
      <c r="C319" s="114">
        <v>0.11959045749024333</v>
      </c>
      <c r="D319" s="114">
        <v>0.43515739961446664</v>
      </c>
      <c r="E319" s="114">
        <v>0.36521571469715464</v>
      </c>
      <c r="F319" s="114">
        <v>0.10243649718747982</v>
      </c>
      <c r="G319" s="114">
        <v>0.5113414949718651</v>
      </c>
      <c r="H319" s="114">
        <v>0.65809788235598421</v>
      </c>
      <c r="I319" s="114">
        <v>0.75336181609172992</v>
      </c>
      <c r="J319" s="114">
        <v>0.71557546717507248</v>
      </c>
      <c r="K319" s="94">
        <v>0.35591778071496472</v>
      </c>
      <c r="L319" s="95"/>
      <c r="M319" s="96">
        <v>318</v>
      </c>
      <c r="N319" s="117">
        <v>0.66455522227960118</v>
      </c>
      <c r="O319" s="117">
        <v>-1.1770365580325555</v>
      </c>
      <c r="P319" s="117">
        <v>-0.16325863771248528</v>
      </c>
      <c r="Q319" s="117">
        <v>-0.34455169063530328</v>
      </c>
      <c r="R319" s="117">
        <v>-1.2677898876823805</v>
      </c>
      <c r="S319" s="117">
        <v>2.8432742445491658E-2</v>
      </c>
      <c r="T319" s="117">
        <v>0.40727743324342092</v>
      </c>
      <c r="U319" s="114">
        <v>0.68510705634744884</v>
      </c>
      <c r="V319" s="114">
        <v>0.56974735633276741</v>
      </c>
      <c r="W319" s="88">
        <v>-0.36939199819763185</v>
      </c>
      <c r="X319" s="50"/>
      <c r="Y319" s="89">
        <v>318</v>
      </c>
      <c r="Z319" s="114">
        <f>(幕後結果!$AB$2+幕後結果!$AB$4*幕後結果_最佳化!$N1320)*12/3</f>
        <v>0.77678847503728343</v>
      </c>
      <c r="AA319" s="114">
        <f>(幕後結果!$AC$2+幕後結果!$AC$4*幕後結果_最佳化!$O1320)*12/3</f>
        <v>0.64374159367684713</v>
      </c>
      <c r="AB319" s="114">
        <f>(幕後結果!$AD$2+幕後結果!$AD$4*幕後結果_最佳化!$P1320)*12/3</f>
        <v>-0.73936156100768124</v>
      </c>
      <c r="AC319" s="114">
        <f>(幕後結果!$AE$2+幕後結果!$AE$4*幕後結果_最佳化!$Q1320)*12/3</f>
        <v>-0.775955867125659</v>
      </c>
      <c r="AD319" s="114">
        <f>(幕後結果!$AF$2+幕後結果!$AF$4*幕後結果_最佳化!$R1320)*12/3</f>
        <v>-2.1467121608158339</v>
      </c>
      <c r="AE319" s="114">
        <f>(幕後結果!$AG$2+幕後結果!$AG$4*幕後結果_最佳化!$S1320)*12/3</f>
        <v>0.12674970736445446</v>
      </c>
      <c r="AF319" s="114">
        <f>(幕後結果!$AH$2+幕後結果!$AH$4*幕後結果_最佳化!$T1320)*12/3</f>
        <v>-0.33505537816109082</v>
      </c>
      <c r="AG319" s="114">
        <f>(幕後結果!$AI$2+幕後結果!$AI$4*幕後結果_最佳化!$U1320)*12/3</f>
        <v>-0.72429053009930866</v>
      </c>
      <c r="AH319" s="114">
        <f>(幕後結果!$AJ$2+幕後結果!$AJ$4*幕後結果_最佳化!$V1320)*12/3</f>
        <v>0.83216960254032057</v>
      </c>
      <c r="AI319" s="90">
        <f>(幕後結果!$AK$2+幕後結果!$AK$4*幕後結果_最佳化!$W1320)*12/3</f>
        <v>0.58269050018622837</v>
      </c>
      <c r="AJ319" s="50"/>
      <c r="AK319" s="50"/>
      <c r="AL319" s="50"/>
      <c r="AM319" s="98">
        <v>318</v>
      </c>
      <c r="AN319" s="118">
        <f t="shared" si="53"/>
        <v>2.8562494500057042E-2</v>
      </c>
      <c r="AO319" s="118">
        <f t="shared" si="54"/>
        <v>0.12726879026910956</v>
      </c>
      <c r="AP319" s="118">
        <f t="shared" si="55"/>
        <v>9.8940504998051113E-2</v>
      </c>
      <c r="AQ319" s="118">
        <f t="shared" si="56"/>
        <v>0.13964334259851172</v>
      </c>
      <c r="AR319" s="118">
        <f t="shared" si="57"/>
        <v>6.0073932193201174E-2</v>
      </c>
      <c r="AS319" s="118">
        <f t="shared" si="58"/>
        <v>8.7878888987048487E-2</v>
      </c>
      <c r="AT319" s="118">
        <f t="shared" si="59"/>
        <v>0.13445292311415885</v>
      </c>
      <c r="AU319" s="118">
        <f t="shared" si="60"/>
        <v>0.15131956170123698</v>
      </c>
      <c r="AV319" s="118">
        <f t="shared" si="61"/>
        <v>8.3991023405121545E-2</v>
      </c>
      <c r="AW319" s="118">
        <f t="shared" si="62"/>
        <v>8.7868538233503518E-2</v>
      </c>
      <c r="AX319" s="118">
        <f t="shared" si="63"/>
        <v>1</v>
      </c>
      <c r="AY319" s="118">
        <f>SUMPRODUCT(AN319:AW319,幕後結果_最佳化!$Z$1005:$AI$1005)</f>
        <v>-0.14986169207934252</v>
      </c>
      <c r="AZ319" s="118">
        <f>(SUMPRODUCT(AN319:AW319,MMULT(AN319:AW319,幕後結果!$AB$9:$AK$18)))*252</f>
        <v>6.3120020838140889E-2</v>
      </c>
      <c r="BA319" s="118">
        <f t="shared" si="64"/>
        <v>0.25123698143016465</v>
      </c>
      <c r="BB319" s="113">
        <f t="shared" si="65"/>
        <v>-0.76725046998275503</v>
      </c>
      <c r="BC319" s="50"/>
      <c r="BD319" s="50"/>
    </row>
    <row r="320" spans="1:56">
      <c r="A320" s="85">
        <v>319</v>
      </c>
      <c r="B320" s="114">
        <v>0.36988374975334981</v>
      </c>
      <c r="C320" s="114">
        <v>0.71009347345562035</v>
      </c>
      <c r="D320" s="114">
        <v>0.61407390574554732</v>
      </c>
      <c r="E320" s="114">
        <v>0.35473068136850916</v>
      </c>
      <c r="F320" s="114">
        <v>0.67212938131914912</v>
      </c>
      <c r="G320" s="114">
        <v>0.6727482534040401</v>
      </c>
      <c r="H320" s="114">
        <v>0.65624671091047637</v>
      </c>
      <c r="I320" s="114">
        <v>0.79789704237767167</v>
      </c>
      <c r="J320" s="114">
        <v>4.8292158507704741E-2</v>
      </c>
      <c r="K320" s="94">
        <v>0.22110566049448899</v>
      </c>
      <c r="L320" s="95"/>
      <c r="M320" s="96">
        <v>319</v>
      </c>
      <c r="N320" s="117">
        <v>-0.33216125354064396</v>
      </c>
      <c r="O320" s="117">
        <v>0.55365781160898453</v>
      </c>
      <c r="P320" s="117">
        <v>0.28995300746106883</v>
      </c>
      <c r="Q320" s="117">
        <v>-0.37257959390628093</v>
      </c>
      <c r="R320" s="117">
        <v>0.44580067060044337</v>
      </c>
      <c r="S320" s="117">
        <v>0.44751467689791258</v>
      </c>
      <c r="T320" s="117">
        <v>0.4022411260861557</v>
      </c>
      <c r="U320" s="114">
        <v>0.83413322338465756</v>
      </c>
      <c r="V320" s="114">
        <v>-1.6616432950107909</v>
      </c>
      <c r="W320" s="88">
        <v>-0.76846442002469795</v>
      </c>
      <c r="X320" s="50"/>
      <c r="Y320" s="89">
        <v>319</v>
      </c>
      <c r="Z320" s="114">
        <f>(幕後結果!$AB$2+幕後結果!$AB$4*幕後結果_最佳化!$N1321)*12/3</f>
        <v>-0.46068526110083702</v>
      </c>
      <c r="AA320" s="114">
        <f>(幕後結果!$AC$2+幕後結果!$AC$4*幕後結果_最佳化!$O1321)*12/3</f>
        <v>1.7742483840597976</v>
      </c>
      <c r="AB320" s="114">
        <f>(幕後結果!$AD$2+幕後結果!$AD$4*幕後結果_最佳化!$P1321)*12/3</f>
        <v>-0.63072390092003916</v>
      </c>
      <c r="AC320" s="114">
        <f>(幕後結果!$AE$2+幕後結果!$AE$4*幕後結果_最佳化!$Q1321)*12/3</f>
        <v>-0.69605117343517131</v>
      </c>
      <c r="AD320" s="114">
        <f>(幕後結果!$AF$2+幕後結果!$AF$4*幕後結果_最佳化!$R1321)*12/3</f>
        <v>-0.45004475804144684</v>
      </c>
      <c r="AE320" s="114">
        <f>(幕後結果!$AG$2+幕後結果!$AG$4*幕後結果_最佳化!$S1321)*12/3</f>
        <v>0.89608996959598752</v>
      </c>
      <c r="AF320" s="114">
        <f>(幕後結果!$AH$2+幕後結果!$AH$4*幕後結果_最佳化!$T1321)*12/3</f>
        <v>-0.14585727979699409</v>
      </c>
      <c r="AG320" s="114">
        <f>(幕後結果!$AI$2+幕後結果!$AI$4*幕後結果_最佳化!$U1321)*12/3</f>
        <v>-0.59524094436246178</v>
      </c>
      <c r="AH320" s="114">
        <f>(幕後結果!$AJ$2+幕後結果!$AJ$4*幕後結果_最佳化!$V1321)*12/3</f>
        <v>4.2064075698622472E-2</v>
      </c>
      <c r="AI320" s="90">
        <f>(幕後結果!$AK$2+幕後結果!$AK$4*幕後結果_最佳化!$W1321)*12/3</f>
        <v>0.31776110068527197</v>
      </c>
      <c r="AJ320" s="50"/>
      <c r="AK320" s="50"/>
      <c r="AL320" s="50"/>
      <c r="AM320" s="98">
        <v>319</v>
      </c>
      <c r="AN320" s="118">
        <f t="shared" si="53"/>
        <v>7.9542466774377082E-2</v>
      </c>
      <c r="AO320" s="118">
        <f t="shared" si="54"/>
        <v>5.2722113127675746E-2</v>
      </c>
      <c r="AP320" s="118">
        <f t="shared" si="55"/>
        <v>0.12403374982261715</v>
      </c>
      <c r="AQ320" s="118">
        <f t="shared" si="56"/>
        <v>0.13008570043847209</v>
      </c>
      <c r="AR320" s="118">
        <f t="shared" si="57"/>
        <v>0.14236251419094897</v>
      </c>
      <c r="AS320" s="118">
        <f t="shared" si="58"/>
        <v>0.15547214685505154</v>
      </c>
      <c r="AT320" s="118">
        <f t="shared" si="59"/>
        <v>9.9157192188084622E-2</v>
      </c>
      <c r="AU320" s="118">
        <f t="shared" si="60"/>
        <v>9.8369283970655003E-2</v>
      </c>
      <c r="AV320" s="118">
        <f t="shared" si="61"/>
        <v>0.10905105752967532</v>
      </c>
      <c r="AW320" s="118">
        <f t="shared" si="62"/>
        <v>9.2037751024425952E-3</v>
      </c>
      <c r="AX320" s="118">
        <f t="shared" si="63"/>
        <v>1.0000000000000002</v>
      </c>
      <c r="AY320" s="118">
        <f>SUMPRODUCT(AN320:AW320,幕後結果_最佳化!$Z$1005:$AI$1005)</f>
        <v>-0.26572492641915435</v>
      </c>
      <c r="AZ320" s="118">
        <f>(SUMPRODUCT(AN320:AW320,MMULT(AN320:AW320,幕後結果!$AB$9:$AK$18)))*252</f>
        <v>6.8257293785255704E-2</v>
      </c>
      <c r="BA320" s="118">
        <f t="shared" si="64"/>
        <v>0.2612609687367321</v>
      </c>
      <c r="BB320" s="113">
        <f t="shared" si="65"/>
        <v>-1.1812898341127642</v>
      </c>
      <c r="BC320" s="50"/>
      <c r="BD320" s="50"/>
    </row>
    <row r="321" spans="1:56">
      <c r="A321" s="85">
        <v>320</v>
      </c>
      <c r="B321" s="114">
        <v>0.83011723295255635</v>
      </c>
      <c r="C321" s="114">
        <v>0.77504499264697535</v>
      </c>
      <c r="D321" s="114">
        <v>6.9614121736742973E-2</v>
      </c>
      <c r="E321" s="114">
        <v>8.3964216121956481E-2</v>
      </c>
      <c r="F321" s="114">
        <v>0.69007713456594377</v>
      </c>
      <c r="G321" s="114">
        <v>0.15782398259298525</v>
      </c>
      <c r="H321" s="114">
        <v>0.2907803789080321</v>
      </c>
      <c r="I321" s="114">
        <v>0.92538233437303696</v>
      </c>
      <c r="J321" s="114">
        <v>0.98865105270043996</v>
      </c>
      <c r="K321" s="94">
        <v>0.4656434799864162</v>
      </c>
      <c r="L321" s="95"/>
      <c r="M321" s="96">
        <v>320</v>
      </c>
      <c r="N321" s="117">
        <v>0.95462862890419797</v>
      </c>
      <c r="O321" s="117">
        <v>0.75556505410040764</v>
      </c>
      <c r="P321" s="117">
        <v>-1.4786710866135615</v>
      </c>
      <c r="Q321" s="117">
        <v>-1.3788907770065892</v>
      </c>
      <c r="R321" s="117">
        <v>0.4960689986072479</v>
      </c>
      <c r="S321" s="117">
        <v>-1.0034413425318145</v>
      </c>
      <c r="T321" s="117">
        <v>-0.55110637169648247</v>
      </c>
      <c r="U321" s="114">
        <v>1.4422376904888696</v>
      </c>
      <c r="V321" s="114">
        <v>2.2784816831678611</v>
      </c>
      <c r="W321" s="88">
        <v>-8.6225751787694177E-2</v>
      </c>
      <c r="X321" s="50"/>
      <c r="Y321" s="89">
        <v>320</v>
      </c>
      <c r="Z321" s="114">
        <f>(幕後結果!$AB$2+幕後結果!$AB$4*幕後結果_最佳化!$N1322)*12/3</f>
        <v>1.1369292281583234</v>
      </c>
      <c r="AA321" s="114">
        <f>(幕後結果!$AC$2+幕後結果!$AC$4*幕後結果_最佳化!$O1322)*12/3</f>
        <v>2.8307810248065568</v>
      </c>
      <c r="AB321" s="114">
        <f>(幕後結果!$AD$2+幕後結果!$AD$4*幕後結果_最佳化!$P1322)*12/3</f>
        <v>-1.0012967701938316</v>
      </c>
      <c r="AC321" s="114">
        <f>(幕後結果!$AE$2+幕後結果!$AE$4*幕後結果_最佳化!$Q1322)*12/3</f>
        <v>-1.1798238973405466</v>
      </c>
      <c r="AD321" s="114">
        <f>(幕後結果!$AF$2+幕後結果!$AF$4*幕後結果_最佳化!$R1322)*12/3</f>
        <v>-0.32691116348950511</v>
      </c>
      <c r="AE321" s="114">
        <f>(幕後結果!$AG$2+幕後結果!$AG$4*幕後結果_最佳化!$S1322)*12/3</f>
        <v>-0.30410044221747229</v>
      </c>
      <c r="AF321" s="114">
        <f>(幕後結果!$AH$2+幕後結果!$AH$4*幕後結果_最佳化!$T1322)*12/3</f>
        <v>-0.67021396916198184</v>
      </c>
      <c r="AG321" s="114">
        <f>(幕後結果!$AI$2+幕後結果!$AI$4*幕後結果_最佳化!$U1322)*12/3</f>
        <v>-0.4145718972117296</v>
      </c>
      <c r="AH321" s="114">
        <f>(幕後結果!$AJ$2+幕後結果!$AJ$4*幕後結果_最佳化!$V1322)*12/3</f>
        <v>1.212981194559329</v>
      </c>
      <c r="AI321" s="90">
        <f>(幕後結果!$AK$2+幕後結果!$AK$4*幕後結果_最佳化!$W1322)*12/3</f>
        <v>0.81104244080501309</v>
      </c>
      <c r="AJ321" s="50"/>
      <c r="AK321" s="50"/>
      <c r="AL321" s="50"/>
      <c r="AM321" s="98">
        <v>320</v>
      </c>
      <c r="AN321" s="118">
        <f t="shared" si="53"/>
        <v>0.16800080811260748</v>
      </c>
      <c r="AO321" s="118">
        <f t="shared" si="54"/>
        <v>0.17830807725587999</v>
      </c>
      <c r="AP321" s="118">
        <f t="shared" si="55"/>
        <v>2.9797006411425988E-2</v>
      </c>
      <c r="AQ321" s="118">
        <f t="shared" si="56"/>
        <v>7.7761648995295654E-2</v>
      </c>
      <c r="AR321" s="118">
        <f t="shared" si="57"/>
        <v>0.11488018572173264</v>
      </c>
      <c r="AS321" s="118">
        <f t="shared" si="58"/>
        <v>0.13329090691343343</v>
      </c>
      <c r="AT321" s="118">
        <f t="shared" si="59"/>
        <v>0.11131815152928712</v>
      </c>
      <c r="AU321" s="118">
        <f t="shared" si="60"/>
        <v>1.3227681320202104E-2</v>
      </c>
      <c r="AV321" s="118">
        <f t="shared" si="61"/>
        <v>8.5455633310991999E-2</v>
      </c>
      <c r="AW321" s="118">
        <f t="shared" si="62"/>
        <v>8.7959900429143631E-2</v>
      </c>
      <c r="AX321" s="118">
        <f t="shared" si="63"/>
        <v>1.0000000000000002</v>
      </c>
      <c r="AY321" s="118">
        <f>SUMPRODUCT(AN321:AW321,幕後結果_最佳化!$Z$1005:$AI$1005)</f>
        <v>0.21314710146567448</v>
      </c>
      <c r="AZ321" s="118">
        <f>(SUMPRODUCT(AN321:AW321,MMULT(AN321:AW321,幕後結果!$AB$9:$AK$18)))*252</f>
        <v>6.7298507788075057E-2</v>
      </c>
      <c r="BA321" s="118">
        <f t="shared" si="64"/>
        <v>0.25941955937838429</v>
      </c>
      <c r="BB321" s="113">
        <f t="shared" si="65"/>
        <v>0.65626162450363046</v>
      </c>
      <c r="BC321" s="50"/>
      <c r="BD321" s="50"/>
    </row>
    <row r="322" spans="1:56">
      <c r="A322" s="85">
        <v>321</v>
      </c>
      <c r="B322" s="114">
        <v>0.52467972485328529</v>
      </c>
      <c r="C322" s="114">
        <v>0.55693584006133601</v>
      </c>
      <c r="D322" s="114">
        <v>0.25959882386093258</v>
      </c>
      <c r="E322" s="114">
        <v>0.35898745768985729</v>
      </c>
      <c r="F322" s="114">
        <v>4.3003032518540873E-2</v>
      </c>
      <c r="G322" s="114">
        <v>0.15537808381745921</v>
      </c>
      <c r="H322" s="114">
        <v>0.79343036800632549</v>
      </c>
      <c r="I322" s="114">
        <v>0.52212122398395944</v>
      </c>
      <c r="J322" s="114">
        <v>0.16302718117732007</v>
      </c>
      <c r="K322" s="94">
        <v>0.66979642834091146</v>
      </c>
      <c r="L322" s="95"/>
      <c r="M322" s="96">
        <v>321</v>
      </c>
      <c r="N322" s="117">
        <v>6.1902407469679142E-2</v>
      </c>
      <c r="O322" s="117">
        <v>0.14320495089345092</v>
      </c>
      <c r="P322" s="117">
        <v>-0.64458270185041877</v>
      </c>
      <c r="Q322" s="117">
        <v>-0.36116659107336946</v>
      </c>
      <c r="R322" s="117">
        <v>-1.7168528316272642</v>
      </c>
      <c r="S322" s="117">
        <v>-1.013636639781391</v>
      </c>
      <c r="T322" s="117">
        <v>0.81838170673362842</v>
      </c>
      <c r="U322" s="114">
        <v>5.5478131018654848E-2</v>
      </c>
      <c r="V322" s="114">
        <v>-0.98209233286390918</v>
      </c>
      <c r="W322" s="88">
        <v>0.43935111341660565</v>
      </c>
      <c r="X322" s="50"/>
      <c r="Y322" s="89">
        <v>321</v>
      </c>
      <c r="Z322" s="114">
        <f>(幕後結果!$AB$2+幕後結果!$AB$4*幕後結果_最佳化!$N1323)*12/3</f>
        <v>2.8564633625148564E-2</v>
      </c>
      <c r="AA322" s="114">
        <f>(幕後結果!$AC$2+幕後結果!$AC$4*幕後結果_最佳化!$O1323)*12/3</f>
        <v>1.6100511371897255</v>
      </c>
      <c r="AB322" s="114">
        <f>(幕後結果!$AD$2+幕後結果!$AD$4*幕後結果_最佳化!$P1323)*12/3</f>
        <v>-1.3505485168233118</v>
      </c>
      <c r="AC322" s="114">
        <f>(幕後結果!$AE$2+幕後結果!$AE$4*幕後結果_最佳化!$Q1323)*12/3</f>
        <v>-0.69322333263780067</v>
      </c>
      <c r="AD322" s="114">
        <f>(幕後結果!$AF$2+幕後結果!$AF$4*幕後結果_最佳化!$R1323)*12/3</f>
        <v>-2.7440936140059708</v>
      </c>
      <c r="AE322" s="114">
        <f>(幕後結果!$AG$2+幕後結果!$AG$4*幕後結果_最佳化!$S1323)*12/3</f>
        <v>-0.84197844690900148</v>
      </c>
      <c r="AF322" s="114">
        <f>(幕後結果!$AH$2+幕後結果!$AH$4*幕後結果_最佳化!$T1323)*12/3</f>
        <v>-0.1227040497611825</v>
      </c>
      <c r="AG322" s="114">
        <f>(幕後結果!$AI$2+幕後結果!$AI$4*幕後結果_最佳化!$U1323)*12/3</f>
        <v>-2.3719241961339357</v>
      </c>
      <c r="AH322" s="114">
        <f>(幕後結果!$AJ$2+幕後結果!$AJ$4*幕後結果_最佳化!$V1323)*12/3</f>
        <v>0.21788082458464786</v>
      </c>
      <c r="AI322" s="90">
        <f>(幕後結果!$AK$2+幕後結果!$AK$4*幕後結果_最佳化!$W1323)*12/3</f>
        <v>1.0381223803504847</v>
      </c>
      <c r="AJ322" s="50"/>
      <c r="AK322" s="50"/>
      <c r="AL322" s="50"/>
      <c r="AM322" s="98">
        <v>321</v>
      </c>
      <c r="AN322" s="118">
        <f t="shared" si="53"/>
        <v>0.10377699681321409</v>
      </c>
      <c r="AO322" s="118">
        <f t="shared" si="54"/>
        <v>3.4919348431509734E-2</v>
      </c>
      <c r="AP322" s="118">
        <f t="shared" si="55"/>
        <v>7.4380738290409032E-2</v>
      </c>
      <c r="AQ322" s="118">
        <f t="shared" si="56"/>
        <v>0.12325451292847585</v>
      </c>
      <c r="AR322" s="118">
        <f t="shared" si="57"/>
        <v>0.1073216827471829</v>
      </c>
      <c r="AS322" s="118">
        <f t="shared" si="58"/>
        <v>0.18103207183321701</v>
      </c>
      <c r="AT322" s="118">
        <f t="shared" si="59"/>
        <v>0.11801973938526544</v>
      </c>
      <c r="AU322" s="118">
        <f t="shared" si="60"/>
        <v>6.4833273849249376E-2</v>
      </c>
      <c r="AV322" s="118">
        <f t="shared" si="61"/>
        <v>0.1387647820430325</v>
      </c>
      <c r="AW322" s="118">
        <f t="shared" si="62"/>
        <v>5.3696853678443991E-2</v>
      </c>
      <c r="AX322" s="118">
        <f t="shared" si="63"/>
        <v>1</v>
      </c>
      <c r="AY322" s="118">
        <f>SUMPRODUCT(AN322:AW322,幕後結果_最佳化!$Z$1005:$AI$1005)</f>
        <v>-9.9503327049256116E-2</v>
      </c>
      <c r="AZ322" s="118">
        <f>(SUMPRODUCT(AN322:AW322,MMULT(AN322:AW322,幕後結果!$AB$9:$AK$18)))*252</f>
        <v>5.5931490306339413E-2</v>
      </c>
      <c r="BA322" s="118">
        <f t="shared" si="64"/>
        <v>0.23649839387687058</v>
      </c>
      <c r="BB322" s="113">
        <f t="shared" si="65"/>
        <v>-0.60213232197845845</v>
      </c>
      <c r="BC322" s="50"/>
      <c r="BD322" s="50"/>
    </row>
    <row r="323" spans="1:56">
      <c r="A323" s="85">
        <v>322</v>
      </c>
      <c r="B323" s="114">
        <v>0.213046012317051</v>
      </c>
      <c r="C323" s="114">
        <v>0.85389759233094953</v>
      </c>
      <c r="D323" s="114">
        <v>0.3737096289122972</v>
      </c>
      <c r="E323" s="114">
        <v>0.41963862925164319</v>
      </c>
      <c r="F323" s="114">
        <v>0.45105802274033313</v>
      </c>
      <c r="G323" s="114">
        <v>0.25745404761663848</v>
      </c>
      <c r="H323" s="114">
        <v>0.77325141584817936</v>
      </c>
      <c r="I323" s="114">
        <v>0.88793609201915658</v>
      </c>
      <c r="J323" s="114">
        <v>0.9748134116934235</v>
      </c>
      <c r="K323" s="94">
        <v>0.20718783615190661</v>
      </c>
      <c r="L323" s="95"/>
      <c r="M323" s="96">
        <v>322</v>
      </c>
      <c r="N323" s="117">
        <v>-0.795896794378673</v>
      </c>
      <c r="O323" s="117">
        <v>1.0532971704646603</v>
      </c>
      <c r="P323" s="117">
        <v>-0.32204413681578564</v>
      </c>
      <c r="Q323" s="117">
        <v>-0.20281803819908997</v>
      </c>
      <c r="R323" s="117">
        <v>-0.12298870081233967</v>
      </c>
      <c r="S323" s="117">
        <v>-0.65121440127581021</v>
      </c>
      <c r="T323" s="117">
        <v>0.74959748119321046</v>
      </c>
      <c r="U323" s="114">
        <v>1.2156249744681547</v>
      </c>
      <c r="V323" s="114">
        <v>1.9567813845674693</v>
      </c>
      <c r="W323" s="88">
        <v>-0.81621763512545209</v>
      </c>
      <c r="X323" s="50"/>
      <c r="Y323" s="89">
        <v>322</v>
      </c>
      <c r="Z323" s="114">
        <f>(幕後結果!$AB$2+幕後結果!$AB$4*幕後結果_最佳化!$N1324)*12/3</f>
        <v>-1.0364363058787522</v>
      </c>
      <c r="AA323" s="114">
        <f>(幕後結果!$AC$2+幕後結果!$AC$4*幕後結果_最佳化!$O1324)*12/3</f>
        <v>1.9846372980977849</v>
      </c>
      <c r="AB323" s="114">
        <f>(幕後結果!$AD$2+幕後結果!$AD$4*幕後結果_最佳化!$P1324)*12/3</f>
        <v>-1.5673053090867028</v>
      </c>
      <c r="AC323" s="114">
        <f>(幕後結果!$AE$2+幕後結果!$AE$4*幕後結果_最佳化!$Q1324)*12/3</f>
        <v>-0.57447245049001905</v>
      </c>
      <c r="AD323" s="114">
        <f>(幕後結果!$AF$2+幕後結果!$AF$4*幕後結果_最佳化!$R1324)*12/3</f>
        <v>-1.2203564187536355</v>
      </c>
      <c r="AE323" s="114">
        <f>(幕後結果!$AG$2+幕後結果!$AG$4*幕後結果_最佳化!$S1324)*12/3</f>
        <v>-0.24415974694607953</v>
      </c>
      <c r="AF323" s="114">
        <f>(幕後結果!$AH$2+幕後結果!$AH$4*幕後結果_最佳化!$T1324)*12/3</f>
        <v>1.6142789580271766E-2</v>
      </c>
      <c r="AG323" s="114">
        <f>(幕後結果!$AI$2+幕後結果!$AI$4*幕後結果_最佳化!$U1324)*12/3</f>
        <v>-0.70590136165792716</v>
      </c>
      <c r="AH323" s="114">
        <f>(幕後結果!$AJ$2+幕後結果!$AJ$4*幕後結果_最佳化!$V1324)*12/3</f>
        <v>1.7113591986301639</v>
      </c>
      <c r="AI323" s="90">
        <f>(幕後結果!$AK$2+幕後結果!$AK$4*幕後結果_最佳化!$W1324)*12/3</f>
        <v>0.33311411069923513</v>
      </c>
      <c r="AJ323" s="50"/>
      <c r="AK323" s="50"/>
      <c r="AL323" s="50"/>
      <c r="AM323" s="98">
        <v>322</v>
      </c>
      <c r="AN323" s="118">
        <f t="shared" si="53"/>
        <v>0.1618100754211603</v>
      </c>
      <c r="AO323" s="118">
        <f t="shared" si="54"/>
        <v>5.3358500598345737E-2</v>
      </c>
      <c r="AP323" s="118">
        <f t="shared" si="55"/>
        <v>0.15248096555337251</v>
      </c>
      <c r="AQ323" s="118">
        <f t="shared" si="56"/>
        <v>0.12099558673770373</v>
      </c>
      <c r="AR323" s="118">
        <f t="shared" si="57"/>
        <v>0.1016247044172809</v>
      </c>
      <c r="AS323" s="118">
        <f t="shared" si="58"/>
        <v>6.4344703762545377E-2</v>
      </c>
      <c r="AT323" s="118">
        <f t="shared" si="59"/>
        <v>0.11046047451937874</v>
      </c>
      <c r="AU323" s="118">
        <f t="shared" si="60"/>
        <v>7.4165530703967308E-2</v>
      </c>
      <c r="AV323" s="118">
        <f t="shared" si="61"/>
        <v>7.9410427501055453E-2</v>
      </c>
      <c r="AW323" s="118">
        <f t="shared" si="62"/>
        <v>8.1349030785190041E-2</v>
      </c>
      <c r="AX323" s="118">
        <f t="shared" si="63"/>
        <v>1</v>
      </c>
      <c r="AY323" s="118">
        <f>SUMPRODUCT(AN323:AW323,幕後結果_最佳化!$Z$1005:$AI$1005)</f>
        <v>-0.20761398057035144</v>
      </c>
      <c r="AZ323" s="118">
        <f>(SUMPRODUCT(AN323:AW323,MMULT(AN323:AW323,幕後結果!$AB$9:$AK$18)))*252</f>
        <v>7.5794788067614555E-2</v>
      </c>
      <c r="BA323" s="118">
        <f t="shared" si="64"/>
        <v>0.27530853250056481</v>
      </c>
      <c r="BB323" s="113">
        <f t="shared" si="65"/>
        <v>-0.90993903565207346</v>
      </c>
      <c r="BC323" s="50"/>
      <c r="BD323" s="50"/>
    </row>
    <row r="324" spans="1:56">
      <c r="A324" s="85">
        <v>323</v>
      </c>
      <c r="B324" s="114">
        <v>0.29147537064637219</v>
      </c>
      <c r="C324" s="114">
        <v>0.54303409352878895</v>
      </c>
      <c r="D324" s="114">
        <v>0.59892760229652198</v>
      </c>
      <c r="E324" s="114">
        <v>0.4532629226334306</v>
      </c>
      <c r="F324" s="114">
        <v>0.45672180660648376</v>
      </c>
      <c r="G324" s="114">
        <v>0.26381618349867808</v>
      </c>
      <c r="H324" s="114">
        <v>0.17378172163095051</v>
      </c>
      <c r="I324" s="114">
        <v>0.59813986448590173</v>
      </c>
      <c r="J324" s="114">
        <v>0.86201332394147911</v>
      </c>
      <c r="K324" s="94">
        <v>7.7905125747874449E-2</v>
      </c>
      <c r="L324" s="95"/>
      <c r="M324" s="96">
        <v>323</v>
      </c>
      <c r="N324" s="117">
        <v>-0.54907972103169123</v>
      </c>
      <c r="O324" s="117">
        <v>0.10808052941882219</v>
      </c>
      <c r="P324" s="117">
        <v>0.25057230592898361</v>
      </c>
      <c r="Q324" s="117">
        <v>-0.11742175507386823</v>
      </c>
      <c r="R324" s="117">
        <v>-0.10869600174315806</v>
      </c>
      <c r="S324" s="117">
        <v>-0.63162435672311856</v>
      </c>
      <c r="T324" s="117">
        <v>-0.93932590304356844</v>
      </c>
      <c r="U324" s="114">
        <v>0.24853528732159288</v>
      </c>
      <c r="V324" s="114">
        <v>1.0894094814343815</v>
      </c>
      <c r="W324" s="88">
        <v>-1.4193045317906687</v>
      </c>
      <c r="X324" s="50"/>
      <c r="Y324" s="89">
        <v>323</v>
      </c>
      <c r="Z324" s="114">
        <f>(幕後結果!$AB$2+幕後結果!$AB$4*幕後結果_最佳化!$N1325)*12/3</f>
        <v>-0.73000047050639749</v>
      </c>
      <c r="AA324" s="114">
        <f>(幕後結果!$AC$2+幕後結果!$AC$4*幕後結果_最佳化!$O1325)*12/3</f>
        <v>1.17112986970258</v>
      </c>
      <c r="AB324" s="114">
        <f>(幕後結果!$AD$2+幕後結果!$AD$4*幕後結果_最佳化!$P1325)*12/3</f>
        <v>-1.0915303136073422</v>
      </c>
      <c r="AC324" s="114">
        <f>(幕後結果!$AE$2+幕後結果!$AE$4*幕後結果_最佳化!$Q1325)*12/3</f>
        <v>-0.60610656865732337</v>
      </c>
      <c r="AD324" s="114">
        <f>(幕後結果!$AF$2+幕後結果!$AF$4*幕後結果_最佳化!$R1325)*12/3</f>
        <v>-1.1343715869161277</v>
      </c>
      <c r="AE324" s="114">
        <f>(幕後結果!$AG$2+幕後結果!$AG$4*幕後結果_最佳化!$S1325)*12/3</f>
        <v>-0.27721806386576436</v>
      </c>
      <c r="AF324" s="114">
        <f>(幕後結果!$AH$2+幕後結果!$AH$4*幕後結果_最佳化!$T1325)*12/3</f>
        <v>-0.67977723621441211</v>
      </c>
      <c r="AG324" s="114">
        <f>(幕後結果!$AI$2+幕後結果!$AI$4*幕後結果_最佳化!$U1325)*12/3</f>
        <v>-1.7065136796757834</v>
      </c>
      <c r="AH324" s="114">
        <f>(幕後結果!$AJ$2+幕後結果!$AJ$4*幕後結果_最佳化!$V1325)*12/3</f>
        <v>0.84568691240692451</v>
      </c>
      <c r="AI324" s="90">
        <f>(幕後結果!$AK$2+幕後結果!$AK$4*幕後結果_最佳化!$W1325)*12/3</f>
        <v>-0.55338787038055959</v>
      </c>
      <c r="AJ324" s="50"/>
      <c r="AK324" s="50"/>
      <c r="AL324" s="50"/>
      <c r="AM324" s="98">
        <v>323</v>
      </c>
      <c r="AN324" s="118">
        <f t="shared" ref="AN324:AN387" si="66">B1325/SUM($B1325:$K1325)</f>
        <v>0.13149246559661498</v>
      </c>
      <c r="AO324" s="118">
        <f t="shared" ref="AO324:AO387" si="67">C1325/SUM($B1325:$K1325)</f>
        <v>0.11260708153308757</v>
      </c>
      <c r="AP324" s="118">
        <f t="shared" ref="AP324:AP387" si="68">D1325/SUM($B1325:$K1325)</f>
        <v>4.3267673436595745E-2</v>
      </c>
      <c r="AQ324" s="118">
        <f t="shared" ref="AQ324:AQ387" si="69">E1325/SUM($B1325:$K1325)</f>
        <v>7.7031382037720225E-2</v>
      </c>
      <c r="AR324" s="118">
        <f t="shared" ref="AR324:AR387" si="70">F1325/SUM($B1325:$K1325)</f>
        <v>0.11021483249840432</v>
      </c>
      <c r="AS324" s="118">
        <f t="shared" ref="AS324:AS387" si="71">G1325/SUM($B1325:$K1325)</f>
        <v>3.0715586139969185E-2</v>
      </c>
      <c r="AT324" s="118">
        <f t="shared" ref="AT324:AT387" si="72">H1325/SUM($B1325:$K1325)</f>
        <v>0.223387504229971</v>
      </c>
      <c r="AU324" s="118">
        <f t="shared" ref="AU324:AU387" si="73">I1325/SUM($B1325:$K1325)</f>
        <v>4.4042204783811885E-2</v>
      </c>
      <c r="AV324" s="118">
        <f t="shared" ref="AV324:AV387" si="74">J1325/SUM($B1325:$K1325)</f>
        <v>2.2783699290956496E-2</v>
      </c>
      <c r="AW324" s="118">
        <f t="shared" ref="AW324:AW387" si="75">K1325/SUM($B1325:$K1325)</f>
        <v>0.20445757045286853</v>
      </c>
      <c r="AX324" s="118">
        <f t="shared" ref="AX324:AX387" si="76">SUM(AN324:AW324)</f>
        <v>1</v>
      </c>
      <c r="AY324" s="118">
        <f>SUMPRODUCT(AN324:AW324,幕後結果_最佳化!$Z$1005:$AI$1005)</f>
        <v>3.9371167039243649E-2</v>
      </c>
      <c r="AZ324" s="118">
        <f>(SUMPRODUCT(AN324:AW324,MMULT(AN324:AW324,幕後結果!$AB$9:$AK$18)))*252</f>
        <v>5.7118600363073334E-2</v>
      </c>
      <c r="BA324" s="118">
        <f t="shared" ref="BA324:BA387" si="77">AZ324^0.5</f>
        <v>0.23899497978634057</v>
      </c>
      <c r="BB324" s="113">
        <f t="shared" ref="BB324:BB387" si="78">(AY324-$BC$2)/$BA324</f>
        <v>-1.4765301613912971E-2</v>
      </c>
      <c r="BC324" s="50"/>
      <c r="BD324" s="50"/>
    </row>
    <row r="325" spans="1:56">
      <c r="A325" s="85">
        <v>324</v>
      </c>
      <c r="B325" s="114">
        <v>4.1392202127838118E-2</v>
      </c>
      <c r="C325" s="114">
        <v>0.28007674403778049</v>
      </c>
      <c r="D325" s="114">
        <v>0.11439192938071119</v>
      </c>
      <c r="E325" s="114">
        <v>0.38751817986574433</v>
      </c>
      <c r="F325" s="114">
        <v>0.82089700245866593</v>
      </c>
      <c r="G325" s="114">
        <v>0.16882226843899084</v>
      </c>
      <c r="H325" s="114">
        <v>0.69612065382458033</v>
      </c>
      <c r="I325" s="114">
        <v>2.1934528948252652E-2</v>
      </c>
      <c r="J325" s="114">
        <v>0.3561162277830503</v>
      </c>
      <c r="K325" s="94">
        <v>0.78558191832075175</v>
      </c>
      <c r="L325" s="95"/>
      <c r="M325" s="96">
        <v>324</v>
      </c>
      <c r="N325" s="117">
        <v>-1.7347539030358989</v>
      </c>
      <c r="O325" s="117">
        <v>-0.58261354049089653</v>
      </c>
      <c r="P325" s="117">
        <v>-1.203497498611289</v>
      </c>
      <c r="Q325" s="117">
        <v>-0.28579340483258636</v>
      </c>
      <c r="R325" s="117">
        <v>0.91878890838495253</v>
      </c>
      <c r="S325" s="117">
        <v>-0.95882971519558902</v>
      </c>
      <c r="T325" s="117">
        <v>0.51327539574755554</v>
      </c>
      <c r="U325" s="114">
        <v>-2.0153397955174035</v>
      </c>
      <c r="V325" s="114">
        <v>-0.36885949555675601</v>
      </c>
      <c r="W325" s="88">
        <v>0.79118479433560684</v>
      </c>
      <c r="X325" s="50"/>
      <c r="Y325" s="89">
        <v>324</v>
      </c>
      <c r="Z325" s="114">
        <f>(幕後結果!$AB$2+幕後結果!$AB$4*幕後結果_最佳化!$N1326)*12/3</f>
        <v>-2.2020747217520138</v>
      </c>
      <c r="AA325" s="114">
        <f>(幕後結果!$AC$2+幕後結果!$AC$4*幕後結果_最佳化!$O1326)*12/3</f>
        <v>-0.32355601917357468</v>
      </c>
      <c r="AB325" s="114">
        <f>(幕後結果!$AD$2+幕後結果!$AD$4*幕後結果_最佳化!$P1326)*12/3</f>
        <v>-4.1844503803956883</v>
      </c>
      <c r="AC325" s="114">
        <f>(幕後結果!$AE$2+幕後結果!$AE$4*幕後結果_最佳化!$Q1326)*12/3</f>
        <v>-0.90673244408678677</v>
      </c>
      <c r="AD325" s="114">
        <f>(幕後結果!$AF$2+幕後結果!$AF$4*幕後結果_最佳化!$R1326)*12/3</f>
        <v>-0.89937183037366519</v>
      </c>
      <c r="AE325" s="114">
        <f>(幕後結果!$AG$2+幕後結果!$AG$4*幕後結果_最佳化!$S1326)*12/3</f>
        <v>-1.0121131789948625</v>
      </c>
      <c r="AF325" s="114">
        <f>(幕後結果!$AH$2+幕後結果!$AH$4*幕後結果_最佳化!$T1326)*12/3</f>
        <v>-0.11498984023658139</v>
      </c>
      <c r="AG325" s="114">
        <f>(幕後結果!$AI$2+幕後結果!$AI$4*幕後結果_最佳化!$U1326)*12/3</f>
        <v>-5.1944681975463647</v>
      </c>
      <c r="AH325" s="114">
        <f>(幕後結果!$AJ$2+幕後結果!$AJ$4*幕後結果_最佳化!$V1326)*12/3</f>
        <v>0.13363737856380098</v>
      </c>
      <c r="AI325" s="90">
        <f>(幕後結果!$AK$2+幕後結果!$AK$4*幕後結果_最佳化!$W1326)*12/3</f>
        <v>0.75742670456243832</v>
      </c>
      <c r="AJ325" s="50"/>
      <c r="AK325" s="50"/>
      <c r="AL325" s="50"/>
      <c r="AM325" s="98">
        <v>324</v>
      </c>
      <c r="AN325" s="118">
        <f t="shared" si="66"/>
        <v>0.12512056213121769</v>
      </c>
      <c r="AO325" s="118">
        <f t="shared" si="67"/>
        <v>5.1337346474811078E-2</v>
      </c>
      <c r="AP325" s="118">
        <f t="shared" si="68"/>
        <v>9.4339430890637954E-2</v>
      </c>
      <c r="AQ325" s="118">
        <f t="shared" si="69"/>
        <v>0.12098887520566243</v>
      </c>
      <c r="AR325" s="118">
        <f t="shared" si="70"/>
        <v>7.575325762880139E-2</v>
      </c>
      <c r="AS325" s="118">
        <f t="shared" si="71"/>
        <v>0.11257673630766174</v>
      </c>
      <c r="AT325" s="118">
        <f t="shared" si="72"/>
        <v>0.16073140768532415</v>
      </c>
      <c r="AU325" s="118">
        <f t="shared" si="73"/>
        <v>8.5048187152353946E-2</v>
      </c>
      <c r="AV325" s="118">
        <f t="shared" si="74"/>
        <v>8.2331300071126101E-2</v>
      </c>
      <c r="AW325" s="118">
        <f t="shared" si="75"/>
        <v>9.177289645240358E-2</v>
      </c>
      <c r="AX325" s="118">
        <f t="shared" si="76"/>
        <v>1</v>
      </c>
      <c r="AY325" s="118">
        <f>SUMPRODUCT(AN325:AW325,幕後結果_最佳化!$Z$1005:$AI$1005)</f>
        <v>-0.14404578023193348</v>
      </c>
      <c r="AZ325" s="118">
        <f>(SUMPRODUCT(AN325:AW325,MMULT(AN325:AW325,幕後結果!$AB$9:$AK$18)))*252</f>
        <v>5.8783827374887049E-2</v>
      </c>
      <c r="BA325" s="118">
        <f t="shared" si="77"/>
        <v>0.24245376337538474</v>
      </c>
      <c r="BB325" s="113">
        <f t="shared" si="78"/>
        <v>-0.77105744876597471</v>
      </c>
      <c r="BC325" s="50"/>
      <c r="BD325" s="50"/>
    </row>
    <row r="326" spans="1:56">
      <c r="A326" s="85">
        <v>325</v>
      </c>
      <c r="B326" s="114">
        <v>0.38253379455968872</v>
      </c>
      <c r="C326" s="114">
        <v>0.77724221027930485</v>
      </c>
      <c r="D326" s="114">
        <v>0.28838093338164916</v>
      </c>
      <c r="E326" s="114">
        <v>2.2332924570451773E-2</v>
      </c>
      <c r="F326" s="114">
        <v>0.56619273469245468</v>
      </c>
      <c r="G326" s="114">
        <v>0.84077489715004305</v>
      </c>
      <c r="H326" s="114">
        <v>0.15501826868398871</v>
      </c>
      <c r="I326" s="114">
        <v>0.25838653998530048</v>
      </c>
      <c r="J326" s="114">
        <v>6.075590522591523E-2</v>
      </c>
      <c r="K326" s="94">
        <v>0.13095328619872149</v>
      </c>
      <c r="L326" s="95"/>
      <c r="M326" s="96">
        <v>325</v>
      </c>
      <c r="N326" s="117">
        <v>-0.29883284444169717</v>
      </c>
      <c r="O326" s="117">
        <v>0.76291250248606679</v>
      </c>
      <c r="P326" s="117">
        <v>-0.55812084591868394</v>
      </c>
      <c r="Q326" s="117">
        <v>-2.0077877687228565</v>
      </c>
      <c r="R326" s="117">
        <v>0.16668929300044183</v>
      </c>
      <c r="S326" s="117">
        <v>0.99764773408232499</v>
      </c>
      <c r="T326" s="117">
        <v>-1.0151453697071742</v>
      </c>
      <c r="U326" s="114">
        <v>-0.64832760999317696</v>
      </c>
      <c r="V326" s="114">
        <v>-1.5484590632668811</v>
      </c>
      <c r="W326" s="88">
        <v>-1.1218962098083649</v>
      </c>
      <c r="X326" s="50"/>
      <c r="Y326" s="89">
        <v>325</v>
      </c>
      <c r="Z326" s="114">
        <f>(幕後結果!$AB$2+幕後結果!$AB$4*幕後結果_最佳化!$N1327)*12/3</f>
        <v>-0.41930636155643802</v>
      </c>
      <c r="AA326" s="114">
        <f>(幕後結果!$AC$2+幕後結果!$AC$4*幕後結果_最佳化!$O1327)*12/3</f>
        <v>2.012318182295453</v>
      </c>
      <c r="AB326" s="114">
        <f>(幕後結果!$AD$2+幕後結果!$AD$4*幕後結果_最佳化!$P1327)*12/3</f>
        <v>-1.395125588097101</v>
      </c>
      <c r="AC326" s="114">
        <f>(幕後結果!$AE$2+幕後結果!$AE$4*幕後結果_最佳化!$Q1327)*12/3</f>
        <v>-1.7092126198329327</v>
      </c>
      <c r="AD326" s="114">
        <f>(幕後結果!$AF$2+幕後結果!$AF$4*幕後結果_最佳化!$R1327)*12/3</f>
        <v>-1.1284542365892165</v>
      </c>
      <c r="AE326" s="114">
        <f>(幕後結果!$AG$2+幕後結果!$AG$4*幕後結果_最佳化!$S1327)*12/3</f>
        <v>1.0281794482946138</v>
      </c>
      <c r="AF326" s="114">
        <f>(幕後結果!$AH$2+幕後結果!$AH$4*幕後結果_最佳化!$T1327)*12/3</f>
        <v>-0.95162627966970625</v>
      </c>
      <c r="AG326" s="114">
        <f>(幕後結果!$AI$2+幕後結果!$AI$4*幕後結果_最佳化!$U1327)*12/3</f>
        <v>-3.6579202934509749</v>
      </c>
      <c r="AH326" s="114">
        <f>(幕後結果!$AJ$2+幕後結果!$AJ$4*幕後結果_最佳化!$V1327)*12/3</f>
        <v>-0.58708515066646849</v>
      </c>
      <c r="AI326" s="90">
        <f>(幕後結果!$AK$2+幕後結果!$AK$4*幕後結果_最佳化!$W1327)*12/3</f>
        <v>-1.0755147353298873</v>
      </c>
      <c r="AJ326" s="50"/>
      <c r="AK326" s="50"/>
      <c r="AL326" s="50"/>
      <c r="AM326" s="98">
        <v>325</v>
      </c>
      <c r="AN326" s="118">
        <f t="shared" si="66"/>
        <v>0.13157338752745071</v>
      </c>
      <c r="AO326" s="118">
        <f t="shared" si="67"/>
        <v>0.19718918788026304</v>
      </c>
      <c r="AP326" s="118">
        <f t="shared" si="68"/>
        <v>2.4192533116636403E-3</v>
      </c>
      <c r="AQ326" s="118">
        <f t="shared" si="69"/>
        <v>0.16748016384008668</v>
      </c>
      <c r="AR326" s="118">
        <f t="shared" si="70"/>
        <v>7.8726080010216595E-2</v>
      </c>
      <c r="AS326" s="118">
        <f t="shared" si="71"/>
        <v>0.10895465463738659</v>
      </c>
      <c r="AT326" s="118">
        <f t="shared" si="72"/>
        <v>0.1949968766378834</v>
      </c>
      <c r="AU326" s="118">
        <f t="shared" si="73"/>
        <v>3.7381443376275844E-2</v>
      </c>
      <c r="AV326" s="118">
        <f t="shared" si="74"/>
        <v>4.8293340368214088E-2</v>
      </c>
      <c r="AW326" s="118">
        <f t="shared" si="75"/>
        <v>3.298561241055957E-2</v>
      </c>
      <c r="AX326" s="118">
        <f t="shared" si="76"/>
        <v>1.0000000000000002</v>
      </c>
      <c r="AY326" s="118">
        <f>SUMPRODUCT(AN326:AW326,幕後結果_最佳化!$Z$1005:$AI$1005)</f>
        <v>9.9945501128009623E-2</v>
      </c>
      <c r="AZ326" s="118">
        <f>(SUMPRODUCT(AN326:AW326,MMULT(AN326:AW326,幕後結果!$AB$9:$AK$18)))*252</f>
        <v>5.4149099780045097E-2</v>
      </c>
      <c r="BA326" s="118">
        <f t="shared" si="77"/>
        <v>0.23269959127605938</v>
      </c>
      <c r="BB326" s="113">
        <f t="shared" si="78"/>
        <v>0.24514654630542354</v>
      </c>
      <c r="BC326" s="50"/>
      <c r="BD326" s="50"/>
    </row>
    <row r="327" spans="1:56">
      <c r="A327" s="85">
        <v>326</v>
      </c>
      <c r="B327" s="114">
        <v>0.76323246154990199</v>
      </c>
      <c r="C327" s="114">
        <v>0.54826850656220771</v>
      </c>
      <c r="D327" s="114">
        <v>0.42381616098819186</v>
      </c>
      <c r="E327" s="114">
        <v>0.52382063604412021</v>
      </c>
      <c r="F327" s="114">
        <v>0.88323793349618462</v>
      </c>
      <c r="G327" s="114">
        <v>0.29928191602614707</v>
      </c>
      <c r="H327" s="114">
        <v>0.58740566659402615</v>
      </c>
      <c r="I327" s="114">
        <v>0.90819550312509478</v>
      </c>
      <c r="J327" s="114">
        <v>0.9382401803521323</v>
      </c>
      <c r="K327" s="94">
        <v>0.37168061116493112</v>
      </c>
      <c r="L327" s="95"/>
      <c r="M327" s="96">
        <v>326</v>
      </c>
      <c r="N327" s="117">
        <v>0.71673912953804053</v>
      </c>
      <c r="O327" s="117">
        <v>0.1212879211964725</v>
      </c>
      <c r="P327" s="117">
        <v>-0.19214028233483377</v>
      </c>
      <c r="Q327" s="117">
        <v>5.9745003760265043E-2</v>
      </c>
      <c r="R327" s="117">
        <v>1.191329816831737</v>
      </c>
      <c r="S327" s="117">
        <v>-0.52646691732044604</v>
      </c>
      <c r="T327" s="117">
        <v>0.22087640881841963</v>
      </c>
      <c r="U327" s="114">
        <v>1.329724699529172</v>
      </c>
      <c r="V327" s="114">
        <v>1.5401670503289666</v>
      </c>
      <c r="W327" s="88">
        <v>-0.32740547986627472</v>
      </c>
      <c r="X327" s="50"/>
      <c r="Y327" s="89">
        <v>326</v>
      </c>
      <c r="Z327" s="114">
        <f>(幕後結果!$AB$2+幕後結果!$AB$4*幕後結果_最佳化!$N1328)*12/3</f>
        <v>0.84157742580509654</v>
      </c>
      <c r="AA327" s="114">
        <f>(幕後結果!$AC$2+幕後結果!$AC$4*幕後結果_最佳化!$O1328)*12/3</f>
        <v>2.0189642399952992</v>
      </c>
      <c r="AB327" s="114">
        <f>(幕後結果!$AD$2+幕後結果!$AD$4*幕後結果_最佳化!$P1328)*12/3</f>
        <v>-0.17596396440208917</v>
      </c>
      <c r="AC327" s="114">
        <f>(幕後結果!$AE$2+幕後結果!$AE$4*幕後結果_最佳化!$Q1328)*12/3</f>
        <v>-0.36310830690162349</v>
      </c>
      <c r="AD327" s="114">
        <f>(幕後結果!$AF$2+幕後結果!$AF$4*幕後結果_最佳化!$R1328)*12/3</f>
        <v>0.67713954485596561</v>
      </c>
      <c r="AE327" s="114">
        <f>(幕後結果!$AG$2+幕後結果!$AG$4*幕後結果_最佳化!$S1328)*12/3</f>
        <v>0.41511862633855867</v>
      </c>
      <c r="AF327" s="114">
        <f>(幕後結果!$AH$2+幕後結果!$AH$4*幕後結果_最佳化!$T1328)*12/3</f>
        <v>-0.14622604101372205</v>
      </c>
      <c r="AG327" s="114">
        <f>(幕後結果!$AI$2+幕後結果!$AI$4*幕後結果_最佳化!$U1328)*12/3</f>
        <v>0.69098843521471132</v>
      </c>
      <c r="AH327" s="114">
        <f>(幕後結果!$AJ$2+幕後結果!$AJ$4*幕後結果_最佳化!$V1328)*12/3</f>
        <v>1.4040448577258136</v>
      </c>
      <c r="AI327" s="90">
        <f>(幕後結果!$AK$2+幕後結果!$AK$4*幕後結果_最佳化!$W1328)*12/3</f>
        <v>1.2233384722692016</v>
      </c>
      <c r="AJ327" s="50"/>
      <c r="AK327" s="50"/>
      <c r="AL327" s="50"/>
      <c r="AM327" s="98">
        <v>326</v>
      </c>
      <c r="AN327" s="118">
        <f t="shared" si="66"/>
        <v>9.4229387207330234E-2</v>
      </c>
      <c r="AO327" s="118">
        <f t="shared" si="67"/>
        <v>1.8038560615896738E-2</v>
      </c>
      <c r="AP327" s="118">
        <f t="shared" si="68"/>
        <v>0.12905234119014306</v>
      </c>
      <c r="AQ327" s="118">
        <f t="shared" si="69"/>
        <v>0.11458327136121485</v>
      </c>
      <c r="AR327" s="118">
        <f t="shared" si="70"/>
        <v>0.18455965076918759</v>
      </c>
      <c r="AS327" s="118">
        <f t="shared" si="71"/>
        <v>3.1476696444633662E-2</v>
      </c>
      <c r="AT327" s="118">
        <f t="shared" si="72"/>
        <v>0.1684545234234977</v>
      </c>
      <c r="AU327" s="118">
        <f t="shared" si="73"/>
        <v>1.008654926058921E-2</v>
      </c>
      <c r="AV327" s="118">
        <f t="shared" si="74"/>
        <v>0.10515847384706931</v>
      </c>
      <c r="AW327" s="118">
        <f t="shared" si="75"/>
        <v>0.14436054588043767</v>
      </c>
      <c r="AX327" s="118">
        <f t="shared" si="76"/>
        <v>1</v>
      </c>
      <c r="AY327" s="118">
        <f>SUMPRODUCT(AN327:AW327,幕後結果_最佳化!$Z$1005:$AI$1005)</f>
        <v>-0.17064769930876938</v>
      </c>
      <c r="AZ327" s="118">
        <f>(SUMPRODUCT(AN327:AW327,MMULT(AN327:AW327,幕後結果!$AB$9:$AK$18)))*252</f>
        <v>5.9481047460128417E-2</v>
      </c>
      <c r="BA327" s="118">
        <f t="shared" si="77"/>
        <v>0.24388736633972743</v>
      </c>
      <c r="BB327" s="113">
        <f t="shared" si="78"/>
        <v>-0.87559967748105549</v>
      </c>
      <c r="BC327" s="50"/>
      <c r="BD327" s="50"/>
    </row>
    <row r="328" spans="1:56">
      <c r="A328" s="85">
        <v>327</v>
      </c>
      <c r="B328" s="114">
        <v>4.1649479256309352E-3</v>
      </c>
      <c r="C328" s="114">
        <v>0.29802937618427672</v>
      </c>
      <c r="D328" s="114">
        <v>0.57986525596057681</v>
      </c>
      <c r="E328" s="114">
        <v>0.65360796492651785</v>
      </c>
      <c r="F328" s="114">
        <v>0.30385862411573772</v>
      </c>
      <c r="G328" s="114">
        <v>0.28888686905007455</v>
      </c>
      <c r="H328" s="114">
        <v>2.8298872894042315E-2</v>
      </c>
      <c r="I328" s="114">
        <v>4.3625054870025215E-2</v>
      </c>
      <c r="J328" s="114">
        <v>0.83537536455760519</v>
      </c>
      <c r="K328" s="94">
        <v>0.7569679823365163</v>
      </c>
      <c r="L328" s="95"/>
      <c r="M328" s="96">
        <v>327</v>
      </c>
      <c r="N328" s="117">
        <v>-2.638397171795213</v>
      </c>
      <c r="O328" s="117">
        <v>-0.53007670097167647</v>
      </c>
      <c r="P328" s="117">
        <v>0.20154878371035809</v>
      </c>
      <c r="Q328" s="117">
        <v>0.39507969959945161</v>
      </c>
      <c r="R328" s="117">
        <v>-0.51333465241919229</v>
      </c>
      <c r="S328" s="117">
        <v>-0.55663953244176745</v>
      </c>
      <c r="T328" s="117">
        <v>-1.9064044965721643</v>
      </c>
      <c r="U328" s="114">
        <v>-1.7100852509452653</v>
      </c>
      <c r="V328" s="114">
        <v>0.97562713850555727</v>
      </c>
      <c r="W328" s="88">
        <v>0.69658262055154696</v>
      </c>
      <c r="X328" s="50"/>
      <c r="Y328" s="89">
        <v>327</v>
      </c>
      <c r="Z328" s="114">
        <f>(幕後結果!$AB$2+幕後結果!$AB$4*幕後結果_最佳化!$N1329)*12/3</f>
        <v>-3.3239933807241191</v>
      </c>
      <c r="AA328" s="114">
        <f>(幕後結果!$AC$2+幕後結果!$AC$4*幕後結果_最佳化!$O1329)*12/3</f>
        <v>-0.86481422863076352</v>
      </c>
      <c r="AB328" s="114">
        <f>(幕後結果!$AD$2+幕後結果!$AD$4*幕後結果_最佳化!$P1329)*12/3</f>
        <v>-3.6733017411144027</v>
      </c>
      <c r="AC328" s="114">
        <f>(幕後結果!$AE$2+幕後結果!$AE$4*幕後結果_最佳化!$Q1329)*12/3</f>
        <v>-0.56167808796173402</v>
      </c>
      <c r="AD328" s="114">
        <f>(幕後結果!$AF$2+幕後結果!$AF$4*幕後結果_最佳化!$R1329)*12/3</f>
        <v>-2.3856933321357436</v>
      </c>
      <c r="AE328" s="114">
        <f>(幕後結果!$AG$2+幕後結果!$AG$4*幕後結果_最佳化!$S1329)*12/3</f>
        <v>-0.92566262957125678</v>
      </c>
      <c r="AF328" s="114">
        <f>(幕後結果!$AH$2+幕後結果!$AH$4*幕後結果_最佳化!$T1329)*12/3</f>
        <v>-1.0221768477305906</v>
      </c>
      <c r="AG328" s="114">
        <f>(幕後結果!$AI$2+幕後結果!$AI$4*幕後結果_最佳化!$U1329)*12/3</f>
        <v>-5.1492697633253428</v>
      </c>
      <c r="AH328" s="114">
        <f>(幕後結果!$AJ$2+幕後結果!$AJ$4*幕後結果_最佳化!$V1329)*12/3</f>
        <v>0.44579277805980261</v>
      </c>
      <c r="AI328" s="90">
        <f>(幕後結果!$AK$2+幕後結果!$AK$4*幕後結果_最佳化!$W1329)*12/3</f>
        <v>0.29776948330185771</v>
      </c>
      <c r="AJ328" s="50"/>
      <c r="AK328" s="50"/>
      <c r="AL328" s="50"/>
      <c r="AM328" s="98">
        <v>327</v>
      </c>
      <c r="AN328" s="118">
        <f t="shared" si="66"/>
        <v>7.5320466013942877E-2</v>
      </c>
      <c r="AO328" s="118">
        <f t="shared" si="67"/>
        <v>0.15629756547411494</v>
      </c>
      <c r="AP328" s="118">
        <f t="shared" si="68"/>
        <v>0.10888536825342117</v>
      </c>
      <c r="AQ328" s="118">
        <f t="shared" si="69"/>
        <v>2.5794877456049217E-2</v>
      </c>
      <c r="AR328" s="118">
        <f t="shared" si="70"/>
        <v>9.54866667423247E-2</v>
      </c>
      <c r="AS328" s="118">
        <f t="shared" si="71"/>
        <v>8.6592947713073271E-2</v>
      </c>
      <c r="AT328" s="118">
        <f t="shared" si="72"/>
        <v>0.16004129811059681</v>
      </c>
      <c r="AU328" s="118">
        <f t="shared" si="73"/>
        <v>0.10390384284630484</v>
      </c>
      <c r="AV328" s="118">
        <f t="shared" si="74"/>
        <v>1.2817373322726347E-2</v>
      </c>
      <c r="AW328" s="118">
        <f t="shared" si="75"/>
        <v>0.17485959406744589</v>
      </c>
      <c r="AX328" s="118">
        <f t="shared" si="76"/>
        <v>1</v>
      </c>
      <c r="AY328" s="118">
        <f>SUMPRODUCT(AN328:AW328,幕後結果_最佳化!$Z$1005:$AI$1005)</f>
        <v>5.2287096287459423E-3</v>
      </c>
      <c r="AZ328" s="118">
        <f>(SUMPRODUCT(AN328:AW328,MMULT(AN328:AW328,幕後結果!$AB$9:$AK$18)))*252</f>
        <v>7.4006225929339337E-2</v>
      </c>
      <c r="BA328" s="118">
        <f t="shared" si="77"/>
        <v>0.27204085341973794</v>
      </c>
      <c r="BB328" s="113">
        <f t="shared" si="78"/>
        <v>-0.13847659238566709</v>
      </c>
      <c r="BC328" s="50"/>
      <c r="BD328" s="50"/>
    </row>
    <row r="329" spans="1:56">
      <c r="A329" s="85">
        <v>328</v>
      </c>
      <c r="B329" s="114">
        <v>0.42850382134251275</v>
      </c>
      <c r="C329" s="114">
        <v>0.43786125128848052</v>
      </c>
      <c r="D329" s="114">
        <v>0.74912562549265949</v>
      </c>
      <c r="E329" s="114">
        <v>0.98473804599686554</v>
      </c>
      <c r="F329" s="114">
        <v>0.85060746765597584</v>
      </c>
      <c r="G329" s="114">
        <v>0.26386093464275739</v>
      </c>
      <c r="H329" s="114">
        <v>0.3733295995161876</v>
      </c>
      <c r="I329" s="114">
        <v>3.0647401666270779E-2</v>
      </c>
      <c r="J329" s="114">
        <v>0.77548531644504859</v>
      </c>
      <c r="K329" s="94">
        <v>0.62378263086796037</v>
      </c>
      <c r="L329" s="95"/>
      <c r="M329" s="96">
        <v>328</v>
      </c>
      <c r="N329" s="117">
        <v>-0.18018460674891346</v>
      </c>
      <c r="O329" s="117">
        <v>-0.15639395396110206</v>
      </c>
      <c r="P329" s="117">
        <v>0.67174075824525625</v>
      </c>
      <c r="Q329" s="117">
        <v>2.163224613889684</v>
      </c>
      <c r="R329" s="117">
        <v>1.0390422983766592</v>
      </c>
      <c r="S329" s="117">
        <v>-0.63148742437896788</v>
      </c>
      <c r="T329" s="117">
        <v>-0.32304759259039645</v>
      </c>
      <c r="U329" s="114">
        <v>-1.8713628583965649</v>
      </c>
      <c r="V329" s="114">
        <v>0.75703421029769069</v>
      </c>
      <c r="W329" s="88">
        <v>0.31543059748257934</v>
      </c>
      <c r="X329" s="50"/>
      <c r="Y329" s="89">
        <v>328</v>
      </c>
      <c r="Z329" s="114">
        <f>(幕後結果!$AB$2+幕後結果!$AB$4*幕後結果_最佳化!$N1330)*12/3</f>
        <v>-0.27199859495905693</v>
      </c>
      <c r="AA329" s="114">
        <f>(幕後結果!$AC$2+幕後結果!$AC$4*幕後結果_最佳化!$O1330)*12/3</f>
        <v>1.1411039767734987</v>
      </c>
      <c r="AB329" s="114">
        <f>(幕後結果!$AD$2+幕後結果!$AD$4*幕後結果_最佳化!$P1330)*12/3</f>
        <v>-0.36017963156396576</v>
      </c>
      <c r="AC329" s="114">
        <f>(幕後結果!$AE$2+幕後結果!$AE$4*幕後結果_最佳化!$Q1330)*12/3</f>
        <v>0.85444080114699483</v>
      </c>
      <c r="AD329" s="114">
        <f>(幕後結果!$AF$2+幕後結果!$AF$4*幕後結果_最佳化!$R1330)*12/3</f>
        <v>0.64411322995051146</v>
      </c>
      <c r="AE329" s="114">
        <f>(幕後結果!$AG$2+幕後結果!$AG$4*幕後結果_最佳化!$S1330)*12/3</f>
        <v>0.42473503097517956</v>
      </c>
      <c r="AF329" s="114">
        <f>(幕後結果!$AH$2+幕後結果!$AH$4*幕後結果_最佳化!$T1330)*12/3</f>
        <v>-6.5386923275341458E-2</v>
      </c>
      <c r="AG329" s="114">
        <f>(幕後結果!$AI$2+幕後結果!$AI$4*幕後結果_最佳化!$U1330)*12/3</f>
        <v>-3.0459119992805448</v>
      </c>
      <c r="AH329" s="114">
        <f>(幕後結果!$AJ$2+幕後結果!$AJ$4*幕後結果_最佳化!$V1330)*12/3</f>
        <v>1.276205241492687</v>
      </c>
      <c r="AI329" s="90">
        <f>(幕後結果!$AK$2+幕後結果!$AK$4*幕後結果_最佳化!$W1330)*12/3</f>
        <v>1.6098262677177653</v>
      </c>
      <c r="AJ329" s="50"/>
      <c r="AK329" s="50"/>
      <c r="AL329" s="50"/>
      <c r="AM329" s="98">
        <v>328</v>
      </c>
      <c r="AN329" s="118">
        <f t="shared" si="66"/>
        <v>8.1887050013293342E-2</v>
      </c>
      <c r="AO329" s="118">
        <f t="shared" si="67"/>
        <v>9.9813515210782397E-2</v>
      </c>
      <c r="AP329" s="118">
        <f t="shared" si="68"/>
        <v>5.6126179260520014E-2</v>
      </c>
      <c r="AQ329" s="118">
        <f t="shared" si="69"/>
        <v>5.4636671284838213E-2</v>
      </c>
      <c r="AR329" s="118">
        <f t="shared" si="70"/>
        <v>0.13507139877511304</v>
      </c>
      <c r="AS329" s="118">
        <f t="shared" si="71"/>
        <v>0.15226485887752927</v>
      </c>
      <c r="AT329" s="118">
        <f t="shared" si="72"/>
        <v>0.10420705506616407</v>
      </c>
      <c r="AU329" s="118">
        <f t="shared" si="73"/>
        <v>0.11421680711756264</v>
      </c>
      <c r="AV329" s="118">
        <f t="shared" si="74"/>
        <v>0.10488232274923774</v>
      </c>
      <c r="AW329" s="118">
        <f t="shared" si="75"/>
        <v>9.689414164495927E-2</v>
      </c>
      <c r="AX329" s="118">
        <f t="shared" si="76"/>
        <v>0.99999999999999989</v>
      </c>
      <c r="AY329" s="118">
        <f>SUMPRODUCT(AN329:AW329,幕後結果_最佳化!$Z$1005:$AI$1005)</f>
        <v>-6.0168762341126808E-2</v>
      </c>
      <c r="AZ329" s="118">
        <f>(SUMPRODUCT(AN329:AW329,MMULT(AN329:AW329,幕後結果!$AB$9:$AK$18)))*252</f>
        <v>6.4498705941490347E-2</v>
      </c>
      <c r="BA329" s="118">
        <f t="shared" si="77"/>
        <v>0.25396595429602437</v>
      </c>
      <c r="BB329" s="113">
        <f t="shared" si="78"/>
        <v>-0.40583692655508141</v>
      </c>
      <c r="BC329" s="50"/>
      <c r="BD329" s="50"/>
    </row>
    <row r="330" spans="1:56">
      <c r="A330" s="85">
        <v>329</v>
      </c>
      <c r="B330" s="114">
        <v>0.16287107994463446</v>
      </c>
      <c r="C330" s="114">
        <v>0.29306044076897519</v>
      </c>
      <c r="D330" s="114">
        <v>0.46219033883618099</v>
      </c>
      <c r="E330" s="114">
        <v>0.68354679205983571</v>
      </c>
      <c r="F330" s="114">
        <v>0.25528301371640461</v>
      </c>
      <c r="G330" s="114">
        <v>0.73483526753256267</v>
      </c>
      <c r="H330" s="114">
        <v>0.5273784713188796</v>
      </c>
      <c r="I330" s="114">
        <v>4.7153745504330269E-2</v>
      </c>
      <c r="J330" s="114">
        <v>0.84634803795513869</v>
      </c>
      <c r="K330" s="94">
        <v>7.2799179646379386E-2</v>
      </c>
      <c r="L330" s="95"/>
      <c r="M330" s="96">
        <v>329</v>
      </c>
      <c r="N330" s="117">
        <v>-0.98272630645156778</v>
      </c>
      <c r="O330" s="117">
        <v>-0.544465938315427</v>
      </c>
      <c r="P330" s="117">
        <v>-9.4917095383844338E-2</v>
      </c>
      <c r="Q330" s="117">
        <v>0.4776400561481321</v>
      </c>
      <c r="R330" s="117">
        <v>-0.65795658728570949</v>
      </c>
      <c r="S330" s="117">
        <v>0.62750316077462021</v>
      </c>
      <c r="T330" s="117">
        <v>6.868160920126036E-2</v>
      </c>
      <c r="U330" s="114">
        <v>-1.6731006124438226</v>
      </c>
      <c r="V330" s="114">
        <v>1.0208955575975645</v>
      </c>
      <c r="W330" s="88">
        <v>-1.4552561573115723</v>
      </c>
      <c r="X330" s="50"/>
      <c r="Y330" s="89">
        <v>329</v>
      </c>
      <c r="Z330" s="114">
        <f>(幕後結果!$AB$2+幕後結果!$AB$4*幕後結果_最佳化!$N1331)*12/3</f>
        <v>-1.2683945607429998</v>
      </c>
      <c r="AA330" s="114">
        <f>(幕後結果!$AC$2+幕後結果!$AC$4*幕後結果_最佳化!$O1331)*12/3</f>
        <v>0.21143859512688445</v>
      </c>
      <c r="AB330" s="114">
        <f>(幕後結果!$AD$2+幕後結果!$AD$4*幕後結果_最佳化!$P1331)*12/3</f>
        <v>-2.1932505308251997</v>
      </c>
      <c r="AC330" s="114">
        <f>(幕後結果!$AE$2+幕後結果!$AE$4*幕後結果_最佳化!$Q1331)*12/3</f>
        <v>-0.3436918774321685</v>
      </c>
      <c r="AD330" s="114">
        <f>(幕後結果!$AF$2+幕後結果!$AF$4*幕後結果_最佳化!$R1331)*12/3</f>
        <v>-1.9161225960338708</v>
      </c>
      <c r="AE330" s="114">
        <f>(幕後結果!$AG$2+幕後結果!$AG$4*幕後結果_最佳化!$S1331)*12/3</f>
        <v>0.57308079723840333</v>
      </c>
      <c r="AF330" s="114">
        <f>(幕後結果!$AH$2+幕後結果!$AH$4*幕後結果_最佳化!$T1331)*12/3</f>
        <v>-0.27251606186678567</v>
      </c>
      <c r="AG330" s="114">
        <f>(幕後結果!$AI$2+幕後結果!$AI$4*幕後結果_最佳化!$U1331)*12/3</f>
        <v>-4.2150610565075031</v>
      </c>
      <c r="AH330" s="114">
        <f>(幕後結果!$AJ$2+幕後結果!$AJ$4*幕後結果_最佳化!$V1331)*12/3</f>
        <v>1.1424706371436408</v>
      </c>
      <c r="AI330" s="90">
        <f>(幕後結果!$AK$2+幕後結果!$AK$4*幕後結果_最佳化!$W1331)*12/3</f>
        <v>-0.74930784782637982</v>
      </c>
      <c r="AJ330" s="50"/>
      <c r="AK330" s="50"/>
      <c r="AL330" s="50"/>
      <c r="AM330" s="98">
        <v>329</v>
      </c>
      <c r="AN330" s="118">
        <f t="shared" si="66"/>
        <v>0.12447439135809199</v>
      </c>
      <c r="AO330" s="118">
        <f t="shared" si="67"/>
        <v>5.5351877796201494E-2</v>
      </c>
      <c r="AP330" s="118">
        <f t="shared" si="68"/>
        <v>1.8848225877673468E-2</v>
      </c>
      <c r="AQ330" s="118">
        <f t="shared" si="69"/>
        <v>0.17667277573407972</v>
      </c>
      <c r="AR330" s="118">
        <f t="shared" si="70"/>
        <v>2.1235346047762863E-4</v>
      </c>
      <c r="AS330" s="118">
        <f t="shared" si="71"/>
        <v>0.12819852548695942</v>
      </c>
      <c r="AT330" s="118">
        <f t="shared" si="72"/>
        <v>0.1208011903918014</v>
      </c>
      <c r="AU330" s="118">
        <f t="shared" si="73"/>
        <v>0.12712167755081158</v>
      </c>
      <c r="AV330" s="118">
        <f t="shared" si="74"/>
        <v>0.13282632176334966</v>
      </c>
      <c r="AW330" s="118">
        <f t="shared" si="75"/>
        <v>0.11549266058055351</v>
      </c>
      <c r="AX330" s="118">
        <f t="shared" si="76"/>
        <v>0.99999999999999989</v>
      </c>
      <c r="AY330" s="118">
        <f>SUMPRODUCT(AN330:AW330,幕後結果_最佳化!$Z$1005:$AI$1005)</f>
        <v>-3.5001784237648756E-2</v>
      </c>
      <c r="AZ330" s="118">
        <f>(SUMPRODUCT(AN330:AW330,MMULT(AN330:AW330,幕後結果!$AB$9:$AK$18)))*252</f>
        <v>5.2115937726214166E-2</v>
      </c>
      <c r="BA330" s="118">
        <f t="shared" si="77"/>
        <v>0.22828915376384873</v>
      </c>
      <c r="BB330" s="113">
        <f t="shared" si="78"/>
        <v>-0.34124172328499419</v>
      </c>
      <c r="BC330" s="50"/>
      <c r="BD330" s="50"/>
    </row>
    <row r="331" spans="1:56">
      <c r="A331" s="85">
        <v>330</v>
      </c>
      <c r="B331" s="114">
        <v>0.67996990656677503</v>
      </c>
      <c r="C331" s="114">
        <v>0.60282004016155555</v>
      </c>
      <c r="D331" s="114">
        <v>0.48313167372929589</v>
      </c>
      <c r="E331" s="114">
        <v>0.56446221157671483</v>
      </c>
      <c r="F331" s="114">
        <v>0.55606173808695969</v>
      </c>
      <c r="G331" s="114">
        <v>0.67918255240076131</v>
      </c>
      <c r="H331" s="114">
        <v>0.87952943582355503</v>
      </c>
      <c r="I331" s="114">
        <v>0.14580203429196792</v>
      </c>
      <c r="J331" s="114">
        <v>0.39739488922851551</v>
      </c>
      <c r="K331" s="94">
        <v>0.79925952168579517</v>
      </c>
      <c r="L331" s="95"/>
      <c r="M331" s="96">
        <v>330</v>
      </c>
      <c r="N331" s="117">
        <v>0.46761464945099379</v>
      </c>
      <c r="O331" s="117">
        <v>0.26065325184535404</v>
      </c>
      <c r="P331" s="117">
        <v>-4.2295230420729205E-2</v>
      </c>
      <c r="Q331" s="117">
        <v>0.16229242846903044</v>
      </c>
      <c r="R331" s="117">
        <v>0.14099166893415882</v>
      </c>
      <c r="S331" s="117">
        <v>0.46541416085517756</v>
      </c>
      <c r="T331" s="117">
        <v>1.172637690115909</v>
      </c>
      <c r="U331" s="114">
        <v>-1.0546092564492671</v>
      </c>
      <c r="V331" s="114">
        <v>-0.26009592851059671</v>
      </c>
      <c r="W331" s="88">
        <v>0.83897924486070308</v>
      </c>
      <c r="X331" s="50"/>
      <c r="Y331" s="89">
        <v>330</v>
      </c>
      <c r="Z331" s="114">
        <f>(幕後結果!$AB$2+幕後結果!$AB$4*幕後結果_最佳化!$N1332)*12/3</f>
        <v>0.5322768286788353</v>
      </c>
      <c r="AA331" s="114">
        <f>(幕後結果!$AC$2+幕後結果!$AC$4*幕後結果_最佳化!$O1332)*12/3</f>
        <v>1.9987155437429742</v>
      </c>
      <c r="AB331" s="114">
        <f>(幕後結果!$AD$2+幕後結果!$AD$4*幕後結果_最佳化!$P1332)*12/3</f>
        <v>-0.23183607731892497</v>
      </c>
      <c r="AC331" s="114">
        <f>(幕後結果!$AE$2+幕後結果!$AE$4*幕後結果_最佳化!$Q1332)*12/3</f>
        <v>-0.30710943048787914</v>
      </c>
      <c r="AD331" s="114">
        <f>(幕後結果!$AF$2+幕後結果!$AF$4*幕後結果_最佳化!$R1332)*12/3</f>
        <v>-0.44849635674064942</v>
      </c>
      <c r="AE331" s="114">
        <f>(幕後結果!$AG$2+幕後結果!$AG$4*幕後結果_最佳化!$S1332)*12/3</f>
        <v>1.0984548514291725</v>
      </c>
      <c r="AF331" s="114">
        <f>(幕後結果!$AH$2+幕後結果!$AH$4*幕後結果_最佳化!$T1332)*12/3</f>
        <v>0.18877364543751943</v>
      </c>
      <c r="AG331" s="114">
        <f>(幕後結果!$AI$2+幕後結果!$AI$4*幕後結果_最佳化!$U1332)*12/3</f>
        <v>-2.6713374904073919</v>
      </c>
      <c r="AH331" s="114">
        <f>(幕後結果!$AJ$2+幕後結果!$AJ$4*幕後結果_最佳化!$V1332)*12/3</f>
        <v>0.93353659762787844</v>
      </c>
      <c r="AI331" s="90">
        <f>(幕後結果!$AK$2+幕後結果!$AK$4*幕後結果_最佳化!$W1332)*12/3</f>
        <v>1.7173759244858562</v>
      </c>
      <c r="AJ331" s="50"/>
      <c r="AK331" s="50"/>
      <c r="AL331" s="50"/>
      <c r="AM331" s="98">
        <v>330</v>
      </c>
      <c r="AN331" s="118">
        <f t="shared" si="66"/>
        <v>0.14357052091655584</v>
      </c>
      <c r="AO331" s="118">
        <f t="shared" si="67"/>
        <v>0.10194780679305455</v>
      </c>
      <c r="AP331" s="118">
        <f t="shared" si="68"/>
        <v>0.1260756175785657</v>
      </c>
      <c r="AQ331" s="118">
        <f t="shared" si="69"/>
        <v>0.12253649155832089</v>
      </c>
      <c r="AR331" s="118">
        <f t="shared" si="70"/>
        <v>2.127179349496628E-2</v>
      </c>
      <c r="AS331" s="118">
        <f t="shared" si="71"/>
        <v>5.3612424242611416E-2</v>
      </c>
      <c r="AT331" s="118">
        <f t="shared" si="72"/>
        <v>0.13197751608401645</v>
      </c>
      <c r="AU331" s="118">
        <f t="shared" si="73"/>
        <v>0.11524201668119739</v>
      </c>
      <c r="AV331" s="118">
        <f t="shared" si="74"/>
        <v>9.1994023438421904E-2</v>
      </c>
      <c r="AW331" s="118">
        <f t="shared" si="75"/>
        <v>9.1771789212289429E-2</v>
      </c>
      <c r="AX331" s="118">
        <f t="shared" si="76"/>
        <v>0.99999999999999989</v>
      </c>
      <c r="AY331" s="118">
        <f>SUMPRODUCT(AN331:AW331,幕後結果_最佳化!$Z$1005:$AI$1005)</f>
        <v>-0.10919694560866751</v>
      </c>
      <c r="AZ331" s="118">
        <f>(SUMPRODUCT(AN331:AW331,MMULT(AN331:AW331,幕後結果!$AB$9:$AK$18)))*252</f>
        <v>7.0583929912963958E-2</v>
      </c>
      <c r="BA331" s="118">
        <f t="shared" si="77"/>
        <v>0.26567636310549714</v>
      </c>
      <c r="BB331" s="113">
        <f t="shared" si="78"/>
        <v>-0.57248956523946204</v>
      </c>
      <c r="BC331" s="50"/>
      <c r="BD331" s="50"/>
    </row>
    <row r="332" spans="1:56">
      <c r="A332" s="85">
        <v>331</v>
      </c>
      <c r="B332" s="114">
        <v>0.72142517413495022</v>
      </c>
      <c r="C332" s="114">
        <v>0.81330128616066721</v>
      </c>
      <c r="D332" s="114">
        <v>0.65221487037891746</v>
      </c>
      <c r="E332" s="114">
        <v>0.66966610723074105</v>
      </c>
      <c r="F332" s="114">
        <v>0.22200436415492719</v>
      </c>
      <c r="G332" s="114">
        <v>0.97240392790423602</v>
      </c>
      <c r="H332" s="114">
        <v>0.33317190408413389</v>
      </c>
      <c r="I332" s="114">
        <v>0.44015269986355299</v>
      </c>
      <c r="J332" s="114">
        <v>5.4446959058579658E-2</v>
      </c>
      <c r="K332" s="94">
        <v>3.5735796091258543E-3</v>
      </c>
      <c r="L332" s="95"/>
      <c r="M332" s="96">
        <v>331</v>
      </c>
      <c r="N332" s="117">
        <v>0.58708048744878605</v>
      </c>
      <c r="O332" s="117">
        <v>0.89012750101064309</v>
      </c>
      <c r="P332" s="117">
        <v>0.39130708939750702</v>
      </c>
      <c r="Q332" s="117">
        <v>0.43899137551629369</v>
      </c>
      <c r="R332" s="117">
        <v>-0.7654414338126706</v>
      </c>
      <c r="S332" s="117">
        <v>1.9173605359346468</v>
      </c>
      <c r="T332" s="117">
        <v>-0.4311713168745443</v>
      </c>
      <c r="U332" s="114">
        <v>-0.15058207815986935</v>
      </c>
      <c r="V332" s="114">
        <v>-1.6031845379985046</v>
      </c>
      <c r="W332" s="88">
        <v>-2.6899085958156319</v>
      </c>
      <c r="X332" s="50"/>
      <c r="Y332" s="89">
        <v>331</v>
      </c>
      <c r="Z332" s="114">
        <f>(幕後結果!$AB$2+幕後結果!$AB$4*幕後結果_最佳化!$N1333)*12/3</f>
        <v>0.68059968725939457</v>
      </c>
      <c r="AA332" s="114">
        <f>(幕後結果!$AC$2+幕後結果!$AC$4*幕後結果_最佳化!$O1333)*12/3</f>
        <v>2.7275291367476</v>
      </c>
      <c r="AB332" s="114">
        <f>(幕後結果!$AD$2+幕後結果!$AD$4*幕後結果_最佳化!$P1333)*12/3</f>
        <v>0.61167841285475655</v>
      </c>
      <c r="AC332" s="114">
        <f>(幕後結果!$AE$2+幕後結果!$AE$4*幕後結果_最佳化!$Q1333)*12/3</f>
        <v>-4.7608364502409961E-2</v>
      </c>
      <c r="AD332" s="114">
        <f>(幕後結果!$AF$2+幕後結果!$AF$4*幕後結果_最佳化!$R1333)*12/3</f>
        <v>-1.1326270933423097</v>
      </c>
      <c r="AE332" s="114">
        <f>(幕後結果!$AG$2+幕後結果!$AG$4*幕後結果_最佳化!$S1333)*12/3</f>
        <v>2.4764991220961745</v>
      </c>
      <c r="AF332" s="114">
        <f>(幕後結果!$AH$2+幕後結果!$AH$4*幕後結果_最佳化!$T1333)*12/3</f>
        <v>-0.42525931522728277</v>
      </c>
      <c r="AG332" s="114">
        <f>(幕後結果!$AI$2+幕後結果!$AI$4*幕後結果_最佳化!$U1333)*12/3</f>
        <v>-1.6579394177720468</v>
      </c>
      <c r="AH332" s="114">
        <f>(幕後結果!$AJ$2+幕後結果!$AJ$4*幕後結果_最佳化!$V1333)*12/3</f>
        <v>0.27867608864540128</v>
      </c>
      <c r="AI332" s="90">
        <f>(幕後結果!$AK$2+幕後結果!$AK$4*幕後結果_最佳化!$W1333)*12/3</f>
        <v>-1.1012553450660807</v>
      </c>
      <c r="AJ332" s="50"/>
      <c r="AK332" s="50"/>
      <c r="AL332" s="50"/>
      <c r="AM332" s="98">
        <v>331</v>
      </c>
      <c r="AN332" s="118">
        <f t="shared" si="66"/>
        <v>8.0534162890038702E-2</v>
      </c>
      <c r="AO332" s="118">
        <f t="shared" si="67"/>
        <v>0.14423217756237744</v>
      </c>
      <c r="AP332" s="118">
        <f t="shared" si="68"/>
        <v>3.1465965820182643E-2</v>
      </c>
      <c r="AQ332" s="118">
        <f t="shared" si="69"/>
        <v>0.14084785356196408</v>
      </c>
      <c r="AR332" s="118">
        <f t="shared" si="70"/>
        <v>2.2059805581464809E-2</v>
      </c>
      <c r="AS332" s="118">
        <f t="shared" si="71"/>
        <v>0.13398186651236402</v>
      </c>
      <c r="AT332" s="118">
        <f t="shared" si="72"/>
        <v>9.2148191952724098E-2</v>
      </c>
      <c r="AU332" s="118">
        <f t="shared" si="73"/>
        <v>8.6085107437949851E-2</v>
      </c>
      <c r="AV332" s="118">
        <f t="shared" si="74"/>
        <v>8.8375335669042349E-2</v>
      </c>
      <c r="AW332" s="118">
        <f t="shared" si="75"/>
        <v>0.18026953301189205</v>
      </c>
      <c r="AX332" s="118">
        <f t="shared" si="76"/>
        <v>1</v>
      </c>
      <c r="AY332" s="118">
        <f>SUMPRODUCT(AN332:AW332,幕後結果_最佳化!$Z$1005:$AI$1005)</f>
        <v>0.18477038849508265</v>
      </c>
      <c r="AZ332" s="118">
        <f>(SUMPRODUCT(AN332:AW332,MMULT(AN332:AW332,幕後結果!$AB$9:$AK$18)))*252</f>
        <v>5.7908109907754753E-2</v>
      </c>
      <c r="BA332" s="118">
        <f t="shared" si="77"/>
        <v>0.24064103953348182</v>
      </c>
      <c r="BB332" s="113">
        <f t="shared" si="78"/>
        <v>0.58955192667933676</v>
      </c>
      <c r="BC332" s="50"/>
      <c r="BD332" s="50"/>
    </row>
    <row r="333" spans="1:56">
      <c r="A333" s="85">
        <v>332</v>
      </c>
      <c r="B333" s="114">
        <v>0.25457209843401896</v>
      </c>
      <c r="C333" s="114">
        <v>0.80139268950090803</v>
      </c>
      <c r="D333" s="114">
        <v>0.67705734209118695</v>
      </c>
      <c r="E333" s="114">
        <v>7.1346294553793044E-2</v>
      </c>
      <c r="F333" s="114">
        <v>0.37840577026406241</v>
      </c>
      <c r="G333" s="114">
        <v>0.74116049258224082</v>
      </c>
      <c r="H333" s="114">
        <v>0.93362668909268698</v>
      </c>
      <c r="I333" s="114">
        <v>4.300233446092605E-2</v>
      </c>
      <c r="J333" s="114">
        <v>0.24685519826964986</v>
      </c>
      <c r="K333" s="94">
        <v>0.12074232963751053</v>
      </c>
      <c r="L333" s="95"/>
      <c r="M333" s="96">
        <v>332</v>
      </c>
      <c r="N333" s="117">
        <v>-0.66017084921250169</v>
      </c>
      <c r="O333" s="117">
        <v>0.84660626452240662</v>
      </c>
      <c r="P333" s="117">
        <v>0.45948584331147613</v>
      </c>
      <c r="Q333" s="117">
        <v>-1.4658374012344701</v>
      </c>
      <c r="R333" s="117">
        <v>-0.30967049709244071</v>
      </c>
      <c r="S333" s="117">
        <v>0.6469272712280415</v>
      </c>
      <c r="T333" s="117">
        <v>1.5033585012882509</v>
      </c>
      <c r="U333" s="114">
        <v>-1.7168604707538597</v>
      </c>
      <c r="V333" s="114">
        <v>-0.68441935655058039</v>
      </c>
      <c r="W333" s="88">
        <v>-1.1712839533703441</v>
      </c>
      <c r="X333" s="50"/>
      <c r="Y333" s="89">
        <v>332</v>
      </c>
      <c r="Z333" s="114">
        <f>(幕後結果!$AB$2+幕後結果!$AB$4*幕後結果_最佳化!$N1334)*12/3</f>
        <v>-0.86792570478987197</v>
      </c>
      <c r="AA333" s="114">
        <f>(幕後結果!$AC$2+幕後結果!$AC$4*幕後結果_最佳化!$O1334)*12/3</f>
        <v>1.8606247070497062</v>
      </c>
      <c r="AB333" s="114">
        <f>(幕後結果!$AD$2+幕後結果!$AD$4*幕後結果_最佳化!$P1334)*12/3</f>
        <v>-0.6880553646814821</v>
      </c>
      <c r="AC333" s="114">
        <f>(幕後結果!$AE$2+幕後結果!$AE$4*幕後結果_最佳化!$Q1334)*12/3</f>
        <v>-1.3935175937188342</v>
      </c>
      <c r="AD333" s="114">
        <f>(幕後結果!$AF$2+幕後結果!$AF$4*幕後結果_最佳化!$R1334)*12/3</f>
        <v>-1.4919902726419807</v>
      </c>
      <c r="AE333" s="114">
        <f>(幕後結果!$AG$2+幕後結果!$AG$4*幕後結果_最佳化!$S1334)*12/3</f>
        <v>0.72036844944017953</v>
      </c>
      <c r="AF333" s="114">
        <f>(幕後結果!$AH$2+幕後結果!$AH$4*幕後結果_最佳化!$T1334)*12/3</f>
        <v>0.10925939177012095</v>
      </c>
      <c r="AG333" s="114">
        <f>(幕後結果!$AI$2+幕後結果!$AI$4*幕後結果_最佳化!$U1334)*12/3</f>
        <v>-4.5763973043207233</v>
      </c>
      <c r="AH333" s="114">
        <f>(幕後結果!$AJ$2+幕後結果!$AJ$4*幕後結果_最佳化!$V1334)*12/3</f>
        <v>0.57694406180113822</v>
      </c>
      <c r="AI333" s="90">
        <f>(幕後結果!$AK$2+幕後結果!$AK$4*幕後結果_最佳化!$W1334)*12/3</f>
        <v>-0.93861179730679944</v>
      </c>
      <c r="AJ333" s="50"/>
      <c r="AK333" s="50"/>
      <c r="AL333" s="50"/>
      <c r="AM333" s="98">
        <v>332</v>
      </c>
      <c r="AN333" s="118">
        <f t="shared" si="66"/>
        <v>1.4251999043350968E-2</v>
      </c>
      <c r="AO333" s="118">
        <f t="shared" si="67"/>
        <v>0.13141584703844583</v>
      </c>
      <c r="AP333" s="118">
        <f t="shared" si="68"/>
        <v>9.9054773222013975E-2</v>
      </c>
      <c r="AQ333" s="118">
        <f t="shared" si="69"/>
        <v>0.10874749900145902</v>
      </c>
      <c r="AR333" s="118">
        <f t="shared" si="70"/>
        <v>9.3806446825078507E-2</v>
      </c>
      <c r="AS333" s="118">
        <f t="shared" si="71"/>
        <v>1.6733740560438144E-2</v>
      </c>
      <c r="AT333" s="118">
        <f t="shared" si="72"/>
        <v>4.559201299419139E-2</v>
      </c>
      <c r="AU333" s="118">
        <f t="shared" si="73"/>
        <v>0.16769306096646411</v>
      </c>
      <c r="AV333" s="118">
        <f t="shared" si="74"/>
        <v>0.15307223255253716</v>
      </c>
      <c r="AW333" s="118">
        <f t="shared" si="75"/>
        <v>0.16963238779602086</v>
      </c>
      <c r="AX333" s="118">
        <f t="shared" si="76"/>
        <v>1</v>
      </c>
      <c r="AY333" s="118">
        <f>SUMPRODUCT(AN333:AW333,幕後結果_最佳化!$Z$1005:$AI$1005)</f>
        <v>-7.5572523541971026E-2</v>
      </c>
      <c r="AZ333" s="118">
        <f>(SUMPRODUCT(AN333:AW333,MMULT(AN333:AW333,幕後結果!$AB$9:$AK$18)))*252</f>
        <v>7.1503489667575859E-2</v>
      </c>
      <c r="BA333" s="118">
        <f t="shared" si="77"/>
        <v>0.26740136437119361</v>
      </c>
      <c r="BB333" s="113">
        <f t="shared" si="78"/>
        <v>-0.44305130536848425</v>
      </c>
      <c r="BC333" s="50"/>
      <c r="BD333" s="50"/>
    </row>
    <row r="334" spans="1:56">
      <c r="A334" s="85">
        <v>333</v>
      </c>
      <c r="B334" s="114">
        <v>0.43419539862120926</v>
      </c>
      <c r="C334" s="114">
        <v>0.24335739720352612</v>
      </c>
      <c r="D334" s="114">
        <v>0.88938443211790297</v>
      </c>
      <c r="E334" s="114">
        <v>0.16674260187182988</v>
      </c>
      <c r="F334" s="114">
        <v>0.42489019778844539</v>
      </c>
      <c r="G334" s="114">
        <v>0.66984511684583259</v>
      </c>
      <c r="H334" s="114">
        <v>0.47793538970970473</v>
      </c>
      <c r="I334" s="114">
        <v>0.72590986476118347</v>
      </c>
      <c r="J334" s="114">
        <v>0.47134080648792653</v>
      </c>
      <c r="K334" s="94">
        <v>0.8480792388437346</v>
      </c>
      <c r="L334" s="95"/>
      <c r="M334" s="96">
        <v>333</v>
      </c>
      <c r="N334" s="117">
        <v>-0.16570285742921675</v>
      </c>
      <c r="O334" s="117">
        <v>-0.69554344520067335</v>
      </c>
      <c r="P334" s="117">
        <v>1.2232609911101717</v>
      </c>
      <c r="Q334" s="117">
        <v>-0.96711768873757886</v>
      </c>
      <c r="R334" s="117">
        <v>-0.189398633269064</v>
      </c>
      <c r="S334" s="117">
        <v>0.4394855275696119</v>
      </c>
      <c r="T334" s="117">
        <v>-5.53360035389781E-2</v>
      </c>
      <c r="U334" s="114">
        <v>0.60048917887753084</v>
      </c>
      <c r="V334" s="114">
        <v>-7.1899845538180449E-2</v>
      </c>
      <c r="W334" s="88">
        <v>1.0282302709200544</v>
      </c>
      <c r="X334" s="50"/>
      <c r="Y334" s="89">
        <v>333</v>
      </c>
      <c r="Z334" s="114">
        <f>(幕後結果!$AB$2+幕後結果!$AB$4*幕後結果_最佳化!$N1335)*12/3</f>
        <v>-0.25401877334357403</v>
      </c>
      <c r="AA334" s="114">
        <f>(幕後結果!$AC$2+幕後結果!$AC$4*幕後結果_最佳化!$O1335)*12/3</f>
        <v>0.59384601393991487</v>
      </c>
      <c r="AB334" s="114">
        <f>(幕後結果!$AD$2+幕後結果!$AD$4*幕後結果_最佳化!$P1335)*12/3</f>
        <v>9.4378179973193532E-3</v>
      </c>
      <c r="AC334" s="114">
        <f>(幕後結果!$AE$2+幕後結果!$AE$4*幕後結果_最佳化!$Q1335)*12/3</f>
        <v>-1.2059598570704357</v>
      </c>
      <c r="AD334" s="114">
        <f>(幕後結果!$AF$2+幕後結果!$AF$4*幕後結果_最佳化!$R1335)*12/3</f>
        <v>-1.1773819445945417</v>
      </c>
      <c r="AE334" s="114">
        <f>(幕後結果!$AG$2+幕後結果!$AG$4*幕後結果_最佳化!$S1335)*12/3</f>
        <v>0.54642686164662035</v>
      </c>
      <c r="AF334" s="114">
        <f>(幕後結果!$AH$2+幕後結果!$AH$4*幕後結果_最佳化!$T1335)*12/3</f>
        <v>-0.50115465071731446</v>
      </c>
      <c r="AG334" s="114">
        <f>(幕後結果!$AI$2+幕後結果!$AI$4*幕後結果_最佳化!$U1335)*12/3</f>
        <v>-0.72686486455883947</v>
      </c>
      <c r="AH334" s="114">
        <f>(幕後結果!$AJ$2+幕後結果!$AJ$4*幕後結果_最佳化!$V1335)*12/3</f>
        <v>0.47175091586731632</v>
      </c>
      <c r="AI334" s="90">
        <f>(幕後結果!$AK$2+幕後結果!$AK$4*幕後結果_最佳化!$W1335)*12/3</f>
        <v>1.312312562412562</v>
      </c>
      <c r="AJ334" s="50"/>
      <c r="AK334" s="50"/>
      <c r="AL334" s="50"/>
      <c r="AM334" s="98">
        <v>333</v>
      </c>
      <c r="AN334" s="118">
        <f t="shared" si="66"/>
        <v>7.005382637144579E-2</v>
      </c>
      <c r="AO334" s="118">
        <f t="shared" si="67"/>
        <v>1.4113168615445412E-2</v>
      </c>
      <c r="AP334" s="118">
        <f t="shared" si="68"/>
        <v>0.10317449036533355</v>
      </c>
      <c r="AQ334" s="118">
        <f t="shared" si="69"/>
        <v>8.1071763142876882E-2</v>
      </c>
      <c r="AR334" s="118">
        <f t="shared" si="70"/>
        <v>0.17939670611601408</v>
      </c>
      <c r="AS334" s="118">
        <f t="shared" si="71"/>
        <v>0.15595280587645793</v>
      </c>
      <c r="AT334" s="118">
        <f t="shared" si="72"/>
        <v>8.7005117979690946E-2</v>
      </c>
      <c r="AU334" s="118">
        <f t="shared" si="73"/>
        <v>4.4163260490668786E-2</v>
      </c>
      <c r="AV334" s="118">
        <f t="shared" si="74"/>
        <v>0.11855031176750389</v>
      </c>
      <c r="AW334" s="118">
        <f t="shared" si="75"/>
        <v>0.1465185492745627</v>
      </c>
      <c r="AX334" s="118">
        <f t="shared" si="76"/>
        <v>1</v>
      </c>
      <c r="AY334" s="118">
        <f>SUMPRODUCT(AN334:AW334,幕後結果_最佳化!$Z$1005:$AI$1005)</f>
        <v>-9.6653455935577864E-2</v>
      </c>
      <c r="AZ334" s="118">
        <f>(SUMPRODUCT(AN334:AW334,MMULT(AN334:AW334,幕後結果!$AB$9:$AK$18)))*252</f>
        <v>6.3399441150156638E-2</v>
      </c>
      <c r="BA334" s="118">
        <f t="shared" si="77"/>
        <v>0.25179245649970661</v>
      </c>
      <c r="BB334" s="113">
        <f t="shared" si="78"/>
        <v>-0.55424001924275468</v>
      </c>
      <c r="BC334" s="50"/>
      <c r="BD334" s="50"/>
    </row>
    <row r="335" spans="1:56">
      <c r="A335" s="85">
        <v>334</v>
      </c>
      <c r="B335" s="114">
        <v>0.58360058028580308</v>
      </c>
      <c r="C335" s="114">
        <v>0.49288908381879826</v>
      </c>
      <c r="D335" s="114">
        <v>0.69860623235030617</v>
      </c>
      <c r="E335" s="114">
        <v>0.85045181392537761</v>
      </c>
      <c r="F335" s="114">
        <v>0.74483965978167976</v>
      </c>
      <c r="G335" s="114">
        <v>0.36535644101755338</v>
      </c>
      <c r="H335" s="114">
        <v>0.42912368614172181</v>
      </c>
      <c r="I335" s="114">
        <v>0.48737230399796205</v>
      </c>
      <c r="J335" s="114">
        <v>0.85619531196697252</v>
      </c>
      <c r="K335" s="94">
        <v>0.89740782900002647</v>
      </c>
      <c r="L335" s="95"/>
      <c r="M335" s="96">
        <v>334</v>
      </c>
      <c r="N335" s="117">
        <v>0.21111332920221035</v>
      </c>
      <c r="O335" s="117">
        <v>-1.7825367496456797E-2</v>
      </c>
      <c r="P335" s="117">
        <v>0.52039608918425717</v>
      </c>
      <c r="Q335" s="117">
        <v>1.038373134320377</v>
      </c>
      <c r="R335" s="117">
        <v>0.65833844342978431</v>
      </c>
      <c r="S335" s="117">
        <v>-0.34417739385181673</v>
      </c>
      <c r="T335" s="117">
        <v>-0.17860563151953479</v>
      </c>
      <c r="U335" s="114">
        <v>-3.1658227255209399E-2</v>
      </c>
      <c r="V335" s="114">
        <v>1.063380623869284</v>
      </c>
      <c r="W335" s="88">
        <v>1.2669187544985674</v>
      </c>
      <c r="X335" s="50"/>
      <c r="Y335" s="89">
        <v>334</v>
      </c>
      <c r="Z335" s="114">
        <f>(幕後結果!$AB$2+幕後結果!$AB$4*幕後結果_最佳化!$N1336)*12/3</f>
        <v>0.21381751272200034</v>
      </c>
      <c r="AA335" s="114">
        <f>(幕後結果!$AC$2+幕後結果!$AC$4*幕後結果_最佳化!$O1336)*12/3</f>
        <v>1.5420809086778238</v>
      </c>
      <c r="AB335" s="114">
        <f>(幕後結果!$AD$2+幕後結果!$AD$4*幕後結果_最佳化!$P1336)*12/3</f>
        <v>-3.6686958363916222E-2</v>
      </c>
      <c r="AC335" s="114">
        <f>(幕後結果!$AE$2+幕後結果!$AE$4*幕後結果_最佳化!$Q1336)*12/3</f>
        <v>0.19225010041620103</v>
      </c>
      <c r="AD335" s="114">
        <f>(幕後結果!$AF$2+幕後結果!$AF$4*幕後結果_最佳化!$R1336)*12/3</f>
        <v>0.1960327822279595</v>
      </c>
      <c r="AE335" s="114">
        <f>(幕後結果!$AG$2+幕後結果!$AG$4*幕後結果_最佳化!$S1336)*12/3</f>
        <v>0.54078410450619996</v>
      </c>
      <c r="AF335" s="114">
        <f>(幕後結果!$AH$2+幕後結果!$AH$4*幕後結果_最佳化!$T1336)*12/3</f>
        <v>-0.18923411288618594</v>
      </c>
      <c r="AG335" s="114">
        <f>(幕後結果!$AI$2+幕後結果!$AI$4*幕後結果_最佳化!$U1336)*12/3</f>
        <v>-0.94150639238940614</v>
      </c>
      <c r="AH335" s="114">
        <f>(幕後結果!$AJ$2+幕後結果!$AJ$4*幕後結果_最佳化!$V1336)*12/3</f>
        <v>1.3107635666361266</v>
      </c>
      <c r="AI335" s="90">
        <f>(幕後結果!$AK$2+幕後結果!$AK$4*幕後結果_最佳化!$W1336)*12/3</f>
        <v>2.3863303678834953</v>
      </c>
      <c r="AJ335" s="50"/>
      <c r="AK335" s="50"/>
      <c r="AL335" s="50"/>
      <c r="AM335" s="98">
        <v>334</v>
      </c>
      <c r="AN335" s="118">
        <f t="shared" si="66"/>
        <v>0.10986863051202567</v>
      </c>
      <c r="AO335" s="118">
        <f t="shared" si="67"/>
        <v>0.12118995121581391</v>
      </c>
      <c r="AP335" s="118">
        <f t="shared" si="68"/>
        <v>5.1865814510886947E-2</v>
      </c>
      <c r="AQ335" s="118">
        <f t="shared" si="69"/>
        <v>0.10388552001993621</v>
      </c>
      <c r="AR335" s="118">
        <f t="shared" si="70"/>
        <v>8.80011879333676E-2</v>
      </c>
      <c r="AS335" s="118">
        <f t="shared" si="71"/>
        <v>7.6364905665436258E-2</v>
      </c>
      <c r="AT335" s="118">
        <f t="shared" si="72"/>
        <v>8.8304155920328434E-2</v>
      </c>
      <c r="AU335" s="118">
        <f t="shared" si="73"/>
        <v>0.10998308096542754</v>
      </c>
      <c r="AV335" s="118">
        <f t="shared" si="74"/>
        <v>0.11829438200810062</v>
      </c>
      <c r="AW335" s="118">
        <f t="shared" si="75"/>
        <v>0.13224237124867688</v>
      </c>
      <c r="AX335" s="118">
        <f t="shared" si="76"/>
        <v>1</v>
      </c>
      <c r="AY335" s="118">
        <f>SUMPRODUCT(AN335:AW335,幕後結果_最佳化!$Z$1005:$AI$1005)</f>
        <v>8.3450147347103321E-3</v>
      </c>
      <c r="AZ335" s="118">
        <f>(SUMPRODUCT(AN335:AW335,MMULT(AN335:AW335,幕後結果!$AB$9:$AK$18)))*252</f>
        <v>6.2548311722648686E-2</v>
      </c>
      <c r="BA335" s="118">
        <f t="shared" si="77"/>
        <v>0.25009660478033019</v>
      </c>
      <c r="BB335" s="113">
        <f t="shared" si="78"/>
        <v>-0.13816655086397789</v>
      </c>
      <c r="BC335" s="50"/>
      <c r="BD335" s="50"/>
    </row>
    <row r="336" spans="1:56">
      <c r="A336" s="85">
        <v>335</v>
      </c>
      <c r="B336" s="114">
        <v>1.4357325647321506E-2</v>
      </c>
      <c r="C336" s="114">
        <v>0.79858249378278923</v>
      </c>
      <c r="D336" s="114">
        <v>0.49774499226263202</v>
      </c>
      <c r="E336" s="114">
        <v>0.71927858663084976</v>
      </c>
      <c r="F336" s="114">
        <v>0.26586741801603808</v>
      </c>
      <c r="G336" s="114">
        <v>0.71052424137387948</v>
      </c>
      <c r="H336" s="114">
        <v>0.22295979568123792</v>
      </c>
      <c r="I336" s="114">
        <v>0.55700923600113272</v>
      </c>
      <c r="J336" s="114">
        <v>0.38429066192477213</v>
      </c>
      <c r="K336" s="94">
        <v>0.69900283057145995</v>
      </c>
      <c r="L336" s="95"/>
      <c r="M336" s="96">
        <v>335</v>
      </c>
      <c r="N336" s="117">
        <v>-2.187381969704302</v>
      </c>
      <c r="O336" s="117">
        <v>0.83656875870103908</v>
      </c>
      <c r="P336" s="117">
        <v>-5.6524962540690947E-3</v>
      </c>
      <c r="Q336" s="117">
        <v>0.580699755208679</v>
      </c>
      <c r="R336" s="117">
        <v>-0.625359958474622</v>
      </c>
      <c r="S336" s="117">
        <v>0.55491687739019657</v>
      </c>
      <c r="T336" s="117">
        <v>-0.76223528314052635</v>
      </c>
      <c r="U336" s="114">
        <v>0.14339082587304397</v>
      </c>
      <c r="V336" s="114">
        <v>-0.29423109171283357</v>
      </c>
      <c r="W336" s="88">
        <v>0.52153470063661278</v>
      </c>
      <c r="X336" s="50"/>
      <c r="Y336" s="89">
        <v>335</v>
      </c>
      <c r="Z336" s="114">
        <f>(幕後結果!$AB$2+幕後結果!$AB$4*幕後結果_最佳化!$N1337)*12/3</f>
        <v>-2.7640352775662209</v>
      </c>
      <c r="AA336" s="114">
        <f>(幕後結果!$AC$2+幕後結果!$AC$4*幕後結果_最佳化!$O1337)*12/3</f>
        <v>0.84380238461821599</v>
      </c>
      <c r="AB336" s="114">
        <f>(幕後結果!$AD$2+幕後結果!$AD$4*幕後結果_最佳化!$P1337)*12/3</f>
        <v>-2.8355106016223401</v>
      </c>
      <c r="AC336" s="114">
        <f>(幕後結果!$AE$2+幕後結果!$AE$4*幕後結果_最佳化!$Q1337)*12/3</f>
        <v>-0.23992922369451955</v>
      </c>
      <c r="AD336" s="114">
        <f>(幕後結果!$AF$2+幕後結果!$AF$4*幕後結果_最佳化!$R1337)*12/3</f>
        <v>-2.1297984578532363</v>
      </c>
      <c r="AE336" s="114">
        <f>(幕後結果!$AG$2+幕後結果!$AG$4*幕後結果_最佳化!$S1337)*12/3</f>
        <v>0.46403268742278364</v>
      </c>
      <c r="AF336" s="114">
        <f>(幕後結果!$AH$2+幕後結果!$AH$4*幕後結果_最佳化!$T1337)*12/3</f>
        <v>-0.49651818918395962</v>
      </c>
      <c r="AG336" s="114">
        <f>(幕後結果!$AI$2+幕後結果!$AI$4*幕後結果_最佳化!$U1337)*12/3</f>
        <v>-2.5647739474838929</v>
      </c>
      <c r="AH336" s="114">
        <f>(幕後結果!$AJ$2+幕後結果!$AJ$4*幕後結果_最佳化!$V1337)*12/3</f>
        <v>0.50352203520309846</v>
      </c>
      <c r="AI336" s="90">
        <f>(幕後結果!$AK$2+幕後結果!$AK$4*幕後結果_最佳化!$W1337)*12/3</f>
        <v>0.94092726269942917</v>
      </c>
      <c r="AJ336" s="50"/>
      <c r="AK336" s="50"/>
      <c r="AL336" s="50"/>
      <c r="AM336" s="98">
        <v>335</v>
      </c>
      <c r="AN336" s="118">
        <f t="shared" si="66"/>
        <v>3.6591173825866806E-3</v>
      </c>
      <c r="AO336" s="118">
        <f t="shared" si="67"/>
        <v>0.10015054803594363</v>
      </c>
      <c r="AP336" s="118">
        <f t="shared" si="68"/>
        <v>0.20364403645386564</v>
      </c>
      <c r="AQ336" s="118">
        <f t="shared" si="69"/>
        <v>7.1554556690386781E-2</v>
      </c>
      <c r="AR336" s="118">
        <f t="shared" si="70"/>
        <v>0.11877688404559321</v>
      </c>
      <c r="AS336" s="118">
        <f t="shared" si="71"/>
        <v>0.12727420897838912</v>
      </c>
      <c r="AT336" s="118">
        <f t="shared" si="72"/>
        <v>4.4795571962793976E-3</v>
      </c>
      <c r="AU336" s="118">
        <f t="shared" si="73"/>
        <v>3.9120071339759387E-2</v>
      </c>
      <c r="AV336" s="118">
        <f t="shared" si="74"/>
        <v>0.16384222878257496</v>
      </c>
      <c r="AW336" s="118">
        <f t="shared" si="75"/>
        <v>0.16749879109462112</v>
      </c>
      <c r="AX336" s="118">
        <f t="shared" si="76"/>
        <v>0.99999999999999978</v>
      </c>
      <c r="AY336" s="118">
        <f>SUMPRODUCT(AN336:AW336,幕後結果_最佳化!$Z$1005:$AI$1005)</f>
        <v>7.6239237302902246E-2</v>
      </c>
      <c r="AZ336" s="118">
        <f>(SUMPRODUCT(AN336:AW336,MMULT(AN336:AW336,幕後結果!$AB$9:$AK$18)))*252</f>
        <v>7.9904948606351806E-2</v>
      </c>
      <c r="BA336" s="118">
        <f t="shared" si="77"/>
        <v>0.2826746338219116</v>
      </c>
      <c r="BB336" s="113">
        <f t="shared" si="78"/>
        <v>0.11794209070739034</v>
      </c>
      <c r="BC336" s="50"/>
      <c r="BD336" s="50"/>
    </row>
    <row r="337" spans="1:56">
      <c r="A337" s="85">
        <v>336</v>
      </c>
      <c r="B337" s="114">
        <v>0.46587410384397576</v>
      </c>
      <c r="C337" s="114">
        <v>0.75371212300380797</v>
      </c>
      <c r="D337" s="114">
        <v>0.96880259364197685</v>
      </c>
      <c r="E337" s="114">
        <v>0.39031984991331603</v>
      </c>
      <c r="F337" s="114">
        <v>0.36851367971106619</v>
      </c>
      <c r="G337" s="114">
        <v>0.9848924629645881</v>
      </c>
      <c r="H337" s="114">
        <v>0.1987963022924053</v>
      </c>
      <c r="I337" s="114">
        <v>0.3132204838394832</v>
      </c>
      <c r="J337" s="114">
        <v>0.55317008028525527</v>
      </c>
      <c r="K337" s="94">
        <v>0.37436458902053871</v>
      </c>
      <c r="L337" s="95"/>
      <c r="M337" s="96">
        <v>336</v>
      </c>
      <c r="N337" s="117">
        <v>-8.564552497978975E-2</v>
      </c>
      <c r="O337" s="117">
        <v>0.68621783297747629</v>
      </c>
      <c r="P337" s="117">
        <v>1.8634796522315258</v>
      </c>
      <c r="Q337" s="117">
        <v>-0.27848549280565316</v>
      </c>
      <c r="R337" s="117">
        <v>-0.33579248254552885</v>
      </c>
      <c r="S337" s="117">
        <v>2.1672594829190093</v>
      </c>
      <c r="T337" s="117">
        <v>-0.84592854982888988</v>
      </c>
      <c r="U337" s="114">
        <v>-0.48674229585064804</v>
      </c>
      <c r="V337" s="114">
        <v>0.13367466538637593</v>
      </c>
      <c r="W337" s="88">
        <v>-0.32031549515432733</v>
      </c>
      <c r="X337" s="50"/>
      <c r="Y337" s="89">
        <v>336</v>
      </c>
      <c r="Z337" s="114">
        <f>(幕後結果!$AB$2+幕後結果!$AB$4*幕後結果_最佳化!$N1338)*12/3</f>
        <v>-0.15462356046729892</v>
      </c>
      <c r="AA337" s="114">
        <f>(幕後結果!$AC$2+幕後結果!$AC$4*幕後結果_最佳化!$O1338)*12/3</f>
        <v>2.0736062709006382</v>
      </c>
      <c r="AB337" s="114">
        <f>(幕後結果!$AD$2+幕後結果!$AD$4*幕後結果_最佳化!$P1338)*12/3</f>
        <v>1.3374792386370464</v>
      </c>
      <c r="AC337" s="114">
        <f>(幕後結果!$AE$2+幕後結果!$AE$4*幕後結果_最佳化!$Q1338)*12/3</f>
        <v>-0.6016224681004414</v>
      </c>
      <c r="AD337" s="114">
        <f>(幕後結果!$AF$2+幕後結果!$AF$4*幕後結果_最佳化!$R1338)*12/3</f>
        <v>-0.87446467171568509</v>
      </c>
      <c r="AE337" s="114">
        <f>(幕後結果!$AG$2+幕後結果!$AG$4*幕後結果_最佳化!$S1338)*12/3</f>
        <v>2.5354502408867967</v>
      </c>
      <c r="AF337" s="114">
        <f>(幕後結果!$AH$2+幕後結果!$AH$4*幕後結果_最佳化!$T1338)*12/3</f>
        <v>-0.65652532282495046</v>
      </c>
      <c r="AG337" s="114">
        <f>(幕後結果!$AI$2+幕後結果!$AI$4*幕後結果_最佳化!$U1338)*12/3</f>
        <v>-1.9976948049548868</v>
      </c>
      <c r="AH337" s="114">
        <f>(幕後結果!$AJ$2+幕後結果!$AJ$4*幕後結果_最佳化!$V1338)*12/3</f>
        <v>0.91516482907248731</v>
      </c>
      <c r="AI337" s="90">
        <f>(幕後結果!$AK$2+幕後結果!$AK$4*幕後結果_最佳化!$W1338)*12/3</f>
        <v>0.26679376740796568</v>
      </c>
      <c r="AJ337" s="50"/>
      <c r="AK337" s="50"/>
      <c r="AL337" s="50"/>
      <c r="AM337" s="98">
        <v>336</v>
      </c>
      <c r="AN337" s="118">
        <f t="shared" si="66"/>
        <v>0.13168087173670029</v>
      </c>
      <c r="AO337" s="118">
        <f t="shared" si="67"/>
        <v>2.0553854507760864E-3</v>
      </c>
      <c r="AP337" s="118">
        <f t="shared" si="68"/>
        <v>1.2594932257083399E-2</v>
      </c>
      <c r="AQ337" s="118">
        <f t="shared" si="69"/>
        <v>5.011989603730263E-2</v>
      </c>
      <c r="AR337" s="118">
        <f t="shared" si="70"/>
        <v>8.6106803220937167E-2</v>
      </c>
      <c r="AS337" s="118">
        <f t="shared" si="71"/>
        <v>0.25526906521583631</v>
      </c>
      <c r="AT337" s="118">
        <f t="shared" si="72"/>
        <v>0.14808337543038161</v>
      </c>
      <c r="AU337" s="118">
        <f t="shared" si="73"/>
        <v>0.18625094191530422</v>
      </c>
      <c r="AV337" s="118">
        <f t="shared" si="74"/>
        <v>0.10439759340537043</v>
      </c>
      <c r="AW337" s="118">
        <f t="shared" si="75"/>
        <v>2.3441135330307748E-2</v>
      </c>
      <c r="AX337" s="118">
        <f t="shared" si="76"/>
        <v>0.99999999999999989</v>
      </c>
      <c r="AY337" s="118">
        <f>SUMPRODUCT(AN337:AW337,幕後結果_最佳化!$Z$1005:$AI$1005)</f>
        <v>-0.26638116585121058</v>
      </c>
      <c r="AZ337" s="118">
        <f>(SUMPRODUCT(AN337:AW337,MMULT(AN337:AW337,幕後結果!$AB$9:$AK$18)))*252</f>
        <v>6.6238774769629596E-2</v>
      </c>
      <c r="BA337" s="118">
        <f t="shared" si="77"/>
        <v>0.25736894678579542</v>
      </c>
      <c r="BB337" s="113">
        <f t="shared" si="78"/>
        <v>-1.2017035066340811</v>
      </c>
      <c r="BC337" s="50"/>
      <c r="BD337" s="50"/>
    </row>
    <row r="338" spans="1:56">
      <c r="A338" s="85">
        <v>337</v>
      </c>
      <c r="B338" s="114">
        <v>0.93208329473690443</v>
      </c>
      <c r="C338" s="114">
        <v>7.2586991904140863E-2</v>
      </c>
      <c r="D338" s="114">
        <v>0.85932487791252354</v>
      </c>
      <c r="E338" s="114">
        <v>0.2014682053588206</v>
      </c>
      <c r="F338" s="114">
        <v>0.38083746893235149</v>
      </c>
      <c r="G338" s="114">
        <v>0.45975085193480991</v>
      </c>
      <c r="H338" s="114">
        <v>0.42202955236289319</v>
      </c>
      <c r="I338" s="114">
        <v>0.82295820864506286</v>
      </c>
      <c r="J338" s="114">
        <v>1.304494271293688E-2</v>
      </c>
      <c r="K338" s="94">
        <v>0.30088443665222342</v>
      </c>
      <c r="L338" s="95"/>
      <c r="M338" s="96">
        <v>337</v>
      </c>
      <c r="N338" s="117">
        <v>1.4914880339536774</v>
      </c>
      <c r="O338" s="117">
        <v>-1.4567913519766802</v>
      </c>
      <c r="P338" s="117">
        <v>1.0772910841987338</v>
      </c>
      <c r="Q338" s="117">
        <v>-0.83638844542885793</v>
      </c>
      <c r="R338" s="117">
        <v>-0.30328203236353868</v>
      </c>
      <c r="S338" s="117">
        <v>-0.10106141963245417</v>
      </c>
      <c r="T338" s="117">
        <v>-0.19670409580841228</v>
      </c>
      <c r="U338" s="114">
        <v>0.92669756393620761</v>
      </c>
      <c r="V338" s="114">
        <v>-2.2248712071562506</v>
      </c>
      <c r="W338" s="88">
        <v>-0.52185847355718784</v>
      </c>
      <c r="X338" s="50"/>
      <c r="Y338" s="89">
        <v>337</v>
      </c>
      <c r="Z338" s="114">
        <f>(幕後結果!$AB$2+幕後結果!$AB$4*幕後結果_最佳化!$N1339)*12/3</f>
        <v>1.8034672355698527</v>
      </c>
      <c r="AA338" s="114">
        <f>(幕後結果!$AC$2+幕後結果!$AC$4*幕後結果_最佳化!$O1339)*12/3</f>
        <v>0.89978915731170916</v>
      </c>
      <c r="AB338" s="114">
        <f>(幕後結果!$AD$2+幕後結果!$AD$4*幕後結果_最佳化!$P1339)*12/3</f>
        <v>1.3396534538463059</v>
      </c>
      <c r="AC338" s="114">
        <f>(幕後結果!$AE$2+幕後結果!$AE$4*幕後結果_最佳化!$Q1339)*12/3</f>
        <v>-1.0436076876082057</v>
      </c>
      <c r="AD338" s="114">
        <f>(幕後結果!$AF$2+幕後結果!$AF$4*幕後結果_最佳化!$R1339)*12/3</f>
        <v>-0.74824378289469706</v>
      </c>
      <c r="AE338" s="114">
        <f>(幕後結果!$AG$2+幕後結果!$AG$4*幕後結果_最佳化!$S1339)*12/3</f>
        <v>0.38263182428904541</v>
      </c>
      <c r="AF338" s="114">
        <f>(幕後結果!$AH$2+幕後結果!$AH$4*幕後結果_最佳化!$T1339)*12/3</f>
        <v>-0.5981805598015284</v>
      </c>
      <c r="AG338" s="114">
        <f>(幕後結果!$AI$2+幕後結果!$AI$4*幕後結果_最佳化!$U1339)*12/3</f>
        <v>0.4427407641881671</v>
      </c>
      <c r="AH338" s="114">
        <f>(幕後結果!$AJ$2+幕後結果!$AJ$4*幕後結果_最佳化!$V1339)*12/3</f>
        <v>-0.59740119085313448</v>
      </c>
      <c r="AI338" s="90">
        <f>(幕後結果!$AK$2+幕後結果!$AK$4*幕後結果_最佳化!$W1339)*12/3</f>
        <v>0.46202499608754311</v>
      </c>
      <c r="AJ338" s="50"/>
      <c r="AK338" s="50"/>
      <c r="AL338" s="50"/>
      <c r="AM338" s="98">
        <v>337</v>
      </c>
      <c r="AN338" s="118">
        <f t="shared" si="66"/>
        <v>0.1671851288370782</v>
      </c>
      <c r="AO338" s="118">
        <f t="shared" si="67"/>
        <v>8.2391118424299692E-2</v>
      </c>
      <c r="AP338" s="118">
        <f t="shared" si="68"/>
        <v>4.3690414896801595E-2</v>
      </c>
      <c r="AQ338" s="118">
        <f t="shared" si="69"/>
        <v>4.9811780805387819E-2</v>
      </c>
      <c r="AR338" s="118">
        <f t="shared" si="70"/>
        <v>2.3283240853113858E-2</v>
      </c>
      <c r="AS338" s="118">
        <f t="shared" si="71"/>
        <v>0.20679606987282154</v>
      </c>
      <c r="AT338" s="118">
        <f t="shared" si="72"/>
        <v>7.4451329292404611E-2</v>
      </c>
      <c r="AU338" s="118">
        <f t="shared" si="73"/>
        <v>0.13269247105437923</v>
      </c>
      <c r="AV338" s="118">
        <f t="shared" si="74"/>
        <v>0.20594521432590054</v>
      </c>
      <c r="AW338" s="118">
        <f t="shared" si="75"/>
        <v>1.3753231637812814E-2</v>
      </c>
      <c r="AX338" s="118">
        <f t="shared" si="76"/>
        <v>0.99999999999999989</v>
      </c>
      <c r="AY338" s="118">
        <f>SUMPRODUCT(AN338:AW338,幕後結果_最佳化!$Z$1005:$AI$1005)</f>
        <v>2.7295662731637263E-2</v>
      </c>
      <c r="AZ338" s="118">
        <f>(SUMPRODUCT(AN338:AW338,MMULT(AN338:AW338,幕後結果!$AB$9:$AK$18)))*252</f>
        <v>6.6168477698914707E-2</v>
      </c>
      <c r="BA338" s="118">
        <f t="shared" si="77"/>
        <v>0.257232341860262</v>
      </c>
      <c r="BB338" s="113">
        <f t="shared" si="78"/>
        <v>-6.0662423533194683E-2</v>
      </c>
      <c r="BC338" s="50"/>
      <c r="BD338" s="50"/>
    </row>
    <row r="339" spans="1:56">
      <c r="A339" s="85">
        <v>338</v>
      </c>
      <c r="B339" s="114">
        <v>0.97867170011086513</v>
      </c>
      <c r="C339" s="114">
        <v>0.46814566404638458</v>
      </c>
      <c r="D339" s="114">
        <v>0.24437841386989168</v>
      </c>
      <c r="E339" s="114">
        <v>0.10452588931994344</v>
      </c>
      <c r="F339" s="114">
        <v>1.2257885729539453E-2</v>
      </c>
      <c r="G339" s="114">
        <v>0.46952022115076741</v>
      </c>
      <c r="H339" s="114">
        <v>0.65993373317956872</v>
      </c>
      <c r="I339" s="114">
        <v>0.76247543249438854</v>
      </c>
      <c r="J339" s="114">
        <v>0.25451394834421137</v>
      </c>
      <c r="K339" s="94">
        <v>5.5095603712215668E-2</v>
      </c>
      <c r="L339" s="95"/>
      <c r="M339" s="96">
        <v>338</v>
      </c>
      <c r="N339" s="117">
        <v>2.0270568429692237</v>
      </c>
      <c r="O339" s="117">
        <v>-7.9932013622190642E-2</v>
      </c>
      <c r="P339" s="117">
        <v>-0.69228745333389674</v>
      </c>
      <c r="Q339" s="117">
        <v>-1.256177069180624</v>
      </c>
      <c r="R339" s="117">
        <v>-2.2489485211865827</v>
      </c>
      <c r="S339" s="117">
        <v>-7.6475955969248319E-2</v>
      </c>
      <c r="T339" s="117">
        <v>0.41228228205898976</v>
      </c>
      <c r="U339" s="114">
        <v>0.71428796109029968</v>
      </c>
      <c r="V339" s="114">
        <v>-0.66035211031883578</v>
      </c>
      <c r="W339" s="88">
        <v>-1.5973343068348831</v>
      </c>
      <c r="X339" s="50"/>
      <c r="Y339" s="89">
        <v>338</v>
      </c>
      <c r="Z339" s="114">
        <f>(幕後結果!$AB$2+幕後結果!$AB$4*幕後結果_最佳化!$N1340)*12/3</f>
        <v>2.4684029029632319</v>
      </c>
      <c r="AA339" s="114">
        <f>(幕後結果!$AC$2+幕後結果!$AC$4*幕後結果_最佳化!$O1340)*12/3</f>
        <v>2.6746762181737975</v>
      </c>
      <c r="AB339" s="114">
        <f>(幕後結果!$AD$2+幕後結果!$AD$4*幕後結果_最佳化!$P1340)*12/3</f>
        <v>0.63910887073321754</v>
      </c>
      <c r="AC339" s="114">
        <f>(幕後結果!$AE$2+幕後結果!$AE$4*幕後結果_最佳化!$Q1340)*12/3</f>
        <v>-1.0930406434698694</v>
      </c>
      <c r="AD339" s="114">
        <f>(幕後結果!$AF$2+幕後結果!$AF$4*幕後結果_最佳化!$R1340)*12/3</f>
        <v>-2.7202171463278568</v>
      </c>
      <c r="AE339" s="114">
        <f>(幕後結果!$AG$2+幕後結果!$AG$4*幕後結果_最佳化!$S1340)*12/3</f>
        <v>0.26063013915926003</v>
      </c>
      <c r="AF339" s="114">
        <f>(幕後結果!$AH$2+幕後結果!$AH$4*幕後結果_最佳化!$T1340)*12/3</f>
        <v>-0.47671603758052611</v>
      </c>
      <c r="AG339" s="114">
        <f>(幕後結果!$AI$2+幕後結果!$AI$4*幕後結果_最佳化!$U1340)*12/3</f>
        <v>-1.0979064100612261</v>
      </c>
      <c r="AH339" s="114">
        <f>(幕後結果!$AJ$2+幕後結果!$AJ$4*幕後結果_最佳化!$V1340)*12/3</f>
        <v>0.26542951762184142</v>
      </c>
      <c r="AI339" s="90">
        <f>(幕後結果!$AK$2+幕後結果!$AK$4*幕後結果_最佳化!$W1340)*12/3</f>
        <v>-0.49420435524785794</v>
      </c>
      <c r="AJ339" s="50"/>
      <c r="AK339" s="50"/>
      <c r="AL339" s="50"/>
      <c r="AM339" s="98">
        <v>338</v>
      </c>
      <c r="AN339" s="118">
        <f t="shared" si="66"/>
        <v>0.14646683996226637</v>
      </c>
      <c r="AO339" s="118">
        <f t="shared" si="67"/>
        <v>0.11224934926158923</v>
      </c>
      <c r="AP339" s="118">
        <f t="shared" si="68"/>
        <v>0.14859551903562301</v>
      </c>
      <c r="AQ339" s="118">
        <f t="shared" si="69"/>
        <v>0.10157123624075753</v>
      </c>
      <c r="AR339" s="118">
        <f t="shared" si="70"/>
        <v>8.1236908704010485E-2</v>
      </c>
      <c r="AS339" s="118">
        <f t="shared" si="71"/>
        <v>9.6594581472247726E-2</v>
      </c>
      <c r="AT339" s="118">
        <f t="shared" si="72"/>
        <v>0.10982554246459153</v>
      </c>
      <c r="AU339" s="118">
        <f t="shared" si="73"/>
        <v>8.0175676892776618E-2</v>
      </c>
      <c r="AV339" s="118">
        <f t="shared" si="74"/>
        <v>1.0744355367526638E-2</v>
      </c>
      <c r="AW339" s="118">
        <f t="shared" si="75"/>
        <v>0.11253999059861088</v>
      </c>
      <c r="AX339" s="118">
        <f t="shared" si="76"/>
        <v>0.99999999999999989</v>
      </c>
      <c r="AY339" s="118">
        <f>SUMPRODUCT(AN339:AW339,幕後結果_最佳化!$Z$1005:$AI$1005)</f>
        <v>-0.10562264046595343</v>
      </c>
      <c r="AZ339" s="118">
        <f>(SUMPRODUCT(AN339:AW339,MMULT(AN339:AW339,幕後結果!$AB$9:$AK$18)))*252</f>
        <v>8.2626209113018739E-2</v>
      </c>
      <c r="BA339" s="118">
        <f t="shared" si="77"/>
        <v>0.28744775023127028</v>
      </c>
      <c r="BB339" s="113">
        <f t="shared" si="78"/>
        <v>-0.51669439175104825</v>
      </c>
      <c r="BC339" s="50"/>
      <c r="BD339" s="50"/>
    </row>
    <row r="340" spans="1:56">
      <c r="A340" s="85">
        <v>339</v>
      </c>
      <c r="B340" s="114">
        <v>0.82377565142136855</v>
      </c>
      <c r="C340" s="114">
        <v>0.6080797241845497</v>
      </c>
      <c r="D340" s="114">
        <v>0.99559243669883823</v>
      </c>
      <c r="E340" s="114">
        <v>0.29453208549326937</v>
      </c>
      <c r="F340" s="114">
        <v>0.33887039670299557</v>
      </c>
      <c r="G340" s="114">
        <v>0.5460277780928966</v>
      </c>
      <c r="H340" s="114">
        <v>0.60198655267760759</v>
      </c>
      <c r="I340" s="114">
        <v>0.19562876804331819</v>
      </c>
      <c r="J340" s="114">
        <v>0.83777878175727016</v>
      </c>
      <c r="K340" s="94">
        <v>0.11272537993163834</v>
      </c>
      <c r="L340" s="95"/>
      <c r="M340" s="96">
        <v>339</v>
      </c>
      <c r="N340" s="117">
        <v>0.92985010990855432</v>
      </c>
      <c r="O340" s="117">
        <v>0.27431761122146264</v>
      </c>
      <c r="P340" s="117">
        <v>2.6191419173419543</v>
      </c>
      <c r="Q340" s="117">
        <v>-0.54019266447316883</v>
      </c>
      <c r="R340" s="117">
        <v>-0.41554798757207279</v>
      </c>
      <c r="S340" s="117">
        <v>0.1156316932301024</v>
      </c>
      <c r="T340" s="117">
        <v>0.25849242456043148</v>
      </c>
      <c r="U340" s="114">
        <v>-0.85733904466627497</v>
      </c>
      <c r="V340" s="114">
        <v>0.98536984438093844</v>
      </c>
      <c r="W340" s="88">
        <v>-1.212160992845021</v>
      </c>
      <c r="X340" s="50"/>
      <c r="Y340" s="89">
        <v>339</v>
      </c>
      <c r="Z340" s="114">
        <f>(幕後結果!$AB$2+幕後結果!$AB$4*幕後結果_最佳化!$N1341)*12/3</f>
        <v>1.1061654480650178</v>
      </c>
      <c r="AA340" s="114">
        <f>(幕後結果!$AC$2+幕後結果!$AC$4*幕後結果_最佳化!$O1341)*12/3</f>
        <v>2.3174477331611252</v>
      </c>
      <c r="AB340" s="114">
        <f>(幕後結果!$AD$2+幕後結果!$AD$4*幕後結果_最佳化!$P1341)*12/3</f>
        <v>3.0591909305779446</v>
      </c>
      <c r="AC340" s="114">
        <f>(幕後結果!$AE$2+幕後結果!$AE$4*幕後結果_最佳化!$Q1341)*12/3</f>
        <v>-0.71700278067507439</v>
      </c>
      <c r="AD340" s="114">
        <f>(幕後結果!$AF$2+幕後結果!$AF$4*幕後結果_最佳化!$R1341)*12/3</f>
        <v>-0.53987567332835595</v>
      </c>
      <c r="AE340" s="114">
        <f>(幕後結果!$AG$2+幕後結果!$AG$4*幕後結果_最佳化!$S1341)*12/3</f>
        <v>0.91408158307787968</v>
      </c>
      <c r="AF340" s="114">
        <f>(幕後結果!$AH$2+幕後結果!$AH$4*幕後結果_最佳化!$T1341)*12/3</f>
        <v>-0.27274116893605327</v>
      </c>
      <c r="AG340" s="114">
        <f>(幕後結果!$AI$2+幕後結果!$AI$4*幕後結果_最佳化!$U1341)*12/3</f>
        <v>-1.8434816212777598</v>
      </c>
      <c r="AH340" s="114">
        <f>(幕後結果!$AJ$2+幕後結果!$AJ$4*幕後結果_最佳化!$V1341)*12/3</f>
        <v>1.3879829643331485</v>
      </c>
      <c r="AI340" s="90">
        <f>(幕後結果!$AK$2+幕後結果!$AK$4*幕後結果_最佳化!$W1341)*12/3</f>
        <v>-0.34829796261605567</v>
      </c>
      <c r="AJ340" s="50"/>
      <c r="AK340" s="50"/>
      <c r="AL340" s="50"/>
      <c r="AM340" s="98">
        <v>339</v>
      </c>
      <c r="AN340" s="118">
        <f t="shared" si="66"/>
        <v>0.12994634560245499</v>
      </c>
      <c r="AO340" s="118">
        <f t="shared" si="67"/>
        <v>7.6399971870684175E-2</v>
      </c>
      <c r="AP340" s="118">
        <f t="shared" si="68"/>
        <v>0.14800885523705171</v>
      </c>
      <c r="AQ340" s="118">
        <f t="shared" si="69"/>
        <v>6.6398264357695649E-2</v>
      </c>
      <c r="AR340" s="118">
        <f t="shared" si="70"/>
        <v>8.8549445604598195E-2</v>
      </c>
      <c r="AS340" s="118">
        <f t="shared" si="71"/>
        <v>0.14031656870953513</v>
      </c>
      <c r="AT340" s="118">
        <f t="shared" si="72"/>
        <v>0.10111947084333665</v>
      </c>
      <c r="AU340" s="118">
        <f t="shared" si="73"/>
        <v>0.11452357366683871</v>
      </c>
      <c r="AV340" s="118">
        <f t="shared" si="74"/>
        <v>2.3135690404916445E-2</v>
      </c>
      <c r="AW340" s="118">
        <f t="shared" si="75"/>
        <v>0.11160181370288857</v>
      </c>
      <c r="AX340" s="118">
        <f t="shared" si="76"/>
        <v>1.0000000000000002</v>
      </c>
      <c r="AY340" s="118">
        <f>SUMPRODUCT(AN340:AW340,幕後結果_最佳化!$Z$1005:$AI$1005)</f>
        <v>-0.17158718947726284</v>
      </c>
      <c r="AZ340" s="118">
        <f>(SUMPRODUCT(AN340:AW340,MMULT(AN340:AW340,幕後結果!$AB$9:$AK$18)))*252</f>
        <v>8.3397249971766563E-2</v>
      </c>
      <c r="BA340" s="118">
        <f t="shared" si="77"/>
        <v>0.28878582024013327</v>
      </c>
      <c r="BB340" s="113">
        <f t="shared" si="78"/>
        <v>-0.74272064085040912</v>
      </c>
      <c r="BC340" s="50"/>
      <c r="BD340" s="50"/>
    </row>
    <row r="341" spans="1:56">
      <c r="A341" s="85">
        <v>340</v>
      </c>
      <c r="B341" s="114">
        <v>0.94973599600349878</v>
      </c>
      <c r="C341" s="114">
        <v>7.6038241368294068E-2</v>
      </c>
      <c r="D341" s="114">
        <v>0.74288600142154859</v>
      </c>
      <c r="E341" s="114">
        <v>0.56557221172914351</v>
      </c>
      <c r="F341" s="114">
        <v>0.54977819831783092</v>
      </c>
      <c r="G341" s="114">
        <v>0.60121201828214388</v>
      </c>
      <c r="H341" s="114">
        <v>0.12657613224575592</v>
      </c>
      <c r="I341" s="114">
        <v>0.61472611597157445</v>
      </c>
      <c r="J341" s="114">
        <v>0.98828222341345984</v>
      </c>
      <c r="K341" s="94">
        <v>0.31018819803002962</v>
      </c>
      <c r="L341" s="95"/>
      <c r="M341" s="96">
        <v>340</v>
      </c>
      <c r="N341" s="117">
        <v>1.6422992233670932</v>
      </c>
      <c r="O341" s="117">
        <v>-1.4322353338612603</v>
      </c>
      <c r="P341" s="117">
        <v>0.65226846885729106</v>
      </c>
      <c r="Q341" s="117">
        <v>0.16511231949779492</v>
      </c>
      <c r="R341" s="117">
        <v>0.12510098518003848</v>
      </c>
      <c r="S341" s="117">
        <v>0.25648551548608955</v>
      </c>
      <c r="T341" s="117">
        <v>-1.1427262571590857</v>
      </c>
      <c r="U341" s="114">
        <v>0.29165846648373389</v>
      </c>
      <c r="V341" s="114">
        <v>2.2662586236473974</v>
      </c>
      <c r="W341" s="88">
        <v>-0.49531696693851335</v>
      </c>
      <c r="X341" s="50"/>
      <c r="Y341" s="89">
        <v>340</v>
      </c>
      <c r="Z341" s="114">
        <f>(幕後結果!$AB$2+幕後結果!$AB$4*幕後結果_最佳化!$N1342)*12/3</f>
        <v>1.9907069276410316</v>
      </c>
      <c r="AA341" s="114">
        <f>(幕後結果!$AC$2+幕後結果!$AC$4*幕後結果_最佳化!$O1342)*12/3</f>
        <v>1.0245361074959238</v>
      </c>
      <c r="AB341" s="114">
        <f>(幕後結果!$AD$2+幕後結果!$AD$4*幕後結果_最佳化!$P1342)*12/3</f>
        <v>1.0688294035487098</v>
      </c>
      <c r="AC341" s="114">
        <f>(幕後結果!$AE$2+幕後結果!$AE$4*幕後結果_最佳化!$Q1342)*12/3</f>
        <v>-0.38499206472674857</v>
      </c>
      <c r="AD341" s="114">
        <f>(幕後結果!$AF$2+幕後結果!$AF$4*幕後結果_最佳化!$R1342)*12/3</f>
        <v>-0.12831270818062424</v>
      </c>
      <c r="AE341" s="114">
        <f>(幕後結果!$AG$2+幕後結果!$AG$4*幕後結果_最佳化!$S1342)*12/3</f>
        <v>0.97153687186624893</v>
      </c>
      <c r="AF341" s="114">
        <f>(幕後結果!$AH$2+幕後結果!$AH$4*幕後結果_最佳化!$T1342)*12/3</f>
        <v>-0.81171588818238261</v>
      </c>
      <c r="AG341" s="114">
        <f>(幕後結果!$AI$2+幕後結果!$AI$4*幕後結果_最佳化!$U1342)*12/3</f>
        <v>-0.13666389499151599</v>
      </c>
      <c r="AH341" s="114">
        <f>(幕後結果!$AJ$2+幕後結果!$AJ$4*幕後結果_最佳化!$V1342)*12/3</f>
        <v>1.4202459312969262</v>
      </c>
      <c r="AI341" s="90">
        <f>(幕後結果!$AK$2+幕後結果!$AK$4*幕後結果_最佳化!$W1342)*12/3</f>
        <v>0.74602519902216835</v>
      </c>
      <c r="AJ341" s="50"/>
      <c r="AK341" s="50"/>
      <c r="AL341" s="50"/>
      <c r="AM341" s="98">
        <v>340</v>
      </c>
      <c r="AN341" s="118">
        <f t="shared" si="66"/>
        <v>8.0436199899714567E-2</v>
      </c>
      <c r="AO341" s="118">
        <f t="shared" si="67"/>
        <v>0.11721842907192505</v>
      </c>
      <c r="AP341" s="118">
        <f t="shared" si="68"/>
        <v>0.15144786786295247</v>
      </c>
      <c r="AQ341" s="118">
        <f t="shared" si="69"/>
        <v>7.1070882857948812E-4</v>
      </c>
      <c r="AR341" s="118">
        <f t="shared" si="70"/>
        <v>0.13345513041462306</v>
      </c>
      <c r="AS341" s="118">
        <f t="shared" si="71"/>
        <v>0.11223173436906382</v>
      </c>
      <c r="AT341" s="118">
        <f t="shared" si="72"/>
        <v>0.1077424615164105</v>
      </c>
      <c r="AU341" s="118">
        <f t="shared" si="73"/>
        <v>0.1265975983623838</v>
      </c>
      <c r="AV341" s="118">
        <f t="shared" si="74"/>
        <v>3.431466783325756E-2</v>
      </c>
      <c r="AW341" s="118">
        <f t="shared" si="75"/>
        <v>0.13584520184108978</v>
      </c>
      <c r="AX341" s="118">
        <f t="shared" si="76"/>
        <v>1.0000000000000002</v>
      </c>
      <c r="AY341" s="118">
        <f>SUMPRODUCT(AN341:AW341,幕後結果_最佳化!$Z$1005:$AI$1005)</f>
        <v>-0.13268039588584846</v>
      </c>
      <c r="AZ341" s="118">
        <f>(SUMPRODUCT(AN341:AW341,MMULT(AN341:AW341,幕後結果!$AB$9:$AK$18)))*252</f>
        <v>8.7229208900680213E-2</v>
      </c>
      <c r="BA341" s="118">
        <f t="shared" si="77"/>
        <v>0.29534591397322602</v>
      </c>
      <c r="BB341" s="113">
        <f t="shared" si="78"/>
        <v>-0.59449068898161672</v>
      </c>
      <c r="BC341" s="50"/>
      <c r="BD341" s="50"/>
    </row>
    <row r="342" spans="1:56">
      <c r="A342" s="85">
        <v>341</v>
      </c>
      <c r="B342" s="114">
        <v>0.56096850262338305</v>
      </c>
      <c r="C342" s="114">
        <v>0.80879066758749496</v>
      </c>
      <c r="D342" s="114">
        <v>0.80817620613314434</v>
      </c>
      <c r="E342" s="114">
        <v>0.83658718804238452</v>
      </c>
      <c r="F342" s="114">
        <v>0.48831416809677286</v>
      </c>
      <c r="G342" s="114">
        <v>0.14238633329987138</v>
      </c>
      <c r="H342" s="114">
        <v>0.9906680573821538</v>
      </c>
      <c r="I342" s="114">
        <v>0.30969236068480877</v>
      </c>
      <c r="J342" s="114">
        <v>0.58804440575171002</v>
      </c>
      <c r="K342" s="94">
        <v>0.10788033986657575</v>
      </c>
      <c r="L342" s="95"/>
      <c r="M342" s="96">
        <v>341</v>
      </c>
      <c r="N342" s="117">
        <v>0.15342517294437441</v>
      </c>
      <c r="O342" s="117">
        <v>0.87344850087808101</v>
      </c>
      <c r="P342" s="117">
        <v>0.87119518646574501</v>
      </c>
      <c r="Q342" s="117">
        <v>0.98052786085109689</v>
      </c>
      <c r="R342" s="117">
        <v>-2.9296226795173162E-2</v>
      </c>
      <c r="S342" s="117">
        <v>-1.0696593575310924</v>
      </c>
      <c r="T342" s="117">
        <v>2.3521771231294273</v>
      </c>
      <c r="U342" s="114">
        <v>-0.49672254557020373</v>
      </c>
      <c r="V342" s="114">
        <v>0.22251732425364942</v>
      </c>
      <c r="W342" s="88">
        <v>-1.237879674983126</v>
      </c>
      <c r="X342" s="50"/>
      <c r="Y342" s="89">
        <v>341</v>
      </c>
      <c r="Z342" s="114">
        <f>(幕後結果!$AB$2+幕後結果!$AB$4*幕後結果_最佳化!$N1343)*12/3</f>
        <v>0.14219475942442319</v>
      </c>
      <c r="AA342" s="114">
        <f>(幕後結果!$AC$2+幕後結果!$AC$4*幕後結果_最佳化!$O1343)*12/3</f>
        <v>2.4245183711966147</v>
      </c>
      <c r="AB342" s="114">
        <f>(幕後結果!$AD$2+幕後結果!$AD$4*幕後結果_最佳化!$P1343)*12/3</f>
        <v>0.63631470332182927</v>
      </c>
      <c r="AC342" s="114">
        <f>(幕後結果!$AE$2+幕後結果!$AE$4*幕後結果_最佳化!$Q1343)*12/3</f>
        <v>0.25092858129908296</v>
      </c>
      <c r="AD342" s="114">
        <f>(幕後結果!$AF$2+幕後結果!$AF$4*幕後結果_最佳化!$R1343)*12/3</f>
        <v>-0.36778902339146585</v>
      </c>
      <c r="AE342" s="114">
        <f>(幕後結果!$AG$2+幕後結果!$AG$4*幕後結果_最佳化!$S1343)*12/3</f>
        <v>-5.4394084552963684E-2</v>
      </c>
      <c r="AF342" s="114">
        <f>(幕後結果!$AH$2+幕後結果!$AH$4*幕後結果_最佳化!$T1343)*12/3</f>
        <v>0.81486898668851715</v>
      </c>
      <c r="AG342" s="114">
        <f>(幕後結果!$AI$2+幕後結果!$AI$4*幕後結果_最佳化!$U1343)*12/3</f>
        <v>-1.5830753883494983</v>
      </c>
      <c r="AH342" s="114">
        <f>(幕後結果!$AJ$2+幕後結果!$AJ$4*幕後結果_最佳化!$V1343)*12/3</f>
        <v>1.615956169956438</v>
      </c>
      <c r="AI342" s="90">
        <f>(幕後結果!$AK$2+幕後結果!$AK$4*幕後結果_最佳化!$W1343)*12/3</f>
        <v>0.50705866243211661</v>
      </c>
      <c r="AJ342" s="50"/>
      <c r="AK342" s="50"/>
      <c r="AL342" s="50"/>
      <c r="AM342" s="98">
        <v>341</v>
      </c>
      <c r="AN342" s="118">
        <f t="shared" si="66"/>
        <v>9.3145214592820269E-2</v>
      </c>
      <c r="AO342" s="118">
        <f t="shared" si="67"/>
        <v>0.15555954398544408</v>
      </c>
      <c r="AP342" s="118">
        <f t="shared" si="68"/>
        <v>0.11760999020870103</v>
      </c>
      <c r="AQ342" s="118">
        <f t="shared" si="69"/>
        <v>0.104067396091721</v>
      </c>
      <c r="AR342" s="118">
        <f t="shared" si="70"/>
        <v>0.15219990703407282</v>
      </c>
      <c r="AS342" s="118">
        <f t="shared" si="71"/>
        <v>0.12586778368149121</v>
      </c>
      <c r="AT342" s="118">
        <f t="shared" si="72"/>
        <v>1.9278052572649126E-2</v>
      </c>
      <c r="AU342" s="118">
        <f t="shared" si="73"/>
        <v>7.7394440842544876E-2</v>
      </c>
      <c r="AV342" s="118">
        <f t="shared" si="74"/>
        <v>0.14694188003028988</v>
      </c>
      <c r="AW342" s="118">
        <f t="shared" si="75"/>
        <v>7.9357909602657661E-3</v>
      </c>
      <c r="AX342" s="118">
        <f t="shared" si="76"/>
        <v>1</v>
      </c>
      <c r="AY342" s="118">
        <f>SUMPRODUCT(AN342:AW342,幕後結果_最佳化!$Z$1005:$AI$1005)</f>
        <v>-4.1399190894285585E-2</v>
      </c>
      <c r="AZ342" s="118">
        <f>(SUMPRODUCT(AN342:AW342,MMULT(AN342:AW342,幕後結果!$AB$9:$AK$18)))*252</f>
        <v>8.037655661223285E-2</v>
      </c>
      <c r="BA342" s="118">
        <f t="shared" si="77"/>
        <v>0.28350759533429232</v>
      </c>
      <c r="BB342" s="113">
        <f t="shared" si="78"/>
        <v>-0.29734367714165078</v>
      </c>
      <c r="BC342" s="50"/>
      <c r="BD342" s="50"/>
    </row>
    <row r="343" spans="1:56">
      <c r="A343" s="85">
        <v>342</v>
      </c>
      <c r="B343" s="114">
        <v>0.28154201944806112</v>
      </c>
      <c r="C343" s="114">
        <v>1.0347247648706537E-2</v>
      </c>
      <c r="D343" s="114">
        <v>0.3392062719504112</v>
      </c>
      <c r="E343" s="114">
        <v>2.4125757280251792E-2</v>
      </c>
      <c r="F343" s="114">
        <v>0.79518002098050733</v>
      </c>
      <c r="G343" s="114">
        <v>5.3583222488141624E-2</v>
      </c>
      <c r="H343" s="114">
        <v>0.88818215107520415</v>
      </c>
      <c r="I343" s="114">
        <v>0.4151262377918552</v>
      </c>
      <c r="J343" s="114">
        <v>0.83081485054790716</v>
      </c>
      <c r="K343" s="94">
        <v>0.6354507122604951</v>
      </c>
      <c r="L343" s="95"/>
      <c r="M343" s="96">
        <v>342</v>
      </c>
      <c r="N343" s="117">
        <v>-0.57826675043449582</v>
      </c>
      <c r="O343" s="117">
        <v>-2.3135121906072604</v>
      </c>
      <c r="P343" s="117">
        <v>-0.41463032672933187</v>
      </c>
      <c r="Q343" s="117">
        <v>-1.9751465936214558</v>
      </c>
      <c r="R343" s="117">
        <v>0.82452739229729277</v>
      </c>
      <c r="S343" s="117">
        <v>-1.6110609204852335</v>
      </c>
      <c r="T343" s="117">
        <v>1.216917260165169</v>
      </c>
      <c r="U343" s="114">
        <v>-0.2143777701076581</v>
      </c>
      <c r="V343" s="114">
        <v>0.9573902874415896</v>
      </c>
      <c r="W343" s="88">
        <v>0.34632487625867125</v>
      </c>
      <c r="X343" s="50"/>
      <c r="Y343" s="89">
        <v>342</v>
      </c>
      <c r="Z343" s="114">
        <f>(幕後結果!$AB$2+幕後結果!$AB$4*幕後結果_最佳化!$N1344)*12/3</f>
        <v>-0.76623763844539283</v>
      </c>
      <c r="AA343" s="114">
        <f>(幕後結果!$AC$2+幕後結果!$AC$4*幕後結果_最佳化!$O1344)*12/3</f>
        <v>-1.3489823860600454</v>
      </c>
      <c r="AB343" s="114">
        <f>(幕後結果!$AD$2+幕後結果!$AD$4*幕後結果_最佳化!$P1344)*12/3</f>
        <v>-2.8206033898435692</v>
      </c>
      <c r="AC343" s="114">
        <f>(幕後結果!$AE$2+幕後結果!$AE$4*幕後結果_最佳化!$Q1344)*12/3</f>
        <v>-2.0711114013959411</v>
      </c>
      <c r="AD343" s="114">
        <f>(幕後結果!$AF$2+幕後結果!$AF$4*幕後結果_最佳化!$R1344)*12/3</f>
        <v>-0.9634540871132421</v>
      </c>
      <c r="AE343" s="114">
        <f>(幕後結果!$AG$2+幕後結果!$AG$4*幕後結果_最佳化!$S1344)*12/3</f>
        <v>-1.8557435231883073</v>
      </c>
      <c r="AF343" s="114">
        <f>(幕後結果!$AH$2+幕後結果!$AH$4*幕後結果_最佳化!$T1344)*12/3</f>
        <v>-0.17212976037970221</v>
      </c>
      <c r="AG343" s="114">
        <f>(幕後結果!$AI$2+幕後結果!$AI$4*幕後結果_最佳化!$U1344)*12/3</f>
        <v>-2.254256259026481</v>
      </c>
      <c r="AH343" s="114">
        <f>(幕後結果!$AJ$2+幕後結果!$AJ$4*幕後結果_最佳化!$V1344)*12/3</f>
        <v>0.43835911332666117</v>
      </c>
      <c r="AI343" s="90">
        <f>(幕後結果!$AK$2+幕後結果!$AK$4*幕後結果_最佳化!$W1344)*12/3</f>
        <v>0.30030185443057189</v>
      </c>
      <c r="AJ343" s="50"/>
      <c r="AK343" s="50"/>
      <c r="AL343" s="50"/>
      <c r="AM343" s="98">
        <v>342</v>
      </c>
      <c r="AN343" s="118">
        <f t="shared" si="66"/>
        <v>0.23826832737764483</v>
      </c>
      <c r="AO343" s="118">
        <f t="shared" si="67"/>
        <v>7.766493327648491E-2</v>
      </c>
      <c r="AP343" s="118">
        <f t="shared" si="68"/>
        <v>0.12267065604229455</v>
      </c>
      <c r="AQ343" s="118">
        <f t="shared" si="69"/>
        <v>7.4535420712680545E-2</v>
      </c>
      <c r="AR343" s="118">
        <f t="shared" si="70"/>
        <v>3.735175445187458E-2</v>
      </c>
      <c r="AS343" s="118">
        <f t="shared" si="71"/>
        <v>6.5788867880299329E-3</v>
      </c>
      <c r="AT343" s="118">
        <f t="shared" si="72"/>
        <v>0.12109272312607973</v>
      </c>
      <c r="AU343" s="118">
        <f t="shared" si="73"/>
        <v>0.15781988133640035</v>
      </c>
      <c r="AV343" s="118">
        <f t="shared" si="74"/>
        <v>0.14689704675748128</v>
      </c>
      <c r="AW343" s="118">
        <f t="shared" si="75"/>
        <v>1.7120370131029277E-2</v>
      </c>
      <c r="AX343" s="118">
        <f t="shared" si="76"/>
        <v>1</v>
      </c>
      <c r="AY343" s="118">
        <f>SUMPRODUCT(AN343:AW343,幕後結果_最佳化!$Z$1005:$AI$1005)</f>
        <v>-0.24826159298592237</v>
      </c>
      <c r="AZ343" s="118">
        <f>(SUMPRODUCT(AN343:AW343,MMULT(AN343:AW343,幕後結果!$AB$9:$AK$18)))*252</f>
        <v>8.5298291559884679E-2</v>
      </c>
      <c r="BA343" s="118">
        <f t="shared" si="77"/>
        <v>0.29205871252178844</v>
      </c>
      <c r="BB343" s="113">
        <f t="shared" si="78"/>
        <v>-0.9969282904518757</v>
      </c>
      <c r="BC343" s="50"/>
      <c r="BD343" s="50"/>
    </row>
    <row r="344" spans="1:56">
      <c r="A344" s="85">
        <v>343</v>
      </c>
      <c r="B344" s="114">
        <v>0.1334397933936835</v>
      </c>
      <c r="C344" s="114">
        <v>0.68627870788262024</v>
      </c>
      <c r="D344" s="114">
        <v>0.94949570463046307</v>
      </c>
      <c r="E344" s="114">
        <v>0.11626664196635428</v>
      </c>
      <c r="F344" s="114">
        <v>0.88002783429997233</v>
      </c>
      <c r="G344" s="114">
        <v>0.1711666469713724</v>
      </c>
      <c r="H344" s="114">
        <v>0.4384708643492583</v>
      </c>
      <c r="I344" s="114">
        <v>7.9296718478091499E-2</v>
      </c>
      <c r="J344" s="114">
        <v>0.65464017576103228</v>
      </c>
      <c r="K344" s="94">
        <v>0.27565992313134013</v>
      </c>
      <c r="L344" s="95"/>
      <c r="M344" s="96">
        <v>343</v>
      </c>
      <c r="N344" s="117">
        <v>-1.1102772187328156</v>
      </c>
      <c r="O344" s="117">
        <v>0.48532956849559794</v>
      </c>
      <c r="P344" s="117">
        <v>1.6399835335294117</v>
      </c>
      <c r="Q344" s="117">
        <v>-1.1938586011022725</v>
      </c>
      <c r="R344" s="117">
        <v>1.1751259467767747</v>
      </c>
      <c r="S344" s="117">
        <v>-0.94956507027602255</v>
      </c>
      <c r="T344" s="117">
        <v>-0.15484726472802485</v>
      </c>
      <c r="U344" s="114">
        <v>-1.4098179771859494</v>
      </c>
      <c r="V344" s="114">
        <v>0.39787863636040821</v>
      </c>
      <c r="W344" s="88">
        <v>-0.59578353230691605</v>
      </c>
      <c r="X344" s="50"/>
      <c r="Y344" s="89">
        <v>343</v>
      </c>
      <c r="Z344" s="114">
        <f>(幕後結果!$AB$2+幕後結果!$AB$4*幕後結果_最佳化!$N1345)*12/3</f>
        <v>-1.4267554465090415</v>
      </c>
      <c r="AA344" s="114">
        <f>(幕後結果!$AC$2+幕後結果!$AC$4*幕後結果_最佳化!$O1345)*12/3</f>
        <v>1.1908923454452676</v>
      </c>
      <c r="AB344" s="114">
        <f>(幕後結果!$AD$2+幕後結果!$AD$4*幕後結果_最佳化!$P1345)*12/3</f>
        <v>-9.0938780480770642E-2</v>
      </c>
      <c r="AC344" s="114">
        <f>(幕後結果!$AE$2+幕後結果!$AE$4*幕後結果_最佳化!$Q1345)*12/3</f>
        <v>-1.3108283444445019</v>
      </c>
      <c r="AD344" s="114">
        <f>(幕後結果!$AF$2+幕後結果!$AF$4*幕後結果_最佳化!$R1345)*12/3</f>
        <v>5.8140990152191652E-2</v>
      </c>
      <c r="AE344" s="114">
        <f>(幕後結果!$AG$2+幕後結果!$AG$4*幕後結果_最佳化!$S1345)*12/3</f>
        <v>-0.49562377590083989</v>
      </c>
      <c r="AF344" s="114">
        <f>(幕後結果!$AH$2+幕後結果!$AH$4*幕後結果_最佳化!$T1345)*12/3</f>
        <v>-0.41223183456087104</v>
      </c>
      <c r="AG344" s="114">
        <f>(幕後結果!$AI$2+幕後結果!$AI$4*幕後結果_最佳化!$U1345)*12/3</f>
        <v>-3.6697968825106018</v>
      </c>
      <c r="AH344" s="114">
        <f>(幕後結果!$AJ$2+幕後結果!$AJ$4*幕後結果_最佳化!$V1345)*12/3</f>
        <v>0.58339996331573207</v>
      </c>
      <c r="AI344" s="90">
        <f>(幕後結果!$AK$2+幕後結果!$AK$4*幕後結果_最佳化!$W1345)*12/3</f>
        <v>-0.55125253637847804</v>
      </c>
      <c r="AJ344" s="50"/>
      <c r="AK344" s="50"/>
      <c r="AL344" s="50"/>
      <c r="AM344" s="98">
        <v>343</v>
      </c>
      <c r="AN344" s="118">
        <f t="shared" si="66"/>
        <v>0.13191808318538564</v>
      </c>
      <c r="AO344" s="118">
        <f t="shared" si="67"/>
        <v>6.7348305104039219E-2</v>
      </c>
      <c r="AP344" s="118">
        <f t="shared" si="68"/>
        <v>2.2682376783791841E-2</v>
      </c>
      <c r="AQ344" s="118">
        <f t="shared" si="69"/>
        <v>0.10458987564965246</v>
      </c>
      <c r="AR344" s="118">
        <f t="shared" si="70"/>
        <v>0.14264413235558054</v>
      </c>
      <c r="AS344" s="118">
        <f t="shared" si="71"/>
        <v>6.6542247852833372E-2</v>
      </c>
      <c r="AT344" s="118">
        <f t="shared" si="72"/>
        <v>0.11832219581211385</v>
      </c>
      <c r="AU344" s="118">
        <f t="shared" si="73"/>
        <v>0.14681565427193938</v>
      </c>
      <c r="AV344" s="118">
        <f t="shared" si="74"/>
        <v>0.14244923708971338</v>
      </c>
      <c r="AW344" s="118">
        <f t="shared" si="75"/>
        <v>5.6687891894950285E-2</v>
      </c>
      <c r="AX344" s="118">
        <f t="shared" si="76"/>
        <v>0.99999999999999989</v>
      </c>
      <c r="AY344" s="118">
        <f>SUMPRODUCT(AN344:AW344,幕後結果_最佳化!$Z$1005:$AI$1005)</f>
        <v>-0.21942228631545641</v>
      </c>
      <c r="AZ344" s="118">
        <f>(SUMPRODUCT(AN344:AW344,MMULT(AN344:AW344,幕後結果!$AB$9:$AK$18)))*252</f>
        <v>6.0288040781228146E-2</v>
      </c>
      <c r="BA344" s="118">
        <f t="shared" si="77"/>
        <v>0.24553623109681419</v>
      </c>
      <c r="BB344" s="113">
        <f t="shared" si="78"/>
        <v>-1.0683648809939723</v>
      </c>
      <c r="BC344" s="50"/>
      <c r="BD344" s="50"/>
    </row>
    <row r="345" spans="1:56">
      <c r="A345" s="85">
        <v>344</v>
      </c>
      <c r="B345" s="114">
        <v>0.84955310179676014</v>
      </c>
      <c r="C345" s="114">
        <v>0.58662014629685122</v>
      </c>
      <c r="D345" s="114">
        <v>4.2909852900092638E-3</v>
      </c>
      <c r="E345" s="114">
        <v>0.28327300721770232</v>
      </c>
      <c r="F345" s="114">
        <v>0.25970903748017959</v>
      </c>
      <c r="G345" s="114">
        <v>0.57430986827820374</v>
      </c>
      <c r="H345" s="114">
        <v>0.76267045602855399</v>
      </c>
      <c r="I345" s="114">
        <v>0.19612444994826483</v>
      </c>
      <c r="J345" s="114">
        <v>0.62449725639603315</v>
      </c>
      <c r="K345" s="94">
        <v>0.33371252496028103</v>
      </c>
      <c r="L345" s="95"/>
      <c r="M345" s="96">
        <v>344</v>
      </c>
      <c r="N345" s="117">
        <v>1.0345185777054837</v>
      </c>
      <c r="O345" s="117">
        <v>0.21885922852562217</v>
      </c>
      <c r="P345" s="117">
        <v>-2.6282726269377181</v>
      </c>
      <c r="Q345" s="117">
        <v>-0.57314574744140701</v>
      </c>
      <c r="R345" s="117">
        <v>-0.64424268578364374</v>
      </c>
      <c r="S345" s="117">
        <v>0.18735760094700205</v>
      </c>
      <c r="T345" s="117">
        <v>0.71491901282803416</v>
      </c>
      <c r="U345" s="114">
        <v>-0.85554609051018216</v>
      </c>
      <c r="V345" s="114">
        <v>0.31731382627022198</v>
      </c>
      <c r="W345" s="88">
        <v>-0.42968465135801576</v>
      </c>
      <c r="X345" s="50"/>
      <c r="Y345" s="89">
        <v>344</v>
      </c>
      <c r="Z345" s="114">
        <f>(幕後結果!$AB$2+幕後結果!$AB$4*幕後結果_最佳化!$N1346)*12/3</f>
        <v>1.2361166257998164</v>
      </c>
      <c r="AA345" s="114">
        <f>(幕後結果!$AC$2+幕後結果!$AC$4*幕後結果_最佳化!$O1346)*12/3</f>
        <v>2.3291517687374221</v>
      </c>
      <c r="AB345" s="114">
        <f>(幕後結果!$AD$2+幕後結果!$AD$4*幕後結果_最佳化!$P1346)*12/3</f>
        <v>-2.33912856601588</v>
      </c>
      <c r="AC345" s="114">
        <f>(幕後結果!$AE$2+幕後結果!$AE$4*幕後結果_最佳化!$Q1346)*12/3</f>
        <v>-0.71529916799163329</v>
      </c>
      <c r="AD345" s="114">
        <f>(幕後結果!$AF$2+幕後結果!$AF$4*幕後結果_最佳化!$R1346)*12/3</f>
        <v>-1.5936932077220736</v>
      </c>
      <c r="AE345" s="114">
        <f>(幕後結果!$AG$2+幕後結果!$AG$4*幕後結果_最佳化!$S1346)*12/3</f>
        <v>0.52149722220797334</v>
      </c>
      <c r="AF345" s="114">
        <f>(幕後結果!$AH$2+幕後結果!$AH$4*幕後結果_最佳化!$T1346)*12/3</f>
        <v>-0.17105115996227993</v>
      </c>
      <c r="AG345" s="114">
        <f>(幕後結果!$AI$2+幕後結果!$AI$4*幕後結果_最佳化!$U1346)*12/3</f>
        <v>-3.5828097590622243</v>
      </c>
      <c r="AH345" s="114">
        <f>(幕後結果!$AJ$2+幕後結果!$AJ$4*幕後結果_最佳化!$V1346)*12/3</f>
        <v>0.71458460797506851</v>
      </c>
      <c r="AI345" s="90">
        <f>(幕後結果!$AK$2+幕後結果!$AK$4*幕後結果_最佳化!$W1346)*12/3</f>
        <v>0.4859207405271635</v>
      </c>
      <c r="AJ345" s="50"/>
      <c r="AK345" s="50"/>
      <c r="AL345" s="50"/>
      <c r="AM345" s="98">
        <v>344</v>
      </c>
      <c r="AN345" s="118">
        <f t="shared" si="66"/>
        <v>5.3512308337357976E-2</v>
      </c>
      <c r="AO345" s="118">
        <f t="shared" si="67"/>
        <v>3.3455336836964125E-2</v>
      </c>
      <c r="AP345" s="118">
        <f t="shared" si="68"/>
        <v>0.15642005177119983</v>
      </c>
      <c r="AQ345" s="118">
        <f t="shared" si="69"/>
        <v>0.1781290158432417</v>
      </c>
      <c r="AR345" s="118">
        <f t="shared" si="70"/>
        <v>3.7713662971008699E-2</v>
      </c>
      <c r="AS345" s="118">
        <f t="shared" si="71"/>
        <v>0.16486710226735485</v>
      </c>
      <c r="AT345" s="118">
        <f t="shared" si="72"/>
        <v>6.4622071841535039E-2</v>
      </c>
      <c r="AU345" s="118">
        <f t="shared" si="73"/>
        <v>5.3537228070241645E-2</v>
      </c>
      <c r="AV345" s="118">
        <f t="shared" si="74"/>
        <v>0.10803294218777712</v>
      </c>
      <c r="AW345" s="118">
        <f t="shared" si="75"/>
        <v>0.14971027987331903</v>
      </c>
      <c r="AX345" s="118">
        <f t="shared" si="76"/>
        <v>1</v>
      </c>
      <c r="AY345" s="118">
        <f>SUMPRODUCT(AN345:AW345,幕後結果_最佳化!$Z$1005:$AI$1005)</f>
        <v>-3.6955561541916343E-2</v>
      </c>
      <c r="AZ345" s="118">
        <f>(SUMPRODUCT(AN345:AW345,MMULT(AN345:AW345,幕後結果!$AB$9:$AK$18)))*252</f>
        <v>6.3856038666916456E-2</v>
      </c>
      <c r="BA345" s="118">
        <f t="shared" si="77"/>
        <v>0.25269752406170592</v>
      </c>
      <c r="BB345" s="113">
        <f t="shared" si="78"/>
        <v>-0.31601244150859387</v>
      </c>
      <c r="BC345" s="50"/>
      <c r="BD345" s="50"/>
    </row>
    <row r="346" spans="1:56">
      <c r="A346" s="85">
        <v>345</v>
      </c>
      <c r="B346" s="114">
        <v>0.38245541962105656</v>
      </c>
      <c r="C346" s="114">
        <v>0.70580766848097465</v>
      </c>
      <c r="D346" s="114">
        <v>0.68615733167453485</v>
      </c>
      <c r="E346" s="114">
        <v>0.32224642031315787</v>
      </c>
      <c r="F346" s="114">
        <v>9.439089185231353E-2</v>
      </c>
      <c r="G346" s="114">
        <v>0.47201162887314752</v>
      </c>
      <c r="H346" s="114">
        <v>0.60669371416433293</v>
      </c>
      <c r="I346" s="114">
        <v>0.24444696506525854</v>
      </c>
      <c r="J346" s="114">
        <v>0.6125400671394714</v>
      </c>
      <c r="K346" s="94">
        <v>0.76132875473134765</v>
      </c>
      <c r="L346" s="95"/>
      <c r="M346" s="96">
        <v>345</v>
      </c>
      <c r="N346" s="117">
        <v>-0.2990382782714357</v>
      </c>
      <c r="O346" s="117">
        <v>0.54117834344919502</v>
      </c>
      <c r="P346" s="117">
        <v>0.48498732489155455</v>
      </c>
      <c r="Q346" s="117">
        <v>-0.46142622409207296</v>
      </c>
      <c r="R346" s="117">
        <v>-1.3141914539729773</v>
      </c>
      <c r="S346" s="117">
        <v>-7.0214092587864041E-2</v>
      </c>
      <c r="T346" s="117">
        <v>0.27071196749312759</v>
      </c>
      <c r="U346" s="114">
        <v>-0.69206910868681248</v>
      </c>
      <c r="V346" s="114">
        <v>0.28594549778822881</v>
      </c>
      <c r="W346" s="88">
        <v>0.71058330681712978</v>
      </c>
      <c r="X346" s="50"/>
      <c r="Y346" s="89">
        <v>345</v>
      </c>
      <c r="Z346" s="114">
        <f>(幕後結果!$AB$2+幕後結果!$AB$4*幕後結果_最佳化!$N1347)*12/3</f>
        <v>-0.41956141800928376</v>
      </c>
      <c r="AA346" s="114">
        <f>(幕後結果!$AC$2+幕後結果!$AC$4*幕後結果_最佳化!$O1347)*12/3</f>
        <v>1.7831888907997218</v>
      </c>
      <c r="AB346" s="114">
        <f>(幕後結果!$AD$2+幕後結果!$AD$4*幕後結果_最佳化!$P1347)*12/3</f>
        <v>-0.39594204372039238</v>
      </c>
      <c r="AC346" s="114">
        <f>(幕後結果!$AE$2+幕後結果!$AE$4*幕後結果_最佳化!$Q1347)*12/3</f>
        <v>-0.75156443566345621</v>
      </c>
      <c r="AD346" s="114">
        <f>(幕後結果!$AF$2+幕後結果!$AF$4*幕後結果_最佳化!$R1347)*12/3</f>
        <v>-2.249067313676258</v>
      </c>
      <c r="AE346" s="114">
        <f>(幕後結果!$AG$2+幕後結果!$AG$4*幕後結果_最佳化!$S1347)*12/3</f>
        <v>0.12287841322841114</v>
      </c>
      <c r="AF346" s="114">
        <f>(幕後結果!$AH$2+幕後結果!$AH$4*幕後結果_最佳化!$T1347)*12/3</f>
        <v>-0.30063975205150756</v>
      </c>
      <c r="AG346" s="114">
        <f>(幕後結果!$AI$2+幕後結果!$AI$4*幕後結果_最佳化!$U1347)*12/3</f>
        <v>-3.1409612634358592</v>
      </c>
      <c r="AH346" s="114">
        <f>(幕後結果!$AJ$2+幕後結果!$AJ$4*幕後結果_最佳化!$V1347)*12/3</f>
        <v>0.8588807547756887</v>
      </c>
      <c r="AI346" s="90">
        <f>(幕後結果!$AK$2+幕後結果!$AK$4*幕後結果_最佳化!$W1347)*12/3</f>
        <v>0.9716769015267811</v>
      </c>
      <c r="AJ346" s="50"/>
      <c r="AK346" s="50"/>
      <c r="AL346" s="50"/>
      <c r="AM346" s="98">
        <v>345</v>
      </c>
      <c r="AN346" s="118">
        <f t="shared" si="66"/>
        <v>0.21553851913300087</v>
      </c>
      <c r="AO346" s="118">
        <f t="shared" si="67"/>
        <v>1.8529412615215703E-2</v>
      </c>
      <c r="AP346" s="118">
        <f t="shared" si="68"/>
        <v>8.7982915914980489E-2</v>
      </c>
      <c r="AQ346" s="118">
        <f t="shared" si="69"/>
        <v>0.2052795993559059</v>
      </c>
      <c r="AR346" s="118">
        <f t="shared" si="70"/>
        <v>8.4413565424355685E-2</v>
      </c>
      <c r="AS346" s="118">
        <f t="shared" si="71"/>
        <v>0.1210419014642808</v>
      </c>
      <c r="AT346" s="118">
        <f t="shared" si="72"/>
        <v>0.11906085581903522</v>
      </c>
      <c r="AU346" s="118">
        <f t="shared" si="73"/>
        <v>2.7404871829925261E-2</v>
      </c>
      <c r="AV346" s="118">
        <f t="shared" si="74"/>
        <v>0.11762366850950651</v>
      </c>
      <c r="AW346" s="118">
        <f t="shared" si="75"/>
        <v>3.1246899337935437E-3</v>
      </c>
      <c r="AX346" s="118">
        <f t="shared" si="76"/>
        <v>1</v>
      </c>
      <c r="AY346" s="118">
        <f>SUMPRODUCT(AN346:AW346,幕後結果_最佳化!$Z$1005:$AI$1005)</f>
        <v>-0.17501109179218341</v>
      </c>
      <c r="AZ346" s="118">
        <f>(SUMPRODUCT(AN346:AW346,MMULT(AN346:AW346,幕後結果!$AB$9:$AK$18)))*252</f>
        <v>6.1192536562175014E-2</v>
      </c>
      <c r="BA346" s="118">
        <f t="shared" si="77"/>
        <v>0.24737125249748609</v>
      </c>
      <c r="BB346" s="113">
        <f t="shared" si="78"/>
        <v>-0.88090709648809307</v>
      </c>
      <c r="BC346" s="50"/>
      <c r="BD346" s="50"/>
    </row>
    <row r="347" spans="1:56">
      <c r="A347" s="85">
        <v>346</v>
      </c>
      <c r="B347" s="114">
        <v>0.7599370198924329</v>
      </c>
      <c r="C347" s="114">
        <v>0.71330087625949634</v>
      </c>
      <c r="D347" s="114">
        <v>0.12389134160341531</v>
      </c>
      <c r="E347" s="114">
        <v>0.75204106785789238</v>
      </c>
      <c r="F347" s="114">
        <v>0.46190964469251905</v>
      </c>
      <c r="G347" s="114">
        <v>0.17447218265569586</v>
      </c>
      <c r="H347" s="114">
        <v>0.79415996510135511</v>
      </c>
      <c r="I347" s="114">
        <v>0.9159193846452689</v>
      </c>
      <c r="J347" s="114">
        <v>0.42731091926160603</v>
      </c>
      <c r="K347" s="94">
        <v>0.53134538789057628</v>
      </c>
      <c r="L347" s="95"/>
      <c r="M347" s="96">
        <v>346</v>
      </c>
      <c r="N347" s="117">
        <v>0.70609998634316185</v>
      </c>
      <c r="O347" s="117">
        <v>0.5630538033053103</v>
      </c>
      <c r="P347" s="117">
        <v>-1.1557518252816104</v>
      </c>
      <c r="Q347" s="117">
        <v>0.68092671304112051</v>
      </c>
      <c r="R347" s="117">
        <v>-9.5623891614254261E-2</v>
      </c>
      <c r="S347" s="117">
        <v>-0.93663884136998898</v>
      </c>
      <c r="T347" s="117">
        <v>0.82094065931891758</v>
      </c>
      <c r="U347" s="114">
        <v>1.3781362325508484</v>
      </c>
      <c r="V347" s="114">
        <v>-0.18322454208278155</v>
      </c>
      <c r="W347" s="88">
        <v>7.8652253165334612E-2</v>
      </c>
      <c r="X347" s="50"/>
      <c r="Y347" s="89">
        <v>346</v>
      </c>
      <c r="Z347" s="114">
        <f>(幕後結果!$AB$2+幕後結果!$AB$4*幕後結果_最佳化!$N1348)*12/3</f>
        <v>0.82836839334896073</v>
      </c>
      <c r="AA347" s="114">
        <f>(幕後結果!$AC$2+幕後結果!$AC$4*幕後結果_最佳化!$O1348)*12/3</f>
        <v>2.4681825167652911</v>
      </c>
      <c r="AB347" s="114">
        <f>(幕後結果!$AD$2+幕後結果!$AD$4*幕後結果_最佳化!$P1348)*12/3</f>
        <v>-1.0127494922441163</v>
      </c>
      <c r="AC347" s="114">
        <f>(幕後結果!$AE$2+幕後結果!$AE$4*幕後結果_最佳化!$Q1348)*12/3</f>
        <v>8.65567239062906E-2</v>
      </c>
      <c r="AD347" s="114">
        <f>(幕後結果!$AF$2+幕後結果!$AF$4*幕後結果_最佳化!$R1348)*12/3</f>
        <v>-0.64230055599068969</v>
      </c>
      <c r="AE347" s="114">
        <f>(幕後結果!$AG$2+幕後結果!$AG$4*幕後結果_最佳化!$S1348)*12/3</f>
        <v>-6.7941253856569295E-2</v>
      </c>
      <c r="AF347" s="114">
        <f>(幕後結果!$AH$2+幕後結果!$AH$4*幕後結果_最佳化!$T1348)*12/3</f>
        <v>0.12347729984900596</v>
      </c>
      <c r="AG347" s="114">
        <f>(幕後結果!$AI$2+幕後結果!$AI$4*幕後結果_最佳化!$U1348)*12/3</f>
        <v>0.22833721308417565</v>
      </c>
      <c r="AH347" s="114">
        <f>(幕後結果!$AJ$2+幕後結果!$AJ$4*幕後結果_最佳化!$V1348)*12/3</f>
        <v>0.83584187549074151</v>
      </c>
      <c r="AI347" s="90">
        <f>(幕後結果!$AK$2+幕後結果!$AK$4*幕後結果_最佳化!$W1348)*12/3</f>
        <v>1.786804420435061</v>
      </c>
      <c r="AJ347" s="50"/>
      <c r="AK347" s="50"/>
      <c r="AL347" s="50"/>
      <c r="AM347" s="98">
        <v>346</v>
      </c>
      <c r="AN347" s="118">
        <f t="shared" si="66"/>
        <v>2.9972049940793128E-2</v>
      </c>
      <c r="AO347" s="118">
        <f t="shared" si="67"/>
        <v>8.1042374001045317E-2</v>
      </c>
      <c r="AP347" s="118">
        <f t="shared" si="68"/>
        <v>2.9236291079252734E-3</v>
      </c>
      <c r="AQ347" s="118">
        <f t="shared" si="69"/>
        <v>9.6555945415718498E-3</v>
      </c>
      <c r="AR347" s="118">
        <f t="shared" si="70"/>
        <v>0.11655814131583654</v>
      </c>
      <c r="AS347" s="118">
        <f t="shared" si="71"/>
        <v>0.25992076696576077</v>
      </c>
      <c r="AT347" s="118">
        <f t="shared" si="72"/>
        <v>4.8368582369635954E-2</v>
      </c>
      <c r="AU347" s="118">
        <f t="shared" si="73"/>
        <v>0.20023984409832488</v>
      </c>
      <c r="AV347" s="118">
        <f t="shared" si="74"/>
        <v>0.23850461324979591</v>
      </c>
      <c r="AW347" s="118">
        <f t="shared" si="75"/>
        <v>1.281440440931057E-2</v>
      </c>
      <c r="AX347" s="118">
        <f t="shared" si="76"/>
        <v>1</v>
      </c>
      <c r="AY347" s="118">
        <f>SUMPRODUCT(AN347:AW347,幕後結果_最佳化!$Z$1005:$AI$1005)</f>
        <v>-6.7228031658210577E-2</v>
      </c>
      <c r="AZ347" s="118">
        <f>(SUMPRODUCT(AN347:AW347,MMULT(AN347:AW347,幕後結果!$AB$9:$AK$18)))*252</f>
        <v>6.8707850752540101E-2</v>
      </c>
      <c r="BA347" s="118">
        <f t="shared" si="77"/>
        <v>0.26212182425837821</v>
      </c>
      <c r="BB347" s="113">
        <f t="shared" si="78"/>
        <v>-0.42014064250390459</v>
      </c>
      <c r="BC347" s="50"/>
      <c r="BD347" s="50"/>
    </row>
    <row r="348" spans="1:56">
      <c r="A348" s="85">
        <v>347</v>
      </c>
      <c r="B348" s="114">
        <v>0.57942126431969987</v>
      </c>
      <c r="C348" s="114">
        <v>0.21326632145944369</v>
      </c>
      <c r="D348" s="114">
        <v>0.56807668800627686</v>
      </c>
      <c r="E348" s="114">
        <v>0.68679888729154781</v>
      </c>
      <c r="F348" s="114">
        <v>0.87578645643203457</v>
      </c>
      <c r="G348" s="114">
        <v>0.44769391368163536</v>
      </c>
      <c r="H348" s="114">
        <v>0.75336174166869463</v>
      </c>
      <c r="I348" s="114">
        <v>0.45273289430160557</v>
      </c>
      <c r="J348" s="114">
        <v>0.59415201002105267</v>
      </c>
      <c r="K348" s="94">
        <v>0.15574241687335699</v>
      </c>
      <c r="L348" s="95"/>
      <c r="M348" s="96">
        <v>347</v>
      </c>
      <c r="N348" s="117">
        <v>0.2004131558075572</v>
      </c>
      <c r="O348" s="117">
        <v>-0.79513901319937497</v>
      </c>
      <c r="P348" s="117">
        <v>0.17147965813705462</v>
      </c>
      <c r="Q348" s="117">
        <v>0.48679695926998579</v>
      </c>
      <c r="R348" s="117">
        <v>1.1541782757404055</v>
      </c>
      <c r="S348" s="117">
        <v>-0.13148983486236038</v>
      </c>
      <c r="T348" s="117">
        <v>0.6851068204517391</v>
      </c>
      <c r="U348" s="114">
        <v>-0.11875963537317549</v>
      </c>
      <c r="V348" s="114">
        <v>0.23823867789826556</v>
      </c>
      <c r="W348" s="88">
        <v>-1.0121113132045836</v>
      </c>
      <c r="X348" s="50"/>
      <c r="Y348" s="89">
        <v>347</v>
      </c>
      <c r="Z348" s="114">
        <f>(幕後結果!$AB$2+幕後結果!$AB$4*幕後結果_最佳化!$N1349)*12/3</f>
        <v>0.20053270819711241</v>
      </c>
      <c r="AA348" s="114">
        <f>(幕後結果!$AC$2+幕後結果!$AC$4*幕後結果_最佳化!$O1349)*12/3</f>
        <v>0.73226582859295775</v>
      </c>
      <c r="AB348" s="114">
        <f>(幕後結果!$AD$2+幕後結果!$AD$4*幕後結果_最佳化!$P1349)*12/3</f>
        <v>-0.73477376655539117</v>
      </c>
      <c r="AC348" s="114">
        <f>(幕後結果!$AE$2+幕後結果!$AE$4*幕後結果_最佳化!$Q1349)*12/3</f>
        <v>-0.24910495570653798</v>
      </c>
      <c r="AD348" s="114">
        <f>(幕後結果!$AF$2+幕後結果!$AF$4*幕後結果_最佳化!$R1349)*12/3</f>
        <v>0.44027585335900232</v>
      </c>
      <c r="AE348" s="114">
        <f>(幕後結果!$AG$2+幕後結果!$AG$4*幕後結果_最佳化!$S1349)*12/3</f>
        <v>0.53727843764488592</v>
      </c>
      <c r="AF348" s="114">
        <f>(幕後結果!$AH$2+幕後結果!$AH$4*幕後結果_最佳化!$T1349)*12/3</f>
        <v>5.2670827269743814E-2</v>
      </c>
      <c r="AG348" s="114">
        <f>(幕後結果!$AI$2+幕後結果!$AI$4*幕後結果_最佳化!$U1349)*12/3</f>
        <v>-0.95674293750859218</v>
      </c>
      <c r="AH348" s="114">
        <f>(幕後結果!$AJ$2+幕後結果!$AJ$4*幕後結果_最佳化!$V1349)*12/3</f>
        <v>0.90891059414584463</v>
      </c>
      <c r="AI348" s="90">
        <f>(幕後結果!$AK$2+幕後結果!$AK$4*幕後結果_最佳化!$W1349)*12/3</f>
        <v>0.43275154429161455</v>
      </c>
      <c r="AJ348" s="50"/>
      <c r="AK348" s="50"/>
      <c r="AL348" s="50"/>
      <c r="AM348" s="98">
        <v>347</v>
      </c>
      <c r="AN348" s="118">
        <f t="shared" si="66"/>
        <v>7.9525371133665854E-2</v>
      </c>
      <c r="AO348" s="118">
        <f t="shared" si="67"/>
        <v>4.0679999386953762E-2</v>
      </c>
      <c r="AP348" s="118">
        <f t="shared" si="68"/>
        <v>8.9328395453813741E-2</v>
      </c>
      <c r="AQ348" s="118">
        <f t="shared" si="69"/>
        <v>0.16724298830297551</v>
      </c>
      <c r="AR348" s="118">
        <f t="shared" si="70"/>
        <v>1.6620065674338033E-2</v>
      </c>
      <c r="AS348" s="118">
        <f t="shared" si="71"/>
        <v>0.18636081754817493</v>
      </c>
      <c r="AT348" s="118">
        <f t="shared" si="72"/>
        <v>0.12938939673976166</v>
      </c>
      <c r="AU348" s="118">
        <f t="shared" si="73"/>
        <v>1.0475471024676069E-2</v>
      </c>
      <c r="AV348" s="118">
        <f t="shared" si="74"/>
        <v>9.6938997409122624E-2</v>
      </c>
      <c r="AW348" s="118">
        <f t="shared" si="75"/>
        <v>0.18343849732651799</v>
      </c>
      <c r="AX348" s="118">
        <f t="shared" si="76"/>
        <v>1.0000000000000002</v>
      </c>
      <c r="AY348" s="118">
        <f>SUMPRODUCT(AN348:AW348,幕後結果_最佳化!$Z$1005:$AI$1005)</f>
        <v>0.13049571947409211</v>
      </c>
      <c r="AZ348" s="118">
        <f>(SUMPRODUCT(AN348:AW348,MMULT(AN348:AW348,幕後結果!$AB$9:$AK$18)))*252</f>
        <v>5.2618223548184281E-2</v>
      </c>
      <c r="BA348" s="118">
        <f t="shared" si="77"/>
        <v>0.22938662460610967</v>
      </c>
      <c r="BB348" s="113">
        <f t="shared" si="78"/>
        <v>0.38186934231456066</v>
      </c>
      <c r="BC348" s="50"/>
      <c r="BD348" s="50"/>
    </row>
    <row r="349" spans="1:56">
      <c r="A349" s="85">
        <v>348</v>
      </c>
      <c r="B349" s="114">
        <v>0.41568407892342063</v>
      </c>
      <c r="C349" s="114">
        <v>0.48932798742018591</v>
      </c>
      <c r="D349" s="114">
        <v>0.42406549040569286</v>
      </c>
      <c r="E349" s="114">
        <v>0.74600717964512442</v>
      </c>
      <c r="F349" s="114">
        <v>0.79747220260081852</v>
      </c>
      <c r="G349" s="114">
        <v>0.12425469958844704</v>
      </c>
      <c r="H349" s="114">
        <v>0.17403816612219059</v>
      </c>
      <c r="I349" s="114">
        <v>0.50845266819164436</v>
      </c>
      <c r="J349" s="114">
        <v>0.58862700169873028</v>
      </c>
      <c r="K349" s="94">
        <v>0.62958157987339014</v>
      </c>
      <c r="L349" s="95"/>
      <c r="M349" s="96">
        <v>348</v>
      </c>
      <c r="N349" s="117">
        <v>-0.2129471852183204</v>
      </c>
      <c r="O349" s="117">
        <v>-2.6753959770222668E-2</v>
      </c>
      <c r="P349" s="117">
        <v>-0.19150370152365015</v>
      </c>
      <c r="Q349" s="117">
        <v>0.66197750137849098</v>
      </c>
      <c r="R349" s="117">
        <v>0.83262617014866647</v>
      </c>
      <c r="S349" s="117">
        <v>-1.1539774863333805</v>
      </c>
      <c r="T349" s="117">
        <v>-0.93832710921932327</v>
      </c>
      <c r="U349" s="114">
        <v>2.1189282592602735E-2</v>
      </c>
      <c r="V349" s="114">
        <v>0.22401453079778569</v>
      </c>
      <c r="W349" s="88">
        <v>0.3307453549056068</v>
      </c>
      <c r="X349" s="50"/>
      <c r="Y349" s="89">
        <v>348</v>
      </c>
      <c r="Z349" s="114">
        <f>(幕後結果!$AB$2+幕後結果!$AB$4*幕後結果_最佳化!$N1350)*12/3</f>
        <v>-0.31267498726078019</v>
      </c>
      <c r="AA349" s="114">
        <f>(幕後結果!$AC$2+幕後結果!$AC$4*幕後結果_最佳化!$O1350)*12/3</f>
        <v>1.2533974297161552</v>
      </c>
      <c r="AB349" s="114">
        <f>(幕後結果!$AD$2+幕後結果!$AD$4*幕後結果_最佳化!$P1350)*12/3</f>
        <v>-1.2450766475646207</v>
      </c>
      <c r="AC349" s="114">
        <f>(幕後結果!$AE$2+幕後結果!$AE$4*幕後結果_最佳化!$Q1350)*12/3</f>
        <v>-8.8960764966360073E-2</v>
      </c>
      <c r="AD349" s="114">
        <f>(幕後結果!$AF$2+幕後結果!$AF$4*幕後結果_最佳化!$R1350)*12/3</f>
        <v>2.5457509862090166E-2</v>
      </c>
      <c r="AE349" s="114">
        <f>(幕後結果!$AG$2+幕後結果!$AG$4*幕後結果_最佳化!$S1350)*12/3</f>
        <v>-0.40130004204604747</v>
      </c>
      <c r="AF349" s="114">
        <f>(幕後結果!$AH$2+幕後結果!$AH$4*幕後結果_最佳化!$T1350)*12/3</f>
        <v>-0.5290220747660519</v>
      </c>
      <c r="AG349" s="114">
        <f>(幕後結果!$AI$2+幕後結果!$AI$4*幕後結果_最佳化!$U1350)*12/3</f>
        <v>-1.5027038751192026</v>
      </c>
      <c r="AH349" s="114">
        <f>(幕後結果!$AJ$2+幕後結果!$AJ$4*幕後結果_最佳化!$V1350)*12/3</f>
        <v>0.49602784603916367</v>
      </c>
      <c r="AI349" s="90">
        <f>(幕後結果!$AK$2+幕後結果!$AK$4*幕後結果_最佳化!$W1350)*12/3</f>
        <v>1.306308938922639</v>
      </c>
      <c r="AJ349" s="50"/>
      <c r="AK349" s="50"/>
      <c r="AL349" s="50"/>
      <c r="AM349" s="98">
        <v>348</v>
      </c>
      <c r="AN349" s="118">
        <f t="shared" si="66"/>
        <v>5.2748076994274293E-2</v>
      </c>
      <c r="AO349" s="118">
        <f t="shared" si="67"/>
        <v>0.17831432472539166</v>
      </c>
      <c r="AP349" s="118">
        <f t="shared" si="68"/>
        <v>9.4217211295772138E-2</v>
      </c>
      <c r="AQ349" s="118">
        <f t="shared" si="69"/>
        <v>6.0482674888772014E-2</v>
      </c>
      <c r="AR349" s="118">
        <f t="shared" si="70"/>
        <v>0.12990095258525552</v>
      </c>
      <c r="AS349" s="118">
        <f t="shared" si="71"/>
        <v>0.11592950242590115</v>
      </c>
      <c r="AT349" s="118">
        <f t="shared" si="72"/>
        <v>0.1289062872974279</v>
      </c>
      <c r="AU349" s="118">
        <f t="shared" si="73"/>
        <v>2.0806828532565149E-3</v>
      </c>
      <c r="AV349" s="118">
        <f t="shared" si="74"/>
        <v>0.17968657269071941</v>
      </c>
      <c r="AW349" s="118">
        <f t="shared" si="75"/>
        <v>5.7733714243229393E-2</v>
      </c>
      <c r="AX349" s="118">
        <f t="shared" si="76"/>
        <v>1</v>
      </c>
      <c r="AY349" s="118">
        <f>SUMPRODUCT(AN349:AW349,幕後結果_最佳化!$Z$1005:$AI$1005)</f>
        <v>0.19652706273565326</v>
      </c>
      <c r="AZ349" s="118">
        <f>(SUMPRODUCT(AN349:AW349,MMULT(AN349:AW349,幕後結果!$AB$9:$AK$18)))*252</f>
        <v>6.2194411922267566E-2</v>
      </c>
      <c r="BA349" s="118">
        <f t="shared" si="77"/>
        <v>0.24938807493997697</v>
      </c>
      <c r="BB349" s="113">
        <f t="shared" si="78"/>
        <v>0.6160160736339475</v>
      </c>
      <c r="BC349" s="50"/>
      <c r="BD349" s="50"/>
    </row>
    <row r="350" spans="1:56">
      <c r="A350" s="85">
        <v>349</v>
      </c>
      <c r="B350" s="114">
        <v>0.7463392111999354</v>
      </c>
      <c r="C350" s="114">
        <v>0.4561630301470474</v>
      </c>
      <c r="D350" s="114">
        <v>0.87900710901580226</v>
      </c>
      <c r="E350" s="114">
        <v>0.80659426558791059</v>
      </c>
      <c r="F350" s="114">
        <v>0.76082478365119077</v>
      </c>
      <c r="G350" s="114">
        <v>4.9121598609629613E-2</v>
      </c>
      <c r="H350" s="114">
        <v>0.78159821313744793</v>
      </c>
      <c r="I350" s="114">
        <v>0.3175067069863724</v>
      </c>
      <c r="J350" s="114">
        <v>0.54079917582798775</v>
      </c>
      <c r="K350" s="94">
        <v>0.10333003871047963</v>
      </c>
      <c r="L350" s="95"/>
      <c r="M350" s="96">
        <v>349</v>
      </c>
      <c r="N350" s="117">
        <v>0.66301401583833186</v>
      </c>
      <c r="O350" s="117">
        <v>-0.11010505365206141</v>
      </c>
      <c r="P350" s="117">
        <v>1.170037739032687</v>
      </c>
      <c r="Q350" s="117">
        <v>0.86541423837232712</v>
      </c>
      <c r="R350" s="117">
        <v>0.70895817416157003</v>
      </c>
      <c r="S350" s="117">
        <v>-1.6534309060683392</v>
      </c>
      <c r="T350" s="117">
        <v>0.77760218295214978</v>
      </c>
      <c r="U350" s="114">
        <v>-0.4746823305174101</v>
      </c>
      <c r="V350" s="114">
        <v>0.10244729096472394</v>
      </c>
      <c r="W350" s="88">
        <v>-1.2628027465694982</v>
      </c>
      <c r="X350" s="50"/>
      <c r="Y350" s="89">
        <v>349</v>
      </c>
      <c r="Z350" s="114">
        <f>(幕後結果!$AB$2+幕後結果!$AB$4*幕後結果_最佳化!$N1351)*12/3</f>
        <v>0.77487498956844136</v>
      </c>
      <c r="AA350" s="114">
        <f>(幕後結果!$AC$2+幕後結果!$AC$4*幕後結果_最佳化!$O1351)*12/3</f>
        <v>1.7445895836365508</v>
      </c>
      <c r="AB350" s="114">
        <f>(幕後結果!$AD$2+幕後結果!$AD$4*幕後結果_最佳化!$P1351)*12/3</f>
        <v>1.0949202515097953</v>
      </c>
      <c r="AC350" s="114">
        <f>(幕後結果!$AE$2+幕後結果!$AE$4*幕後結果_最佳化!$Q1351)*12/3</f>
        <v>0.11421495615149219</v>
      </c>
      <c r="AD350" s="114">
        <f>(幕後結果!$AF$2+幕後結果!$AF$4*幕後結果_最佳化!$R1351)*12/3</f>
        <v>0.48735805353098804</v>
      </c>
      <c r="AE350" s="114">
        <f>(幕後結果!$AG$2+幕後結果!$AG$4*幕後結果_最佳化!$S1351)*12/3</f>
        <v>-0.48598712471752209</v>
      </c>
      <c r="AF350" s="114">
        <f>(幕後結果!$AH$2+幕後結果!$AH$4*幕後結果_最佳化!$T1351)*12/3</f>
        <v>0.17168712994495561</v>
      </c>
      <c r="AG350" s="114">
        <f>(幕後結果!$AI$2+幕後結果!$AI$4*幕後結果_最佳化!$U1351)*12/3</f>
        <v>-1.1172279403505709</v>
      </c>
      <c r="AH350" s="114">
        <f>(幕後結果!$AJ$2+幕後結果!$AJ$4*幕後結果_最佳化!$V1351)*12/3</f>
        <v>1.0074454893704305</v>
      </c>
      <c r="AI350" s="90">
        <f>(幕後結果!$AK$2+幕後結果!$AK$4*幕後結果_最佳化!$W1351)*12/3</f>
        <v>0.35595520651143819</v>
      </c>
      <c r="AJ350" s="50"/>
      <c r="AK350" s="50"/>
      <c r="AL350" s="50"/>
      <c r="AM350" s="98">
        <v>349</v>
      </c>
      <c r="AN350" s="118">
        <f t="shared" si="66"/>
        <v>3.4101059213445972E-2</v>
      </c>
      <c r="AO350" s="118">
        <f t="shared" si="67"/>
        <v>9.6036799127919639E-2</v>
      </c>
      <c r="AP350" s="118">
        <f t="shared" si="68"/>
        <v>2.4542942781970879E-2</v>
      </c>
      <c r="AQ350" s="118">
        <f t="shared" si="69"/>
        <v>0.17921804195690183</v>
      </c>
      <c r="AR350" s="118">
        <f t="shared" si="70"/>
        <v>8.4334602387423699E-2</v>
      </c>
      <c r="AS350" s="118">
        <f t="shared" si="71"/>
        <v>0.20868945552751558</v>
      </c>
      <c r="AT350" s="118">
        <f t="shared" si="72"/>
        <v>0.13140125843427999</v>
      </c>
      <c r="AU350" s="118">
        <f t="shared" si="73"/>
        <v>1.7926726396681168E-2</v>
      </c>
      <c r="AV350" s="118">
        <f t="shared" si="74"/>
        <v>0.17510493675611769</v>
      </c>
      <c r="AW350" s="118">
        <f t="shared" si="75"/>
        <v>4.8644177417743385E-2</v>
      </c>
      <c r="AX350" s="118">
        <f t="shared" si="76"/>
        <v>0.99999999999999978</v>
      </c>
      <c r="AY350" s="118">
        <f>SUMPRODUCT(AN350:AW350,幕後結果_最佳化!$Z$1005:$AI$1005)</f>
        <v>0.12231646269733473</v>
      </c>
      <c r="AZ350" s="118">
        <f>(SUMPRODUCT(AN350:AW350,MMULT(AN350:AW350,幕後結果!$AB$9:$AK$18)))*252</f>
        <v>4.5841189199266788E-2</v>
      </c>
      <c r="BA350" s="118">
        <f t="shared" si="77"/>
        <v>0.21410555620830299</v>
      </c>
      <c r="BB350" s="113">
        <f t="shared" si="78"/>
        <v>0.37092200736757425</v>
      </c>
      <c r="BC350" s="50"/>
      <c r="BD350" s="50"/>
    </row>
    <row r="351" spans="1:56">
      <c r="A351" s="85">
        <v>350</v>
      </c>
      <c r="B351" s="114">
        <v>0.93944414472567184</v>
      </c>
      <c r="C351" s="114">
        <v>3.7456891031378614E-2</v>
      </c>
      <c r="D351" s="114">
        <v>0.90186671600419421</v>
      </c>
      <c r="E351" s="114">
        <v>0.51963564042821386</v>
      </c>
      <c r="F351" s="114">
        <v>0.70725697875993432</v>
      </c>
      <c r="G351" s="114">
        <v>0.78749070911950181</v>
      </c>
      <c r="H351" s="114">
        <v>0.29568897814292461</v>
      </c>
      <c r="I351" s="114">
        <v>0.53800235546413777</v>
      </c>
      <c r="J351" s="114">
        <v>0.86190349373536979</v>
      </c>
      <c r="K351" s="94">
        <v>0.9565260945238061</v>
      </c>
      <c r="L351" s="95"/>
      <c r="M351" s="96">
        <v>350</v>
      </c>
      <c r="N351" s="117">
        <v>1.5501241920364195</v>
      </c>
      <c r="O351" s="117">
        <v>-1.7809918506506632</v>
      </c>
      <c r="P351" s="117">
        <v>1.2922615925773213</v>
      </c>
      <c r="Q351" s="117">
        <v>4.9239140912766995E-2</v>
      </c>
      <c r="R351" s="117">
        <v>0.54538894442182273</v>
      </c>
      <c r="S351" s="117">
        <v>0.7977448318136876</v>
      </c>
      <c r="T351" s="117">
        <v>-0.53684026443886956</v>
      </c>
      <c r="U351" s="114">
        <v>9.5402300258614778E-2</v>
      </c>
      <c r="V351" s="114">
        <v>1.0889112776046894</v>
      </c>
      <c r="W351" s="88">
        <v>1.7117225497733968</v>
      </c>
      <c r="X351" s="50"/>
      <c r="Y351" s="89">
        <v>350</v>
      </c>
      <c r="Z351" s="114">
        <f>(幕後結果!$AB$2+幕後結果!$AB$4*幕後結果_最佳化!$N1352)*12/3</f>
        <v>1.8762669809093913</v>
      </c>
      <c r="AA351" s="114">
        <f>(幕後結果!$AC$2+幕後結果!$AC$4*幕後結果_最佳化!$O1352)*12/3</f>
        <v>0.60361623453608226</v>
      </c>
      <c r="AB351" s="114">
        <f>(幕後結果!$AD$2+幕後結果!$AD$4*幕後結果_最佳化!$P1352)*12/3</f>
        <v>1.4940359317209098</v>
      </c>
      <c r="AC351" s="114">
        <f>(幕後結果!$AE$2+幕後結果!$AE$4*幕後結果_最佳化!$Q1352)*12/3</f>
        <v>-0.51060800713660626</v>
      </c>
      <c r="AD351" s="114">
        <f>(幕後結果!$AF$2+幕後結果!$AF$4*幕後結果_最佳化!$R1352)*12/3</f>
        <v>0.30384256339819005</v>
      </c>
      <c r="AE351" s="114">
        <f>(幕後結果!$AG$2+幕後結果!$AG$4*幕後結果_最佳化!$S1352)*12/3</f>
        <v>1.4675530626956561</v>
      </c>
      <c r="AF351" s="114">
        <f>(幕後結果!$AH$2+幕後結果!$AH$4*幕後結果_最佳化!$T1352)*12/3</f>
        <v>-0.58207202051717311</v>
      </c>
      <c r="AG351" s="114">
        <f>(幕後結果!$AI$2+幕後結果!$AI$4*幕後結果_最佳化!$U1352)*12/3</f>
        <v>3.4610461198428366E-2</v>
      </c>
      <c r="AH351" s="114">
        <f>(幕後結果!$AJ$2+幕後結果!$AJ$4*幕後結果_最佳化!$V1352)*12/3</f>
        <v>1.0565335979444017</v>
      </c>
      <c r="AI351" s="90">
        <f>(幕後結果!$AK$2+幕後結果!$AK$4*幕後結果_最佳化!$W1352)*12/3</f>
        <v>2.5313485374330988</v>
      </c>
      <c r="AJ351" s="50"/>
      <c r="AK351" s="50"/>
      <c r="AL351" s="50"/>
      <c r="AM351" s="98">
        <v>350</v>
      </c>
      <c r="AN351" s="118">
        <f t="shared" si="66"/>
        <v>0.13002587475826757</v>
      </c>
      <c r="AO351" s="118">
        <f t="shared" si="67"/>
        <v>4.5815066385524177E-2</v>
      </c>
      <c r="AP351" s="118">
        <f t="shared" si="68"/>
        <v>7.2367156755661563E-2</v>
      </c>
      <c r="AQ351" s="118">
        <f t="shared" si="69"/>
        <v>0.14763211142857541</v>
      </c>
      <c r="AR351" s="118">
        <f t="shared" si="70"/>
        <v>0.11733942423981809</v>
      </c>
      <c r="AS351" s="118">
        <f t="shared" si="71"/>
        <v>0.17309227599883861</v>
      </c>
      <c r="AT351" s="118">
        <f t="shared" si="72"/>
        <v>0.13861882099508258</v>
      </c>
      <c r="AU351" s="118">
        <f t="shared" si="73"/>
        <v>6.9195305028556713E-3</v>
      </c>
      <c r="AV351" s="118">
        <f t="shared" si="74"/>
        <v>9.5381017058265488E-2</v>
      </c>
      <c r="AW351" s="118">
        <f t="shared" si="75"/>
        <v>7.280872187711078E-2</v>
      </c>
      <c r="AX351" s="118">
        <f t="shared" si="76"/>
        <v>0.99999999999999989</v>
      </c>
      <c r="AY351" s="118">
        <f>SUMPRODUCT(AN351:AW351,幕後結果_最佳化!$Z$1005:$AI$1005)</f>
        <v>-3.0122717423520337E-2</v>
      </c>
      <c r="AZ351" s="118">
        <f>(SUMPRODUCT(AN351:AW351,MMULT(AN351:AW351,幕後結果!$AB$9:$AK$18)))*252</f>
        <v>5.5484136615617678E-2</v>
      </c>
      <c r="BA351" s="118">
        <f t="shared" si="77"/>
        <v>0.23555070922333832</v>
      </c>
      <c r="BB351" s="113">
        <f t="shared" si="78"/>
        <v>-0.31000848040021639</v>
      </c>
      <c r="BC351" s="50"/>
      <c r="BD351" s="50"/>
    </row>
    <row r="352" spans="1:56">
      <c r="A352" s="85">
        <v>351</v>
      </c>
      <c r="B352" s="114">
        <v>9.6986787973058375E-2</v>
      </c>
      <c r="C352" s="114">
        <v>0.59039744095671676</v>
      </c>
      <c r="D352" s="114">
        <v>0.396918273552197</v>
      </c>
      <c r="E352" s="114">
        <v>0.29064830391022611</v>
      </c>
      <c r="F352" s="114">
        <v>0.29801408181005673</v>
      </c>
      <c r="G352" s="114">
        <v>0.12612230816238612</v>
      </c>
      <c r="H352" s="114">
        <v>0.66263746973125692</v>
      </c>
      <c r="I352" s="114">
        <v>0.88720394835195138</v>
      </c>
      <c r="J352" s="114">
        <v>0.21489698867814955</v>
      </c>
      <c r="K352" s="94">
        <v>0.11035098151165834</v>
      </c>
      <c r="L352" s="95"/>
      <c r="M352" s="96">
        <v>351</v>
      </c>
      <c r="N352" s="117">
        <v>-1.2989136171634375</v>
      </c>
      <c r="O352" s="117">
        <v>0.22856746017132287</v>
      </c>
      <c r="P352" s="117">
        <v>-0.26133192762903801</v>
      </c>
      <c r="Q352" s="117">
        <v>-0.55149176862884619</v>
      </c>
      <c r="R352" s="117">
        <v>-0.53012082153420825</v>
      </c>
      <c r="S352" s="117">
        <v>-1.1449144046883315</v>
      </c>
      <c r="T352" s="117">
        <v>0.41967203007450032</v>
      </c>
      <c r="U352" s="114">
        <v>1.2117917600443793</v>
      </c>
      <c r="V352" s="114">
        <v>-0.78954425056017929</v>
      </c>
      <c r="W352" s="88">
        <v>-1.2246636825592503</v>
      </c>
      <c r="X352" s="50"/>
      <c r="Y352" s="89">
        <v>351</v>
      </c>
      <c r="Z352" s="114">
        <f>(幕後結果!$AB$2+幕後結果!$AB$4*幕後結果_最佳化!$N1353)*12/3</f>
        <v>-1.6609570418478541</v>
      </c>
      <c r="AA352" s="114">
        <f>(幕後結果!$AC$2+幕後結果!$AC$4*幕後結果_最佳化!$O1353)*12/3</f>
        <v>0.80140928911236264</v>
      </c>
      <c r="AB352" s="114">
        <f>(幕後結果!$AD$2+幕後結果!$AD$4*幕後結果_最佳化!$P1353)*12/3</f>
        <v>-2.3905994061224618</v>
      </c>
      <c r="AC352" s="114">
        <f>(幕後結果!$AE$2+幕後結果!$AE$4*幕後結果_最佳化!$Q1353)*12/3</f>
        <v>-0.94257767464797515</v>
      </c>
      <c r="AD352" s="114">
        <f>(幕後結果!$AF$2+幕後結果!$AF$4*幕後結果_最佳化!$R1353)*12/3</f>
        <v>-2.0115596959009556</v>
      </c>
      <c r="AE352" s="114">
        <f>(幕後結果!$AG$2+幕後結果!$AG$4*幕後結果_最佳化!$S1353)*12/3</f>
        <v>-1.124203462081699</v>
      </c>
      <c r="AF352" s="114">
        <f>(幕後結果!$AH$2+幕後結果!$AH$4*幕後結果_最佳化!$T1353)*12/3</f>
        <v>-0.21858241228218836</v>
      </c>
      <c r="AG352" s="114">
        <f>(幕後結果!$AI$2+幕後結果!$AI$4*幕後結果_最佳化!$U1353)*12/3</f>
        <v>-1.0464755088903326</v>
      </c>
      <c r="AH352" s="114">
        <f>(幕後結果!$AJ$2+幕後結果!$AJ$4*幕後結果_最佳化!$V1353)*12/3</f>
        <v>0.12913405215973461</v>
      </c>
      <c r="AI352" s="90">
        <f>(幕後結果!$AK$2+幕後結果!$AK$4*幕後結果_最佳化!$W1353)*12/3</f>
        <v>-0.40896399643017728</v>
      </c>
      <c r="AJ352" s="50"/>
      <c r="AK352" s="50"/>
      <c r="AL352" s="50"/>
      <c r="AM352" s="98">
        <v>351</v>
      </c>
      <c r="AN352" s="118">
        <f t="shared" si="66"/>
        <v>0.10776228528999235</v>
      </c>
      <c r="AO352" s="118">
        <f t="shared" si="67"/>
        <v>9.6514176346327307E-2</v>
      </c>
      <c r="AP352" s="118">
        <f t="shared" si="68"/>
        <v>8.2682956529382415E-2</v>
      </c>
      <c r="AQ352" s="118">
        <f t="shared" si="69"/>
        <v>9.0292898442938141E-2</v>
      </c>
      <c r="AR352" s="118">
        <f t="shared" si="70"/>
        <v>0.10550624215394458</v>
      </c>
      <c r="AS352" s="118">
        <f t="shared" si="71"/>
        <v>0.13148379680143679</v>
      </c>
      <c r="AT352" s="118">
        <f t="shared" si="72"/>
        <v>0.10925614617060547</v>
      </c>
      <c r="AU352" s="118">
        <f t="shared" si="73"/>
        <v>0.10813231716296623</v>
      </c>
      <c r="AV352" s="118">
        <f t="shared" si="74"/>
        <v>4.5344536839896699E-2</v>
      </c>
      <c r="AW352" s="118">
        <f t="shared" si="75"/>
        <v>0.12302464426251002</v>
      </c>
      <c r="AX352" s="118">
        <f t="shared" si="76"/>
        <v>0.99999999999999989</v>
      </c>
      <c r="AY352" s="118">
        <f>SUMPRODUCT(AN352:AW352,幕後結果_最佳化!$Z$1005:$AI$1005)</f>
        <v>-9.2531526611125625E-2</v>
      </c>
      <c r="AZ352" s="118">
        <f>(SUMPRODUCT(AN352:AW352,MMULT(AN352:AW352,幕後結果!$AB$9:$AK$18)))*252</f>
        <v>6.8834381841335321E-2</v>
      </c>
      <c r="BA352" s="118">
        <f t="shared" si="77"/>
        <v>0.26236307255659153</v>
      </c>
      <c r="BB352" s="113">
        <f t="shared" si="78"/>
        <v>-0.51619888916308199</v>
      </c>
      <c r="BC352" s="50"/>
      <c r="BD352" s="50"/>
    </row>
    <row r="353" spans="1:56">
      <c r="A353" s="85">
        <v>352</v>
      </c>
      <c r="B353" s="114">
        <v>0.90228652488718564</v>
      </c>
      <c r="C353" s="114">
        <v>0.94413691099228925</v>
      </c>
      <c r="D353" s="114">
        <v>0.91571266237193361</v>
      </c>
      <c r="E353" s="114">
        <v>0.66201914942260598</v>
      </c>
      <c r="F353" s="114">
        <v>0.39134125237973594</v>
      </c>
      <c r="G353" s="114">
        <v>0.29165511317951509</v>
      </c>
      <c r="H353" s="114">
        <v>0.12566932419034882</v>
      </c>
      <c r="I353" s="114">
        <v>0.85920611419104542</v>
      </c>
      <c r="J353" s="114">
        <v>0.99129679678753346</v>
      </c>
      <c r="K353" s="94">
        <v>0.66190707203636978</v>
      </c>
      <c r="L353" s="95"/>
      <c r="M353" s="96">
        <v>352</v>
      </c>
      <c r="N353" s="117">
        <v>1.2946906976944677</v>
      </c>
      <c r="O353" s="117">
        <v>1.5904820967623652</v>
      </c>
      <c r="P353" s="117">
        <v>1.3767981103223634</v>
      </c>
      <c r="Q353" s="117">
        <v>0.41798005318715292</v>
      </c>
      <c r="R353" s="117">
        <v>-0.27582496914989879</v>
      </c>
      <c r="S353" s="117">
        <v>-0.5485559448266023</v>
      </c>
      <c r="T353" s="117">
        <v>-1.1471039818979611</v>
      </c>
      <c r="U353" s="114">
        <v>1.0767593912289972</v>
      </c>
      <c r="V353" s="114">
        <v>2.3780088865429714</v>
      </c>
      <c r="W353" s="88">
        <v>0.41767349189076403</v>
      </c>
      <c r="X353" s="50"/>
      <c r="Y353" s="89">
        <v>352</v>
      </c>
      <c r="Z353" s="114">
        <f>(幕後結果!$AB$2+幕後結果!$AB$4*幕後結果_最佳化!$N1354)*12/3</f>
        <v>1.5591334246309889</v>
      </c>
      <c r="AA353" s="114">
        <f>(幕後結果!$AC$2+幕後結果!$AC$4*幕後結果_最佳化!$O1354)*12/3</f>
        <v>3.917140158019988</v>
      </c>
      <c r="AB353" s="114">
        <f>(幕後結果!$AD$2+幕後結果!$AD$4*幕後結果_最佳化!$P1354)*12/3</f>
        <v>2.6998330274941487</v>
      </c>
      <c r="AC353" s="114">
        <f>(幕後結果!$AE$2+幕後結果!$AE$4*幕後結果_最佳化!$Q1354)*12/3</f>
        <v>8.7025177536806997E-2</v>
      </c>
      <c r="AD353" s="114">
        <f>(幕後結果!$AF$2+幕後結果!$AF$4*幕後結果_最佳化!$R1354)*12/3</f>
        <v>-9.1070989315093609E-2</v>
      </c>
      <c r="AE353" s="114">
        <f>(幕後結果!$AG$2+幕後結果!$AG$4*幕後結果_最佳化!$S1354)*12/3</f>
        <v>0.77952559964053891</v>
      </c>
      <c r="AF353" s="114">
        <f>(幕後結果!$AH$2+幕後結果!$AH$4*幕後結果_最佳化!$T1354)*12/3</f>
        <v>-0.6241394566412195</v>
      </c>
      <c r="AG353" s="114">
        <f>(幕後結果!$AI$2+幕後結果!$AI$4*幕後結果_最佳化!$U1354)*12/3</f>
        <v>0.37518289826117313</v>
      </c>
      <c r="AH353" s="114">
        <f>(幕後結果!$AJ$2+幕後結果!$AJ$4*幕後結果_最佳化!$V1354)*12/3</f>
        <v>1.9140570270849198</v>
      </c>
      <c r="AI353" s="90">
        <f>(幕後結果!$AK$2+幕後結果!$AK$4*幕後結果_最佳化!$W1354)*12/3</f>
        <v>1.7498213773230173</v>
      </c>
      <c r="AJ353" s="50"/>
      <c r="AK353" s="50"/>
      <c r="AL353" s="50"/>
      <c r="AM353" s="98">
        <v>352</v>
      </c>
      <c r="AN353" s="118">
        <f t="shared" si="66"/>
        <v>3.8019983449260178E-2</v>
      </c>
      <c r="AO353" s="118">
        <f t="shared" si="67"/>
        <v>0.15026859822348268</v>
      </c>
      <c r="AP353" s="118">
        <f t="shared" si="68"/>
        <v>0.13031336826155207</v>
      </c>
      <c r="AQ353" s="118">
        <f t="shared" si="69"/>
        <v>0.17612610183578375</v>
      </c>
      <c r="AR353" s="118">
        <f t="shared" si="70"/>
        <v>6.5037030739912766E-2</v>
      </c>
      <c r="AS353" s="118">
        <f t="shared" si="71"/>
        <v>0.10425976600193122</v>
      </c>
      <c r="AT353" s="118">
        <f t="shared" si="72"/>
        <v>9.840016931924582E-2</v>
      </c>
      <c r="AU353" s="118">
        <f t="shared" si="73"/>
        <v>5.061351185785555E-2</v>
      </c>
      <c r="AV353" s="118">
        <f t="shared" si="74"/>
        <v>9.9476961149641677E-2</v>
      </c>
      <c r="AW353" s="118">
        <f t="shared" si="75"/>
        <v>8.7484509161334337E-2</v>
      </c>
      <c r="AX353" s="118">
        <f t="shared" si="76"/>
        <v>1</v>
      </c>
      <c r="AY353" s="118">
        <f>SUMPRODUCT(AN353:AW353,幕後結果_最佳化!$Z$1005:$AI$1005)</f>
        <v>3.0720485054142377E-2</v>
      </c>
      <c r="AZ353" s="118">
        <f>(SUMPRODUCT(AN353:AW353,MMULT(AN353:AW353,幕後結果!$AB$9:$AK$18)))*252</f>
        <v>6.3621589140694296E-2</v>
      </c>
      <c r="BA353" s="118">
        <f t="shared" si="77"/>
        <v>0.25223320388222936</v>
      </c>
      <c r="BB353" s="113">
        <f t="shared" si="78"/>
        <v>-4.8286723390883864E-2</v>
      </c>
      <c r="BC353" s="50"/>
      <c r="BD353" s="50"/>
    </row>
    <row r="354" spans="1:56">
      <c r="A354" s="85">
        <v>353</v>
      </c>
      <c r="B354" s="114">
        <v>0.83975182838324658</v>
      </c>
      <c r="C354" s="114">
        <v>0.87284757904322929</v>
      </c>
      <c r="D354" s="114">
        <v>0.39421655263740352</v>
      </c>
      <c r="E354" s="114">
        <v>0.14436134830142855</v>
      </c>
      <c r="F354" s="114">
        <v>0.90858519704233176</v>
      </c>
      <c r="G354" s="114">
        <v>0.96716311848792236</v>
      </c>
      <c r="H354" s="114">
        <v>0.666411480825154</v>
      </c>
      <c r="I354" s="114">
        <v>0.75318299850880188</v>
      </c>
      <c r="J354" s="114">
        <v>0.97837371060915501</v>
      </c>
      <c r="K354" s="94">
        <v>0.53602470938682223</v>
      </c>
      <c r="L354" s="95"/>
      <c r="M354" s="96">
        <v>353</v>
      </c>
      <c r="N354" s="117">
        <v>0.99343842610872912</v>
      </c>
      <c r="O354" s="117">
        <v>1.1399554977813353</v>
      </c>
      <c r="P354" s="117">
        <v>-0.26834586488084211</v>
      </c>
      <c r="Q354" s="117">
        <v>-1.0609278387790628</v>
      </c>
      <c r="R354" s="117">
        <v>1.3320930741594932</v>
      </c>
      <c r="S354" s="117">
        <v>1.8406438794444253</v>
      </c>
      <c r="T354" s="117">
        <v>0.43002557361546423</v>
      </c>
      <c r="U354" s="114">
        <v>0.68454037536871937</v>
      </c>
      <c r="V354" s="114">
        <v>2.0212626942727385</v>
      </c>
      <c r="W354" s="88">
        <v>9.0423627933252856E-2</v>
      </c>
      <c r="X354" s="50"/>
      <c r="Y354" s="89">
        <v>353</v>
      </c>
      <c r="Z354" s="114">
        <f>(幕後結果!$AB$2+幕後結果!$AB$4*幕後結果_最佳化!$N1355)*12/3</f>
        <v>1.1851135472807006</v>
      </c>
      <c r="AA354" s="114">
        <f>(幕後結果!$AC$2+幕後結果!$AC$4*幕後結果_最佳化!$O1355)*12/3</f>
        <v>3.2533329773064019</v>
      </c>
      <c r="AB354" s="114">
        <f>(幕後結果!$AD$2+幕後結果!$AD$4*幕後結果_最佳化!$P1355)*12/3</f>
        <v>0.46582306856949596</v>
      </c>
      <c r="AC354" s="114">
        <f>(幕後結果!$AE$2+幕後結果!$AE$4*幕後結果_最佳化!$Q1355)*12/3</f>
        <v>-0.93304661218178797</v>
      </c>
      <c r="AD354" s="114">
        <f>(幕後結果!$AF$2+幕後結果!$AF$4*幕後結果_最佳化!$R1355)*12/3</f>
        <v>0.86224174620926919</v>
      </c>
      <c r="AE354" s="114">
        <f>(幕後結果!$AG$2+幕後結果!$AG$4*幕後結果_最佳化!$S1355)*12/3</f>
        <v>2.6322112680346441</v>
      </c>
      <c r="AF354" s="114">
        <f>(幕後結果!$AH$2+幕後結果!$AH$4*幕後結果_最佳化!$T1355)*12/3</f>
        <v>-0.18343269962182598</v>
      </c>
      <c r="AG354" s="114">
        <f>(幕後結果!$AI$2+幕後結果!$AI$4*幕後結果_最佳化!$U1355)*12/3</f>
        <v>-0.43495496279471468</v>
      </c>
      <c r="AH354" s="114">
        <f>(幕後結果!$AJ$2+幕後結果!$AJ$4*幕後結果_最佳化!$V1355)*12/3</f>
        <v>1.8172303867482318</v>
      </c>
      <c r="AI354" s="90">
        <f>(幕後結果!$AK$2+幕後結果!$AK$4*幕後結果_最佳化!$W1355)*12/3</f>
        <v>1.2079478435292732</v>
      </c>
      <c r="AJ354" s="50"/>
      <c r="AK354" s="50"/>
      <c r="AL354" s="50"/>
      <c r="AM354" s="98">
        <v>353</v>
      </c>
      <c r="AN354" s="118">
        <f t="shared" si="66"/>
        <v>0.11291627251510158</v>
      </c>
      <c r="AO354" s="118">
        <f t="shared" si="67"/>
        <v>5.2661452477099378E-2</v>
      </c>
      <c r="AP354" s="118">
        <f t="shared" si="68"/>
        <v>0.20371078258319394</v>
      </c>
      <c r="AQ354" s="118">
        <f t="shared" si="69"/>
        <v>7.1590658066381291E-2</v>
      </c>
      <c r="AR354" s="118">
        <f t="shared" si="70"/>
        <v>6.7563324983709983E-2</v>
      </c>
      <c r="AS354" s="118">
        <f t="shared" si="71"/>
        <v>0.21902613228719658</v>
      </c>
      <c r="AT354" s="118">
        <f t="shared" si="72"/>
        <v>6.6880356470471469E-2</v>
      </c>
      <c r="AU354" s="118">
        <f t="shared" si="73"/>
        <v>4.5463643308976946E-2</v>
      </c>
      <c r="AV354" s="118">
        <f t="shared" si="74"/>
        <v>0.10322670057855921</v>
      </c>
      <c r="AW354" s="118">
        <f t="shared" si="75"/>
        <v>5.6960676729309476E-2</v>
      </c>
      <c r="AX354" s="118">
        <f t="shared" si="76"/>
        <v>0.99999999999999978</v>
      </c>
      <c r="AY354" s="118">
        <f>SUMPRODUCT(AN354:AW354,幕後結果_最佳化!$Z$1005:$AI$1005)</f>
        <v>-6.603279587528689E-2</v>
      </c>
      <c r="AZ354" s="118">
        <f>(SUMPRODUCT(AN354:AW354,MMULT(AN354:AW354,幕後結果!$AB$9:$AK$18)))*252</f>
        <v>8.5730774774816026E-2</v>
      </c>
      <c r="BA354" s="118">
        <f t="shared" si="77"/>
        <v>0.29279818096227311</v>
      </c>
      <c r="BB354" s="113">
        <f t="shared" si="78"/>
        <v>-0.37204054860341784</v>
      </c>
      <c r="BC354" s="50"/>
      <c r="BD354" s="50"/>
    </row>
    <row r="355" spans="1:56">
      <c r="A355" s="85">
        <v>354</v>
      </c>
      <c r="B355" s="114">
        <v>0.7041786925375042</v>
      </c>
      <c r="C355" s="114">
        <v>0.78242651670094499</v>
      </c>
      <c r="D355" s="114">
        <v>0.58618594707852756</v>
      </c>
      <c r="E355" s="114">
        <v>0.63472884869935853</v>
      </c>
      <c r="F355" s="114">
        <v>8.5590212126601894E-2</v>
      </c>
      <c r="G355" s="114">
        <v>0.26718437473526335</v>
      </c>
      <c r="H355" s="114">
        <v>1.982378159186915E-2</v>
      </c>
      <c r="I355" s="114">
        <v>0.20077304905452587</v>
      </c>
      <c r="J355" s="114">
        <v>0.25176690659571466</v>
      </c>
      <c r="K355" s="94">
        <v>0.18739976930368374</v>
      </c>
      <c r="L355" s="95"/>
      <c r="M355" s="96">
        <v>354</v>
      </c>
      <c r="N355" s="117">
        <v>0.53645719046003393</v>
      </c>
      <c r="O355" s="117">
        <v>0.78041444756600242</v>
      </c>
      <c r="P355" s="117">
        <v>0.21774460731655884</v>
      </c>
      <c r="Q355" s="117">
        <v>0.34440423738828219</v>
      </c>
      <c r="R355" s="117">
        <v>-1.3684207135119044</v>
      </c>
      <c r="S355" s="117">
        <v>-0.62135093172032074</v>
      </c>
      <c r="T355" s="117">
        <v>-2.0574021014122059</v>
      </c>
      <c r="U355" s="114">
        <v>-0.83886316861356269</v>
      </c>
      <c r="V355" s="114">
        <v>-0.66893990533727543</v>
      </c>
      <c r="W355" s="88">
        <v>-0.88751900527917893</v>
      </c>
      <c r="X355" s="50"/>
      <c r="Y355" s="89">
        <v>354</v>
      </c>
      <c r="Z355" s="114">
        <f>(幕後結果!$AB$2+幕後結果!$AB$4*幕後結果_最佳化!$N1356)*12/3</f>
        <v>0.61774831279129683</v>
      </c>
      <c r="AA355" s="114">
        <f>(幕後結果!$AC$2+幕後結果!$AC$4*幕後結果_最佳化!$O1356)*12/3</f>
        <v>2.5808624428505436</v>
      </c>
      <c r="AB355" s="114">
        <f>(幕後結果!$AD$2+幕後結果!$AD$4*幕後結果_最佳化!$P1356)*12/3</f>
        <v>0.32983197630409355</v>
      </c>
      <c r="AC355" s="114">
        <f>(幕後結果!$AE$2+幕後結果!$AE$4*幕後結果_最佳化!$Q1356)*12/3</f>
        <v>-0.12506346503077809</v>
      </c>
      <c r="AD355" s="114">
        <f>(幕後結果!$AF$2+幕後結果!$AF$4*幕後結果_最佳化!$R1356)*12/3</f>
        <v>-1.8386665966669711</v>
      </c>
      <c r="AE355" s="114">
        <f>(幕後結果!$AG$2+幕後結果!$AG$4*幕後結果_最佳化!$S1356)*12/3</f>
        <v>3.054142247835484E-2</v>
      </c>
      <c r="AF355" s="114">
        <f>(幕後結果!$AH$2+幕後結果!$AH$4*幕後結果_最佳化!$T1356)*12/3</f>
        <v>-1.0976973384971602</v>
      </c>
      <c r="AG355" s="114">
        <f>(幕後結果!$AI$2+幕後結果!$AI$4*幕後結果_最佳化!$U1356)*12/3</f>
        <v>-3.2009839392272297</v>
      </c>
      <c r="AH355" s="114">
        <f>(幕後結果!$AJ$2+幕後結果!$AJ$4*幕後結果_最佳化!$V1356)*12/3</f>
        <v>1.0384680008904135E-2</v>
      </c>
      <c r="AI355" s="90">
        <f>(幕後結果!$AK$2+幕後結果!$AK$4*幕後結果_最佳化!$W1356)*12/3</f>
        <v>-0.15539003655435868</v>
      </c>
      <c r="AJ355" s="50"/>
      <c r="AK355" s="50"/>
      <c r="AL355" s="50"/>
      <c r="AM355" s="98">
        <v>354</v>
      </c>
      <c r="AN355" s="118">
        <f t="shared" si="66"/>
        <v>0.13186493880434288</v>
      </c>
      <c r="AO355" s="118">
        <f t="shared" si="67"/>
        <v>3.7478306212723266E-2</v>
      </c>
      <c r="AP355" s="118">
        <f t="shared" si="68"/>
        <v>0.15248237740767234</v>
      </c>
      <c r="AQ355" s="118">
        <f t="shared" si="69"/>
        <v>0.15177851348950064</v>
      </c>
      <c r="AR355" s="118">
        <f t="shared" si="70"/>
        <v>8.2038879352734254E-2</v>
      </c>
      <c r="AS355" s="118">
        <f t="shared" si="71"/>
        <v>2.3416082179264216E-2</v>
      </c>
      <c r="AT355" s="118">
        <f t="shared" si="72"/>
        <v>3.4356162085208267E-2</v>
      </c>
      <c r="AU355" s="118">
        <f t="shared" si="73"/>
        <v>0.2150181435775434</v>
      </c>
      <c r="AV355" s="118">
        <f t="shared" si="74"/>
        <v>9.6526250064301516E-2</v>
      </c>
      <c r="AW355" s="118">
        <f t="shared" si="75"/>
        <v>7.5040346826709334E-2</v>
      </c>
      <c r="AX355" s="118">
        <f t="shared" si="76"/>
        <v>1</v>
      </c>
      <c r="AY355" s="118">
        <f>SUMPRODUCT(AN355:AW355,幕後結果_最佳化!$Z$1005:$AI$1005)</f>
        <v>-0.44699845397108212</v>
      </c>
      <c r="AZ355" s="118">
        <f>(SUMPRODUCT(AN355:AW355,MMULT(AN355:AW355,幕後結果!$AB$9:$AK$18)))*252</f>
        <v>9.2233935498915356E-2</v>
      </c>
      <c r="BA355" s="118">
        <f t="shared" si="77"/>
        <v>0.30370040417970362</v>
      </c>
      <c r="BB355" s="113">
        <f t="shared" si="78"/>
        <v>-1.6130978004270373</v>
      </c>
      <c r="BC355" s="50"/>
      <c r="BD355" s="50"/>
    </row>
    <row r="356" spans="1:56">
      <c r="A356" s="85">
        <v>355</v>
      </c>
      <c r="B356" s="114">
        <v>0.10053800569133231</v>
      </c>
      <c r="C356" s="114">
        <v>0.42407597922528084</v>
      </c>
      <c r="D356" s="114">
        <v>0.84343598160782407</v>
      </c>
      <c r="E356" s="114">
        <v>0.78210013304884396</v>
      </c>
      <c r="F356" s="114">
        <v>0.11321024987753536</v>
      </c>
      <c r="G356" s="114">
        <v>7.3150837829405901E-2</v>
      </c>
      <c r="H356" s="114">
        <v>0.27663609931884148</v>
      </c>
      <c r="I356" s="114">
        <v>0.37266985852037071</v>
      </c>
      <c r="J356" s="114">
        <v>0.99424300401736532</v>
      </c>
      <c r="K356" s="94">
        <v>0.1613647389169004</v>
      </c>
      <c r="L356" s="95"/>
      <c r="M356" s="96">
        <v>355</v>
      </c>
      <c r="N356" s="117">
        <v>-1.2784919783219755</v>
      </c>
      <c r="O356" s="117">
        <v>-0.1914769234691043</v>
      </c>
      <c r="P356" s="117">
        <v>1.0086801870332507</v>
      </c>
      <c r="Q356" s="117">
        <v>0.77930557074773421</v>
      </c>
      <c r="R356" s="117">
        <v>-1.2096310456859045</v>
      </c>
      <c r="S356" s="117">
        <v>-1.4527194096164222</v>
      </c>
      <c r="T356" s="117">
        <v>-0.59286396059408675</v>
      </c>
      <c r="U356" s="114">
        <v>-0.32479039160811829</v>
      </c>
      <c r="V356" s="114">
        <v>2.5266996633572889</v>
      </c>
      <c r="W356" s="88">
        <v>-0.98886442567076249</v>
      </c>
      <c r="X356" s="50"/>
      <c r="Y356" s="89">
        <v>355</v>
      </c>
      <c r="Z356" s="114">
        <f>(幕後結果!$AB$2+幕後結果!$AB$4*幕後結果_最佳化!$N1357)*12/3</f>
        <v>-1.6356025480391605</v>
      </c>
      <c r="AA356" s="114">
        <f>(幕後結果!$AC$2+幕後結果!$AC$4*幕後結果_最佳化!$O1357)*12/3</f>
        <v>0.38107050821483113</v>
      </c>
      <c r="AB356" s="114">
        <f>(幕後結果!$AD$2+幕後結果!$AD$4*幕後結果_最佳化!$P1357)*12/3</f>
        <v>-1.2137146293011574</v>
      </c>
      <c r="AC356" s="114">
        <f>(幕後結果!$AE$2+幕後結果!$AE$4*幕後結果_最佳化!$Q1357)*12/3</f>
        <v>-0.14407710535593177</v>
      </c>
      <c r="AD356" s="114">
        <f>(幕後結果!$AF$2+幕後結果!$AF$4*幕後結果_最佳化!$R1357)*12/3</f>
        <v>-2.3232639754690823</v>
      </c>
      <c r="AE356" s="114">
        <f>(幕後結果!$AG$2+幕後結果!$AG$4*幕後結果_最佳化!$S1357)*12/3</f>
        <v>-1.2583301693295381</v>
      </c>
      <c r="AF356" s="114">
        <f>(幕後結果!$AH$2+幕後結果!$AH$4*幕後結果_最佳化!$T1357)*12/3</f>
        <v>-0.47058444636858826</v>
      </c>
      <c r="AG356" s="114">
        <f>(幕後結果!$AI$2+幕後結果!$AI$4*幕後結果_最佳化!$U1357)*12/3</f>
        <v>-2.4880785610520859</v>
      </c>
      <c r="AH356" s="114">
        <f>(幕後結果!$AJ$2+幕後結果!$AJ$4*幕後結果_最佳化!$V1357)*12/3</f>
        <v>1.686902419097249</v>
      </c>
      <c r="AI356" s="90">
        <f>(幕後結果!$AK$2+幕後結果!$AK$4*幕後結果_最佳化!$W1357)*12/3</f>
        <v>-0.25307184030543917</v>
      </c>
      <c r="AJ356" s="50"/>
      <c r="AK356" s="50"/>
      <c r="AL356" s="50"/>
      <c r="AM356" s="98">
        <v>355</v>
      </c>
      <c r="AN356" s="118">
        <f t="shared" si="66"/>
        <v>9.1530059029936744E-2</v>
      </c>
      <c r="AO356" s="118">
        <f t="shared" si="67"/>
        <v>0.10961292919240662</v>
      </c>
      <c r="AP356" s="118">
        <f t="shared" si="68"/>
        <v>6.1660295961773505E-2</v>
      </c>
      <c r="AQ356" s="118">
        <f t="shared" si="69"/>
        <v>7.6835502585648363E-2</v>
      </c>
      <c r="AR356" s="118">
        <f t="shared" si="70"/>
        <v>9.0851803431656747E-2</v>
      </c>
      <c r="AS356" s="118">
        <f t="shared" si="71"/>
        <v>0.15175198399860865</v>
      </c>
      <c r="AT356" s="118">
        <f t="shared" si="72"/>
        <v>1.4348980154320132E-2</v>
      </c>
      <c r="AU356" s="118">
        <f t="shared" si="73"/>
        <v>0.21079280534071698</v>
      </c>
      <c r="AV356" s="118">
        <f t="shared" si="74"/>
        <v>0.18089388598609604</v>
      </c>
      <c r="AW356" s="118">
        <f t="shared" si="75"/>
        <v>1.1721754318836299E-2</v>
      </c>
      <c r="AX356" s="118">
        <f t="shared" si="76"/>
        <v>1.0000000000000002</v>
      </c>
      <c r="AY356" s="118">
        <f>SUMPRODUCT(AN356:AW356,幕後結果_最佳化!$Z$1005:$AI$1005)</f>
        <v>-0.17480434449278079</v>
      </c>
      <c r="AZ356" s="118">
        <f>(SUMPRODUCT(AN356:AW356,MMULT(AN356:AW356,幕後結果!$AB$9:$AK$18)))*252</f>
        <v>7.8172668444173504E-2</v>
      </c>
      <c r="BA356" s="118">
        <f t="shared" si="77"/>
        <v>0.27959375608939036</v>
      </c>
      <c r="BB356" s="113">
        <f t="shared" si="78"/>
        <v>-0.77864522991413798</v>
      </c>
      <c r="BC356" s="50"/>
      <c r="BD356" s="50"/>
    </row>
    <row r="357" spans="1:56">
      <c r="A357" s="85">
        <v>356</v>
      </c>
      <c r="B357" s="114">
        <v>6.5462259094453579E-2</v>
      </c>
      <c r="C357" s="114">
        <v>0.66707789864553324</v>
      </c>
      <c r="D357" s="114">
        <v>0.88824128760168763</v>
      </c>
      <c r="E357" s="114">
        <v>0.10369288051461156</v>
      </c>
      <c r="F357" s="114">
        <v>0.60423432690573775</v>
      </c>
      <c r="G357" s="114">
        <v>0.39923780841851464</v>
      </c>
      <c r="H357" s="114">
        <v>0.48092189385151651</v>
      </c>
      <c r="I357" s="114">
        <v>0.46946002183715008</v>
      </c>
      <c r="J357" s="114">
        <v>0.47639361273770842</v>
      </c>
      <c r="K357" s="94">
        <v>0.77177730289935176</v>
      </c>
      <c r="L357" s="95"/>
      <c r="M357" s="96">
        <v>356</v>
      </c>
      <c r="N357" s="117">
        <v>-1.5104661588659194</v>
      </c>
      <c r="O357" s="117">
        <v>0.43185857685479329</v>
      </c>
      <c r="P357" s="117">
        <v>1.2172281443017041</v>
      </c>
      <c r="Q357" s="117">
        <v>-1.2607865497805759</v>
      </c>
      <c r="R357" s="117">
        <v>0.26432260115906503</v>
      </c>
      <c r="S357" s="117">
        <v>-0.25532043651322933</v>
      </c>
      <c r="T357" s="117">
        <v>-4.7839962285854937E-2</v>
      </c>
      <c r="U357" s="114">
        <v>-7.6627296059924355E-2</v>
      </c>
      <c r="V357" s="114">
        <v>-5.9207010993894756E-2</v>
      </c>
      <c r="W357" s="88">
        <v>0.74471274260317488</v>
      </c>
      <c r="X357" s="50"/>
      <c r="Y357" s="89">
        <v>356</v>
      </c>
      <c r="Z357" s="114">
        <f>(幕後結果!$AB$2+幕後結果!$AB$4*幕後結果_最佳化!$N1358)*12/3</f>
        <v>-1.9236101839609574</v>
      </c>
      <c r="AA357" s="114">
        <f>(幕後結果!$AC$2+幕後結果!$AC$4*幕後結果_最佳化!$O1358)*12/3</f>
        <v>0.8719398578326687</v>
      </c>
      <c r="AB357" s="114">
        <f>(幕後結果!$AD$2+幕後結果!$AD$4*幕後結果_最佳化!$P1358)*12/3</f>
        <v>-0.98940273835645864</v>
      </c>
      <c r="AC357" s="114">
        <f>(幕後結果!$AE$2+幕後結果!$AE$4*幕後結果_最佳化!$Q1358)*12/3</f>
        <v>-1.3982972495363206</v>
      </c>
      <c r="AD357" s="114">
        <f>(幕後結果!$AF$2+幕後結果!$AF$4*幕後結果_最佳化!$R1358)*12/3</f>
        <v>-1.1325026158916858</v>
      </c>
      <c r="AE357" s="114">
        <f>(幕後結果!$AG$2+幕後結果!$AG$4*幕後結果_最佳化!$S1358)*12/3</f>
        <v>-0.21189321547047016</v>
      </c>
      <c r="AF357" s="114">
        <f>(幕後結果!$AH$2+幕後結果!$AH$4*幕後結果_最佳化!$T1358)*12/3</f>
        <v>-0.43765952530046337</v>
      </c>
      <c r="AG357" s="114">
        <f>(幕後結果!$AI$2+幕後結果!$AI$4*幕後結果_最佳化!$U1358)*12/3</f>
        <v>-2.4072941135924721</v>
      </c>
      <c r="AH357" s="114">
        <f>(幕後結果!$AJ$2+幕後結果!$AJ$4*幕後結果_最佳化!$V1358)*12/3</f>
        <v>0.41786740617889401</v>
      </c>
      <c r="AI357" s="90">
        <f>(幕後結果!$AK$2+幕後結果!$AK$4*幕後結果_最佳化!$W1358)*12/3</f>
        <v>0.62083526240112896</v>
      </c>
      <c r="AJ357" s="50"/>
      <c r="AK357" s="50"/>
      <c r="AL357" s="50"/>
      <c r="AM357" s="98">
        <v>356</v>
      </c>
      <c r="AN357" s="118">
        <f t="shared" si="66"/>
        <v>0.11495993663370555</v>
      </c>
      <c r="AO357" s="118">
        <f t="shared" si="67"/>
        <v>0.14311922050887016</v>
      </c>
      <c r="AP357" s="118">
        <f t="shared" si="68"/>
        <v>0.13083410929582406</v>
      </c>
      <c r="AQ357" s="118">
        <f t="shared" si="69"/>
        <v>0.14045874787833529</v>
      </c>
      <c r="AR357" s="118">
        <f t="shared" si="70"/>
        <v>7.1080611166339513E-2</v>
      </c>
      <c r="AS357" s="118">
        <f t="shared" si="71"/>
        <v>0.12311410030021103</v>
      </c>
      <c r="AT357" s="118">
        <f t="shared" si="72"/>
        <v>0.10614855862377089</v>
      </c>
      <c r="AU357" s="118">
        <f t="shared" si="73"/>
        <v>3.0537850990923945E-2</v>
      </c>
      <c r="AV357" s="118">
        <f t="shared" si="74"/>
        <v>3.0569265327748292E-2</v>
      </c>
      <c r="AW357" s="118">
        <f t="shared" si="75"/>
        <v>0.1091775992742713</v>
      </c>
      <c r="AX357" s="118">
        <f t="shared" si="76"/>
        <v>1.0000000000000002</v>
      </c>
      <c r="AY357" s="118">
        <f>SUMPRODUCT(AN357:AW357,幕後結果_最佳化!$Z$1005:$AI$1005)</f>
        <v>4.6342827705425062E-2</v>
      </c>
      <c r="AZ357" s="118">
        <f>(SUMPRODUCT(AN357:AW357,MMULT(AN357:AW357,幕後結果!$AB$9:$AK$18)))*252</f>
        <v>7.3525127512532415E-2</v>
      </c>
      <c r="BA357" s="118">
        <f t="shared" si="77"/>
        <v>0.27115517238756931</v>
      </c>
      <c r="BB357" s="113">
        <f t="shared" si="78"/>
        <v>1.2696891138422157E-2</v>
      </c>
      <c r="BC357" s="50"/>
      <c r="BD357" s="50"/>
    </row>
    <row r="358" spans="1:56">
      <c r="A358" s="85">
        <v>357</v>
      </c>
      <c r="B358" s="114">
        <v>0.90548360253874161</v>
      </c>
      <c r="C358" s="114">
        <v>0.78269811289630842</v>
      </c>
      <c r="D358" s="114">
        <v>0.30660086218277649</v>
      </c>
      <c r="E358" s="114">
        <v>0.64074972943172703</v>
      </c>
      <c r="F358" s="114">
        <v>0.20740579841696882</v>
      </c>
      <c r="G358" s="114">
        <v>0.58733659935511651</v>
      </c>
      <c r="H358" s="114">
        <v>0.13470496912598717</v>
      </c>
      <c r="I358" s="114">
        <v>0.66926127756411824</v>
      </c>
      <c r="J358" s="114">
        <v>0.91641796028769384</v>
      </c>
      <c r="K358" s="94">
        <v>0.32546471297518353</v>
      </c>
      <c r="L358" s="95"/>
      <c r="M358" s="96">
        <v>357</v>
      </c>
      <c r="N358" s="117">
        <v>1.3134457351498556</v>
      </c>
      <c r="O358" s="117">
        <v>0.78133791796016261</v>
      </c>
      <c r="P358" s="117">
        <v>-0.50550850785524859</v>
      </c>
      <c r="Q358" s="117">
        <v>0.36046350832582885</v>
      </c>
      <c r="R358" s="117">
        <v>-0.81545555235921063</v>
      </c>
      <c r="S358" s="117">
        <v>0.22069901137684694</v>
      </c>
      <c r="T358" s="117">
        <v>-1.1044224233178266</v>
      </c>
      <c r="U358" s="114">
        <v>0.43787424722864565</v>
      </c>
      <c r="V358" s="114">
        <v>1.3813737281912633</v>
      </c>
      <c r="W358" s="88">
        <v>-0.45247139210770698</v>
      </c>
      <c r="X358" s="50"/>
      <c r="Y358" s="89">
        <v>357</v>
      </c>
      <c r="Z358" s="114">
        <f>(幕後結果!$AB$2+幕後結果!$AB$4*幕後結果_最佳化!$N1359)*12/3</f>
        <v>1.5824187488273502</v>
      </c>
      <c r="AA358" s="114">
        <f>(幕後結果!$AC$2+幕後結果!$AC$4*幕後結果_最佳化!$O1359)*12/3</f>
        <v>3.093863836345097</v>
      </c>
      <c r="AB358" s="114">
        <f>(幕後結果!$AD$2+幕後結果!$AD$4*幕後結果_最佳化!$P1359)*12/3</f>
        <v>0.41656964731070212</v>
      </c>
      <c r="AC358" s="114">
        <f>(幕後結果!$AE$2+幕後結果!$AE$4*幕後結果_最佳化!$Q1359)*12/3</f>
        <v>-3.4285014102647171E-2</v>
      </c>
      <c r="AD358" s="114">
        <f>(幕後結果!$AF$2+幕後結果!$AF$4*幕後結果_最佳化!$R1359)*12/3</f>
        <v>-1.0712734629739638</v>
      </c>
      <c r="AE358" s="114">
        <f>(幕後結果!$AG$2+幕後結果!$AG$4*幕後結果_最佳化!$S1359)*12/3</f>
        <v>1.0516553837702489</v>
      </c>
      <c r="AF358" s="114">
        <f>(幕後結果!$AH$2+幕後結果!$AH$4*幕後結果_最佳化!$T1359)*12/3</f>
        <v>-0.71312807897546493</v>
      </c>
      <c r="AG358" s="114">
        <f>(幕後結果!$AI$2+幕後結果!$AI$4*幕後結果_最佳化!$U1359)*12/3</f>
        <v>-1.0825061570971357</v>
      </c>
      <c r="AH358" s="114">
        <f>(幕後結果!$AJ$2+幕後結果!$AJ$4*幕後結果_最佳化!$V1359)*12/3</f>
        <v>1.2506315614287085</v>
      </c>
      <c r="AI358" s="90">
        <f>(幕後結果!$AK$2+幕後結果!$AK$4*幕後結果_最佳化!$W1359)*12/3</f>
        <v>0.86816316195378496</v>
      </c>
      <c r="AJ358" s="50"/>
      <c r="AK358" s="50"/>
      <c r="AL358" s="50"/>
      <c r="AM358" s="98">
        <v>357</v>
      </c>
      <c r="AN358" s="118">
        <f t="shared" si="66"/>
        <v>0.12366326469987524</v>
      </c>
      <c r="AO358" s="118">
        <f t="shared" si="67"/>
        <v>0.14759983649217395</v>
      </c>
      <c r="AP358" s="118">
        <f t="shared" si="68"/>
        <v>2.829683053129441E-2</v>
      </c>
      <c r="AQ358" s="118">
        <f t="shared" si="69"/>
        <v>2.6380973564495924E-2</v>
      </c>
      <c r="AR358" s="118">
        <f t="shared" si="70"/>
        <v>0.13363337088491625</v>
      </c>
      <c r="AS358" s="118">
        <f t="shared" si="71"/>
        <v>0.1218436729445911</v>
      </c>
      <c r="AT358" s="118">
        <f t="shared" si="72"/>
        <v>0.14297418542154439</v>
      </c>
      <c r="AU358" s="118">
        <f t="shared" si="73"/>
        <v>9.3316361758321642E-2</v>
      </c>
      <c r="AV358" s="118">
        <f t="shared" si="74"/>
        <v>5.1317860122625694E-2</v>
      </c>
      <c r="AW358" s="118">
        <f t="shared" si="75"/>
        <v>0.13097364358016139</v>
      </c>
      <c r="AX358" s="118">
        <f t="shared" si="76"/>
        <v>1</v>
      </c>
      <c r="AY358" s="118">
        <f>SUMPRODUCT(AN358:AW358,幕後結果_最佳化!$Z$1005:$AI$1005)</f>
        <v>4.6492437463921857E-2</v>
      </c>
      <c r="AZ358" s="118">
        <f>(SUMPRODUCT(AN358:AW358,MMULT(AN358:AW358,幕後結果!$AB$9:$AK$18)))*252</f>
        <v>6.610908470103824E-2</v>
      </c>
      <c r="BA358" s="118">
        <f t="shared" si="77"/>
        <v>0.25711686973249781</v>
      </c>
      <c r="BB358" s="113">
        <f t="shared" si="78"/>
        <v>1.3972002178073331E-2</v>
      </c>
      <c r="BC358" s="50"/>
      <c r="BD358" s="50"/>
    </row>
    <row r="359" spans="1:56">
      <c r="A359" s="85">
        <v>358</v>
      </c>
      <c r="B359" s="114">
        <v>0.70033106661253108</v>
      </c>
      <c r="C359" s="114">
        <v>0.96501304874278859</v>
      </c>
      <c r="D359" s="114">
        <v>0.32752896362768191</v>
      </c>
      <c r="E359" s="114">
        <v>0.1389383131196551</v>
      </c>
      <c r="F359" s="114">
        <v>0.10140870133434499</v>
      </c>
      <c r="G359" s="114">
        <v>0.9565413179157678</v>
      </c>
      <c r="H359" s="114">
        <v>5.1469410355260647E-2</v>
      </c>
      <c r="I359" s="114">
        <v>0.56196067248965287</v>
      </c>
      <c r="J359" s="114">
        <v>0.59510137260149398</v>
      </c>
      <c r="K359" s="94">
        <v>0.45014827239262867</v>
      </c>
      <c r="L359" s="95"/>
      <c r="M359" s="96">
        <v>358</v>
      </c>
      <c r="N359" s="117">
        <v>0.52535293255093185</v>
      </c>
      <c r="O359" s="117">
        <v>1.8120795706992379</v>
      </c>
      <c r="P359" s="117">
        <v>-0.44674674412316812</v>
      </c>
      <c r="Q359" s="117">
        <v>-1.0851016734667285</v>
      </c>
      <c r="R359" s="117">
        <v>-1.2735656209287538</v>
      </c>
      <c r="S359" s="117">
        <v>1.7118877090170059</v>
      </c>
      <c r="T359" s="117">
        <v>-1.6307701853784569</v>
      </c>
      <c r="U359" s="114">
        <v>0.15594210659385921</v>
      </c>
      <c r="V359" s="114">
        <v>0.24068759414390109</v>
      </c>
      <c r="W359" s="88">
        <v>-0.12528674584740843</v>
      </c>
      <c r="X359" s="50"/>
      <c r="Y359" s="89">
        <v>358</v>
      </c>
      <c r="Z359" s="114">
        <f>(幕後結果!$AB$2+幕後結果!$AB$4*幕後結果_最佳化!$N1360)*12/3</f>
        <v>0.60396181697711904</v>
      </c>
      <c r="AA359" s="114">
        <f>(幕後結果!$AC$2+幕後結果!$AC$4*幕後結果_最佳化!$O1360)*12/3</f>
        <v>3.6389872013621041</v>
      </c>
      <c r="AB359" s="114">
        <f>(幕後結果!$AD$2+幕後結果!$AD$4*幕後結果_最佳化!$P1360)*12/3</f>
        <v>4.9416542783576545E-2</v>
      </c>
      <c r="AC359" s="114">
        <f>(幕後結果!$AE$2+幕後結果!$AE$4*幕後結果_最佳化!$Q1360)*12/3</f>
        <v>-0.91735481931559493</v>
      </c>
      <c r="AD359" s="114">
        <f>(幕後結果!$AF$2+幕後結果!$AF$4*幕後結果_最佳化!$R1360)*12/3</f>
        <v>-1.9635046795392048</v>
      </c>
      <c r="AE359" s="114">
        <f>(幕後結果!$AG$2+幕後結果!$AG$4*幕後結果_最佳化!$S1360)*12/3</f>
        <v>2.0254109326735068</v>
      </c>
      <c r="AF359" s="114">
        <f>(幕後結果!$AH$2+幕後結果!$AH$4*幕後結果_最佳化!$T1360)*12/3</f>
        <v>-1.0982569072039579</v>
      </c>
      <c r="AG359" s="114">
        <f>(幕後結果!$AI$2+幕後結果!$AI$4*幕後結果_最佳化!$U1360)*12/3</f>
        <v>-2.5387185044288212</v>
      </c>
      <c r="AH359" s="114">
        <f>(幕後結果!$AJ$2+幕後結果!$AJ$4*幕後結果_最佳化!$V1360)*12/3</f>
        <v>0.56244414555266964</v>
      </c>
      <c r="AI359" s="90">
        <f>(幕後結果!$AK$2+幕後結果!$AK$4*幕後結果_最佳化!$W1360)*12/3</f>
        <v>0.28624655294849954</v>
      </c>
      <c r="AJ359" s="50"/>
      <c r="AK359" s="50"/>
      <c r="AL359" s="50"/>
      <c r="AM359" s="98">
        <v>358</v>
      </c>
      <c r="AN359" s="118">
        <f t="shared" si="66"/>
        <v>8.1581119360701643E-2</v>
      </c>
      <c r="AO359" s="118">
        <f t="shared" si="67"/>
        <v>0.14739158244049166</v>
      </c>
      <c r="AP359" s="118">
        <f t="shared" si="68"/>
        <v>7.3617924698693007E-2</v>
      </c>
      <c r="AQ359" s="118">
        <f t="shared" si="69"/>
        <v>0.11121393518415777</v>
      </c>
      <c r="AR359" s="118">
        <f t="shared" si="70"/>
        <v>0.12058899944244393</v>
      </c>
      <c r="AS359" s="118">
        <f t="shared" si="71"/>
        <v>0.11393075666358485</v>
      </c>
      <c r="AT359" s="118">
        <f t="shared" si="72"/>
        <v>2.4246738495256406E-2</v>
      </c>
      <c r="AU359" s="118">
        <f t="shared" si="73"/>
        <v>3.7206475487808754E-2</v>
      </c>
      <c r="AV359" s="118">
        <f t="shared" si="74"/>
        <v>0.15261632774497202</v>
      </c>
      <c r="AW359" s="118">
        <f t="shared" si="75"/>
        <v>0.13760614048188982</v>
      </c>
      <c r="AX359" s="118">
        <f t="shared" si="76"/>
        <v>0.99999999999999989</v>
      </c>
      <c r="AY359" s="118">
        <f>SUMPRODUCT(AN359:AW359,幕後結果_最佳化!$Z$1005:$AI$1005)</f>
        <v>0.17985682440626913</v>
      </c>
      <c r="AZ359" s="118">
        <f>(SUMPRODUCT(AN359:AW359,MMULT(AN359:AW359,幕後結果!$AB$9:$AK$18)))*252</f>
        <v>6.566393051449651E-2</v>
      </c>
      <c r="BA359" s="118">
        <f t="shared" si="77"/>
        <v>0.25624974246718085</v>
      </c>
      <c r="BB359" s="113">
        <f t="shared" si="78"/>
        <v>0.53446619336138401</v>
      </c>
      <c r="BC359" s="50"/>
      <c r="BD359" s="50"/>
    </row>
    <row r="360" spans="1:56">
      <c r="A360" s="85">
        <v>359</v>
      </c>
      <c r="B360" s="114">
        <v>0.38089305740231705</v>
      </c>
      <c r="C360" s="114">
        <v>0.6553111775124898</v>
      </c>
      <c r="D360" s="114">
        <v>0.49631511695022845</v>
      </c>
      <c r="E360" s="114">
        <v>0.30827964266918717</v>
      </c>
      <c r="F360" s="114">
        <v>9.0719761599108217E-2</v>
      </c>
      <c r="G360" s="114">
        <v>0.6593176845611104</v>
      </c>
      <c r="H360" s="114">
        <v>0.92297241479294878</v>
      </c>
      <c r="I360" s="114">
        <v>0.67251650427326504</v>
      </c>
      <c r="J360" s="114">
        <v>1.9658341060484474E-2</v>
      </c>
      <c r="K360" s="94">
        <v>0.90166189115936812</v>
      </c>
      <c r="L360" s="95"/>
      <c r="M360" s="96">
        <v>359</v>
      </c>
      <c r="N360" s="117">
        <v>-0.3031361380888058</v>
      </c>
      <c r="O360" s="117">
        <v>0.39969979249172255</v>
      </c>
      <c r="P360" s="117">
        <v>-9.2367633829700986E-3</v>
      </c>
      <c r="Q360" s="117">
        <v>-0.50073265755109286</v>
      </c>
      <c r="R360" s="117">
        <v>-1.3363358517130537</v>
      </c>
      <c r="S360" s="117">
        <v>0.41060168102029981</v>
      </c>
      <c r="T360" s="117">
        <v>1.4253530568410064</v>
      </c>
      <c r="U360" s="114">
        <v>0.44687267895886973</v>
      </c>
      <c r="V360" s="114">
        <v>-2.0608570263332431</v>
      </c>
      <c r="W360" s="88">
        <v>1.2910791945338336</v>
      </c>
      <c r="X360" s="50"/>
      <c r="Y360" s="89">
        <v>359</v>
      </c>
      <c r="Z360" s="114">
        <f>(幕後結果!$AB$2+幕後結果!$AB$4*幕後結果_最佳化!$N1361)*12/3</f>
        <v>-0.42464911749192563</v>
      </c>
      <c r="AA360" s="114">
        <f>(幕後結果!$AC$2+幕後結果!$AC$4*幕後結果_最佳化!$O1361)*12/3</f>
        <v>1.6343776682042293</v>
      </c>
      <c r="AB360" s="114">
        <f>(幕後結果!$AD$2+幕後結果!$AD$4*幕後結果_最佳化!$P1361)*12/3</f>
        <v>-0.97587514973867762</v>
      </c>
      <c r="AC360" s="114">
        <f>(幕後結果!$AE$2+幕後結果!$AE$4*幕後結果_最佳化!$Q1361)*12/3</f>
        <v>-0.79159587296876044</v>
      </c>
      <c r="AD360" s="114">
        <f>(幕後結果!$AF$2+幕後結果!$AF$4*幕後結果_最佳化!$R1361)*12/3</f>
        <v>-2.3803082800454565</v>
      </c>
      <c r="AE360" s="114">
        <f>(幕後結果!$AG$2+幕後結果!$AG$4*幕後結果_最佳化!$S1361)*12/3</f>
        <v>0.47229498017037236</v>
      </c>
      <c r="AF360" s="114">
        <f>(幕後結果!$AH$2+幕後結果!$AH$4*幕後結果_最佳化!$T1361)*12/3</f>
        <v>0.12954178918771214</v>
      </c>
      <c r="AG360" s="114">
        <f>(幕後結果!$AI$2+幕後結果!$AI$4*幕後結果_最佳化!$U1361)*12/3</f>
        <v>-1.6039145569103894</v>
      </c>
      <c r="AH360" s="114">
        <f>(幕後結果!$AJ$2+幕後結果!$AJ$4*幕後結果_最佳化!$V1361)*12/3</f>
        <v>5.5466860371451432E-2</v>
      </c>
      <c r="AI360" s="90">
        <f>(幕後結果!$AK$2+幕後結果!$AK$4*幕後結果_最佳化!$W1361)*12/3</f>
        <v>1.8134414721260697</v>
      </c>
      <c r="AJ360" s="50"/>
      <c r="AK360" s="50"/>
      <c r="AL360" s="50"/>
      <c r="AM360" s="98">
        <v>359</v>
      </c>
      <c r="AN360" s="118">
        <f t="shared" si="66"/>
        <v>0.18837507083749996</v>
      </c>
      <c r="AO360" s="118">
        <f t="shared" si="67"/>
        <v>3.3208432848817381E-2</v>
      </c>
      <c r="AP360" s="118">
        <f t="shared" si="68"/>
        <v>0.10742300574167971</v>
      </c>
      <c r="AQ360" s="118">
        <f t="shared" si="69"/>
        <v>0.14443549878311332</v>
      </c>
      <c r="AR360" s="118">
        <f t="shared" si="70"/>
        <v>5.8291481381424776E-3</v>
      </c>
      <c r="AS360" s="118">
        <f t="shared" si="71"/>
        <v>7.3222432527813797E-2</v>
      </c>
      <c r="AT360" s="118">
        <f t="shared" si="72"/>
        <v>0.12637850262651543</v>
      </c>
      <c r="AU360" s="118">
        <f t="shared" si="73"/>
        <v>8.0764697609332602E-3</v>
      </c>
      <c r="AV360" s="118">
        <f t="shared" si="74"/>
        <v>0.11948604510029162</v>
      </c>
      <c r="AW360" s="118">
        <f t="shared" si="75"/>
        <v>0.19356539363519298</v>
      </c>
      <c r="AX360" s="118">
        <f t="shared" si="76"/>
        <v>0.99999999999999989</v>
      </c>
      <c r="AY360" s="118">
        <f>SUMPRODUCT(AN360:AW360,幕後結果_最佳化!$Z$1005:$AI$1005)</f>
        <v>0.10374259623069784</v>
      </c>
      <c r="AZ360" s="118">
        <f>(SUMPRODUCT(AN360:AW360,MMULT(AN360:AW360,幕後結果!$AB$9:$AK$18)))*252</f>
        <v>6.0851318584068975E-2</v>
      </c>
      <c r="BA360" s="118">
        <f t="shared" si="77"/>
        <v>0.24668060033993142</v>
      </c>
      <c r="BB360" s="113">
        <f t="shared" si="78"/>
        <v>0.24664524144523475</v>
      </c>
      <c r="BC360" s="50"/>
      <c r="BD360" s="50"/>
    </row>
    <row r="361" spans="1:56">
      <c r="A361" s="85">
        <v>360</v>
      </c>
      <c r="B361" s="114">
        <v>0.15158860657880058</v>
      </c>
      <c r="C361" s="114">
        <v>0.47171416649640308</v>
      </c>
      <c r="D361" s="114">
        <v>0.99793074474503807</v>
      </c>
      <c r="E361" s="114">
        <v>0.12894889818108424</v>
      </c>
      <c r="F361" s="114">
        <v>0.40651545369440156</v>
      </c>
      <c r="G361" s="114">
        <v>0.58680852930279137</v>
      </c>
      <c r="H361" s="114">
        <v>0.31544454522145426</v>
      </c>
      <c r="I361" s="114">
        <v>0.70875281032446846</v>
      </c>
      <c r="J361" s="114">
        <v>0.14049181185681126</v>
      </c>
      <c r="K361" s="94">
        <v>0.68303199799729297</v>
      </c>
      <c r="L361" s="95"/>
      <c r="M361" s="96">
        <v>360</v>
      </c>
      <c r="N361" s="117">
        <v>-1.029643870652126</v>
      </c>
      <c r="O361" s="117">
        <v>-7.096158012317301E-2</v>
      </c>
      <c r="P361" s="117">
        <v>2.867406514525118</v>
      </c>
      <c r="Q361" s="117">
        <v>-1.1313737946995281</v>
      </c>
      <c r="R361" s="117">
        <v>-0.23651778615284916</v>
      </c>
      <c r="S361" s="117">
        <v>0.21934290601356418</v>
      </c>
      <c r="T361" s="117">
        <v>-0.48047582318069026</v>
      </c>
      <c r="U361" s="114">
        <v>0.54974486567516778</v>
      </c>
      <c r="V361" s="114">
        <v>-1.0781123435758124</v>
      </c>
      <c r="W361" s="88">
        <v>0.47619423815549583</v>
      </c>
      <c r="X361" s="50"/>
      <c r="Y361" s="89">
        <v>360</v>
      </c>
      <c r="Z361" s="114">
        <f>(幕後結果!$AB$2+幕後結果!$AB$4*幕後結果_最佳化!$N1362)*12/3</f>
        <v>-1.3266450811971595</v>
      </c>
      <c r="AA361" s="114">
        <f>(幕後結果!$AC$2+幕後結果!$AC$4*幕後結果_最佳化!$O1362)*12/3</f>
        <v>0.66952643949970259</v>
      </c>
      <c r="AB361" s="114">
        <f>(幕後結果!$AD$2+幕後結果!$AD$4*幕後結果_最佳化!$P1362)*12/3</f>
        <v>1.050363038930396</v>
      </c>
      <c r="AC361" s="114">
        <f>(幕後結果!$AE$2+幕後結果!$AE$4*幕後結果_最佳化!$Q1362)*12/3</f>
        <v>-1.3312804275242134</v>
      </c>
      <c r="AD361" s="114">
        <f>(幕後結果!$AF$2+幕後結果!$AF$4*幕後結果_最佳化!$R1362)*12/3</f>
        <v>-1.2444033101596541</v>
      </c>
      <c r="AE361" s="114">
        <f>(幕後結果!$AG$2+幕後結果!$AG$4*幕後結果_最佳化!$S1362)*12/3</f>
        <v>0.3197998543101539</v>
      </c>
      <c r="AF361" s="114">
        <f>(幕後結果!$AH$2+幕後結果!$AH$4*幕後結果_最佳化!$T1362)*12/3</f>
        <v>-0.63339466683885981</v>
      </c>
      <c r="AG361" s="114">
        <f>(幕後結果!$AI$2+幕後結果!$AI$4*幕後結果_最佳化!$U1362)*12/3</f>
        <v>-0.84210165053476371</v>
      </c>
      <c r="AH361" s="114">
        <f>(幕後結果!$AJ$2+幕後結果!$AJ$4*幕後結果_最佳化!$V1362)*12/3</f>
        <v>4.1890809180003985E-2</v>
      </c>
      <c r="AI361" s="90">
        <f>(幕後結果!$AK$2+幕後結果!$AK$4*幕後結果_最佳化!$W1362)*12/3</f>
        <v>0.50610081799550533</v>
      </c>
      <c r="AJ361" s="50"/>
      <c r="AK361" s="50"/>
      <c r="AL361" s="50"/>
      <c r="AM361" s="98">
        <v>360</v>
      </c>
      <c r="AN361" s="118">
        <f t="shared" si="66"/>
        <v>3.5626034246903131E-2</v>
      </c>
      <c r="AO361" s="118">
        <f t="shared" si="67"/>
        <v>0.12443945794565642</v>
      </c>
      <c r="AP361" s="118">
        <f t="shared" si="68"/>
        <v>0.179111975393906</v>
      </c>
      <c r="AQ361" s="118">
        <f t="shared" si="69"/>
        <v>0.11450701115551579</v>
      </c>
      <c r="AR361" s="118">
        <f t="shared" si="70"/>
        <v>1.3613085552082146E-2</v>
      </c>
      <c r="AS361" s="118">
        <f t="shared" si="71"/>
        <v>0.16268773968967026</v>
      </c>
      <c r="AT361" s="118">
        <f t="shared" si="72"/>
        <v>2.0694018693622581E-2</v>
      </c>
      <c r="AU361" s="118">
        <f t="shared" si="73"/>
        <v>8.3125592606586779E-2</v>
      </c>
      <c r="AV361" s="118">
        <f t="shared" si="74"/>
        <v>7.4453452360982747E-2</v>
      </c>
      <c r="AW361" s="118">
        <f t="shared" si="75"/>
        <v>0.19174163235507435</v>
      </c>
      <c r="AX361" s="118">
        <f t="shared" si="76"/>
        <v>1.0000000000000002</v>
      </c>
      <c r="AY361" s="118">
        <f>SUMPRODUCT(AN361:AW361,幕後結果_最佳化!$Z$1005:$AI$1005)</f>
        <v>0.10637573613003468</v>
      </c>
      <c r="AZ361" s="118">
        <f>(SUMPRODUCT(AN361:AW361,MMULT(AN361:AW361,幕後結果!$AB$9:$AK$18)))*252</f>
        <v>8.1591306958178927E-2</v>
      </c>
      <c r="BA361" s="118">
        <f t="shared" si="77"/>
        <v>0.28564192086978224</v>
      </c>
      <c r="BB361" s="113">
        <f t="shared" si="78"/>
        <v>0.2222213600046887</v>
      </c>
      <c r="BC361" s="50"/>
      <c r="BD361" s="50"/>
    </row>
    <row r="362" spans="1:56">
      <c r="A362" s="85">
        <v>361</v>
      </c>
      <c r="B362" s="114">
        <v>0.81132402480322718</v>
      </c>
      <c r="C362" s="114">
        <v>0.18091233062979484</v>
      </c>
      <c r="D362" s="114">
        <v>0.41140560412475091</v>
      </c>
      <c r="E362" s="114">
        <v>0.47262686833903533</v>
      </c>
      <c r="F362" s="114">
        <v>0.62617372012839523</v>
      </c>
      <c r="G362" s="114">
        <v>0.47876822163960209</v>
      </c>
      <c r="H362" s="114">
        <v>0.31086352054738686</v>
      </c>
      <c r="I362" s="114">
        <v>0.61583606818918057</v>
      </c>
      <c r="J362" s="114">
        <v>0.74248750689447607</v>
      </c>
      <c r="K362" s="94">
        <v>0.218845802465641</v>
      </c>
      <c r="L362" s="95"/>
      <c r="M362" s="96">
        <v>361</v>
      </c>
      <c r="N362" s="117">
        <v>0.88278591793255834</v>
      </c>
      <c r="O362" s="117">
        <v>-0.91189373237032922</v>
      </c>
      <c r="P362" s="117">
        <v>-0.22393072423584259</v>
      </c>
      <c r="Q362" s="117">
        <v>-6.8668193064151339E-2</v>
      </c>
      <c r="R362" s="117">
        <v>0.32173618867416764</v>
      </c>
      <c r="S362" s="117">
        <v>-5.3245324251960234E-2</v>
      </c>
      <c r="T362" s="117">
        <v>-0.49340416350172733</v>
      </c>
      <c r="U362" s="114">
        <v>0.29456282558588992</v>
      </c>
      <c r="V362" s="114">
        <v>0.65103330764825684</v>
      </c>
      <c r="W362" s="88">
        <v>-0.7760971862427104</v>
      </c>
      <c r="X362" s="50"/>
      <c r="Y362" s="89">
        <v>361</v>
      </c>
      <c r="Z362" s="114">
        <f>(幕後結果!$AB$2+幕後結果!$AB$4*幕後結果_最佳化!$N1363)*12/3</f>
        <v>1.0477328818380691</v>
      </c>
      <c r="AA362" s="114">
        <f>(幕後結果!$AC$2+幕後結果!$AC$4*幕後結果_最佳化!$O1363)*12/3</f>
        <v>1.0613828664913909</v>
      </c>
      <c r="AB362" s="114">
        <f>(幕後結果!$AD$2+幕後結果!$AD$4*幕後結果_最佳化!$P1363)*12/3</f>
        <v>-0.4564185932091675</v>
      </c>
      <c r="AC362" s="114">
        <f>(幕後結果!$AE$2+幕後結果!$AE$4*幕後結果_最佳化!$Q1363)*12/3</f>
        <v>-0.54727324782595654</v>
      </c>
      <c r="AD362" s="114">
        <f>(幕後結果!$AF$2+幕後結果!$AF$4*幕後結果_最佳化!$R1363)*12/3</f>
        <v>-0.33397845773363399</v>
      </c>
      <c r="AE362" s="114">
        <f>(幕後結果!$AG$2+幕後結果!$AG$4*幕後結果_最佳化!$S1363)*12/3</f>
        <v>0.50002868839966486</v>
      </c>
      <c r="AF362" s="114">
        <f>(幕後結果!$AH$2+幕後結果!$AH$4*幕後結果_最佳化!$T1363)*12/3</f>
        <v>-0.55152898968807718</v>
      </c>
      <c r="AG362" s="114">
        <f>(幕後結果!$AI$2+幕後結果!$AI$4*幕後結果_最佳化!$U1363)*12/3</f>
        <v>-0.79810236332049411</v>
      </c>
      <c r="AH362" s="114">
        <f>(幕後結果!$AJ$2+幕後結果!$AJ$4*幕後結果_最佳化!$V1363)*12/3</f>
        <v>0.70907037748911961</v>
      </c>
      <c r="AI362" s="90">
        <f>(幕後結果!$AK$2+幕後結果!$AK$4*幕後結果_最佳化!$W1363)*12/3</f>
        <v>0.40214427331643604</v>
      </c>
      <c r="AJ362" s="50"/>
      <c r="AK362" s="50"/>
      <c r="AL362" s="50"/>
      <c r="AM362" s="98">
        <v>361</v>
      </c>
      <c r="AN362" s="118">
        <f t="shared" si="66"/>
        <v>0.17134516832895014</v>
      </c>
      <c r="AO362" s="118">
        <f t="shared" si="67"/>
        <v>4.6156562081129974E-3</v>
      </c>
      <c r="AP362" s="118">
        <f t="shared" si="68"/>
        <v>3.2440150470935521E-2</v>
      </c>
      <c r="AQ362" s="118">
        <f t="shared" si="69"/>
        <v>7.3287818229481036E-2</v>
      </c>
      <c r="AR362" s="118">
        <f t="shared" si="70"/>
        <v>9.3548554009267412E-2</v>
      </c>
      <c r="AS362" s="118">
        <f t="shared" si="71"/>
        <v>0.19202222978179159</v>
      </c>
      <c r="AT362" s="118">
        <f t="shared" si="72"/>
        <v>0.17572204885832585</v>
      </c>
      <c r="AU362" s="118">
        <f t="shared" si="73"/>
        <v>4.0123294880963896E-2</v>
      </c>
      <c r="AV362" s="118">
        <f t="shared" si="74"/>
        <v>5.9988352642693518E-2</v>
      </c>
      <c r="AW362" s="118">
        <f t="shared" si="75"/>
        <v>0.15690672658947805</v>
      </c>
      <c r="AX362" s="118">
        <f t="shared" si="76"/>
        <v>1</v>
      </c>
      <c r="AY362" s="118">
        <f>SUMPRODUCT(AN362:AW362,幕後結果_最佳化!$Z$1005:$AI$1005)</f>
        <v>-7.8799458975684911E-3</v>
      </c>
      <c r="AZ362" s="118">
        <f>(SUMPRODUCT(AN362:AW362,MMULT(AN362:AW362,幕後結果!$AB$9:$AK$18)))*252</f>
        <v>5.5422408211311912E-2</v>
      </c>
      <c r="BA362" s="118">
        <f t="shared" si="77"/>
        <v>0.2354196427898741</v>
      </c>
      <c r="BB362" s="113">
        <f t="shared" si="78"/>
        <v>-0.21569969818912937</v>
      </c>
      <c r="BC362" s="50"/>
      <c r="BD362" s="50"/>
    </row>
    <row r="363" spans="1:56">
      <c r="A363" s="85">
        <v>362</v>
      </c>
      <c r="B363" s="114">
        <v>0.12195312329770913</v>
      </c>
      <c r="C363" s="114">
        <v>0.38238529474649097</v>
      </c>
      <c r="D363" s="114">
        <v>0.81401094722023215</v>
      </c>
      <c r="E363" s="114">
        <v>0.21025119852865237</v>
      </c>
      <c r="F363" s="114">
        <v>0.59405078117559773</v>
      </c>
      <c r="G363" s="114">
        <v>7.0713546095372948E-2</v>
      </c>
      <c r="H363" s="114">
        <v>0.93293693233171582</v>
      </c>
      <c r="I363" s="114">
        <v>8.119887221230071E-2</v>
      </c>
      <c r="J363" s="114">
        <v>0.18327312148342112</v>
      </c>
      <c r="K363" s="94">
        <v>0.5790290509610736</v>
      </c>
      <c r="L363" s="95"/>
      <c r="M363" s="96">
        <v>362</v>
      </c>
      <c r="N363" s="117">
        <v>-1.165278580144339</v>
      </c>
      <c r="O363" s="117">
        <v>-0.29922209800055855</v>
      </c>
      <c r="P363" s="117">
        <v>0.89277419973401306</v>
      </c>
      <c r="Q363" s="117">
        <v>-0.80554994513370959</v>
      </c>
      <c r="R363" s="117">
        <v>0.23797763884283246</v>
      </c>
      <c r="S363" s="117">
        <v>-1.4704973894635587</v>
      </c>
      <c r="T363" s="117">
        <v>1.4980273861138413</v>
      </c>
      <c r="U363" s="114">
        <v>-1.3970526323361956</v>
      </c>
      <c r="V363" s="114">
        <v>-0.90296166119073984</v>
      </c>
      <c r="W363" s="88">
        <v>0.1994101797821046</v>
      </c>
      <c r="X363" s="50"/>
      <c r="Y363" s="89">
        <v>362</v>
      </c>
      <c r="Z363" s="114">
        <f>(幕後結果!$AB$2+幕後結果!$AB$4*幕後結果_最佳化!$N1364)*12/3</f>
        <v>-1.4950424085988263</v>
      </c>
      <c r="AA363" s="114">
        <f>(幕後結果!$AC$2+幕後結果!$AC$4*幕後結果_最佳化!$O1364)*12/3</f>
        <v>0.34440708553795929</v>
      </c>
      <c r="AB363" s="114">
        <f>(幕後結果!$AD$2+幕後結果!$AD$4*幕後結果_最佳化!$P1364)*12/3</f>
        <v>-1.2567028001146161</v>
      </c>
      <c r="AC363" s="114">
        <f>(幕後結果!$AE$2+幕後結果!$AE$4*幕後結果_最佳化!$Q1364)*12/3</f>
        <v>-1.1561977832983523</v>
      </c>
      <c r="AD363" s="114">
        <f>(幕後結果!$AF$2+幕後結果!$AF$4*幕後結果_最佳化!$R1364)*12/3</f>
        <v>-1.0969761574861387</v>
      </c>
      <c r="AE363" s="114">
        <f>(幕後結果!$AG$2+幕後結果!$AG$4*幕後結果_最佳化!$S1364)*12/3</f>
        <v>-1.2931176548628525</v>
      </c>
      <c r="AF363" s="114">
        <f>(幕後結果!$AH$2+幕後結果!$AH$4*幕後結果_最佳化!$T1364)*12/3</f>
        <v>0.19615344598656081</v>
      </c>
      <c r="AG363" s="114">
        <f>(幕後結果!$AI$2+幕後結果!$AI$4*幕後結果_最佳化!$U1364)*12/3</f>
        <v>-3.7501417701349631</v>
      </c>
      <c r="AH363" s="114">
        <f>(幕後結果!$AJ$2+幕後結果!$AJ$4*幕後結果_最佳化!$V1364)*12/3</f>
        <v>0.25537300242593031</v>
      </c>
      <c r="AI363" s="90">
        <f>(幕後結果!$AK$2+幕後結果!$AK$4*幕後結果_最佳化!$W1364)*12/3</f>
        <v>0.32227457659728209</v>
      </c>
      <c r="AJ363" s="50"/>
      <c r="AK363" s="50"/>
      <c r="AL363" s="50"/>
      <c r="AM363" s="98">
        <v>362</v>
      </c>
      <c r="AN363" s="118">
        <f t="shared" si="66"/>
        <v>0.11247043377552469</v>
      </c>
      <c r="AO363" s="118">
        <f t="shared" si="67"/>
        <v>2.6978029886662643E-2</v>
      </c>
      <c r="AP363" s="118">
        <f t="shared" si="68"/>
        <v>0.13012078829553575</v>
      </c>
      <c r="AQ363" s="118">
        <f t="shared" si="69"/>
        <v>8.5799692384211562E-2</v>
      </c>
      <c r="AR363" s="118">
        <f t="shared" si="70"/>
        <v>8.593980403258937E-2</v>
      </c>
      <c r="AS363" s="118">
        <f t="shared" si="71"/>
        <v>8.2514816679315942E-2</v>
      </c>
      <c r="AT363" s="118">
        <f t="shared" si="72"/>
        <v>0.14999112626922742</v>
      </c>
      <c r="AU363" s="118">
        <f t="shared" si="73"/>
        <v>5.673476997952754E-2</v>
      </c>
      <c r="AV363" s="118">
        <f t="shared" si="74"/>
        <v>0.11707853397681549</v>
      </c>
      <c r="AW363" s="118">
        <f t="shared" si="75"/>
        <v>0.15237200472058943</v>
      </c>
      <c r="AX363" s="118">
        <f t="shared" si="76"/>
        <v>0.99999999999999978</v>
      </c>
      <c r="AY363" s="118">
        <f>SUMPRODUCT(AN363:AW363,幕後結果_最佳化!$Z$1005:$AI$1005)</f>
        <v>-8.7533078038086493E-2</v>
      </c>
      <c r="AZ363" s="118">
        <f>(SUMPRODUCT(AN363:AW363,MMULT(AN363:AW363,幕後結果!$AB$9:$AK$18)))*252</f>
        <v>6.0667375609359045E-2</v>
      </c>
      <c r="BA363" s="118">
        <f t="shared" si="77"/>
        <v>0.24630748183796417</v>
      </c>
      <c r="BB363" s="113">
        <f t="shared" si="78"/>
        <v>-0.52955386115267578</v>
      </c>
      <c r="BC363" s="50"/>
      <c r="BD363" s="50"/>
    </row>
    <row r="364" spans="1:56">
      <c r="A364" s="85">
        <v>363</v>
      </c>
      <c r="B364" s="114">
        <v>0.83440388599381943</v>
      </c>
      <c r="C364" s="114">
        <v>0.25527731663596009</v>
      </c>
      <c r="D364" s="114">
        <v>0.99060169262013598</v>
      </c>
      <c r="E364" s="114">
        <v>0.53666823155612331</v>
      </c>
      <c r="F364" s="114">
        <v>1.0770749301978189E-3</v>
      </c>
      <c r="G364" s="114">
        <v>0.34545954170474524</v>
      </c>
      <c r="H364" s="114">
        <v>0.51058800391798975</v>
      </c>
      <c r="I364" s="114">
        <v>0.19087932462119594</v>
      </c>
      <c r="J364" s="114">
        <v>0.88030637861389383</v>
      </c>
      <c r="K364" s="94">
        <v>0.98506474057397475</v>
      </c>
      <c r="L364" s="95"/>
      <c r="M364" s="96">
        <v>363</v>
      </c>
      <c r="N364" s="117">
        <v>0.97171524985562252</v>
      </c>
      <c r="O364" s="117">
        <v>-0.65797431894394531</v>
      </c>
      <c r="P364" s="117">
        <v>2.3495401904495634</v>
      </c>
      <c r="Q364" s="117">
        <v>9.2043426205906276E-2</v>
      </c>
      <c r="R364" s="117">
        <v>-3.068113219452222</v>
      </c>
      <c r="S364" s="117">
        <v>-0.39760810736737706</v>
      </c>
      <c r="T364" s="117">
        <v>2.6543306498395185E-2</v>
      </c>
      <c r="U364" s="114">
        <v>-0.87466051698266545</v>
      </c>
      <c r="V364" s="114">
        <v>1.1765197554810507</v>
      </c>
      <c r="W364" s="88">
        <v>2.1718030856304851</v>
      </c>
      <c r="X364" s="50"/>
      <c r="Y364" s="89">
        <v>363</v>
      </c>
      <c r="Z364" s="114">
        <f>(幕後結果!$AB$2+幕後結果!$AB$4*幕後結果_最佳化!$N1365)*12/3</f>
        <v>1.1581431291820168</v>
      </c>
      <c r="AA364" s="114">
        <f>(幕後結果!$AC$2+幕後結果!$AC$4*幕後結果_最佳化!$O1365)*12/3</f>
        <v>1.3822216287474927</v>
      </c>
      <c r="AB364" s="114">
        <f>(幕後結果!$AD$2+幕後結果!$AD$4*幕後結果_最佳化!$P1365)*12/3</f>
        <v>2.4369931449554532</v>
      </c>
      <c r="AC364" s="114">
        <f>(幕後結果!$AE$2+幕後結果!$AE$4*幕後結果_最佳化!$Q1365)*12/3</f>
        <v>-0.41569600692296343</v>
      </c>
      <c r="AD364" s="114">
        <f>(幕後結果!$AF$2+幕後結果!$AF$4*幕後結果_最佳化!$R1365)*12/3</f>
        <v>-3.3361998248963531</v>
      </c>
      <c r="AE364" s="114">
        <f>(幕後結果!$AG$2+幕後結果!$AG$4*幕後結果_最佳化!$S1365)*12/3</f>
        <v>-0.10474347972236536</v>
      </c>
      <c r="AF364" s="114">
        <f>(幕後結果!$AH$2+幕後結果!$AH$4*幕後結果_最佳化!$T1365)*12/3</f>
        <v>-0.46633519850210453</v>
      </c>
      <c r="AG364" s="114">
        <f>(幕後結果!$AI$2+幕後結果!$AI$4*幕後結果_最佳化!$U1365)*12/3</f>
        <v>-2.3784849247317781</v>
      </c>
      <c r="AH364" s="114">
        <f>(幕後結果!$AJ$2+幕後結果!$AJ$4*幕後結果_最佳化!$V1365)*12/3</f>
        <v>1.3863074867102252</v>
      </c>
      <c r="AI364" s="90">
        <f>(幕後結果!$AK$2+幕後結果!$AK$4*幕後結果_最佳化!$W1365)*12/3</f>
        <v>2.2872574549256877</v>
      </c>
      <c r="AJ364" s="50"/>
      <c r="AK364" s="50"/>
      <c r="AL364" s="50"/>
      <c r="AM364" s="98">
        <v>363</v>
      </c>
      <c r="AN364" s="118">
        <f t="shared" si="66"/>
        <v>8.3419155918904572E-2</v>
      </c>
      <c r="AO364" s="118">
        <f t="shared" si="67"/>
        <v>9.3531224187605691E-2</v>
      </c>
      <c r="AP364" s="118">
        <f t="shared" si="68"/>
        <v>0.13407028589443512</v>
      </c>
      <c r="AQ364" s="118">
        <f t="shared" si="69"/>
        <v>2.3277842882282332E-3</v>
      </c>
      <c r="AR364" s="118">
        <f t="shared" si="70"/>
        <v>0.10489195787134344</v>
      </c>
      <c r="AS364" s="118">
        <f t="shared" si="71"/>
        <v>0.17965746149738579</v>
      </c>
      <c r="AT364" s="118">
        <f t="shared" si="72"/>
        <v>5.8009843837790688E-3</v>
      </c>
      <c r="AU364" s="118">
        <f t="shared" si="73"/>
        <v>0.17591079149336386</v>
      </c>
      <c r="AV364" s="118">
        <f t="shared" si="74"/>
        <v>2.7207817179404582E-4</v>
      </c>
      <c r="AW364" s="118">
        <f t="shared" si="75"/>
        <v>0.2201182762931603</v>
      </c>
      <c r="AX364" s="118">
        <f t="shared" si="76"/>
        <v>1.0000000000000002</v>
      </c>
      <c r="AY364" s="118">
        <f>SUMPRODUCT(AN364:AW364,幕後結果_最佳化!$Z$1005:$AI$1005)</f>
        <v>-9.3203379111977569E-2</v>
      </c>
      <c r="AZ364" s="118">
        <f>(SUMPRODUCT(AN364:AW364,MMULT(AN364:AW364,幕後結果!$AB$9:$AK$18)))*252</f>
        <v>0.10189288037448972</v>
      </c>
      <c r="BA364" s="118">
        <f t="shared" si="77"/>
        <v>0.31920664212150995</v>
      </c>
      <c r="BB364" s="113">
        <f t="shared" si="78"/>
        <v>-0.42638015990960532</v>
      </c>
      <c r="BC364" s="50"/>
      <c r="BD364" s="50"/>
    </row>
    <row r="365" spans="1:56">
      <c r="A365" s="85">
        <v>364</v>
      </c>
      <c r="B365" s="114">
        <v>0.66429023943328835</v>
      </c>
      <c r="C365" s="114">
        <v>0.65199129756931673</v>
      </c>
      <c r="D365" s="114">
        <v>0.84321499082286988</v>
      </c>
      <c r="E365" s="114">
        <v>6.9961809544025533E-2</v>
      </c>
      <c r="F365" s="114">
        <v>0.14787457511408864</v>
      </c>
      <c r="G365" s="114">
        <v>0.60928740273901472</v>
      </c>
      <c r="H365" s="114">
        <v>0.58377004312916858</v>
      </c>
      <c r="I365" s="114">
        <v>0.29996028925089591</v>
      </c>
      <c r="J365" s="114">
        <v>0.84366899557066199</v>
      </c>
      <c r="K365" s="94">
        <v>0.49118280672213754</v>
      </c>
      <c r="L365" s="95"/>
      <c r="M365" s="96">
        <v>364</v>
      </c>
      <c r="N365" s="117">
        <v>0.42420060294887346</v>
      </c>
      <c r="O365" s="117">
        <v>0.39070215623019267</v>
      </c>
      <c r="P365" s="117">
        <v>1.0077593223763563</v>
      </c>
      <c r="Q365" s="117">
        <v>-1.4760755226124618</v>
      </c>
      <c r="R365" s="117">
        <v>-1.0455926369158253</v>
      </c>
      <c r="S365" s="117">
        <v>0.27746224207151088</v>
      </c>
      <c r="T365" s="117">
        <v>0.21154770172948845</v>
      </c>
      <c r="U365" s="114">
        <v>-0.52451472835948998</v>
      </c>
      <c r="V365" s="114">
        <v>1.0096520793886019</v>
      </c>
      <c r="W365" s="88">
        <v>-2.2103225605949559E-2</v>
      </c>
      <c r="X365" s="50"/>
      <c r="Y365" s="89">
        <v>364</v>
      </c>
      <c r="Z365" s="114">
        <f>(幕後結果!$AB$2+幕後結果!$AB$4*幕後結果_最佳化!$N1366)*12/3</f>
        <v>0.47837610201367103</v>
      </c>
      <c r="AA365" s="114">
        <f>(幕後結果!$AC$2+幕後結果!$AC$4*幕後結果_最佳化!$O1366)*12/3</f>
        <v>2.1044118097299163</v>
      </c>
      <c r="AB365" s="114">
        <f>(幕後結果!$AD$2+幕後結果!$AD$4*幕後結果_最佳化!$P1366)*12/3</f>
        <v>0.87324024868319972</v>
      </c>
      <c r="AC365" s="114">
        <f>(幕後結果!$AE$2+幕後結果!$AE$4*幕後結果_最佳化!$Q1366)*12/3</f>
        <v>-1.3458367180031132</v>
      </c>
      <c r="AD365" s="114">
        <f>(幕後結果!$AF$2+幕後結果!$AF$4*幕後結果_最佳化!$R1366)*12/3</f>
        <v>-1.8050226406665788</v>
      </c>
      <c r="AE365" s="114">
        <f>(幕後結果!$AG$2+幕後結果!$AG$4*幕後結果_最佳化!$S1366)*12/3</f>
        <v>0.52366502459496411</v>
      </c>
      <c r="AF365" s="114">
        <f>(幕後結果!$AH$2+幕後結果!$AH$4*幕後結果_最佳化!$T1366)*12/3</f>
        <v>-0.46523816154024383</v>
      </c>
      <c r="AG365" s="114">
        <f>(幕後結果!$AI$2+幕後結果!$AI$4*幕後結果_最佳化!$U1366)*12/3</f>
        <v>-2.6587628053689052</v>
      </c>
      <c r="AH365" s="114">
        <f>(幕後結果!$AJ$2+幕後結果!$AJ$4*幕後結果_最佳化!$V1366)*12/3</f>
        <v>1.071928008785767</v>
      </c>
      <c r="AI365" s="90">
        <f>(幕後結果!$AK$2+幕後結果!$AK$4*幕後結果_最佳化!$W1366)*12/3</f>
        <v>0.17927197105261539</v>
      </c>
      <c r="AJ365" s="50"/>
      <c r="AK365" s="50"/>
      <c r="AL365" s="50"/>
      <c r="AM365" s="98">
        <v>364</v>
      </c>
      <c r="AN365" s="118">
        <f t="shared" si="66"/>
        <v>0.12338787783138003</v>
      </c>
      <c r="AO365" s="118">
        <f t="shared" si="67"/>
        <v>0.1105718494538785</v>
      </c>
      <c r="AP365" s="118">
        <f t="shared" si="68"/>
        <v>0.13168349672973276</v>
      </c>
      <c r="AQ365" s="118">
        <f t="shared" si="69"/>
        <v>5.3668220305865023E-3</v>
      </c>
      <c r="AR365" s="118">
        <f t="shared" si="70"/>
        <v>0.12729240132476474</v>
      </c>
      <c r="AS365" s="118">
        <f t="shared" si="71"/>
        <v>4.0860280776204717E-2</v>
      </c>
      <c r="AT365" s="118">
        <f t="shared" si="72"/>
        <v>0.10579209524101073</v>
      </c>
      <c r="AU365" s="118">
        <f t="shared" si="73"/>
        <v>0.16521984927025798</v>
      </c>
      <c r="AV365" s="118">
        <f t="shared" si="74"/>
        <v>0.11496211263683777</v>
      </c>
      <c r="AW365" s="118">
        <f t="shared" si="75"/>
        <v>7.4863214705346334E-2</v>
      </c>
      <c r="AX365" s="118">
        <f t="shared" si="76"/>
        <v>1.0000000000000002</v>
      </c>
      <c r="AY365" s="118">
        <f>SUMPRODUCT(AN365:AW365,幕後結果_最佳化!$Z$1005:$AI$1005)</f>
        <v>-0.21965824189112682</v>
      </c>
      <c r="AZ365" s="118">
        <f>(SUMPRODUCT(AN365:AW365,MMULT(AN365:AW365,幕後結果!$AB$9:$AK$18)))*252</f>
        <v>8.6100628331487489E-2</v>
      </c>
      <c r="BA365" s="118">
        <f t="shared" si="77"/>
        <v>0.29342908569446124</v>
      </c>
      <c r="BB365" s="113">
        <f t="shared" si="78"/>
        <v>-0.89479282965329721</v>
      </c>
      <c r="BC365" s="50"/>
      <c r="BD365" s="50"/>
    </row>
    <row r="366" spans="1:56">
      <c r="A366" s="85">
        <v>365</v>
      </c>
      <c r="B366" s="114">
        <v>0.95380471418014068</v>
      </c>
      <c r="C366" s="114">
        <v>0.38845267443665366</v>
      </c>
      <c r="D366" s="114">
        <v>0.6825281085653101</v>
      </c>
      <c r="E366" s="114">
        <v>0.89755149545329171</v>
      </c>
      <c r="F366" s="114">
        <v>0.33769319127470143</v>
      </c>
      <c r="G366" s="114">
        <v>0.41430233695562202</v>
      </c>
      <c r="H366" s="114">
        <v>7.7551141144629465E-2</v>
      </c>
      <c r="I366" s="114">
        <v>0.94754524680088292</v>
      </c>
      <c r="J366" s="114">
        <v>0.43426129129895497</v>
      </c>
      <c r="K366" s="94">
        <v>0.54139002840338302</v>
      </c>
      <c r="L366" s="95"/>
      <c r="M366" s="96">
        <v>365</v>
      </c>
      <c r="N366" s="117">
        <v>1.6829200396092476</v>
      </c>
      <c r="O366" s="117">
        <v>-0.28335417969834598</v>
      </c>
      <c r="P366" s="117">
        <v>0.47478000961094491</v>
      </c>
      <c r="Q366" s="117">
        <v>1.2677226616035635</v>
      </c>
      <c r="R366" s="117">
        <v>-0.41876705737798792</v>
      </c>
      <c r="S366" s="117">
        <v>-0.21649146943427025</v>
      </c>
      <c r="T366" s="117">
        <v>-1.4217381444821633</v>
      </c>
      <c r="U366" s="114">
        <v>1.6215044033072763</v>
      </c>
      <c r="V366" s="114">
        <v>-0.16553540811451986</v>
      </c>
      <c r="W366" s="88">
        <v>0.10393624540097038</v>
      </c>
      <c r="X366" s="50"/>
      <c r="Y366" s="89">
        <v>365</v>
      </c>
      <c r="Z366" s="114">
        <f>(幕後結果!$AB$2+幕後結果!$AB$4*幕後結果_最佳化!$N1367)*12/3</f>
        <v>2.0411397181683397</v>
      </c>
      <c r="AA366" s="114">
        <f>(幕後結果!$AC$2+幕後結果!$AC$4*幕後結果_最佳化!$O1367)*12/3</f>
        <v>2.2378022792968313</v>
      </c>
      <c r="AB366" s="114">
        <f>(幕後結果!$AD$2+幕後結果!$AD$4*幕後結果_最佳化!$P1367)*12/3</f>
        <v>1.4024255403979289</v>
      </c>
      <c r="AC366" s="114">
        <f>(幕後結果!$AE$2+幕後結果!$AE$4*幕後結果_最佳化!$Q1367)*12/3</f>
        <v>0.45568818798400529</v>
      </c>
      <c r="AD366" s="114">
        <f>(幕後結果!$AF$2+幕後結果!$AF$4*幕後結果_最佳化!$R1367)*12/3</f>
        <v>-0.34308050859209271</v>
      </c>
      <c r="AE366" s="114">
        <f>(幕後結果!$AG$2+幕後結果!$AG$4*幕後結果_最佳化!$S1367)*12/3</f>
        <v>0.87064889366216169</v>
      </c>
      <c r="AF366" s="114">
        <f>(幕後結果!$AH$2+幕後結果!$AH$4*幕後結果_最佳化!$T1367)*12/3</f>
        <v>-0.73317636452635904</v>
      </c>
      <c r="AG366" s="114">
        <f>(幕後結果!$AI$2+幕後結果!$AI$4*幕後結果_最佳化!$U1367)*12/3</f>
        <v>1.5341387305245366</v>
      </c>
      <c r="AH366" s="114">
        <f>(幕後結果!$AJ$2+幕後結果!$AJ$4*幕後結果_最佳化!$V1367)*12/3</f>
        <v>0.5777396026665883</v>
      </c>
      <c r="AI366" s="90">
        <f>(幕後結果!$AK$2+幕後結果!$AK$4*幕後結果_最佳化!$W1367)*12/3</f>
        <v>1.8981247095491547</v>
      </c>
      <c r="AJ366" s="50"/>
      <c r="AK366" s="50"/>
      <c r="AL366" s="50"/>
      <c r="AM366" s="98">
        <v>365</v>
      </c>
      <c r="AN366" s="118">
        <f t="shared" si="66"/>
        <v>6.0814750724121146E-2</v>
      </c>
      <c r="AO366" s="118">
        <f t="shared" si="67"/>
        <v>0.10744991385649691</v>
      </c>
      <c r="AP366" s="118">
        <f t="shared" si="68"/>
        <v>0.12593125042339567</v>
      </c>
      <c r="AQ366" s="118">
        <f t="shared" si="69"/>
        <v>5.9852412454669386E-2</v>
      </c>
      <c r="AR366" s="118">
        <f t="shared" si="70"/>
        <v>0.12441730963207441</v>
      </c>
      <c r="AS366" s="118">
        <f t="shared" si="71"/>
        <v>0.15199136795032198</v>
      </c>
      <c r="AT366" s="118">
        <f t="shared" si="72"/>
        <v>4.6765115301274571E-2</v>
      </c>
      <c r="AU366" s="118">
        <f t="shared" si="73"/>
        <v>0.11010039989441757</v>
      </c>
      <c r="AV366" s="118">
        <f t="shared" si="74"/>
        <v>8.2951411905135303E-2</v>
      </c>
      <c r="AW366" s="118">
        <f t="shared" si="75"/>
        <v>0.12972606785809304</v>
      </c>
      <c r="AX366" s="118">
        <f t="shared" si="76"/>
        <v>1</v>
      </c>
      <c r="AY366" s="118">
        <f>SUMPRODUCT(AN366:AW366,幕後結果_最佳化!$Z$1005:$AI$1005)</f>
        <v>-5.6219392324675627E-2</v>
      </c>
      <c r="AZ366" s="118">
        <f>(SUMPRODUCT(AN366:AW366,MMULT(AN366:AW366,幕後結果!$AB$9:$AK$18)))*252</f>
        <v>7.8243851818010537E-2</v>
      </c>
      <c r="BA366" s="118">
        <f t="shared" si="77"/>
        <v>0.27972102498384088</v>
      </c>
      <c r="BB366" s="113">
        <f t="shared" si="78"/>
        <v>-0.35435088345755067</v>
      </c>
      <c r="BC366" s="50"/>
      <c r="BD366" s="50"/>
    </row>
    <row r="367" spans="1:56">
      <c r="A367" s="85">
        <v>366</v>
      </c>
      <c r="B367" s="114">
        <v>0.28796852373563353</v>
      </c>
      <c r="C367" s="114">
        <v>0.47409319642671655</v>
      </c>
      <c r="D367" s="114">
        <v>0.73627063404357274</v>
      </c>
      <c r="E367" s="114">
        <v>0.75957884924957852</v>
      </c>
      <c r="F367" s="114">
        <v>0.95108799868871996</v>
      </c>
      <c r="G367" s="114">
        <v>0.80291937395392377</v>
      </c>
      <c r="H367" s="114">
        <v>0.89061380120009481</v>
      </c>
      <c r="I367" s="114">
        <v>0.67611469323317896</v>
      </c>
      <c r="J367" s="114">
        <v>0.38750578204933017</v>
      </c>
      <c r="K367" s="94">
        <v>0.99491988171534795</v>
      </c>
      <c r="L367" s="95"/>
      <c r="M367" s="96">
        <v>366</v>
      </c>
      <c r="N367" s="117">
        <v>-0.55932923395858958</v>
      </c>
      <c r="O367" s="117">
        <v>-6.4984435344983285E-2</v>
      </c>
      <c r="P367" s="117">
        <v>0.63189004024014206</v>
      </c>
      <c r="Q367" s="117">
        <v>0.70494847529943649</v>
      </c>
      <c r="R367" s="117">
        <v>1.6554956275860948</v>
      </c>
      <c r="S367" s="117">
        <v>0.85209520682957096</v>
      </c>
      <c r="T367" s="117">
        <v>1.2297989604720378</v>
      </c>
      <c r="U367" s="114">
        <v>0.45686147852904685</v>
      </c>
      <c r="V367" s="114">
        <v>-0.28582577711112372</v>
      </c>
      <c r="W367" s="88">
        <v>2.5703276609374788</v>
      </c>
      <c r="X367" s="50"/>
      <c r="Y367" s="89">
        <v>366</v>
      </c>
      <c r="Z367" s="114">
        <f>(幕後結果!$AB$2+幕後結果!$AB$4*幕後結果_最佳化!$N1368)*12/3</f>
        <v>-0.7427257573486834</v>
      </c>
      <c r="AA367" s="114">
        <f>(幕後結果!$AC$2+幕後結果!$AC$4*幕後結果_最佳化!$O1368)*12/3</f>
        <v>0.98564403333303519</v>
      </c>
      <c r="AB367" s="114">
        <f>(幕後結果!$AD$2+幕後結果!$AD$4*幕後結果_最佳化!$P1368)*12/3</f>
        <v>-0.77536239182637023</v>
      </c>
      <c r="AC367" s="114">
        <f>(幕後結果!$AE$2+幕後結果!$AE$4*幕後結果_最佳化!$Q1368)*12/3</f>
        <v>-0.10356955962870307</v>
      </c>
      <c r="AD367" s="114">
        <f>(幕後結果!$AF$2+幕後結果!$AF$4*幕後結果_最佳化!$R1368)*12/3</f>
        <v>0.87692974598179896</v>
      </c>
      <c r="AE367" s="114">
        <f>(幕後結果!$AG$2+幕後結果!$AG$4*幕後結果_最佳化!$S1368)*12/3</f>
        <v>1.5081075088415845</v>
      </c>
      <c r="AF367" s="114">
        <f>(幕後結果!$AH$2+幕後結果!$AH$4*幕後結果_最佳化!$T1368)*12/3</f>
        <v>0.36788369990693309</v>
      </c>
      <c r="AG367" s="114">
        <f>(幕後結果!$AI$2+幕後結果!$AI$4*幕後結果_最佳化!$U1368)*12/3</f>
        <v>-0.13307276248023658</v>
      </c>
      <c r="AH367" s="114">
        <f>(幕後結果!$AJ$2+幕後結果!$AJ$4*幕後結果_最佳化!$V1368)*12/3</f>
        <v>1.0410891446552741</v>
      </c>
      <c r="AI367" s="90">
        <f>(幕後結果!$AK$2+幕後結果!$AK$4*幕後結果_最佳化!$W1368)*12/3</f>
        <v>3.5449950188585788</v>
      </c>
      <c r="AJ367" s="50"/>
      <c r="AK367" s="50"/>
      <c r="AL367" s="50"/>
      <c r="AM367" s="98">
        <v>366</v>
      </c>
      <c r="AN367" s="118">
        <f t="shared" si="66"/>
        <v>2.4551091119130344E-3</v>
      </c>
      <c r="AO367" s="118">
        <f t="shared" si="67"/>
        <v>0.23289334985221799</v>
      </c>
      <c r="AP367" s="118">
        <f t="shared" si="68"/>
        <v>7.9538892579538417E-2</v>
      </c>
      <c r="AQ367" s="118">
        <f t="shared" si="69"/>
        <v>0.18846046569020788</v>
      </c>
      <c r="AR367" s="118">
        <f t="shared" si="70"/>
        <v>0.20465646765573406</v>
      </c>
      <c r="AS367" s="118">
        <f t="shared" si="71"/>
        <v>2.277486188681456E-2</v>
      </c>
      <c r="AT367" s="118">
        <f t="shared" si="72"/>
        <v>8.0280065243961599E-2</v>
      </c>
      <c r="AU367" s="118">
        <f t="shared" si="73"/>
        <v>6.2501173095612594E-2</v>
      </c>
      <c r="AV367" s="118">
        <f t="shared" si="74"/>
        <v>2.9878690802252066E-2</v>
      </c>
      <c r="AW367" s="118">
        <f t="shared" si="75"/>
        <v>9.6560924081747726E-2</v>
      </c>
      <c r="AX367" s="118">
        <f t="shared" si="76"/>
        <v>0.99999999999999989</v>
      </c>
      <c r="AY367" s="118">
        <f>SUMPRODUCT(AN367:AW367,幕後結果_最佳化!$Z$1005:$AI$1005)</f>
        <v>-3.4720391746285453E-2</v>
      </c>
      <c r="AZ367" s="118">
        <f>(SUMPRODUCT(AN367:AW367,MMULT(AN367:AW367,幕後結果!$AB$9:$AK$18)))*252</f>
        <v>7.3458583422462337E-2</v>
      </c>
      <c r="BA367" s="118">
        <f t="shared" si="77"/>
        <v>0.27103243979727287</v>
      </c>
      <c r="BB367" s="113">
        <f t="shared" si="78"/>
        <v>-0.28638782798230367</v>
      </c>
      <c r="BC367" s="50"/>
      <c r="BD367" s="50"/>
    </row>
    <row r="368" spans="1:56">
      <c r="A368" s="85">
        <v>367</v>
      </c>
      <c r="B368" s="114">
        <v>0.14203599539965928</v>
      </c>
      <c r="C368" s="114">
        <v>0.7152515346194368</v>
      </c>
      <c r="D368" s="114">
        <v>0.86905245644284257</v>
      </c>
      <c r="E368" s="114">
        <v>0.73248986565432239</v>
      </c>
      <c r="F368" s="114">
        <v>0.17366816764675175</v>
      </c>
      <c r="G368" s="114">
        <v>0.68465852477115141</v>
      </c>
      <c r="H368" s="114">
        <v>0.48507043132646932</v>
      </c>
      <c r="I368" s="114">
        <v>0.4391678612210006</v>
      </c>
      <c r="J368" s="114">
        <v>0.29295937152000295</v>
      </c>
      <c r="K368" s="94">
        <v>0.72558380431255198</v>
      </c>
      <c r="L368" s="95"/>
      <c r="M368" s="96">
        <v>367</v>
      </c>
      <c r="N368" s="117">
        <v>-1.0712167301150033</v>
      </c>
      <c r="O368" s="117">
        <v>0.56879255047328992</v>
      </c>
      <c r="P368" s="117">
        <v>1.1219232195754485</v>
      </c>
      <c r="Q368" s="117">
        <v>0.62036080861712439</v>
      </c>
      <c r="R368" s="117">
        <v>-0.93976846981434459</v>
      </c>
      <c r="S368" s="117">
        <v>0.4807658127685901</v>
      </c>
      <c r="T368" s="117">
        <v>-3.7431618197490836E-2</v>
      </c>
      <c r="U368" s="114">
        <v>-0.15307932185547699</v>
      </c>
      <c r="V368" s="114">
        <v>-0.54475978143986992</v>
      </c>
      <c r="W368" s="88">
        <v>0.59951067837017602</v>
      </c>
      <c r="X368" s="50"/>
      <c r="Y368" s="89">
        <v>367</v>
      </c>
      <c r="Z368" s="114">
        <f>(幕後結果!$AB$2+幕後結果!$AB$4*幕後結果_最佳化!$N1369)*12/3</f>
        <v>-1.3782598813630089</v>
      </c>
      <c r="AA368" s="114">
        <f>(幕後結果!$AC$2+幕後結果!$AC$4*幕後結果_最佳化!$O1369)*12/3</f>
        <v>1.3028294473552819</v>
      </c>
      <c r="AB368" s="114">
        <f>(幕後結果!$AD$2+幕後結果!$AD$4*幕後結果_最佳化!$P1369)*12/3</f>
        <v>-0.55594817457965073</v>
      </c>
      <c r="AC368" s="114">
        <f>(幕後結果!$AE$2+幕後結果!$AE$4*幕後結果_最佳化!$Q1369)*12/3</f>
        <v>-0.13761221756448838</v>
      </c>
      <c r="AD368" s="114">
        <f>(幕後結果!$AF$2+幕後結果!$AF$4*幕後結果_最佳化!$R1369)*12/3</f>
        <v>-1.8641591992536852</v>
      </c>
      <c r="AE368" s="114">
        <f>(幕後結果!$AG$2+幕後結果!$AG$4*幕後結果_最佳化!$S1369)*12/3</f>
        <v>0.70995535577805036</v>
      </c>
      <c r="AF368" s="114">
        <f>(幕後結果!$AH$2+幕後結果!$AH$4*幕後結果_最佳化!$T1369)*12/3</f>
        <v>-0.23610443081166918</v>
      </c>
      <c r="AG368" s="114">
        <f>(幕後結果!$AI$2+幕後結果!$AI$4*幕後結果_最佳化!$U1369)*12/3</f>
        <v>-2.0637426162301962</v>
      </c>
      <c r="AH368" s="114">
        <f>(幕後結果!$AJ$2+幕後結果!$AJ$4*幕後結果_最佳化!$V1369)*12/3</f>
        <v>0.69420733959254388</v>
      </c>
      <c r="AI368" s="90">
        <f>(幕後結果!$AK$2+幕後結果!$AK$4*幕後結果_最佳化!$W1369)*12/3</f>
        <v>1.23108259273946</v>
      </c>
      <c r="AJ368" s="50"/>
      <c r="AK368" s="50"/>
      <c r="AL368" s="50"/>
      <c r="AM368" s="98">
        <v>367</v>
      </c>
      <c r="AN368" s="118">
        <f t="shared" si="66"/>
        <v>7.3382799653316025E-2</v>
      </c>
      <c r="AO368" s="118">
        <f t="shared" si="67"/>
        <v>7.0867678351184085E-2</v>
      </c>
      <c r="AP368" s="118">
        <f t="shared" si="68"/>
        <v>8.2496764926599048E-2</v>
      </c>
      <c r="AQ368" s="118">
        <f t="shared" si="69"/>
        <v>0.13685424151132353</v>
      </c>
      <c r="AR368" s="118">
        <f t="shared" si="70"/>
        <v>0.10736908868639154</v>
      </c>
      <c r="AS368" s="118">
        <f t="shared" si="71"/>
        <v>0.15567651700113722</v>
      </c>
      <c r="AT368" s="118">
        <f t="shared" si="72"/>
        <v>0.1389008728065291</v>
      </c>
      <c r="AU368" s="118">
        <f t="shared" si="73"/>
        <v>0.14326547699595676</v>
      </c>
      <c r="AV368" s="118">
        <f t="shared" si="74"/>
        <v>8.2304888478308413E-2</v>
      </c>
      <c r="AW368" s="118">
        <f t="shared" si="75"/>
        <v>8.8816715892543127E-3</v>
      </c>
      <c r="AX368" s="118">
        <f t="shared" si="76"/>
        <v>1</v>
      </c>
      <c r="AY368" s="118">
        <f>SUMPRODUCT(AN368:AW368,幕後結果_最佳化!$Z$1005:$AI$1005)</f>
        <v>-0.28400182377207006</v>
      </c>
      <c r="AZ368" s="118">
        <f>(SUMPRODUCT(AN368:AW368,MMULT(AN368:AW368,幕後結果!$AB$9:$AK$18)))*252</f>
        <v>6.3084286034923359E-2</v>
      </c>
      <c r="BA368" s="118">
        <f t="shared" si="77"/>
        <v>0.25116585364042493</v>
      </c>
      <c r="BB368" s="113">
        <f t="shared" si="78"/>
        <v>-1.3015376852940788</v>
      </c>
      <c r="BC368" s="50"/>
      <c r="BD368" s="50"/>
    </row>
    <row r="369" spans="1:56">
      <c r="A369" s="85">
        <v>368</v>
      </c>
      <c r="B369" s="114">
        <v>0.30674282933950536</v>
      </c>
      <c r="C369" s="114">
        <v>0.26383960739400947</v>
      </c>
      <c r="D369" s="114">
        <v>0.16304960153995651</v>
      </c>
      <c r="E369" s="114">
        <v>0.29570912315447928</v>
      </c>
      <c r="F369" s="114">
        <v>0.57379867330161693</v>
      </c>
      <c r="G369" s="114">
        <v>0.85149127297809701</v>
      </c>
      <c r="H369" s="114">
        <v>0.64908346446996368</v>
      </c>
      <c r="I369" s="114">
        <v>0.88410849776323719</v>
      </c>
      <c r="J369" s="114">
        <v>0.11074597919298435</v>
      </c>
      <c r="K369" s="94">
        <v>0.63118357494895494</v>
      </c>
      <c r="L369" s="95"/>
      <c r="M369" s="96">
        <v>368</v>
      </c>
      <c r="N369" s="117">
        <v>-0.50510418992214412</v>
      </c>
      <c r="O369" s="117">
        <v>-0.63155268134900333</v>
      </c>
      <c r="P369" s="117">
        <v>-0.98200130951045739</v>
      </c>
      <c r="Q369" s="117">
        <v>-0.53678194250155031</v>
      </c>
      <c r="R369" s="117">
        <v>0.18605369556840498</v>
      </c>
      <c r="S369" s="117">
        <v>1.0428506818576606</v>
      </c>
      <c r="T369" s="117">
        <v>0.3828471881552567</v>
      </c>
      <c r="U369" s="114">
        <v>1.1957785094462268</v>
      </c>
      <c r="V369" s="114">
        <v>-1.2225705067148496</v>
      </c>
      <c r="W369" s="88">
        <v>0.33498970781447812</v>
      </c>
      <c r="X369" s="50"/>
      <c r="Y369" s="89">
        <v>368</v>
      </c>
      <c r="Z369" s="114">
        <f>(幕後結果!$AB$2+幕後結果!$AB$4*幕後結果_最佳化!$N1370)*12/3</f>
        <v>-0.67540263240403675</v>
      </c>
      <c r="AA369" s="114">
        <f>(幕後結果!$AC$2+幕後結果!$AC$4*幕後結果_最佳化!$O1370)*12/3</f>
        <v>0.43626106158654671</v>
      </c>
      <c r="AB369" s="114">
        <f>(幕後結果!$AD$2+幕後結果!$AD$4*幕後結果_最佳化!$P1370)*12/3</f>
        <v>-2.6390463687489083</v>
      </c>
      <c r="AC369" s="114">
        <f>(幕後結果!$AE$2+幕後結果!$AE$4*幕後結果_最佳化!$Q1370)*12/3</f>
        <v>-0.95012533126553878</v>
      </c>
      <c r="AD369" s="114">
        <f>(幕後結果!$AF$2+幕後結果!$AF$4*幕後結果_最佳化!$R1370)*12/3</f>
        <v>-1.1900524597568911</v>
      </c>
      <c r="AE369" s="114">
        <f>(幕後結果!$AG$2+幕後結果!$AG$4*幕後結果_最佳化!$S1370)*12/3</f>
        <v>0.96452390153897394</v>
      </c>
      <c r="AF369" s="114">
        <f>(幕後結果!$AH$2+幕後結果!$AH$4*幕後結果_最佳化!$T1370)*12/3</f>
        <v>-0.26906661160534884</v>
      </c>
      <c r="AG369" s="114">
        <f>(幕後結果!$AI$2+幕後結果!$AI$4*幕後結果_最佳化!$U1370)*12/3</f>
        <v>-0.4867062425383728</v>
      </c>
      <c r="AH369" s="114">
        <f>(幕後結果!$AJ$2+幕後結果!$AJ$4*幕後結果_最佳化!$V1370)*12/3</f>
        <v>-1.347001428716188E-2</v>
      </c>
      <c r="AI369" s="90">
        <f>(幕後結果!$AK$2+幕後結果!$AK$4*幕後結果_最佳化!$W1370)*12/3</f>
        <v>1.1357160203824956</v>
      </c>
      <c r="AJ369" s="50"/>
      <c r="AK369" s="50"/>
      <c r="AL369" s="50"/>
      <c r="AM369" s="98">
        <v>368</v>
      </c>
      <c r="AN369" s="118">
        <f t="shared" si="66"/>
        <v>0.15965273582558231</v>
      </c>
      <c r="AO369" s="118">
        <f t="shared" si="67"/>
        <v>3.7744041438293109E-2</v>
      </c>
      <c r="AP369" s="118">
        <f t="shared" si="68"/>
        <v>6.7451950791833068E-2</v>
      </c>
      <c r="AQ369" s="118">
        <f t="shared" si="69"/>
        <v>4.0942659893102661E-2</v>
      </c>
      <c r="AR369" s="118">
        <f t="shared" si="70"/>
        <v>2.2424169509233384E-3</v>
      </c>
      <c r="AS369" s="118">
        <f t="shared" si="71"/>
        <v>0.17330507222024411</v>
      </c>
      <c r="AT369" s="118">
        <f t="shared" si="72"/>
        <v>2.4758647469984473E-2</v>
      </c>
      <c r="AU369" s="118">
        <f t="shared" si="73"/>
        <v>0.19556544975528725</v>
      </c>
      <c r="AV369" s="118">
        <f t="shared" si="74"/>
        <v>0.1727108995910322</v>
      </c>
      <c r="AW369" s="118">
        <f t="shared" si="75"/>
        <v>0.12562612606371751</v>
      </c>
      <c r="AX369" s="118">
        <f t="shared" si="76"/>
        <v>1</v>
      </c>
      <c r="AY369" s="118">
        <f>SUMPRODUCT(AN369:AW369,幕後結果_最佳化!$Z$1005:$AI$1005)</f>
        <v>-5.8023380527970181E-2</v>
      </c>
      <c r="AZ369" s="118">
        <f>(SUMPRODUCT(AN369:AW369,MMULT(AN369:AW369,幕後結果!$AB$9:$AK$18)))*252</f>
        <v>7.8435521647331086E-2</v>
      </c>
      <c r="BA369" s="118">
        <f t="shared" si="77"/>
        <v>0.28006342432979547</v>
      </c>
      <c r="BB369" s="113">
        <f t="shared" si="78"/>
        <v>-0.36035901785277541</v>
      </c>
      <c r="BC369" s="50"/>
      <c r="BD369" s="50"/>
    </row>
    <row r="370" spans="1:56">
      <c r="A370" s="85">
        <v>369</v>
      </c>
      <c r="B370" s="114">
        <v>0.7407342880742378</v>
      </c>
      <c r="C370" s="114">
        <v>0.73656845858181175</v>
      </c>
      <c r="D370" s="114">
        <v>0.71067902237432157</v>
      </c>
      <c r="E370" s="114">
        <v>4.3976508128397596E-2</v>
      </c>
      <c r="F370" s="114">
        <v>0.18346663617133041</v>
      </c>
      <c r="G370" s="114">
        <v>0.7052530590923487</v>
      </c>
      <c r="H370" s="114">
        <v>0.89829670493496039</v>
      </c>
      <c r="I370" s="114">
        <v>0.24901663842887367</v>
      </c>
      <c r="J370" s="114">
        <v>0.22302902802266522</v>
      </c>
      <c r="K370" s="94">
        <v>0.24551286733803201</v>
      </c>
      <c r="L370" s="95"/>
      <c r="M370" s="96">
        <v>369</v>
      </c>
      <c r="N370" s="117">
        <v>0.64561082686872895</v>
      </c>
      <c r="O370" s="117">
        <v>0.63280179746130971</v>
      </c>
      <c r="P370" s="117">
        <v>0.55536949232679444</v>
      </c>
      <c r="Q370" s="117">
        <v>-1.7062958184030788</v>
      </c>
      <c r="R370" s="117">
        <v>-0.90223269104081016</v>
      </c>
      <c r="S370" s="117">
        <v>0.53956960643381391</v>
      </c>
      <c r="T370" s="117">
        <v>1.2719058020258718</v>
      </c>
      <c r="U370" s="114">
        <v>-0.67758749528980744</v>
      </c>
      <c r="V370" s="114">
        <v>-0.76200326407602637</v>
      </c>
      <c r="W370" s="88">
        <v>-0.68867830030106614</v>
      </c>
      <c r="X370" s="50"/>
      <c r="Y370" s="89">
        <v>369</v>
      </c>
      <c r="Z370" s="114">
        <f>(幕後結果!$AB$2+幕後結果!$AB$4*幕後結果_最佳化!$N1371)*12/3</f>
        <v>0.75326805339613667</v>
      </c>
      <c r="AA370" s="114">
        <f>(幕後結果!$AC$2+幕後結果!$AC$4*幕後結果_最佳化!$O1371)*12/3</f>
        <v>2.5003508055874422</v>
      </c>
      <c r="AB370" s="114">
        <f>(幕後結果!$AD$2+幕後結果!$AD$4*幕後結果_最佳化!$P1371)*12/3</f>
        <v>0.74035491634768957</v>
      </c>
      <c r="AC370" s="114">
        <f>(幕後結果!$AE$2+幕後結果!$AE$4*幕後結果_最佳化!$Q1371)*12/3</f>
        <v>-1.4410982645793655</v>
      </c>
      <c r="AD370" s="114">
        <f>(幕後結果!$AF$2+幕後結果!$AF$4*幕後結果_最佳化!$R1371)*12/3</f>
        <v>-1.6488414490631136</v>
      </c>
      <c r="AE370" s="114">
        <f>(幕後結果!$AG$2+幕後結果!$AG$4*幕後結果_最佳化!$S1371)*12/3</f>
        <v>0.81768084476324498</v>
      </c>
      <c r="AF370" s="114">
        <f>(幕後結果!$AH$2+幕後結果!$AH$4*幕後結果_最佳化!$T1371)*12/3</f>
        <v>-7.0259915719530219E-2</v>
      </c>
      <c r="AG370" s="114">
        <f>(幕後結果!$AI$2+幕後結果!$AI$4*幕後結果_最佳化!$U1371)*12/3</f>
        <v>-2.8593399434830524</v>
      </c>
      <c r="AH370" s="114">
        <f>(幕後結果!$AJ$2+幕後結果!$AJ$4*幕後結果_最佳化!$V1371)*12/3</f>
        <v>0.4981793955962443</v>
      </c>
      <c r="AI370" s="90">
        <f>(幕後結果!$AK$2+幕後結果!$AK$4*幕後結果_最佳化!$W1371)*12/3</f>
        <v>-0.24903200812998716</v>
      </c>
      <c r="AJ370" s="50"/>
      <c r="AK370" s="50"/>
      <c r="AL370" s="50"/>
      <c r="AM370" s="98">
        <v>369</v>
      </c>
      <c r="AN370" s="118">
        <f t="shared" si="66"/>
        <v>0.1696454075683323</v>
      </c>
      <c r="AO370" s="118">
        <f t="shared" si="67"/>
        <v>0.10092879875204513</v>
      </c>
      <c r="AP370" s="118">
        <f t="shared" si="68"/>
        <v>1.8086184165516609E-2</v>
      </c>
      <c r="AQ370" s="118">
        <f t="shared" si="69"/>
        <v>0.15333173073637082</v>
      </c>
      <c r="AR370" s="118">
        <f t="shared" si="70"/>
        <v>0.19713107507473043</v>
      </c>
      <c r="AS370" s="118">
        <f t="shared" si="71"/>
        <v>2.4652654370996903E-2</v>
      </c>
      <c r="AT370" s="118">
        <f t="shared" si="72"/>
        <v>6.9711928590171279E-2</v>
      </c>
      <c r="AU370" s="118">
        <f t="shared" si="73"/>
        <v>6.0866835921040079E-2</v>
      </c>
      <c r="AV370" s="118">
        <f t="shared" si="74"/>
        <v>0.17357493130860441</v>
      </c>
      <c r="AW370" s="118">
        <f t="shared" si="75"/>
        <v>3.2070453512191954E-2</v>
      </c>
      <c r="AX370" s="118">
        <f t="shared" si="76"/>
        <v>0.99999999999999989</v>
      </c>
      <c r="AY370" s="118">
        <f>SUMPRODUCT(AN370:AW370,幕後結果_最佳化!$Z$1005:$AI$1005)</f>
        <v>-0.10481076105739448</v>
      </c>
      <c r="AZ370" s="118">
        <f>(SUMPRODUCT(AN370:AW370,MMULT(AN370:AW370,幕後結果!$AB$9:$AK$18)))*252</f>
        <v>6.1174343410617484E-2</v>
      </c>
      <c r="BA370" s="118">
        <f t="shared" si="77"/>
        <v>0.24733447679330409</v>
      </c>
      <c r="BB370" s="113">
        <f t="shared" si="78"/>
        <v>-0.59721055864296446</v>
      </c>
      <c r="BC370" s="50"/>
      <c r="BD370" s="50"/>
    </row>
    <row r="371" spans="1:56">
      <c r="A371" s="85">
        <v>370</v>
      </c>
      <c r="B371" s="114">
        <v>0.13612580160141219</v>
      </c>
      <c r="C371" s="114">
        <v>0.92798392116927975</v>
      </c>
      <c r="D371" s="114">
        <v>0.33884174865440264</v>
      </c>
      <c r="E371" s="114">
        <v>0.80107526118351413</v>
      </c>
      <c r="F371" s="114">
        <v>0.77556181145531822</v>
      </c>
      <c r="G371" s="114">
        <v>0.26202729867517416</v>
      </c>
      <c r="H371" s="114">
        <v>0.10882218898336693</v>
      </c>
      <c r="I371" s="114">
        <v>0.10562621442288145</v>
      </c>
      <c r="J371" s="114">
        <v>0.34384354584135157</v>
      </c>
      <c r="K371" s="94">
        <v>0.61266730395455493</v>
      </c>
      <c r="L371" s="95"/>
      <c r="M371" s="96">
        <v>370</v>
      </c>
      <c r="N371" s="117">
        <v>-1.0978921110072537</v>
      </c>
      <c r="O371" s="117">
        <v>1.4609390905961672</v>
      </c>
      <c r="P371" s="117">
        <v>-0.41562627446504957</v>
      </c>
      <c r="Q371" s="117">
        <v>0.84546820482598295</v>
      </c>
      <c r="R371" s="117">
        <v>0.757289605236102</v>
      </c>
      <c r="S371" s="117">
        <v>-0.63710784738178461</v>
      </c>
      <c r="T371" s="117">
        <v>-1.2328161139822738</v>
      </c>
      <c r="U371" s="114">
        <v>-1.2501289967779288</v>
      </c>
      <c r="V371" s="114">
        <v>-0.40199583476297363</v>
      </c>
      <c r="W371" s="88">
        <v>0.28627775802415628</v>
      </c>
      <c r="X371" s="50"/>
      <c r="Y371" s="89">
        <v>370</v>
      </c>
      <c r="Z371" s="114">
        <f>(幕後結果!$AB$2+幕後結果!$AB$4*幕後結果_最佳化!$N1372)*12/3</f>
        <v>-1.4113787110968861</v>
      </c>
      <c r="AA371" s="114">
        <f>(幕後結果!$AC$2+幕後結果!$AC$4*幕後結果_最佳化!$O1372)*12/3</f>
        <v>2.2066060609671552</v>
      </c>
      <c r="AB371" s="114">
        <f>(幕後結果!$AD$2+幕後結果!$AD$4*幕後結果_最佳化!$P1372)*12/3</f>
        <v>-1.8242025494959515</v>
      </c>
      <c r="AC371" s="114">
        <f>(幕後結果!$AE$2+幕後結果!$AE$4*幕後結果_最佳化!$Q1372)*12/3</f>
        <v>0.11156248790584539</v>
      </c>
      <c r="AD371" s="114">
        <f>(幕後結果!$AF$2+幕後結果!$AF$4*幕後結果_最佳化!$R1372)*12/3</f>
        <v>-0.19458993585618578</v>
      </c>
      <c r="AE371" s="114">
        <f>(幕後結果!$AG$2+幕後結果!$AG$4*幕後結果_最佳化!$S1372)*12/3</f>
        <v>9.9347388379390611E-2</v>
      </c>
      <c r="AF371" s="114">
        <f>(幕後結果!$AH$2+幕後結果!$AH$4*幕後結果_最佳化!$T1372)*12/3</f>
        <v>-0.5423324882756958</v>
      </c>
      <c r="AG371" s="114">
        <f>(幕後結果!$AI$2+幕後結果!$AI$4*幕後結果_最佳化!$U1372)*12/3</f>
        <v>-3.8888354917575696</v>
      </c>
      <c r="AH371" s="114">
        <f>(幕後結果!$AJ$2+幕後結果!$AJ$4*幕後結果_最佳化!$V1372)*12/3</f>
        <v>0.34192235490774275</v>
      </c>
      <c r="AI371" s="90">
        <f>(幕後結果!$AK$2+幕後結果!$AK$4*幕後結果_最佳化!$W1372)*12/3</f>
        <v>0.93958783729931028</v>
      </c>
      <c r="AJ371" s="50"/>
      <c r="AK371" s="50"/>
      <c r="AL371" s="50"/>
      <c r="AM371" s="98">
        <v>370</v>
      </c>
      <c r="AN371" s="118">
        <f t="shared" si="66"/>
        <v>0.14054453312952198</v>
      </c>
      <c r="AO371" s="118">
        <f t="shared" si="67"/>
        <v>4.6468566704064192E-2</v>
      </c>
      <c r="AP371" s="118">
        <f t="shared" si="68"/>
        <v>5.9869080905939558E-2</v>
      </c>
      <c r="AQ371" s="118">
        <f t="shared" si="69"/>
        <v>0.18798518375425211</v>
      </c>
      <c r="AR371" s="118">
        <f t="shared" si="70"/>
        <v>4.1858632309708717E-2</v>
      </c>
      <c r="AS371" s="118">
        <f t="shared" si="71"/>
        <v>5.1606917200652233E-2</v>
      </c>
      <c r="AT371" s="118">
        <f t="shared" si="72"/>
        <v>1.3376890135591245E-2</v>
      </c>
      <c r="AU371" s="118">
        <f t="shared" si="73"/>
        <v>2.6828060841370522E-3</v>
      </c>
      <c r="AV371" s="118">
        <f t="shared" si="74"/>
        <v>0.23740084108040294</v>
      </c>
      <c r="AW371" s="118">
        <f t="shared" si="75"/>
        <v>0.21820654869572989</v>
      </c>
      <c r="AX371" s="118">
        <f t="shared" si="76"/>
        <v>0.99999999999999989</v>
      </c>
      <c r="AY371" s="118">
        <f>SUMPRODUCT(AN371:AW371,幕後結果_最佳化!$Z$1005:$AI$1005)</f>
        <v>0.23755586443276519</v>
      </c>
      <c r="AZ371" s="118">
        <f>(SUMPRODUCT(AN371:AW371,MMULT(AN371:AW371,幕後結果!$AB$9:$AK$18)))*252</f>
        <v>5.5070767219443699E-2</v>
      </c>
      <c r="BA371" s="118">
        <f t="shared" si="77"/>
        <v>0.23467161570893846</v>
      </c>
      <c r="BB371" s="113">
        <f t="shared" si="78"/>
        <v>0.82948192879958471</v>
      </c>
      <c r="BC371" s="50"/>
      <c r="BD371" s="50"/>
    </row>
    <row r="372" spans="1:56">
      <c r="A372" s="85">
        <v>371</v>
      </c>
      <c r="B372" s="114">
        <v>0.55803268180605192</v>
      </c>
      <c r="C372" s="114">
        <v>0.36776571426056859</v>
      </c>
      <c r="D372" s="114">
        <v>0.88476558598484756</v>
      </c>
      <c r="E372" s="114">
        <v>0.59787875697189974</v>
      </c>
      <c r="F372" s="114">
        <v>0.41273317467241677</v>
      </c>
      <c r="G372" s="114">
        <v>0.91520738759677167</v>
      </c>
      <c r="H372" s="114">
        <v>0.88355046175429086</v>
      </c>
      <c r="I372" s="114">
        <v>5.9003444965878504E-2</v>
      </c>
      <c r="J372" s="114">
        <v>2.004589872259821E-4</v>
      </c>
      <c r="K372" s="94">
        <v>0.84456743756131258</v>
      </c>
      <c r="L372" s="95"/>
      <c r="M372" s="96">
        <v>371</v>
      </c>
      <c r="N372" s="117">
        <v>0.14598321825385555</v>
      </c>
      <c r="O372" s="117">
        <v>-0.33777675460668105</v>
      </c>
      <c r="P372" s="117">
        <v>1.1991520502811692</v>
      </c>
      <c r="Q372" s="117">
        <v>0.24786031486918178</v>
      </c>
      <c r="R372" s="117">
        <v>-0.22051980561876436</v>
      </c>
      <c r="S372" s="117">
        <v>1.3735377794383199</v>
      </c>
      <c r="T372" s="117">
        <v>1.192924159416249</v>
      </c>
      <c r="U372" s="114">
        <v>-1.5631943446335572</v>
      </c>
      <c r="V372" s="114">
        <v>-3.5394787975000432</v>
      </c>
      <c r="W372" s="88">
        <v>1.013408408195708</v>
      </c>
      <c r="X372" s="50"/>
      <c r="Y372" s="89">
        <v>371</v>
      </c>
      <c r="Z372" s="114">
        <f>(幕後結果!$AB$2+幕後結果!$AB$4*幕後結果_最佳化!$N1373)*12/3</f>
        <v>0.13295519762479679</v>
      </c>
      <c r="AA372" s="114">
        <f>(幕後結果!$AC$2+幕後結果!$AC$4*幕後結果_最佳化!$O1373)*12/3</f>
        <v>1.1687322961523321</v>
      </c>
      <c r="AB372" s="114">
        <f>(幕後結果!$AD$2+幕後結果!$AD$4*幕後結果_最佳化!$P1373)*12/3</f>
        <v>0.47031953892277834</v>
      </c>
      <c r="AC372" s="114">
        <f>(幕後結果!$AE$2+幕後結果!$AE$4*幕後結果_最佳化!$Q1373)*12/3</f>
        <v>-0.35803859695430029</v>
      </c>
      <c r="AD372" s="114">
        <f>(幕後結果!$AF$2+幕後結果!$AF$4*幕後結果_最佳化!$R1373)*12/3</f>
        <v>-0.8202597495864179</v>
      </c>
      <c r="AE372" s="114">
        <f>(幕後結果!$AG$2+幕後結果!$AG$4*幕後結果_最佳化!$S1373)*12/3</f>
        <v>1.750872402797701</v>
      </c>
      <c r="AF372" s="114">
        <f>(幕後結果!$AH$2+幕後結果!$AH$4*幕後結果_最佳化!$T1373)*12/3</f>
        <v>0.16759005979300587</v>
      </c>
      <c r="AG372" s="114">
        <f>(幕後結果!$AI$2+幕後結果!$AI$4*幕後結果_最佳化!$U1373)*12/3</f>
        <v>-2.969847878617232</v>
      </c>
      <c r="AH372" s="114">
        <f>(幕後結果!$AJ$2+幕後結果!$AJ$4*幕後結果_最佳化!$V1373)*12/3</f>
        <v>-0.44333128402709332</v>
      </c>
      <c r="AI372" s="90">
        <f>(幕後結果!$AK$2+幕後結果!$AK$4*幕後結果_最佳化!$W1373)*12/3</f>
        <v>1.6218196204892361</v>
      </c>
      <c r="AJ372" s="50"/>
      <c r="AK372" s="50"/>
      <c r="AL372" s="50"/>
      <c r="AM372" s="98">
        <v>371</v>
      </c>
      <c r="AN372" s="118">
        <f t="shared" si="66"/>
        <v>7.2196670440720492E-2</v>
      </c>
      <c r="AO372" s="118">
        <f t="shared" si="67"/>
        <v>0.13039900803536422</v>
      </c>
      <c r="AP372" s="118">
        <f t="shared" si="68"/>
        <v>0.21473700642888791</v>
      </c>
      <c r="AQ372" s="118">
        <f t="shared" si="69"/>
        <v>6.524263379396078E-2</v>
      </c>
      <c r="AR372" s="118">
        <f t="shared" si="70"/>
        <v>0.11182167054422851</v>
      </c>
      <c r="AS372" s="118">
        <f t="shared" si="71"/>
        <v>5.2700904002579173E-2</v>
      </c>
      <c r="AT372" s="118">
        <f t="shared" si="72"/>
        <v>0.21466501142141819</v>
      </c>
      <c r="AU372" s="118">
        <f t="shared" si="73"/>
        <v>8.6074537187296962E-2</v>
      </c>
      <c r="AV372" s="118">
        <f t="shared" si="74"/>
        <v>2.5296970445665482E-2</v>
      </c>
      <c r="AW372" s="118">
        <f t="shared" si="75"/>
        <v>2.6865587699878492E-2</v>
      </c>
      <c r="AX372" s="118">
        <f t="shared" si="76"/>
        <v>1.0000000000000002</v>
      </c>
      <c r="AY372" s="118">
        <f>SUMPRODUCT(AN372:AW372,幕後結果_最佳化!$Z$1005:$AI$1005)</f>
        <v>-0.27023805294433539</v>
      </c>
      <c r="AZ372" s="118">
        <f>(SUMPRODUCT(AN372:AW372,MMULT(AN372:AW372,幕後結果!$AB$9:$AK$18)))*252</f>
        <v>8.389589636362349E-2</v>
      </c>
      <c r="BA372" s="118">
        <f t="shared" si="77"/>
        <v>0.28964788340953485</v>
      </c>
      <c r="BB372" s="113">
        <f t="shared" si="78"/>
        <v>-1.0810990546807748</v>
      </c>
      <c r="BC372" s="50"/>
      <c r="BD372" s="50"/>
    </row>
    <row r="373" spans="1:56">
      <c r="A373" s="85">
        <v>372</v>
      </c>
      <c r="B373" s="114">
        <v>0.94704512798882878</v>
      </c>
      <c r="C373" s="114">
        <v>0.64377306501602005</v>
      </c>
      <c r="D373" s="114">
        <v>0.41687045950967527</v>
      </c>
      <c r="E373" s="114">
        <v>0.98370746973226275</v>
      </c>
      <c r="F373" s="114">
        <v>0.22377700340396256</v>
      </c>
      <c r="G373" s="114">
        <v>0.29822491721770361</v>
      </c>
      <c r="H373" s="114">
        <v>0.20045680156613832</v>
      </c>
      <c r="I373" s="114">
        <v>0.31841096618563136</v>
      </c>
      <c r="J373" s="114">
        <v>7.6406598221155697E-2</v>
      </c>
      <c r="K373" s="94">
        <v>0.3230740121050899</v>
      </c>
      <c r="L373" s="95"/>
      <c r="M373" s="96">
        <v>372</v>
      </c>
      <c r="N373" s="117">
        <v>1.6168542585940568</v>
      </c>
      <c r="O373" s="117">
        <v>0.36856247500971612</v>
      </c>
      <c r="P373" s="117">
        <v>-0.20990615402036328</v>
      </c>
      <c r="Q373" s="117">
        <v>2.1371590120248571</v>
      </c>
      <c r="R373" s="117">
        <v>-0.75949917597083938</v>
      </c>
      <c r="S373" s="117">
        <v>-0.52951270336781564</v>
      </c>
      <c r="T373" s="117">
        <v>-0.83999069608318278</v>
      </c>
      <c r="U373" s="114">
        <v>-0.47214690822715494</v>
      </c>
      <c r="V373" s="114">
        <v>-1.4296649781009743</v>
      </c>
      <c r="W373" s="88">
        <v>-0.45911995959141899</v>
      </c>
      <c r="X373" s="50"/>
      <c r="Y373" s="89">
        <v>372</v>
      </c>
      <c r="Z373" s="114">
        <f>(幕後結果!$AB$2+幕後結果!$AB$4*幕後結果_最佳化!$N1374)*12/3</f>
        <v>1.9591157215283006</v>
      </c>
      <c r="AA373" s="114">
        <f>(幕後結果!$AC$2+幕後結果!$AC$4*幕後結果_最佳化!$O1374)*12/3</f>
        <v>2.8675248006869531</v>
      </c>
      <c r="AB373" s="114">
        <f>(幕後結果!$AD$2+幕後結果!$AD$4*幕後結果_最佳化!$P1374)*12/3</f>
        <v>0.88419496064717296</v>
      </c>
      <c r="AC373" s="114">
        <f>(幕後結果!$AE$2+幕後結果!$AE$4*幕後結果_最佳化!$Q1374)*12/3</f>
        <v>1.0814445057518203</v>
      </c>
      <c r="AD373" s="114">
        <f>(幕後結果!$AF$2+幕後結果!$AF$4*幕後結果_最佳化!$R1374)*12/3</f>
        <v>-0.58341553254525857</v>
      </c>
      <c r="AE373" s="114">
        <f>(幕後結果!$AG$2+幕後結果!$AG$4*幕後結果_最佳化!$S1374)*12/3</f>
        <v>0.73759771675084129</v>
      </c>
      <c r="AF373" s="114">
        <f>(幕後結果!$AH$2+幕後結果!$AH$4*幕後結果_最佳化!$T1374)*12/3</f>
        <v>-0.3703292499243161</v>
      </c>
      <c r="AG373" s="114">
        <f>(幕後結果!$AI$2+幕後結果!$AI$4*幕後結果_最佳化!$U1374)*12/3</f>
        <v>-1.4107267456009709</v>
      </c>
      <c r="AH373" s="114">
        <f>(幕後結果!$AJ$2+幕後結果!$AJ$4*幕後結果_最佳化!$V1374)*12/3</f>
        <v>0.28356747261619525</v>
      </c>
      <c r="AI373" s="90">
        <f>(幕後結果!$AK$2+幕後結果!$AK$4*幕後結果_最佳化!$W1374)*12/3</f>
        <v>1.4446487141460167</v>
      </c>
      <c r="AJ373" s="50"/>
      <c r="AK373" s="50"/>
      <c r="AL373" s="50"/>
      <c r="AM373" s="98">
        <v>372</v>
      </c>
      <c r="AN373" s="118">
        <f t="shared" si="66"/>
        <v>8.8765079035358647E-3</v>
      </c>
      <c r="AO373" s="118">
        <f t="shared" si="67"/>
        <v>0.14358892262754563</v>
      </c>
      <c r="AP373" s="118">
        <f t="shared" si="68"/>
        <v>0.13937140086261984</v>
      </c>
      <c r="AQ373" s="118">
        <f t="shared" si="69"/>
        <v>0.12614305815739926</v>
      </c>
      <c r="AR373" s="118">
        <f t="shared" si="70"/>
        <v>0.11657796413542575</v>
      </c>
      <c r="AS373" s="118">
        <f t="shared" si="71"/>
        <v>4.2595441904165372E-2</v>
      </c>
      <c r="AT373" s="118">
        <f t="shared" si="72"/>
        <v>3.9389114958501954E-2</v>
      </c>
      <c r="AU373" s="118">
        <f t="shared" si="73"/>
        <v>6.9351705088037841E-2</v>
      </c>
      <c r="AV373" s="118">
        <f t="shared" si="74"/>
        <v>0.15088834771985971</v>
      </c>
      <c r="AW373" s="118">
        <f t="shared" si="75"/>
        <v>0.16321753664290878</v>
      </c>
      <c r="AX373" s="118">
        <f t="shared" si="76"/>
        <v>1</v>
      </c>
      <c r="AY373" s="118">
        <f>SUMPRODUCT(AN373:AW373,幕後結果_最佳化!$Z$1005:$AI$1005)</f>
        <v>5.0020703375718192E-2</v>
      </c>
      <c r="AZ373" s="118">
        <f>(SUMPRODUCT(AN373:AW373,MMULT(AN373:AW373,幕後結果!$AB$9:$AK$18)))*252</f>
        <v>6.9191583335468404E-2</v>
      </c>
      <c r="BA373" s="118">
        <f t="shared" si="77"/>
        <v>0.26304293059397815</v>
      </c>
      <c r="BB373" s="113">
        <f t="shared" si="78"/>
        <v>2.7070498947220922E-2</v>
      </c>
      <c r="BC373" s="50"/>
      <c r="BD373" s="50"/>
    </row>
    <row r="374" spans="1:56">
      <c r="A374" s="85">
        <v>373</v>
      </c>
      <c r="B374" s="114">
        <v>0.30382699924687318</v>
      </c>
      <c r="C374" s="114">
        <v>0.39410293064998192</v>
      </c>
      <c r="D374" s="114">
        <v>0.19641864568649159</v>
      </c>
      <c r="E374" s="114">
        <v>0.80293608539746586</v>
      </c>
      <c r="F374" s="114">
        <v>0.97462005902013527</v>
      </c>
      <c r="G374" s="114">
        <v>0.18284897455026905</v>
      </c>
      <c r="H374" s="114">
        <v>0.25644446536098364</v>
      </c>
      <c r="I374" s="114">
        <v>0.7850960567164047</v>
      </c>
      <c r="J374" s="114">
        <v>0.17279866520514542</v>
      </c>
      <c r="K374" s="94">
        <v>0.90416696996149781</v>
      </c>
      <c r="L374" s="95"/>
      <c r="M374" s="96">
        <v>373</v>
      </c>
      <c r="N374" s="117">
        <v>-0.51342509017021565</v>
      </c>
      <c r="O374" s="117">
        <v>-0.26864112595258316</v>
      </c>
      <c r="P374" s="117">
        <v>-0.85448324088333505</v>
      </c>
      <c r="Q374" s="117">
        <v>0.85215543203984878</v>
      </c>
      <c r="R374" s="117">
        <v>1.9535041842735645</v>
      </c>
      <c r="S374" s="117">
        <v>-0.90456110432549575</v>
      </c>
      <c r="T374" s="117">
        <v>-0.65434597727668309</v>
      </c>
      <c r="U374" s="114">
        <v>0.78952044252132758</v>
      </c>
      <c r="V374" s="114">
        <v>-0.94316340104395768</v>
      </c>
      <c r="W374" s="88">
        <v>1.3056663086805607</v>
      </c>
      <c r="X374" s="50"/>
      <c r="Y374" s="89">
        <v>373</v>
      </c>
      <c r="Z374" s="114">
        <f>(幕後結果!$AB$2+幕後結果!$AB$4*幕後結果_最佳化!$N1375)*12/3</f>
        <v>-0.68573344940948433</v>
      </c>
      <c r="AA374" s="114">
        <f>(幕後結果!$AC$2+幕後結果!$AC$4*幕後結果_最佳化!$O1375)*12/3</f>
        <v>0.80557101844582102</v>
      </c>
      <c r="AB374" s="114">
        <f>(幕後結果!$AD$2+幕後結果!$AD$4*幕後結果_最佳化!$P1375)*12/3</f>
        <v>-2.3645826408342363</v>
      </c>
      <c r="AC374" s="114">
        <f>(幕後結果!$AE$2+幕後結果!$AE$4*幕後結果_最佳化!$Q1375)*12/3</f>
        <v>-2.319243208312638E-2</v>
      </c>
      <c r="AD374" s="114">
        <f>(幕後結果!$AF$2+幕後結果!$AF$4*幕後結果_最佳化!$R1375)*12/3</f>
        <v>0.96281628830269261</v>
      </c>
      <c r="AE374" s="114">
        <f>(幕後結果!$AG$2+幕後結果!$AG$4*幕後結果_最佳化!$S1375)*12/3</f>
        <v>-0.13095841659177959</v>
      </c>
      <c r="AF374" s="114">
        <f>(幕後結果!$AH$2+幕後結果!$AH$4*幕後結果_最佳化!$T1375)*12/3</f>
        <v>-0.34832452674917636</v>
      </c>
      <c r="AG374" s="114">
        <f>(幕後結果!$AI$2+幕後結果!$AI$4*幕後結果_最佳化!$U1375)*12/3</f>
        <v>-0.34130724673337753</v>
      </c>
      <c r="AH374" s="114">
        <f>(幕後結果!$AJ$2+幕後結果!$AJ$4*幕後結果_最佳化!$V1375)*12/3</f>
        <v>-2.3469736041542455E-2</v>
      </c>
      <c r="AI374" s="90">
        <f>(幕後結果!$AK$2+幕後結果!$AK$4*幕後結果_最佳化!$W1375)*12/3</f>
        <v>2.4245589747422631</v>
      </c>
      <c r="AJ374" s="50"/>
      <c r="AK374" s="50"/>
      <c r="AL374" s="50"/>
      <c r="AM374" s="98">
        <v>373</v>
      </c>
      <c r="AN374" s="118">
        <f t="shared" si="66"/>
        <v>2.2141545741059858E-2</v>
      </c>
      <c r="AO374" s="118">
        <f t="shared" si="67"/>
        <v>6.595571911307728E-2</v>
      </c>
      <c r="AP374" s="118">
        <f t="shared" si="68"/>
        <v>0.15166927046720585</v>
      </c>
      <c r="AQ374" s="118">
        <f t="shared" si="69"/>
        <v>1.0712301710644719E-2</v>
      </c>
      <c r="AR374" s="118">
        <f t="shared" si="70"/>
        <v>0.19827359183341345</v>
      </c>
      <c r="AS374" s="118">
        <f t="shared" si="71"/>
        <v>0.13822629067824535</v>
      </c>
      <c r="AT374" s="118">
        <f t="shared" si="72"/>
        <v>3.7965869859835716E-2</v>
      </c>
      <c r="AU374" s="118">
        <f t="shared" si="73"/>
        <v>0.1314313344458419</v>
      </c>
      <c r="AV374" s="118">
        <f t="shared" si="74"/>
        <v>9.5871035588515605E-2</v>
      </c>
      <c r="AW374" s="118">
        <f t="shared" si="75"/>
        <v>0.14775304056216015</v>
      </c>
      <c r="AX374" s="118">
        <f t="shared" si="76"/>
        <v>0.99999999999999978</v>
      </c>
      <c r="AY374" s="118">
        <f>SUMPRODUCT(AN374:AW374,幕後結果_最佳化!$Z$1005:$AI$1005)</f>
        <v>-0.19260914945463539</v>
      </c>
      <c r="AZ374" s="118">
        <f>(SUMPRODUCT(AN374:AW374,MMULT(AN374:AW374,幕後結果!$AB$9:$AK$18)))*252</f>
        <v>8.6452867408095047E-2</v>
      </c>
      <c r="BA374" s="118">
        <f t="shared" si="77"/>
        <v>0.29402868466885174</v>
      </c>
      <c r="BB374" s="113">
        <f t="shared" si="78"/>
        <v>-0.80097338026688225</v>
      </c>
      <c r="BC374" s="50"/>
      <c r="BD374" s="50"/>
    </row>
    <row r="375" spans="1:56">
      <c r="A375" s="85">
        <v>374</v>
      </c>
      <c r="B375" s="114">
        <v>0.61471297060804608</v>
      </c>
      <c r="C375" s="114">
        <v>0.1351976501422707</v>
      </c>
      <c r="D375" s="114">
        <v>0.20467953618591661</v>
      </c>
      <c r="E375" s="114">
        <v>0.89490309026786119</v>
      </c>
      <c r="F375" s="114">
        <v>0.22587311337431992</v>
      </c>
      <c r="G375" s="114">
        <v>0.13422681923187341</v>
      </c>
      <c r="H375" s="114">
        <v>0.74534428004632391</v>
      </c>
      <c r="I375" s="114">
        <v>0.45039747472341629</v>
      </c>
      <c r="J375" s="114">
        <v>0.497200040965456</v>
      </c>
      <c r="K375" s="94">
        <v>0.80645060804483704</v>
      </c>
      <c r="L375" s="95"/>
      <c r="M375" s="96">
        <v>374</v>
      </c>
      <c r="N375" s="117">
        <v>0.29162408442213983</v>
      </c>
      <c r="O375" s="117">
        <v>-1.1021526797551802</v>
      </c>
      <c r="P375" s="117">
        <v>-0.8250220498617733</v>
      </c>
      <c r="Q375" s="117">
        <v>1.2530326642509424</v>
      </c>
      <c r="R375" s="117">
        <v>-0.752506991862256</v>
      </c>
      <c r="S375" s="117">
        <v>-1.1066306768692724</v>
      </c>
      <c r="T375" s="117">
        <v>0.65991022848727909</v>
      </c>
      <c r="U375" s="114">
        <v>-0.12465719118404964</v>
      </c>
      <c r="V375" s="114">
        <v>-7.0185141048337398E-3</v>
      </c>
      <c r="W375" s="88">
        <v>0.86489069743498459</v>
      </c>
      <c r="X375" s="50"/>
      <c r="Y375" s="89">
        <v>374</v>
      </c>
      <c r="Z375" s="114">
        <f>(幕後結果!$AB$2+幕後結果!$AB$4*幕後結果_最佳化!$N1376)*12/3</f>
        <v>0.3137756728189503</v>
      </c>
      <c r="AA375" s="114">
        <f>(幕後結果!$AC$2+幕後結果!$AC$4*幕後結果_最佳化!$O1376)*12/3</f>
        <v>0.47530973495784073</v>
      </c>
      <c r="AB375" s="114">
        <f>(幕後結果!$AD$2+幕後結果!$AD$4*幕後結果_最佳化!$P1376)*12/3</f>
        <v>-1.8051753366789771</v>
      </c>
      <c r="AC375" s="114">
        <f>(幕後結果!$AE$2+幕後結果!$AE$4*幕後結果_最佳化!$Q1376)*12/3</f>
        <v>0.21724220160190746</v>
      </c>
      <c r="AD375" s="114">
        <f>(幕後結果!$AF$2+幕後結果!$AF$4*幕後結果_最佳化!$R1376)*12/3</f>
        <v>-1.5669660774512906</v>
      </c>
      <c r="AE375" s="114">
        <f>(幕後結果!$AG$2+幕後結果!$AG$4*幕後結果_最佳化!$S1376)*12/3</f>
        <v>-0.65790183604576136</v>
      </c>
      <c r="AF375" s="114">
        <f>(幕後結果!$AH$2+幕後結果!$AH$4*幕後結果_最佳化!$T1376)*12/3</f>
        <v>2.7617745795361637E-2</v>
      </c>
      <c r="AG375" s="114">
        <f>(幕後結果!$AI$2+幕後結果!$AI$4*幕後結果_最佳化!$U1376)*12/3</f>
        <v>-1.5638231246394316</v>
      </c>
      <c r="AH375" s="114">
        <f>(幕後結果!$AJ$2+幕後結果!$AJ$4*幕後結果_最佳化!$V1376)*12/3</f>
        <v>0.7489112235238049</v>
      </c>
      <c r="AI375" s="90">
        <f>(幕後結果!$AK$2+幕後結果!$AK$4*幕後結果_最佳化!$W1376)*12/3</f>
        <v>2.0635406520153268</v>
      </c>
      <c r="AJ375" s="50"/>
      <c r="AK375" s="50"/>
      <c r="AL375" s="50"/>
      <c r="AM375" s="98">
        <v>374</v>
      </c>
      <c r="AN375" s="118">
        <f t="shared" si="66"/>
        <v>7.0465135419240682E-2</v>
      </c>
      <c r="AO375" s="118">
        <f t="shared" si="67"/>
        <v>6.6281066317531348E-2</v>
      </c>
      <c r="AP375" s="118">
        <f t="shared" si="68"/>
        <v>8.0043218189873463E-2</v>
      </c>
      <c r="AQ375" s="118">
        <f t="shared" si="69"/>
        <v>0.13623164801305079</v>
      </c>
      <c r="AR375" s="118">
        <f t="shared" si="70"/>
        <v>0.12784944835411799</v>
      </c>
      <c r="AS375" s="118">
        <f t="shared" si="71"/>
        <v>4.5497454608867727E-2</v>
      </c>
      <c r="AT375" s="118">
        <f t="shared" si="72"/>
        <v>6.2018795551213882E-2</v>
      </c>
      <c r="AU375" s="118">
        <f t="shared" si="73"/>
        <v>0.17066763634651139</v>
      </c>
      <c r="AV375" s="118">
        <f t="shared" si="74"/>
        <v>0.19266890735098111</v>
      </c>
      <c r="AW375" s="118">
        <f t="shared" si="75"/>
        <v>4.8276689848611672E-2</v>
      </c>
      <c r="AX375" s="118">
        <f t="shared" si="76"/>
        <v>1.0000000000000002</v>
      </c>
      <c r="AY375" s="118">
        <f>SUMPRODUCT(AN375:AW375,幕後結果_最佳化!$Z$1005:$AI$1005)</f>
        <v>-0.27275375739296837</v>
      </c>
      <c r="AZ375" s="118">
        <f>(SUMPRODUCT(AN375:AW375,MMULT(AN375:AW375,幕後結果!$AB$9:$AK$18)))*252</f>
        <v>6.5688714210126981E-2</v>
      </c>
      <c r="BA375" s="118">
        <f t="shared" si="77"/>
        <v>0.25629809638412648</v>
      </c>
      <c r="BB375" s="113">
        <f t="shared" si="78"/>
        <v>-1.2315883802737366</v>
      </c>
      <c r="BC375" s="50"/>
      <c r="BD375" s="50"/>
    </row>
    <row r="376" spans="1:56">
      <c r="A376" s="85">
        <v>375</v>
      </c>
      <c r="B376" s="114">
        <v>0.65804185503594703</v>
      </c>
      <c r="C376" s="114">
        <v>6.860849256952517E-2</v>
      </c>
      <c r="D376" s="114">
        <v>0.95146321803295586</v>
      </c>
      <c r="E376" s="114">
        <v>2.4263375916722341E-2</v>
      </c>
      <c r="F376" s="114">
        <v>0.36322115646714503</v>
      </c>
      <c r="G376" s="114">
        <v>0.96985733171119648</v>
      </c>
      <c r="H376" s="114">
        <v>0.60767099052721218</v>
      </c>
      <c r="I376" s="114">
        <v>0.85499505490176153</v>
      </c>
      <c r="J376" s="114">
        <v>0.73057604241813534</v>
      </c>
      <c r="K376" s="94">
        <v>0.18233969886844514</v>
      </c>
      <c r="L376" s="95"/>
      <c r="M376" s="96">
        <v>375</v>
      </c>
      <c r="N376" s="117">
        <v>0.407124853960453</v>
      </c>
      <c r="O376" s="117">
        <v>-1.486234953399888</v>
      </c>
      <c r="P376" s="117">
        <v>1.6592095993708573</v>
      </c>
      <c r="Q376" s="117">
        <v>-1.9727263178985359</v>
      </c>
      <c r="R376" s="117">
        <v>-0.34986193811073696</v>
      </c>
      <c r="S376" s="117">
        <v>1.8787009606830227</v>
      </c>
      <c r="T376" s="117">
        <v>0.2732539399767373</v>
      </c>
      <c r="U376" s="114">
        <v>1.0580999215404348</v>
      </c>
      <c r="V376" s="114">
        <v>0.61455609773888842</v>
      </c>
      <c r="W376" s="88">
        <v>-0.90648462770331606</v>
      </c>
      <c r="X376" s="50"/>
      <c r="Y376" s="89">
        <v>375</v>
      </c>
      <c r="Z376" s="114">
        <f>(幕後結果!$AB$2+幕後結果!$AB$4*幕後結果_最佳化!$N1377)*12/3</f>
        <v>0.4571756990799602</v>
      </c>
      <c r="AA376" s="114">
        <f>(幕後結果!$AC$2+幕後結果!$AC$4*幕後結果_最佳化!$O1377)*12/3</f>
        <v>0.15476913598460396</v>
      </c>
      <c r="AB376" s="114">
        <f>(幕後結果!$AD$2+幕後結果!$AD$4*幕後結果_最佳化!$P1377)*12/3</f>
        <v>0.7598322828954972</v>
      </c>
      <c r="AC376" s="114">
        <f>(幕後結果!$AE$2+幕後結果!$AE$4*幕後結果_最佳化!$Q1377)*12/3</f>
        <v>-1.8829401653104292</v>
      </c>
      <c r="AD376" s="114">
        <f>(幕後結果!$AF$2+幕後結果!$AF$4*幕後結果_最佳化!$R1377)*12/3</f>
        <v>-1.3409147069510083</v>
      </c>
      <c r="AE376" s="114">
        <f>(幕後結果!$AG$2+幕後結果!$AG$4*幕後結果_最佳化!$S1377)*12/3</f>
        <v>1.6704869707938992</v>
      </c>
      <c r="AF376" s="114">
        <f>(幕後結果!$AH$2+幕後結果!$AH$4*幕後結果_最佳化!$T1377)*12/3</f>
        <v>-0.57664470867260254</v>
      </c>
      <c r="AG376" s="114">
        <f>(幕後結果!$AI$2+幕後結果!$AI$4*幕後結果_最佳化!$U1377)*12/3</f>
        <v>0.16722424109495737</v>
      </c>
      <c r="AH376" s="114">
        <f>(幕後結果!$AJ$2+幕後結果!$AJ$4*幕後結果_最佳化!$V1377)*12/3</f>
        <v>0.77827676853300198</v>
      </c>
      <c r="AI376" s="90">
        <f>(幕後結果!$AK$2+幕後結果!$AK$4*幕後結果_最佳化!$W1377)*12/3</f>
        <v>-0.4363860692250035</v>
      </c>
      <c r="AJ376" s="50"/>
      <c r="AK376" s="50"/>
      <c r="AL376" s="50"/>
      <c r="AM376" s="98">
        <v>375</v>
      </c>
      <c r="AN376" s="118">
        <f t="shared" si="66"/>
        <v>6.828060865058834E-2</v>
      </c>
      <c r="AO376" s="118">
        <f t="shared" si="67"/>
        <v>0.18983508235998894</v>
      </c>
      <c r="AP376" s="118">
        <f t="shared" si="68"/>
        <v>2.4210953665397644E-2</v>
      </c>
      <c r="AQ376" s="118">
        <f t="shared" si="69"/>
        <v>5.1728039472779264E-3</v>
      </c>
      <c r="AR376" s="118">
        <f t="shared" si="70"/>
        <v>0.14591364830268169</v>
      </c>
      <c r="AS376" s="118">
        <f t="shared" si="71"/>
        <v>9.6557012960689234E-2</v>
      </c>
      <c r="AT376" s="118">
        <f t="shared" si="72"/>
        <v>0.16884593238595477</v>
      </c>
      <c r="AU376" s="118">
        <f t="shared" si="73"/>
        <v>1.653983467368798E-2</v>
      </c>
      <c r="AV376" s="118">
        <f t="shared" si="74"/>
        <v>0.22277011050187198</v>
      </c>
      <c r="AW376" s="118">
        <f t="shared" si="75"/>
        <v>6.1874012551861216E-2</v>
      </c>
      <c r="AX376" s="118">
        <f t="shared" si="76"/>
        <v>0.99999999999999978</v>
      </c>
      <c r="AY376" s="118">
        <f>SUMPRODUCT(AN376:AW376,幕後結果_最佳化!$Z$1005:$AI$1005)</f>
        <v>0.26438239668743746</v>
      </c>
      <c r="AZ376" s="118">
        <f>(SUMPRODUCT(AN376:AW376,MMULT(AN376:AW376,幕後結果!$AB$9:$AK$18)))*252</f>
        <v>5.3795159152428648E-2</v>
      </c>
      <c r="BA376" s="118">
        <f t="shared" si="77"/>
        <v>0.23193783467219972</v>
      </c>
      <c r="BB376" s="113">
        <f t="shared" si="78"/>
        <v>0.95492137796518173</v>
      </c>
      <c r="BC376" s="50"/>
      <c r="BD376" s="50"/>
    </row>
    <row r="377" spans="1:56">
      <c r="A377" s="85">
        <v>376</v>
      </c>
      <c r="B377" s="114">
        <v>0.15262945596281474</v>
      </c>
      <c r="C377" s="114">
        <v>0.96070546519848277</v>
      </c>
      <c r="D377" s="114">
        <v>0.57957283022860917</v>
      </c>
      <c r="E377" s="114">
        <v>0.11996766272535986</v>
      </c>
      <c r="F377" s="114">
        <v>0.54469762460338544</v>
      </c>
      <c r="G377" s="114">
        <v>7.6836244073892335E-2</v>
      </c>
      <c r="H377" s="114">
        <v>0.82838627223745043</v>
      </c>
      <c r="I377" s="114">
        <v>0.67932691267832657</v>
      </c>
      <c r="J377" s="114">
        <v>0.65443873024877219</v>
      </c>
      <c r="K377" s="94">
        <v>0.79667206803115342</v>
      </c>
      <c r="L377" s="95"/>
      <c r="M377" s="96">
        <v>376</v>
      </c>
      <c r="N377" s="117">
        <v>-1.0252210205920878</v>
      </c>
      <c r="O377" s="117">
        <v>1.7589319384258086</v>
      </c>
      <c r="P377" s="117">
        <v>0.20080079720985164</v>
      </c>
      <c r="Q377" s="117">
        <v>-1.1751484610724976</v>
      </c>
      <c r="R377" s="117">
        <v>0.11227577284816483</v>
      </c>
      <c r="S377" s="117">
        <v>-1.4266788379369151</v>
      </c>
      <c r="T377" s="117">
        <v>0.94780751213498948</v>
      </c>
      <c r="U377" s="114">
        <v>0.46581744834415156</v>
      </c>
      <c r="V377" s="114">
        <v>0.39733215374137293</v>
      </c>
      <c r="W377" s="88">
        <v>0.82979293861509829</v>
      </c>
      <c r="X377" s="50"/>
      <c r="Y377" s="89">
        <v>376</v>
      </c>
      <c r="Z377" s="114">
        <f>(幕後結果!$AB$2+幕後結果!$AB$4*幕後結果_最佳化!$N1378)*12/3</f>
        <v>-1.3211538899497486</v>
      </c>
      <c r="AA377" s="114">
        <f>(幕後結果!$AC$2+幕後結果!$AC$4*幕後結果_最佳化!$O1378)*12/3</f>
        <v>2.5622468188400389</v>
      </c>
      <c r="AB377" s="114">
        <f>(幕後結果!$AD$2+幕後結果!$AD$4*幕後結果_最佳化!$P1378)*12/3</f>
        <v>-0.97731640701546019</v>
      </c>
      <c r="AC377" s="114">
        <f>(幕後結果!$AE$2+幕後結果!$AE$4*幕後結果_最佳化!$Q1378)*12/3</f>
        <v>-1.1386109989164144</v>
      </c>
      <c r="AD377" s="114">
        <f>(幕後結果!$AF$2+幕後結果!$AF$4*幕後結果_最佳化!$R1378)*12/3</f>
        <v>-1.0584346185958926</v>
      </c>
      <c r="AE377" s="114">
        <f>(幕後結果!$AG$2+幕後結果!$AG$4*幕後結果_最佳化!$S1378)*12/3</f>
        <v>-0.95243133001994595</v>
      </c>
      <c r="AF377" s="114">
        <f>(幕後結果!$AH$2+幕後結果!$AH$4*幕後結果_最佳化!$T1378)*12/3</f>
        <v>1.9462514978522749E-2</v>
      </c>
      <c r="AG377" s="114">
        <f>(幕後結果!$AI$2+幕後結果!$AI$4*幕後結果_最佳化!$U1378)*12/3</f>
        <v>-2.0364881857379658</v>
      </c>
      <c r="AH377" s="114">
        <f>(幕後結果!$AJ$2+幕後結果!$AJ$4*幕後結果_最佳化!$V1378)*12/3</f>
        <v>0.8944125659727632</v>
      </c>
      <c r="AI377" s="90">
        <f>(幕後結果!$AK$2+幕後結果!$AK$4*幕後結果_最佳化!$W1378)*12/3</f>
        <v>1.139770274059013</v>
      </c>
      <c r="AJ377" s="50"/>
      <c r="AK377" s="50"/>
      <c r="AL377" s="50"/>
      <c r="AM377" s="98">
        <v>376</v>
      </c>
      <c r="AN377" s="118">
        <f t="shared" si="66"/>
        <v>5.2587364711989271E-2</v>
      </c>
      <c r="AO377" s="118">
        <f t="shared" si="67"/>
        <v>0.20759008122546596</v>
      </c>
      <c r="AP377" s="118">
        <f t="shared" si="68"/>
        <v>8.4089846730669326E-2</v>
      </c>
      <c r="AQ377" s="118">
        <f t="shared" si="69"/>
        <v>1.5015270192473732E-2</v>
      </c>
      <c r="AR377" s="118">
        <f t="shared" si="70"/>
        <v>8.7094579148910195E-2</v>
      </c>
      <c r="AS377" s="118">
        <f t="shared" si="71"/>
        <v>5.2061085448455099E-2</v>
      </c>
      <c r="AT377" s="118">
        <f t="shared" si="72"/>
        <v>0.13717231538821653</v>
      </c>
      <c r="AU377" s="118">
        <f t="shared" si="73"/>
        <v>0.18460045089309621</v>
      </c>
      <c r="AV377" s="118">
        <f t="shared" si="74"/>
        <v>0.14965768543513386</v>
      </c>
      <c r="AW377" s="118">
        <f t="shared" si="75"/>
        <v>3.0131320825589766E-2</v>
      </c>
      <c r="AX377" s="118">
        <f t="shared" si="76"/>
        <v>1</v>
      </c>
      <c r="AY377" s="118">
        <f>SUMPRODUCT(AN377:AW377,幕後結果_最佳化!$Z$1005:$AI$1005)</f>
        <v>-6.8196842264712426E-2</v>
      </c>
      <c r="AZ377" s="118">
        <f>(SUMPRODUCT(AN377:AW377,MMULT(AN377:AW377,幕後結果!$AB$9:$AK$18)))*252</f>
        <v>7.4626058254003938E-2</v>
      </c>
      <c r="BA377" s="118">
        <f t="shared" si="77"/>
        <v>0.27317770453315537</v>
      </c>
      <c r="BB377" s="113">
        <f t="shared" si="78"/>
        <v>-0.40668341676920666</v>
      </c>
      <c r="BC377" s="50"/>
      <c r="BD377" s="50"/>
    </row>
    <row r="378" spans="1:56">
      <c r="A378" s="85">
        <v>377</v>
      </c>
      <c r="B378" s="114">
        <v>0.79532507892019955</v>
      </c>
      <c r="C378" s="114">
        <v>0.58695929848931638</v>
      </c>
      <c r="D378" s="114">
        <v>0.89911404735006117</v>
      </c>
      <c r="E378" s="114">
        <v>0.92250996208418923</v>
      </c>
      <c r="F378" s="114">
        <v>0.6260829910857717</v>
      </c>
      <c r="G378" s="114">
        <v>3.0603759731126168E-2</v>
      </c>
      <c r="H378" s="114">
        <v>0.38168178875509784</v>
      </c>
      <c r="I378" s="114">
        <v>4.7787143669039134E-2</v>
      </c>
      <c r="J378" s="114">
        <v>0.40868104232291391</v>
      </c>
      <c r="K378" s="94">
        <v>0.68181831646763502</v>
      </c>
      <c r="L378" s="95"/>
      <c r="M378" s="96">
        <v>377</v>
      </c>
      <c r="N378" s="117">
        <v>0.82503830827956937</v>
      </c>
      <c r="O378" s="117">
        <v>0.21973004616373751</v>
      </c>
      <c r="P378" s="117">
        <v>1.2765195928331465</v>
      </c>
      <c r="Q378" s="117">
        <v>1.4221590768443755</v>
      </c>
      <c r="R378" s="117">
        <v>0.32149669317738849</v>
      </c>
      <c r="S378" s="117">
        <v>-1.8719933794115289</v>
      </c>
      <c r="T378" s="117">
        <v>-0.30106677301378681</v>
      </c>
      <c r="U378" s="114">
        <v>-1.6666989222186648</v>
      </c>
      <c r="V378" s="114">
        <v>-0.23093913808980276</v>
      </c>
      <c r="W378" s="88">
        <v>0.47278949841963908</v>
      </c>
      <c r="X378" s="50"/>
      <c r="Y378" s="89">
        <v>377</v>
      </c>
      <c r="Z378" s="114">
        <f>(幕後結果!$AB$2+幕後結果!$AB$4*幕後結果_最佳化!$N1379)*12/3</f>
        <v>0.9760363141541436</v>
      </c>
      <c r="AA378" s="114">
        <f>(幕後結果!$AC$2+幕後結果!$AC$4*幕後結果_最佳化!$O1379)*12/3</f>
        <v>2.1920003009045188</v>
      </c>
      <c r="AB378" s="114">
        <f>(幕後結果!$AD$2+幕後結果!$AD$4*幕後結果_最佳化!$P1379)*12/3</f>
        <v>1.5184936250163752</v>
      </c>
      <c r="AC378" s="114">
        <f>(幕後結果!$AE$2+幕後結果!$AE$4*幕後結果_最佳化!$Q1379)*12/3</f>
        <v>0.52336932526990809</v>
      </c>
      <c r="AD378" s="114">
        <f>(幕後結果!$AF$2+幕後結果!$AF$4*幕後結果_最佳化!$R1379)*12/3</f>
        <v>0.31387664791297087</v>
      </c>
      <c r="AE378" s="114">
        <f>(幕後結果!$AG$2+幕後結果!$AG$4*幕後結果_最佳化!$S1379)*12/3</f>
        <v>-0.53162703720154725</v>
      </c>
      <c r="AF378" s="114">
        <f>(幕後結果!$AH$2+幕後結果!$AH$4*幕後結果_最佳化!$T1379)*12/3</f>
        <v>-0.17540982652046169</v>
      </c>
      <c r="AG378" s="114">
        <f>(幕後結果!$AI$2+幕後結果!$AI$4*幕後結果_最佳化!$U1379)*12/3</f>
        <v>-2.7478991639682206</v>
      </c>
      <c r="AH378" s="114">
        <f>(幕後結果!$AJ$2+幕後結果!$AJ$4*幕後結果_最佳化!$V1379)*12/3</f>
        <v>0.73407346680026464</v>
      </c>
      <c r="AI378" s="90">
        <f>(幕後結果!$AK$2+幕後結果!$AK$4*幕後結果_最佳化!$W1379)*12/3</f>
        <v>1.6139724482836801</v>
      </c>
      <c r="AJ378" s="50"/>
      <c r="AK378" s="50"/>
      <c r="AL378" s="50"/>
      <c r="AM378" s="98">
        <v>377</v>
      </c>
      <c r="AN378" s="118">
        <f t="shared" si="66"/>
        <v>5.5805114863389994E-2</v>
      </c>
      <c r="AO378" s="118">
        <f t="shared" si="67"/>
        <v>2.9075794319093625E-2</v>
      </c>
      <c r="AP378" s="118">
        <f t="shared" si="68"/>
        <v>0.15425128122255349</v>
      </c>
      <c r="AQ378" s="118">
        <f t="shared" si="69"/>
        <v>0.13388486916004924</v>
      </c>
      <c r="AR378" s="118">
        <f t="shared" si="70"/>
        <v>0.15683174446902495</v>
      </c>
      <c r="AS378" s="118">
        <f t="shared" si="71"/>
        <v>1.5036977492287852E-4</v>
      </c>
      <c r="AT378" s="118">
        <f t="shared" si="72"/>
        <v>0.11187505274644687</v>
      </c>
      <c r="AU378" s="118">
        <f t="shared" si="73"/>
        <v>0.17229600296234804</v>
      </c>
      <c r="AV378" s="118">
        <f t="shared" si="74"/>
        <v>0.14657066137396443</v>
      </c>
      <c r="AW378" s="118">
        <f t="shared" si="75"/>
        <v>3.9259109108206479E-2</v>
      </c>
      <c r="AX378" s="118">
        <f t="shared" si="76"/>
        <v>1</v>
      </c>
      <c r="AY378" s="118">
        <f>SUMPRODUCT(AN378:AW378,幕後結果_最佳化!$Z$1005:$AI$1005)</f>
        <v>-0.48485176339258784</v>
      </c>
      <c r="AZ378" s="118">
        <f>(SUMPRODUCT(AN378:AW378,MMULT(AN378:AW378,幕後結果!$AB$9:$AK$18)))*252</f>
        <v>7.482648190148046E-2</v>
      </c>
      <c r="BA378" s="118">
        <f t="shared" si="77"/>
        <v>0.27354429604998248</v>
      </c>
      <c r="BB378" s="113">
        <f t="shared" si="78"/>
        <v>-1.9293100642689189</v>
      </c>
      <c r="BC378" s="50"/>
      <c r="BD378" s="50"/>
    </row>
    <row r="379" spans="1:56">
      <c r="A379" s="85">
        <v>378</v>
      </c>
      <c r="B379" s="114">
        <v>0.76761904070242948</v>
      </c>
      <c r="C379" s="114">
        <v>0.53855356747844985</v>
      </c>
      <c r="D379" s="114">
        <v>0.84911099975613191</v>
      </c>
      <c r="E379" s="114">
        <v>0.73802385509705193</v>
      </c>
      <c r="F379" s="114">
        <v>0.563121616474755</v>
      </c>
      <c r="G379" s="114">
        <v>0.56302500656999555</v>
      </c>
      <c r="H379" s="114">
        <v>0.70962759665496922</v>
      </c>
      <c r="I379" s="114">
        <v>0.60021523312075153</v>
      </c>
      <c r="J379" s="114">
        <v>0.92823083951545904</v>
      </c>
      <c r="K379" s="94">
        <v>0.86728323581109623</v>
      </c>
      <c r="L379" s="95"/>
      <c r="M379" s="96">
        <v>378</v>
      </c>
      <c r="N379" s="117">
        <v>0.73102821591541323</v>
      </c>
      <c r="O379" s="117">
        <v>9.679037832331823E-2</v>
      </c>
      <c r="P379" s="117">
        <v>1.0326280408231705</v>
      </c>
      <c r="Q379" s="117">
        <v>0.63726493096157921</v>
      </c>
      <c r="R379" s="117">
        <v>0.15888844188725942</v>
      </c>
      <c r="S379" s="117">
        <v>0.1586432053755692</v>
      </c>
      <c r="T379" s="117">
        <v>0.55229711528968384</v>
      </c>
      <c r="U379" s="114">
        <v>0.2539042468715787</v>
      </c>
      <c r="V379" s="114">
        <v>1.4627407872450389</v>
      </c>
      <c r="W379" s="88">
        <v>1.1136403043860417</v>
      </c>
      <c r="X379" s="50"/>
      <c r="Y379" s="89">
        <v>378</v>
      </c>
      <c r="Z379" s="114">
        <f>(幕後結果!$AB$2+幕後結果!$AB$4*幕後結果_最佳化!$N1380)*12/3</f>
        <v>0.85931804666807166</v>
      </c>
      <c r="AA379" s="114">
        <f>(幕後結果!$AC$2+幕後結果!$AC$4*幕後結果_最佳化!$O1380)*12/3</f>
        <v>2.0030813615353202</v>
      </c>
      <c r="AB379" s="114">
        <f>(幕後結果!$AD$2+幕後結果!$AD$4*幕後結果_最佳化!$P1380)*12/3</f>
        <v>1.1105434699091519</v>
      </c>
      <c r="AC379" s="114">
        <f>(幕後結果!$AE$2+幕後結果!$AE$4*幕後結果_最佳化!$Q1380)*12/3</f>
        <v>-2.6711699206327655E-4</v>
      </c>
      <c r="AD379" s="114">
        <f>(幕後結果!$AF$2+幕後結果!$AF$4*幕後結果_最佳化!$R1380)*12/3</f>
        <v>-9.0344665226940735E-2</v>
      </c>
      <c r="AE379" s="114">
        <f>(幕後結果!$AG$2+幕後結果!$AG$4*幕後結果_最佳化!$S1380)*12/3</f>
        <v>1.0435851431005536</v>
      </c>
      <c r="AF379" s="114">
        <f>(幕後結果!$AH$2+幕後結果!$AH$4*幕後結果_最佳化!$T1380)*12/3</f>
        <v>1.61349169050925E-2</v>
      </c>
      <c r="AG379" s="114">
        <f>(幕後結果!$AI$2+幕後結果!$AI$4*幕後結果_最佳化!$U1380)*12/3</f>
        <v>-0.34731587078574178</v>
      </c>
      <c r="AH379" s="114">
        <f>(幕後結果!$AJ$2+幕後結果!$AJ$4*幕後結果_最佳化!$V1380)*12/3</f>
        <v>1.7426184430683731</v>
      </c>
      <c r="AI379" s="90">
        <f>(幕後結果!$AK$2+幕後結果!$AK$4*幕後結果_最佳化!$W1380)*12/3</f>
        <v>2.3249483026743816</v>
      </c>
      <c r="AJ379" s="50"/>
      <c r="AK379" s="50"/>
      <c r="AL379" s="50"/>
      <c r="AM379" s="98">
        <v>378</v>
      </c>
      <c r="AN379" s="118">
        <f t="shared" si="66"/>
        <v>0.11601567281254521</v>
      </c>
      <c r="AO379" s="118">
        <f t="shared" si="67"/>
        <v>0.12804595060053872</v>
      </c>
      <c r="AP379" s="118">
        <f t="shared" si="68"/>
        <v>5.3683050749479412E-2</v>
      </c>
      <c r="AQ379" s="118">
        <f t="shared" si="69"/>
        <v>0.14588431271549884</v>
      </c>
      <c r="AR379" s="118">
        <f t="shared" si="70"/>
        <v>0.12856926480766953</v>
      </c>
      <c r="AS379" s="118">
        <f t="shared" si="71"/>
        <v>4.6484979795176325E-3</v>
      </c>
      <c r="AT379" s="118">
        <f t="shared" si="72"/>
        <v>0.10876870532503338</v>
      </c>
      <c r="AU379" s="118">
        <f t="shared" si="73"/>
        <v>0.18345621925630307</v>
      </c>
      <c r="AV379" s="118">
        <f t="shared" si="74"/>
        <v>4.0008218198622908E-2</v>
      </c>
      <c r="AW379" s="118">
        <f t="shared" si="75"/>
        <v>9.0920107554791352E-2</v>
      </c>
      <c r="AX379" s="118">
        <f t="shared" si="76"/>
        <v>1</v>
      </c>
      <c r="AY379" s="118">
        <f>SUMPRODUCT(AN379:AW379,幕後結果_最佳化!$Z$1005:$AI$1005)</f>
        <v>-0.28685277328161979</v>
      </c>
      <c r="AZ379" s="118">
        <f>(SUMPRODUCT(AN379:AW379,MMULT(AN379:AW379,幕後結果!$AB$9:$AK$18)))*252</f>
        <v>7.4656302453253012E-2</v>
      </c>
      <c r="BA379" s="118">
        <f t="shared" si="77"/>
        <v>0.273233055198768</v>
      </c>
      <c r="BB379" s="113">
        <f t="shared" si="78"/>
        <v>-1.2068553456745399</v>
      </c>
      <c r="BC379" s="50"/>
      <c r="BD379" s="50"/>
    </row>
    <row r="380" spans="1:56">
      <c r="A380" s="85">
        <v>379</v>
      </c>
      <c r="B380" s="114">
        <v>0.16053452277718905</v>
      </c>
      <c r="C380" s="114">
        <v>0.53981723077691068</v>
      </c>
      <c r="D380" s="114">
        <v>0.84971840412622313</v>
      </c>
      <c r="E380" s="114">
        <v>4.6732300522426273E-2</v>
      </c>
      <c r="F380" s="114">
        <v>0.47957708274381283</v>
      </c>
      <c r="G380" s="114">
        <v>0.67445609698904141</v>
      </c>
      <c r="H380" s="114">
        <v>0.83610923752775168</v>
      </c>
      <c r="I380" s="114">
        <v>0.1591673803940159</v>
      </c>
      <c r="J380" s="114">
        <v>0.341579920637054</v>
      </c>
      <c r="K380" s="94">
        <v>0.41779663165623404</v>
      </c>
      <c r="L380" s="95"/>
      <c r="M380" s="96">
        <v>379</v>
      </c>
      <c r="N380" s="117">
        <v>-0.99226341380240324</v>
      </c>
      <c r="O380" s="117">
        <v>9.9973280216950844E-2</v>
      </c>
      <c r="P380" s="117">
        <v>1.0352264014849488</v>
      </c>
      <c r="Q380" s="117">
        <v>-1.6773984051291257</v>
      </c>
      <c r="R380" s="117">
        <v>-5.1215042382013652E-2</v>
      </c>
      <c r="S380" s="117">
        <v>0.4522515071576344</v>
      </c>
      <c r="T380" s="117">
        <v>0.97859217951077437</v>
      </c>
      <c r="U380" s="114">
        <v>-0.99788575392746892</v>
      </c>
      <c r="V380" s="114">
        <v>-0.40815505702722532</v>
      </c>
      <c r="W380" s="88">
        <v>-0.20753346106449144</v>
      </c>
      <c r="X380" s="50"/>
      <c r="Y380" s="89">
        <v>379</v>
      </c>
      <c r="Z380" s="114">
        <f>(幕後結果!$AB$2+幕後結果!$AB$4*幕後結果_最佳化!$N1381)*12/3</f>
        <v>-1.2802353601595806</v>
      </c>
      <c r="AA380" s="114">
        <f>(幕後結果!$AC$2+幕後結果!$AC$4*幕後結果_最佳化!$O1381)*12/3</f>
        <v>0.87069214951283291</v>
      </c>
      <c r="AB380" s="114">
        <f>(幕後結果!$AD$2+幕後結果!$AD$4*幕後結果_最佳化!$P1381)*12/3</f>
        <v>-0.75489235050108905</v>
      </c>
      <c r="AC380" s="114">
        <f>(幕後結果!$AE$2+幕後結果!$AE$4*幕後結果_最佳化!$Q1381)*12/3</f>
        <v>-1.6498260043997508</v>
      </c>
      <c r="AD380" s="114">
        <f>(幕後結果!$AF$2+幕後結果!$AF$4*幕後結果_最佳化!$R1381)*12/3</f>
        <v>-1.4065289036997033</v>
      </c>
      <c r="AE380" s="114">
        <f>(幕後結果!$AG$2+幕後結果!$AG$4*幕後結果_最佳化!$S1381)*12/3</f>
        <v>0.35907278133066778</v>
      </c>
      <c r="AF380" s="114">
        <f>(幕後結果!$AH$2+幕後結果!$AH$4*幕後結果_最佳化!$T1381)*12/3</f>
        <v>-0.14076155536458421</v>
      </c>
      <c r="AG380" s="114">
        <f>(幕後結果!$AI$2+幕後結果!$AI$4*幕後結果_最佳化!$U1381)*12/3</f>
        <v>-3.4873890159837235</v>
      </c>
      <c r="AH380" s="114">
        <f>(幕後結果!$AJ$2+幕後結果!$AJ$4*幕後結果_最佳化!$V1381)*12/3</f>
        <v>0.45389865516671968</v>
      </c>
      <c r="AI380" s="90">
        <f>(幕後結果!$AK$2+幕後結果!$AK$4*幕後結果_最佳化!$W1381)*12/3</f>
        <v>-0.27753043649448761</v>
      </c>
      <c r="AJ380" s="50"/>
      <c r="AK380" s="50"/>
      <c r="AL380" s="50"/>
      <c r="AM380" s="98">
        <v>379</v>
      </c>
      <c r="AN380" s="118">
        <f t="shared" si="66"/>
        <v>4.4306751844757582E-2</v>
      </c>
      <c r="AO380" s="118">
        <f t="shared" si="67"/>
        <v>0.1465036290001851</v>
      </c>
      <c r="AP380" s="118">
        <f t="shared" si="68"/>
        <v>6.8254128643441658E-2</v>
      </c>
      <c r="AQ380" s="118">
        <f t="shared" si="69"/>
        <v>0.13865299585645061</v>
      </c>
      <c r="AR380" s="118">
        <f t="shared" si="70"/>
        <v>0.16407829817787895</v>
      </c>
      <c r="AS380" s="118">
        <f t="shared" si="71"/>
        <v>3.3498550190508354E-2</v>
      </c>
      <c r="AT380" s="118">
        <f t="shared" si="72"/>
        <v>5.7487055521078028E-3</v>
      </c>
      <c r="AU380" s="118">
        <f t="shared" si="73"/>
        <v>0.13904173086018773</v>
      </c>
      <c r="AV380" s="118">
        <f t="shared" si="74"/>
        <v>0.13065599694091748</v>
      </c>
      <c r="AW380" s="118">
        <f t="shared" si="75"/>
        <v>0.12925921293356477</v>
      </c>
      <c r="AX380" s="118">
        <f t="shared" si="76"/>
        <v>1</v>
      </c>
      <c r="AY380" s="118">
        <f>SUMPRODUCT(AN380:AW380,幕後結果_最佳化!$Z$1005:$AI$1005)</f>
        <v>-8.9932473017939371E-2</v>
      </c>
      <c r="AZ380" s="118">
        <f>(SUMPRODUCT(AN380:AW380,MMULT(AN380:AW380,幕後結果!$AB$9:$AK$18)))*252</f>
        <v>7.2757766941462729E-2</v>
      </c>
      <c r="BA380" s="118">
        <f t="shared" si="77"/>
        <v>0.26973647684631519</v>
      </c>
      <c r="BB380" s="113">
        <f t="shared" si="78"/>
        <v>-0.49245276193631715</v>
      </c>
      <c r="BC380" s="50"/>
      <c r="BD380" s="50"/>
    </row>
    <row r="381" spans="1:56">
      <c r="A381" s="85">
        <v>380</v>
      </c>
      <c r="B381" s="114">
        <v>0.32253599207550065</v>
      </c>
      <c r="C381" s="114">
        <v>7.7324822708653596E-2</v>
      </c>
      <c r="D381" s="114">
        <v>0.65974694806108514</v>
      </c>
      <c r="E381" s="114">
        <v>0.98181660770010004</v>
      </c>
      <c r="F381" s="114">
        <v>6.8403529800322271E-2</v>
      </c>
      <c r="G381" s="114">
        <v>0.30029674905210646</v>
      </c>
      <c r="H381" s="114">
        <v>0.525970438264455</v>
      </c>
      <c r="I381" s="114">
        <v>0.7360992906810111</v>
      </c>
      <c r="J381" s="114">
        <v>0.89761066204300555</v>
      </c>
      <c r="K381" s="94">
        <v>0.13788546528794132</v>
      </c>
      <c r="L381" s="95"/>
      <c r="M381" s="96">
        <v>380</v>
      </c>
      <c r="N381" s="117">
        <v>-0.46061899086874475</v>
      </c>
      <c r="O381" s="117">
        <v>-1.4232984869783094</v>
      </c>
      <c r="P381" s="117">
        <v>0.41177260326782067</v>
      </c>
      <c r="Q381" s="117">
        <v>2.0928025444057425</v>
      </c>
      <c r="R381" s="117">
        <v>-1.487787058824676</v>
      </c>
      <c r="S381" s="117">
        <v>-0.5235472225073895</v>
      </c>
      <c r="T381" s="117">
        <v>6.5144281848214594E-2</v>
      </c>
      <c r="U381" s="114">
        <v>0.63136572927988199</v>
      </c>
      <c r="V381" s="114">
        <v>1.2680539753974764</v>
      </c>
      <c r="W381" s="88">
        <v>-1.0898688259255669</v>
      </c>
      <c r="X381" s="50"/>
      <c r="Y381" s="89">
        <v>380</v>
      </c>
      <c r="Z381" s="114">
        <f>(幕後結果!$AB$2+幕後結果!$AB$4*幕後結果_最佳化!$N1382)*12/3</f>
        <v>-0.62017201586370585</v>
      </c>
      <c r="AA381" s="114">
        <f>(幕後結果!$AC$2+幕後結果!$AC$4*幕後結果_最佳化!$O1382)*12/3</f>
        <v>-0.35209066896000718</v>
      </c>
      <c r="AB381" s="114">
        <f>(幕後結果!$AD$2+幕後結果!$AD$4*幕後結果_最佳化!$P1382)*12/3</f>
        <v>-1.4603377483023781</v>
      </c>
      <c r="AC381" s="114">
        <f>(幕後結果!$AE$2+幕後結果!$AE$4*幕後結果_最佳化!$Q1382)*12/3</f>
        <v>0.63644780006404877</v>
      </c>
      <c r="AD381" s="114">
        <f>(幕後結果!$AF$2+幕後結果!$AF$4*幕後結果_最佳化!$R1382)*12/3</f>
        <v>-2.3219184922836997</v>
      </c>
      <c r="AE381" s="114">
        <f>(幕後結果!$AG$2+幕後結果!$AG$4*幕後結果_最佳化!$S1382)*12/3</f>
        <v>-0.2994287074523328</v>
      </c>
      <c r="AF381" s="114">
        <f>(幕後結果!$AH$2+幕後結果!$AH$4*幕後結果_最佳化!$T1382)*12/3</f>
        <v>-0.12716579268460623</v>
      </c>
      <c r="AG381" s="114">
        <f>(幕後結果!$AI$2+幕後結果!$AI$4*幕後結果_最佳化!$U1382)*12/3</f>
        <v>-0.35056088423550613</v>
      </c>
      <c r="AH381" s="114">
        <f>(幕後結果!$AJ$2+幕後結果!$AJ$4*幕後結果_最佳化!$V1382)*12/3</f>
        <v>1.4621062590236775</v>
      </c>
      <c r="AI381" s="90">
        <f>(幕後結果!$AK$2+幕後結果!$AK$4*幕後結果_最佳化!$W1382)*12/3</f>
        <v>0.58587289240797746</v>
      </c>
      <c r="AJ381" s="50"/>
      <c r="AK381" s="50"/>
      <c r="AL381" s="50"/>
      <c r="AM381" s="98">
        <v>380</v>
      </c>
      <c r="AN381" s="118">
        <f t="shared" si="66"/>
        <v>0.17428900429957536</v>
      </c>
      <c r="AO381" s="118">
        <f t="shared" si="67"/>
        <v>0.12367159804782892</v>
      </c>
      <c r="AP381" s="118">
        <f t="shared" si="68"/>
        <v>0.12386964498822653</v>
      </c>
      <c r="AQ381" s="118">
        <f t="shared" si="69"/>
        <v>0.14259997709950059</v>
      </c>
      <c r="AR381" s="118">
        <f t="shared" si="70"/>
        <v>1.1172489018166035E-2</v>
      </c>
      <c r="AS381" s="118">
        <f t="shared" si="71"/>
        <v>3.0630612600884712E-2</v>
      </c>
      <c r="AT381" s="118">
        <f t="shared" si="72"/>
        <v>1.1678431530223016E-2</v>
      </c>
      <c r="AU381" s="118">
        <f t="shared" si="73"/>
        <v>4.8045990477465356E-2</v>
      </c>
      <c r="AV381" s="118">
        <f t="shared" si="74"/>
        <v>0.10838225315863885</v>
      </c>
      <c r="AW381" s="118">
        <f t="shared" si="75"/>
        <v>0.22565999877949072</v>
      </c>
      <c r="AX381" s="118">
        <f t="shared" si="76"/>
        <v>1</v>
      </c>
      <c r="AY381" s="118">
        <f>SUMPRODUCT(AN381:AW381,幕後結果_最佳化!$Z$1005:$AI$1005)</f>
        <v>0.18781173479952765</v>
      </c>
      <c r="AZ381" s="118">
        <f>(SUMPRODUCT(AN381:AW381,MMULT(AN381:AW381,幕後結果!$AB$9:$AK$18)))*252</f>
        <v>8.1047121710980954E-2</v>
      </c>
      <c r="BA381" s="118">
        <f t="shared" si="77"/>
        <v>0.28468776178645433</v>
      </c>
      <c r="BB381" s="113">
        <f t="shared" si="78"/>
        <v>0.50901989565756833</v>
      </c>
      <c r="BC381" s="50"/>
      <c r="BD381" s="50"/>
    </row>
    <row r="382" spans="1:56">
      <c r="A382" s="85">
        <v>381</v>
      </c>
      <c r="B382" s="114">
        <v>0.88767809741669557</v>
      </c>
      <c r="C382" s="114">
        <v>4.5054905863034733E-2</v>
      </c>
      <c r="D382" s="114">
        <v>0.16471894360324635</v>
      </c>
      <c r="E382" s="114">
        <v>0.49765522760887437</v>
      </c>
      <c r="F382" s="114">
        <v>0.89394839834811224</v>
      </c>
      <c r="G382" s="114">
        <v>0.30858399354051236</v>
      </c>
      <c r="H382" s="114">
        <v>9.9144108374255469E-2</v>
      </c>
      <c r="I382" s="114">
        <v>0.12160111479975755</v>
      </c>
      <c r="J382" s="114">
        <v>0.31504082772081454</v>
      </c>
      <c r="K382" s="94">
        <v>0.8222355655003597</v>
      </c>
      <c r="L382" s="95"/>
      <c r="M382" s="96">
        <v>381</v>
      </c>
      <c r="N382" s="117">
        <v>1.2142721807093937</v>
      </c>
      <c r="O382" s="117">
        <v>-1.6948187379981328</v>
      </c>
      <c r="P382" s="117">
        <v>-0.97524673031295162</v>
      </c>
      <c r="Q382" s="117">
        <v>-5.8775066128208793E-3</v>
      </c>
      <c r="R382" s="117">
        <v>1.2478030177148356</v>
      </c>
      <c r="S382" s="117">
        <v>-0.49986805493533509</v>
      </c>
      <c r="T382" s="117">
        <v>-1.2864438110508685</v>
      </c>
      <c r="U382" s="114">
        <v>-1.1670201565800939</v>
      </c>
      <c r="V382" s="114">
        <v>-0.48161192196751773</v>
      </c>
      <c r="W382" s="88">
        <v>0.92391827199861754</v>
      </c>
      <c r="X382" s="50"/>
      <c r="Y382" s="89">
        <v>381</v>
      </c>
      <c r="Z382" s="114">
        <f>(幕後結果!$AB$2+幕後結果!$AB$4*幕後結果_最佳化!$N1383)*12/3</f>
        <v>1.4592897829511322</v>
      </c>
      <c r="AA382" s="114">
        <f>(幕後結果!$AC$2+幕後結果!$AC$4*幕後結果_最佳化!$O1383)*12/3</f>
        <v>0.47127895683411292</v>
      </c>
      <c r="AB382" s="114">
        <f>(幕後結果!$AD$2+幕後結果!$AD$4*幕後結果_最佳化!$P1383)*12/3</f>
        <v>-1.2065339674807123</v>
      </c>
      <c r="AC382" s="114">
        <f>(幕後結果!$AE$2+幕後結果!$AE$4*幕後結果_最佳化!$Q1383)*12/3</f>
        <v>-0.56146323805375198</v>
      </c>
      <c r="AD382" s="114">
        <f>(幕後結果!$AF$2+幕後結果!$AF$4*幕後結果_最佳化!$R1383)*12/3</f>
        <v>0.53720912302761081</v>
      </c>
      <c r="AE382" s="114">
        <f>(幕後結果!$AG$2+幕後結果!$AG$4*幕後結果_最佳化!$S1383)*12/3</f>
        <v>0.15888774733567962</v>
      </c>
      <c r="AF382" s="114">
        <f>(幕後結果!$AH$2+幕後結果!$AH$4*幕後結果_最佳化!$T1383)*12/3</f>
        <v>-0.85250235191558243</v>
      </c>
      <c r="AG382" s="114">
        <f>(幕後結果!$AI$2+幕後結果!$AI$4*幕後結果_最佳化!$U1383)*12/3</f>
        <v>-2.5701093436093254</v>
      </c>
      <c r="AH382" s="114">
        <f>(幕後結果!$AJ$2+幕後結果!$AJ$4*幕後結果_最佳化!$V1383)*12/3</f>
        <v>-0.22391437939841075</v>
      </c>
      <c r="AI382" s="90">
        <f>(幕後結果!$AK$2+幕後結果!$AK$4*幕後結果_最佳化!$W1383)*12/3</f>
        <v>1.5579381355044386</v>
      </c>
      <c r="AJ382" s="50"/>
      <c r="AK382" s="50"/>
      <c r="AL382" s="50"/>
      <c r="AM382" s="98">
        <v>381</v>
      </c>
      <c r="AN382" s="118">
        <f t="shared" si="66"/>
        <v>0.15885805422756655</v>
      </c>
      <c r="AO382" s="118">
        <f t="shared" si="67"/>
        <v>2.4336398914276872E-2</v>
      </c>
      <c r="AP382" s="118">
        <f t="shared" si="68"/>
        <v>6.5005661736759868E-2</v>
      </c>
      <c r="AQ382" s="118">
        <f t="shared" si="69"/>
        <v>7.095428756495091E-2</v>
      </c>
      <c r="AR382" s="118">
        <f t="shared" si="70"/>
        <v>0.10546327519970985</v>
      </c>
      <c r="AS382" s="118">
        <f t="shared" si="71"/>
        <v>3.1215768494447283E-2</v>
      </c>
      <c r="AT382" s="118">
        <f t="shared" si="72"/>
        <v>0.18083009283567689</v>
      </c>
      <c r="AU382" s="118">
        <f t="shared" si="73"/>
        <v>8.1187227625269989E-2</v>
      </c>
      <c r="AV382" s="118">
        <f t="shared" si="74"/>
        <v>0.16895126165958618</v>
      </c>
      <c r="AW382" s="118">
        <f t="shared" si="75"/>
        <v>0.11319797174175548</v>
      </c>
      <c r="AX382" s="118">
        <f t="shared" si="76"/>
        <v>0.99999999999999989</v>
      </c>
      <c r="AY382" s="118">
        <f>SUMPRODUCT(AN382:AW382,幕後結果_最佳化!$Z$1005:$AI$1005)</f>
        <v>-0.12584356908375544</v>
      </c>
      <c r="AZ382" s="118">
        <f>(SUMPRODUCT(AN382:AW382,MMULT(AN382:AW382,幕後結果!$AB$9:$AK$18)))*252</f>
        <v>5.3925305039763713E-2</v>
      </c>
      <c r="BA382" s="118">
        <f t="shared" si="77"/>
        <v>0.23221822719107066</v>
      </c>
      <c r="BB382" s="113">
        <f t="shared" si="78"/>
        <v>-0.72665944928135262</v>
      </c>
      <c r="BC382" s="50"/>
      <c r="BD382" s="50"/>
    </row>
    <row r="383" spans="1:56">
      <c r="A383" s="85">
        <v>382</v>
      </c>
      <c r="B383" s="114">
        <v>0.97395619120930732</v>
      </c>
      <c r="C383" s="114">
        <v>0.24974023270486523</v>
      </c>
      <c r="D383" s="114">
        <v>0.7301437264920152</v>
      </c>
      <c r="E383" s="114">
        <v>0.5520579094207263</v>
      </c>
      <c r="F383" s="114">
        <v>0.66650023553218318</v>
      </c>
      <c r="G383" s="114">
        <v>0.25110873857671812</v>
      </c>
      <c r="H383" s="114">
        <v>0.67781066086494213</v>
      </c>
      <c r="I383" s="114">
        <v>0.56818646210606416</v>
      </c>
      <c r="J383" s="114">
        <v>0.48880235062919475</v>
      </c>
      <c r="K383" s="94">
        <v>0.10678316317492254</v>
      </c>
      <c r="L383" s="95"/>
      <c r="M383" s="96">
        <v>382</v>
      </c>
      <c r="N383" s="117">
        <v>1.942408909473802</v>
      </c>
      <c r="O383" s="117">
        <v>-0.6753074283569509</v>
      </c>
      <c r="P383" s="117">
        <v>0.61324773346504091</v>
      </c>
      <c r="Q383" s="117">
        <v>0.13086237235297341</v>
      </c>
      <c r="R383" s="117">
        <v>0.43026961271954495</v>
      </c>
      <c r="S383" s="117">
        <v>-0.67100479144797731</v>
      </c>
      <c r="T383" s="117">
        <v>0.46158538358018542</v>
      </c>
      <c r="U383" s="114">
        <v>0.1717589031952238</v>
      </c>
      <c r="V383" s="114">
        <v>-2.8072031062027228E-2</v>
      </c>
      <c r="W383" s="88">
        <v>-1.2438186186219367</v>
      </c>
      <c r="X383" s="50"/>
      <c r="Y383" s="89">
        <v>382</v>
      </c>
      <c r="Z383" s="114">
        <f>(幕後結果!$AB$2+幕後結果!$AB$4*幕後結果_最佳化!$N1384)*12/3</f>
        <v>2.3633082275363537</v>
      </c>
      <c r="AA383" s="114">
        <f>(幕後結果!$AC$2+幕後結果!$AC$4*幕後結果_最佳化!$O1384)*12/3</f>
        <v>2.0040234293079342</v>
      </c>
      <c r="AB383" s="114">
        <f>(幕後結果!$AD$2+幕後結果!$AD$4*幕後結果_最佳化!$P1384)*12/3</f>
        <v>1.666651142679725</v>
      </c>
      <c r="AC383" s="114">
        <f>(幕後結果!$AE$2+幕後結果!$AE$4*幕後結果_最佳化!$Q1384)*12/3</f>
        <v>-0.28948773280303769</v>
      </c>
      <c r="AD383" s="114">
        <f>(幕後結果!$AF$2+幕後結果!$AF$4*幕後結果_最佳化!$R1384)*12/3</f>
        <v>0.40165765094084338</v>
      </c>
      <c r="AE383" s="114">
        <f>(幕後結果!$AG$2+幕後結果!$AG$4*幕後結果_最佳化!$S1384)*12/3</f>
        <v>0.42410100986201299</v>
      </c>
      <c r="AF383" s="114">
        <f>(幕後結果!$AH$2+幕後結果!$AH$4*幕後結果_最佳化!$T1384)*12/3</f>
        <v>-0.12723934328943207</v>
      </c>
      <c r="AG383" s="114">
        <f>(幕後結果!$AI$2+幕後結果!$AI$4*幕後結果_最佳化!$U1384)*12/3</f>
        <v>-0.11064096687774971</v>
      </c>
      <c r="AH383" s="114">
        <f>(幕後結果!$AJ$2+幕後結果!$AJ$4*幕後結果_最佳化!$V1384)*12/3</f>
        <v>0.77296309953658537</v>
      </c>
      <c r="AI383" s="90">
        <f>(幕後結果!$AK$2+幕後結果!$AK$4*幕後結果_最佳化!$W1384)*12/3</f>
        <v>0.43391234156639308</v>
      </c>
      <c r="AJ383" s="50"/>
      <c r="AK383" s="50"/>
      <c r="AL383" s="50"/>
      <c r="AM383" s="98">
        <v>382</v>
      </c>
      <c r="AN383" s="118">
        <f t="shared" si="66"/>
        <v>7.0411576487332511E-2</v>
      </c>
      <c r="AO383" s="118">
        <f t="shared" si="67"/>
        <v>0.12421810362723434</v>
      </c>
      <c r="AP383" s="118">
        <f t="shared" si="68"/>
        <v>8.5316071059561183E-2</v>
      </c>
      <c r="AQ383" s="118">
        <f t="shared" si="69"/>
        <v>0.1059306897975575</v>
      </c>
      <c r="AR383" s="118">
        <f t="shared" si="70"/>
        <v>0.11131163181364916</v>
      </c>
      <c r="AS383" s="118">
        <f t="shared" si="71"/>
        <v>0.15835568393008798</v>
      </c>
      <c r="AT383" s="118">
        <f t="shared" si="72"/>
        <v>0.10239433044281124</v>
      </c>
      <c r="AU383" s="118">
        <f t="shared" si="73"/>
        <v>2.2458102311934409E-2</v>
      </c>
      <c r="AV383" s="118">
        <f t="shared" si="74"/>
        <v>0.10273965465704081</v>
      </c>
      <c r="AW383" s="118">
        <f t="shared" si="75"/>
        <v>0.11686415587279103</v>
      </c>
      <c r="AX383" s="118">
        <f t="shared" si="76"/>
        <v>1.0000000000000002</v>
      </c>
      <c r="AY383" s="118">
        <f>SUMPRODUCT(AN383:AW383,幕後結果_最佳化!$Z$1005:$AI$1005)</f>
        <v>0.11819586956069419</v>
      </c>
      <c r="AZ383" s="118">
        <f>(SUMPRODUCT(AN383:AW383,MMULT(AN383:AW383,幕後結果!$AB$9:$AK$18)))*252</f>
        <v>6.1122688487568647E-2</v>
      </c>
      <c r="BA383" s="118">
        <f t="shared" si="77"/>
        <v>0.24723003152442594</v>
      </c>
      <c r="BB383" s="113">
        <f t="shared" si="78"/>
        <v>0.30455794183424312</v>
      </c>
      <c r="BC383" s="50"/>
      <c r="BD383" s="50"/>
    </row>
    <row r="384" spans="1:56">
      <c r="A384" s="85">
        <v>383</v>
      </c>
      <c r="B384" s="114">
        <v>0.82193403123410325</v>
      </c>
      <c r="C384" s="114">
        <v>0.50588629398267049</v>
      </c>
      <c r="D384" s="114">
        <v>0.64147498702293659</v>
      </c>
      <c r="E384" s="114">
        <v>0.89477324068835884</v>
      </c>
      <c r="F384" s="114">
        <v>0.93049920836120958</v>
      </c>
      <c r="G384" s="114">
        <v>0.87833744790752055</v>
      </c>
      <c r="H384" s="114">
        <v>0.67931388488636979</v>
      </c>
      <c r="I384" s="114">
        <v>0.68992157070930094</v>
      </c>
      <c r="J384" s="114">
        <v>0.73619693321801094</v>
      </c>
      <c r="K384" s="94">
        <v>0.15213341876791797</v>
      </c>
      <c r="L384" s="95"/>
      <c r="M384" s="96">
        <v>383</v>
      </c>
      <c r="N384" s="117">
        <v>0.92276067672060114</v>
      </c>
      <c r="O384" s="117">
        <v>1.4755286328672509E-2</v>
      </c>
      <c r="P384" s="117">
        <v>0.36240416710075984</v>
      </c>
      <c r="Q384" s="117">
        <v>1.252319355887646</v>
      </c>
      <c r="R384" s="117">
        <v>1.4795192765197744</v>
      </c>
      <c r="S384" s="117">
        <v>1.166715938115797</v>
      </c>
      <c r="T384" s="117">
        <v>0.46578105055912022</v>
      </c>
      <c r="U384" s="114">
        <v>0.4956280502698247</v>
      </c>
      <c r="V384" s="114">
        <v>0.63166449431598892</v>
      </c>
      <c r="W384" s="88">
        <v>-1.027326310068345</v>
      </c>
      <c r="X384" s="50"/>
      <c r="Y384" s="89">
        <v>383</v>
      </c>
      <c r="Z384" s="114">
        <f>(幕後結果!$AB$2+幕後結果!$AB$4*幕後結果_最佳化!$N1385)*12/3</f>
        <v>1.097363559476813</v>
      </c>
      <c r="AA384" s="114">
        <f>(幕後結果!$AC$2+幕後結果!$AC$4*幕後結果_最佳化!$O1385)*12/3</f>
        <v>2.0447150883271377</v>
      </c>
      <c r="AB384" s="114">
        <f>(幕後結果!$AD$2+幕後結果!$AD$4*幕後結果_最佳化!$P1385)*12/3</f>
        <v>0.5835381301590512</v>
      </c>
      <c r="AC384" s="114">
        <f>(幕後結果!$AE$2+幕後結果!$AE$4*幕後結果_最佳化!$Q1385)*12/3</f>
        <v>0.40441264972035612</v>
      </c>
      <c r="AD384" s="114">
        <f>(幕後結果!$AF$2+幕後結果!$AF$4*幕後結果_最佳化!$R1385)*12/3</f>
        <v>1.3469776568098719</v>
      </c>
      <c r="AE384" s="114">
        <f>(幕後結果!$AG$2+幕後結果!$AG$4*幕後結果_最佳化!$S1385)*12/3</f>
        <v>2.277089005337948</v>
      </c>
      <c r="AF384" s="114">
        <f>(幕後結果!$AH$2+幕後結果!$AH$4*幕後結果_最佳化!$T1385)*12/3</f>
        <v>0.12013515878573316</v>
      </c>
      <c r="AG384" s="114">
        <f>(幕後結果!$AI$2+幕後結果!$AI$4*幕後結果_最佳化!$U1385)*12/3</f>
        <v>0.4763206577062169</v>
      </c>
      <c r="AH384" s="114">
        <f>(幕後結果!$AJ$2+幕後結果!$AJ$4*幕後結果_最佳化!$V1385)*12/3</f>
        <v>1.4821131294088012</v>
      </c>
      <c r="AI384" s="90">
        <f>(幕後結果!$AK$2+幕後結果!$AK$4*幕後結果_最佳化!$W1385)*12/3</f>
        <v>1.0858693201042569</v>
      </c>
      <c r="AJ384" s="50"/>
      <c r="AK384" s="50"/>
      <c r="AL384" s="50"/>
      <c r="AM384" s="98">
        <v>383</v>
      </c>
      <c r="AN384" s="118">
        <f t="shared" si="66"/>
        <v>0.16798562936697325</v>
      </c>
      <c r="AO384" s="118">
        <f t="shared" si="67"/>
        <v>4.4764693180775863E-3</v>
      </c>
      <c r="AP384" s="118">
        <f t="shared" si="68"/>
        <v>2.4118505033894812E-2</v>
      </c>
      <c r="AQ384" s="118">
        <f t="shared" si="69"/>
        <v>5.7727562469187206E-2</v>
      </c>
      <c r="AR384" s="118">
        <f t="shared" si="70"/>
        <v>0.13906968608069908</v>
      </c>
      <c r="AS384" s="118">
        <f t="shared" si="71"/>
        <v>0.16718510983428378</v>
      </c>
      <c r="AT384" s="118">
        <f t="shared" si="72"/>
        <v>2.2954104639751133E-2</v>
      </c>
      <c r="AU384" s="118">
        <f t="shared" si="73"/>
        <v>0.10658721492110496</v>
      </c>
      <c r="AV384" s="118">
        <f t="shared" si="74"/>
        <v>0.14682360763824284</v>
      </c>
      <c r="AW384" s="118">
        <f t="shared" si="75"/>
        <v>0.16307211069778527</v>
      </c>
      <c r="AX384" s="118">
        <f t="shared" si="76"/>
        <v>0.99999999999999989</v>
      </c>
      <c r="AY384" s="118">
        <f>SUMPRODUCT(AN384:AW384,幕後結果_最佳化!$Z$1005:$AI$1005)</f>
        <v>-4.4632982028074003E-2</v>
      </c>
      <c r="AZ384" s="118">
        <f>(SUMPRODUCT(AN384:AW384,MMULT(AN384:AW384,幕後結果!$AB$9:$AK$18)))*252</f>
        <v>6.8443066936129129E-2</v>
      </c>
      <c r="BA384" s="118">
        <f t="shared" si="77"/>
        <v>0.26161625892923612</v>
      </c>
      <c r="BB384" s="113">
        <f t="shared" si="78"/>
        <v>-0.33458540530445607</v>
      </c>
      <c r="BC384" s="50"/>
      <c r="BD384" s="50"/>
    </row>
    <row r="385" spans="1:56">
      <c r="A385" s="85">
        <v>384</v>
      </c>
      <c r="B385" s="114">
        <v>0.42927472882865692</v>
      </c>
      <c r="C385" s="114">
        <v>6.5068959291455064E-2</v>
      </c>
      <c r="D385" s="114">
        <v>4.2192055526576455E-2</v>
      </c>
      <c r="E385" s="114">
        <v>0.27078440531858528</v>
      </c>
      <c r="F385" s="114">
        <v>0.80036483488457488</v>
      </c>
      <c r="G385" s="114">
        <v>0.62435709391560312</v>
      </c>
      <c r="H385" s="114">
        <v>5.7329509070647822E-2</v>
      </c>
      <c r="I385" s="114">
        <v>0.64975976453956052</v>
      </c>
      <c r="J385" s="114">
        <v>6.8021808854624943E-2</v>
      </c>
      <c r="K385" s="94">
        <v>0.51566355411392184</v>
      </c>
      <c r="L385" s="95"/>
      <c r="M385" s="96">
        <v>384</v>
      </c>
      <c r="N385" s="117">
        <v>-0.17822094964911711</v>
      </c>
      <c r="O385" s="117">
        <v>-1.5135582430857568</v>
      </c>
      <c r="P385" s="117">
        <v>-1.7257960481099659</v>
      </c>
      <c r="Q385" s="117">
        <v>-0.61044236637045002</v>
      </c>
      <c r="R385" s="117">
        <v>0.84292510805414478</v>
      </c>
      <c r="S385" s="117">
        <v>0.31694437224982758</v>
      </c>
      <c r="T385" s="117">
        <v>-1.5775935368501159</v>
      </c>
      <c r="U385" s="114">
        <v>0.38467196179388424</v>
      </c>
      <c r="V385" s="114">
        <v>-1.4906872780595148</v>
      </c>
      <c r="W385" s="88">
        <v>3.9272800707509221E-2</v>
      </c>
      <c r="X385" s="50"/>
      <c r="Y385" s="89">
        <v>384</v>
      </c>
      <c r="Z385" s="114">
        <f>(幕後結果!$AB$2+幕後結果!$AB$4*幕後結果_最佳化!$N1386)*12/3</f>
        <v>-0.26956061570745543</v>
      </c>
      <c r="AA385" s="114">
        <f>(幕後結果!$AC$2+幕後結果!$AC$4*幕後結果_最佳化!$O1386)*12/3</f>
        <v>-0.25920084275151489</v>
      </c>
      <c r="AB385" s="114">
        <f>(幕後結果!$AD$2+幕後結果!$AD$4*幕後結果_最佳化!$P1386)*12/3</f>
        <v>-3.4272683472246386</v>
      </c>
      <c r="AC385" s="114">
        <f>(幕後結果!$AE$2+幕後結果!$AE$4*幕後結果_最佳化!$Q1386)*12/3</f>
        <v>-1.0632959056097226</v>
      </c>
      <c r="AD385" s="114">
        <f>(幕後結果!$AF$2+幕後結果!$AF$4*幕後結果_最佳化!$R1386)*12/3</f>
        <v>-0.63739543831599799</v>
      </c>
      <c r="AE385" s="114">
        <f>(幕後結果!$AG$2+幕後結果!$AG$4*幕後結果_最佳化!$S1386)*12/3</f>
        <v>0.28055714786145591</v>
      </c>
      <c r="AF385" s="114">
        <f>(幕後結果!$AH$2+幕後結果!$AH$4*幕後結果_最佳化!$T1386)*12/3</f>
        <v>-1.065136331898298</v>
      </c>
      <c r="AG385" s="114">
        <f>(幕後結果!$AI$2+幕後結果!$AI$4*幕後結果_最佳化!$U1386)*12/3</f>
        <v>-1.6513768061720435</v>
      </c>
      <c r="AH385" s="114">
        <f>(幕後結果!$AJ$2+幕後結果!$AJ$4*幕後結果_最佳化!$V1386)*12/3</f>
        <v>-0.89070151211378279</v>
      </c>
      <c r="AI385" s="90">
        <f>(幕後結果!$AK$2+幕後結果!$AK$4*幕後結果_最佳化!$W1386)*12/3</f>
        <v>0.54691057135152943</v>
      </c>
      <c r="AJ385" s="50"/>
      <c r="AK385" s="50"/>
      <c r="AL385" s="50"/>
      <c r="AM385" s="98">
        <v>384</v>
      </c>
      <c r="AN385" s="118">
        <f t="shared" si="66"/>
        <v>9.5486115818749898E-2</v>
      </c>
      <c r="AO385" s="118">
        <f t="shared" si="67"/>
        <v>0.11585569712075386</v>
      </c>
      <c r="AP385" s="118">
        <f t="shared" si="68"/>
        <v>0.18472657729908329</v>
      </c>
      <c r="AQ385" s="118">
        <f t="shared" si="69"/>
        <v>0.14447200895275528</v>
      </c>
      <c r="AR385" s="118">
        <f t="shared" si="70"/>
        <v>0.12645764574583881</v>
      </c>
      <c r="AS385" s="118">
        <f t="shared" si="71"/>
        <v>4.324410462738916E-2</v>
      </c>
      <c r="AT385" s="118">
        <f t="shared" si="72"/>
        <v>3.6299735818062819E-2</v>
      </c>
      <c r="AU385" s="118">
        <f t="shared" si="73"/>
        <v>2.2644974543753572E-2</v>
      </c>
      <c r="AV385" s="118">
        <f t="shared" si="74"/>
        <v>8.6224378658968398E-2</v>
      </c>
      <c r="AW385" s="118">
        <f t="shared" si="75"/>
        <v>0.14458876141464502</v>
      </c>
      <c r="AX385" s="118">
        <f t="shared" si="76"/>
        <v>1</v>
      </c>
      <c r="AY385" s="118">
        <f>SUMPRODUCT(AN385:AW385,幕後結果_最佳化!$Z$1005:$AI$1005)</f>
        <v>-2.0597571972078468E-2</v>
      </c>
      <c r="AZ385" s="118">
        <f>(SUMPRODUCT(AN385:AW385,MMULT(AN385:AW385,幕後結果!$AB$9:$AK$18)))*252</f>
        <v>8.3085710738686425E-2</v>
      </c>
      <c r="BA385" s="118">
        <f t="shared" si="77"/>
        <v>0.28824592059331289</v>
      </c>
      <c r="BB385" s="113">
        <f t="shared" si="78"/>
        <v>-0.22028957718248998</v>
      </c>
      <c r="BC385" s="50"/>
      <c r="BD385" s="50"/>
    </row>
    <row r="386" spans="1:56">
      <c r="A386" s="85">
        <v>385</v>
      </c>
      <c r="B386" s="114">
        <v>0.6904923006117567</v>
      </c>
      <c r="C386" s="114">
        <v>0.75389112085937193</v>
      </c>
      <c r="D386" s="114">
        <v>0.23838493413592077</v>
      </c>
      <c r="E386" s="114">
        <v>3.6454153696619196E-2</v>
      </c>
      <c r="F386" s="114">
        <v>0.21657635519402385</v>
      </c>
      <c r="G386" s="114">
        <v>0.16878911542933794</v>
      </c>
      <c r="H386" s="114">
        <v>4.5301951161492715E-2</v>
      </c>
      <c r="I386" s="114">
        <v>0.6082062380913773</v>
      </c>
      <c r="J386" s="114">
        <v>0.72921702251571219</v>
      </c>
      <c r="K386" s="94">
        <v>0.42831402865935342</v>
      </c>
      <c r="L386" s="95"/>
      <c r="M386" s="96">
        <v>385</v>
      </c>
      <c r="N386" s="117">
        <v>0.49724626631336905</v>
      </c>
      <c r="O386" s="117">
        <v>0.68678573829869427</v>
      </c>
      <c r="P386" s="117">
        <v>-0.71150739767096083</v>
      </c>
      <c r="Q386" s="117">
        <v>-1.7934042570115571</v>
      </c>
      <c r="R386" s="117">
        <v>-0.78380811685323259</v>
      </c>
      <c r="S386" s="117">
        <v>-0.95896132116025623</v>
      </c>
      <c r="T386" s="117">
        <v>-1.6922206937304334</v>
      </c>
      <c r="U386" s="114">
        <v>0.2746469085347199</v>
      </c>
      <c r="V386" s="114">
        <v>0.61044667844278921</v>
      </c>
      <c r="W386" s="88">
        <v>-0.18066815336162984</v>
      </c>
      <c r="X386" s="50"/>
      <c r="Y386" s="89">
        <v>385</v>
      </c>
      <c r="Z386" s="114">
        <f>(幕後結果!$AB$2+幕後結果!$AB$4*幕後結果_最佳化!$N1387)*12/3</f>
        <v>0.56906597435471151</v>
      </c>
      <c r="AA386" s="114">
        <f>(幕後結果!$AC$2+幕後結果!$AC$4*幕後結果_最佳化!$O1387)*12/3</f>
        <v>2.4583276404728007</v>
      </c>
      <c r="AB386" s="114">
        <f>(幕後結果!$AD$2+幕後結果!$AD$4*幕後結果_最佳化!$P1387)*12/3</f>
        <v>-0.72345177606588251</v>
      </c>
      <c r="AC386" s="114">
        <f>(幕後結果!$AE$2+幕後結果!$AE$4*幕後結果_最佳化!$Q1387)*12/3</f>
        <v>-1.5008438618202653</v>
      </c>
      <c r="AD386" s="114">
        <f>(幕後結果!$AF$2+幕後結果!$AF$4*幕後結果_最佳化!$R1387)*12/3</f>
        <v>-1.7965211703327608</v>
      </c>
      <c r="AE386" s="114">
        <f>(幕後結果!$AG$2+幕後結果!$AG$4*幕後結果_最佳化!$S1387)*12/3</f>
        <v>-0.65206928417986743</v>
      </c>
      <c r="AF386" s="114">
        <f>(幕後結果!$AH$2+幕後結果!$AH$4*幕後結果_最佳化!$T1387)*12/3</f>
        <v>-1.2374898894108814</v>
      </c>
      <c r="AG386" s="114">
        <f>(幕後結果!$AI$2+幕後結果!$AI$4*幕後結果_最佳化!$U1387)*12/3</f>
        <v>-2.5369048261872535</v>
      </c>
      <c r="AH386" s="114">
        <f>(幕後結果!$AJ$2+幕後結果!$AJ$4*幕後結果_最佳化!$V1387)*12/3</f>
        <v>0.1328985039403765</v>
      </c>
      <c r="AI386" s="90">
        <f>(幕後結果!$AK$2+幕後結果!$AK$4*幕後結果_最佳化!$W1387)*12/3</f>
        <v>-8.8250149865278571E-2</v>
      </c>
      <c r="AJ386" s="50"/>
      <c r="AK386" s="50"/>
      <c r="AL386" s="50"/>
      <c r="AM386" s="98">
        <v>385</v>
      </c>
      <c r="AN386" s="118">
        <f t="shared" si="66"/>
        <v>0.16028363577374699</v>
      </c>
      <c r="AO386" s="118">
        <f t="shared" si="67"/>
        <v>7.9475516804919932E-2</v>
      </c>
      <c r="AP386" s="118">
        <f t="shared" si="68"/>
        <v>0.18471757587205506</v>
      </c>
      <c r="AQ386" s="118">
        <f t="shared" si="69"/>
        <v>0.12329422836812116</v>
      </c>
      <c r="AR386" s="118">
        <f t="shared" si="70"/>
        <v>1.3400341044852972E-2</v>
      </c>
      <c r="AS386" s="118">
        <f t="shared" si="71"/>
        <v>0.1319276936154232</v>
      </c>
      <c r="AT386" s="118">
        <f t="shared" si="72"/>
        <v>4.0834480287847287E-2</v>
      </c>
      <c r="AU386" s="118">
        <f t="shared" si="73"/>
        <v>0.19444187167237445</v>
      </c>
      <c r="AV386" s="118">
        <f t="shared" si="74"/>
        <v>3.1314516620659864E-2</v>
      </c>
      <c r="AW386" s="118">
        <f t="shared" si="75"/>
        <v>4.0310139939998997E-2</v>
      </c>
      <c r="AX386" s="118">
        <f t="shared" si="76"/>
        <v>1</v>
      </c>
      <c r="AY386" s="118">
        <f>SUMPRODUCT(AN386:AW386,幕後結果_最佳化!$Z$1005:$AI$1005)</f>
        <v>-0.32592382740489384</v>
      </c>
      <c r="AZ386" s="118">
        <f>(SUMPRODUCT(AN386:AW386,MMULT(AN386:AW386,幕後結果!$AB$9:$AK$18)))*252</f>
        <v>0.1042241919061774</v>
      </c>
      <c r="BA386" s="118">
        <f t="shared" si="77"/>
        <v>0.32283771760154883</v>
      </c>
      <c r="BB386" s="113">
        <f t="shared" si="78"/>
        <v>-1.1424434237269072</v>
      </c>
      <c r="BC386" s="50"/>
      <c r="BD386" s="50"/>
    </row>
    <row r="387" spans="1:56">
      <c r="A387" s="85">
        <v>386</v>
      </c>
      <c r="B387" s="114">
        <v>0.91995792742645022</v>
      </c>
      <c r="C387" s="114">
        <v>0.10145744464635142</v>
      </c>
      <c r="D387" s="114">
        <v>0.67648227396162786</v>
      </c>
      <c r="E387" s="114">
        <v>0.6786150823315058</v>
      </c>
      <c r="F387" s="114">
        <v>0.88582699487752592</v>
      </c>
      <c r="G387" s="114">
        <v>0.38745270632704565</v>
      </c>
      <c r="H387" s="114">
        <v>0.36898069962659275</v>
      </c>
      <c r="I387" s="114">
        <v>0.91746402014878425</v>
      </c>
      <c r="J387" s="114">
        <v>0.91598280534375442</v>
      </c>
      <c r="K387" s="94">
        <v>0.2009747959484729</v>
      </c>
      <c r="L387" s="95"/>
      <c r="M387" s="96">
        <v>386</v>
      </c>
      <c r="N387" s="117">
        <v>1.4047886163444165</v>
      </c>
      <c r="O387" s="117">
        <v>-1.2732907459974696</v>
      </c>
      <c r="P387" s="117">
        <v>0.45788445989219795</v>
      </c>
      <c r="Q387" s="117">
        <v>0.46382959876014668</v>
      </c>
      <c r="R387" s="117">
        <v>1.2046304137194466</v>
      </c>
      <c r="S387" s="117">
        <v>-0.28596436797209723</v>
      </c>
      <c r="T387" s="117">
        <v>-0.3345541994774508</v>
      </c>
      <c r="U387" s="114">
        <v>1.3882137724511696</v>
      </c>
      <c r="V387" s="114">
        <v>1.3785472525155256</v>
      </c>
      <c r="W387" s="88">
        <v>-0.83814443071003464</v>
      </c>
      <c r="X387" s="50"/>
      <c r="Y387" s="89">
        <v>386</v>
      </c>
      <c r="Z387" s="114">
        <f>(幕後結果!$AB$2+幕後結果!$AB$4*幕後結果_最佳化!$N1388)*12/3</f>
        <v>1.6958255392272303</v>
      </c>
      <c r="AA387" s="114">
        <f>(幕後結果!$AC$2+幕後結果!$AC$4*幕後結果_最佳化!$O1388)*12/3</f>
        <v>1.0321614337837375</v>
      </c>
      <c r="AB387" s="114">
        <f>(幕後結果!$AD$2+幕後結果!$AD$4*幕後結果_最佳化!$P1388)*12/3</f>
        <v>0.67358215099661012</v>
      </c>
      <c r="AC387" s="114">
        <f>(幕後結果!$AE$2+幕後結果!$AE$4*幕後結果_最佳化!$Q1388)*12/3</f>
        <v>-0.1991552899770038</v>
      </c>
      <c r="AD387" s="114">
        <f>(幕後結果!$AF$2+幕後結果!$AF$4*幕後結果_最佳化!$R1388)*12/3</f>
        <v>0.94282114826361374</v>
      </c>
      <c r="AE387" s="114">
        <f>(幕後結果!$AG$2+幕後結果!$AG$4*幕後結果_最佳化!$S1388)*12/3</f>
        <v>0.68130183134075983</v>
      </c>
      <c r="AF387" s="114">
        <f>(幕後結果!$AH$2+幕後結果!$AH$4*幕後結果_最佳化!$T1388)*12/3</f>
        <v>-0.38089328633815245</v>
      </c>
      <c r="AG387" s="114">
        <f>(幕後結果!$AI$2+幕後結果!$AI$4*幕後結果_最佳化!$U1388)*12/3</f>
        <v>1.6152389829830092</v>
      </c>
      <c r="AH387" s="114">
        <f>(幕後結果!$AJ$2+幕後結果!$AJ$4*幕後結果_最佳化!$V1388)*12/3</f>
        <v>1.2067147503108777</v>
      </c>
      <c r="AI387" s="90">
        <f>(幕後結果!$AK$2+幕後結果!$AK$4*幕後結果_最佳化!$W1388)*12/3</f>
        <v>0.97339321184983574</v>
      </c>
      <c r="AJ387" s="50"/>
      <c r="AK387" s="50"/>
      <c r="AL387" s="50"/>
      <c r="AM387" s="98">
        <v>386</v>
      </c>
      <c r="AN387" s="118">
        <f t="shared" si="66"/>
        <v>0.14390276615199044</v>
      </c>
      <c r="AO387" s="118">
        <f t="shared" si="67"/>
        <v>0.16519863231080417</v>
      </c>
      <c r="AP387" s="118">
        <f t="shared" si="68"/>
        <v>0.13748840870548176</v>
      </c>
      <c r="AQ387" s="118">
        <f t="shared" si="69"/>
        <v>5.8119474225269453E-2</v>
      </c>
      <c r="AR387" s="118">
        <f t="shared" si="70"/>
        <v>3.8942823823068989E-2</v>
      </c>
      <c r="AS387" s="118">
        <f t="shared" si="71"/>
        <v>0.1561769910397891</v>
      </c>
      <c r="AT387" s="118">
        <f t="shared" si="72"/>
        <v>3.1956063801957993E-2</v>
      </c>
      <c r="AU387" s="118">
        <f t="shared" si="73"/>
        <v>0.15270457950954874</v>
      </c>
      <c r="AV387" s="118">
        <f t="shared" si="74"/>
        <v>0.11413072161378876</v>
      </c>
      <c r="AW387" s="118">
        <f t="shared" si="75"/>
        <v>1.3795388183006382E-3</v>
      </c>
      <c r="AX387" s="118">
        <f t="shared" si="76"/>
        <v>1</v>
      </c>
      <c r="AY387" s="118">
        <f>SUMPRODUCT(AN387:AW387,幕後結果_最佳化!$Z$1005:$AI$1005)</f>
        <v>-5.7908479855240065E-2</v>
      </c>
      <c r="AZ387" s="118">
        <f>(SUMPRODUCT(AN387:AW387,MMULT(AN387:AW387,幕後結果!$AB$9:$AK$18)))*252</f>
        <v>9.5474004763919096E-2</v>
      </c>
      <c r="BA387" s="118">
        <f t="shared" si="77"/>
        <v>0.30898868064043883</v>
      </c>
      <c r="BB387" s="113">
        <f t="shared" si="78"/>
        <v>-0.32625298650518519</v>
      </c>
      <c r="BC387" s="50"/>
      <c r="BD387" s="50"/>
    </row>
    <row r="388" spans="1:56">
      <c r="A388" s="85">
        <v>387</v>
      </c>
      <c r="B388" s="114">
        <v>0.10866134860900356</v>
      </c>
      <c r="C388" s="114">
        <v>0.14931414598394599</v>
      </c>
      <c r="D388" s="114">
        <v>2.4636742942707457E-2</v>
      </c>
      <c r="E388" s="114">
        <v>0.28775389250880634</v>
      </c>
      <c r="F388" s="114">
        <v>4.2410219415895067E-2</v>
      </c>
      <c r="G388" s="114">
        <v>0.34286504020866104</v>
      </c>
      <c r="H388" s="114">
        <v>0.83859079300654038</v>
      </c>
      <c r="I388" s="114">
        <v>0.14753341538965747</v>
      </c>
      <c r="J388" s="114">
        <v>0.70889528083622388</v>
      </c>
      <c r="K388" s="94">
        <v>0.88988084593307093</v>
      </c>
      <c r="L388" s="95"/>
      <c r="M388" s="96">
        <v>387</v>
      </c>
      <c r="N388" s="117">
        <v>-1.2336785840451217</v>
      </c>
      <c r="O388" s="117">
        <v>-1.0393794619161933</v>
      </c>
      <c r="P388" s="117">
        <v>-1.9662175515116773</v>
      </c>
      <c r="Q388" s="117">
        <v>-0.55995844107939541</v>
      </c>
      <c r="R388" s="117">
        <v>-1.7233766268648758</v>
      </c>
      <c r="S388" s="117">
        <v>-0.40465641977230121</v>
      </c>
      <c r="T388" s="117">
        <v>0.98868269120194485</v>
      </c>
      <c r="U388" s="114">
        <v>-1.0470710054726806</v>
      </c>
      <c r="V388" s="114">
        <v>0.55016028876732204</v>
      </c>
      <c r="W388" s="88">
        <v>1.2258946877767092</v>
      </c>
      <c r="X388" s="50"/>
      <c r="Y388" s="89">
        <v>387</v>
      </c>
      <c r="Z388" s="114">
        <f>(幕後結果!$AB$2+幕後結果!$AB$4*幕後結果_最佳化!$N1389)*12/3</f>
        <v>-1.5799644605888936</v>
      </c>
      <c r="AA388" s="114">
        <f>(幕後結果!$AC$2+幕後結果!$AC$4*幕後結果_最佳化!$O1389)*12/3</f>
        <v>-0.46506028431241542</v>
      </c>
      <c r="AB388" s="114">
        <f>(幕後結果!$AD$2+幕後結果!$AD$4*幕後結果_最佳化!$P1389)*12/3</f>
        <v>-4.6276180018776731</v>
      </c>
      <c r="AC388" s="114">
        <f>(幕後結果!$AE$2+幕後結果!$AE$4*幕後結果_最佳化!$Q1389)*12/3</f>
        <v>-1.0813832714865919</v>
      </c>
      <c r="AD388" s="114">
        <f>(幕後結果!$AF$2+幕後結果!$AF$4*幕後結果_最佳化!$R1389)*12/3</f>
        <v>-3.6790223689015833</v>
      </c>
      <c r="AE388" s="114">
        <f>(幕後結果!$AG$2+幕後結果!$AG$4*幕後結果_最佳化!$S1389)*12/3</f>
        <v>-1.0497838853489814</v>
      </c>
      <c r="AF388" s="114">
        <f>(幕後結果!$AH$2+幕後結果!$AH$4*幕後結果_最佳化!$T1389)*12/3</f>
        <v>-0.15186463041110643</v>
      </c>
      <c r="AG388" s="114">
        <f>(幕後結果!$AI$2+幕後結果!$AI$4*幕後結果_最佳化!$U1389)*12/3</f>
        <v>-4.6190766099408194</v>
      </c>
      <c r="AH388" s="114">
        <f>(幕後結果!$AJ$2+幕後結果!$AJ$4*幕後結果_最佳化!$V1389)*12/3</f>
        <v>0.61739094890431157</v>
      </c>
      <c r="AI388" s="90">
        <f>(幕後結果!$AK$2+幕後結果!$AK$4*幕後結果_最佳化!$W1389)*12/3</f>
        <v>1.0958800775291229</v>
      </c>
      <c r="AJ388" s="50"/>
      <c r="AK388" s="50"/>
      <c r="AL388" s="50"/>
      <c r="AM388" s="98">
        <v>387</v>
      </c>
      <c r="AN388" s="118">
        <f t="shared" ref="AN388:AN451" si="79">B1389/SUM($B1389:$K1389)</f>
        <v>0.11967702084584078</v>
      </c>
      <c r="AO388" s="118">
        <f t="shared" ref="AO388:AO451" si="80">C1389/SUM($B1389:$K1389)</f>
        <v>0.13453205507540167</v>
      </c>
      <c r="AP388" s="118">
        <f t="shared" ref="AP388:AP451" si="81">D1389/SUM($B1389:$K1389)</f>
        <v>2.3815502717055809E-2</v>
      </c>
      <c r="AQ388" s="118">
        <f t="shared" ref="AQ388:AQ451" si="82">E1389/SUM($B1389:$K1389)</f>
        <v>0.14873126634102715</v>
      </c>
      <c r="AR388" s="118">
        <f t="shared" ref="AR388:AR451" si="83">F1389/SUM($B1389:$K1389)</f>
        <v>0.11416242754492818</v>
      </c>
      <c r="AS388" s="118">
        <f t="shared" ref="AS388:AS451" si="84">G1389/SUM($B1389:$K1389)</f>
        <v>0.12005848511114517</v>
      </c>
      <c r="AT388" s="118">
        <f t="shared" ref="AT388:AT451" si="85">H1389/SUM($B1389:$K1389)</f>
        <v>0.11288532455737642</v>
      </c>
      <c r="AU388" s="118">
        <f t="shared" ref="AU388:AU451" si="86">I1389/SUM($B1389:$K1389)</f>
        <v>0.1098904128652199</v>
      </c>
      <c r="AV388" s="118">
        <f t="shared" ref="AV388:AV451" si="87">J1389/SUM($B1389:$K1389)</f>
        <v>3.3629970073558356E-2</v>
      </c>
      <c r="AW388" s="118">
        <f t="shared" ref="AW388:AW451" si="88">K1389/SUM($B1389:$K1389)</f>
        <v>8.261753486844664E-2</v>
      </c>
      <c r="AX388" s="118">
        <f t="shared" ref="AX388:AX451" si="89">SUM(AN388:AW388)</f>
        <v>1.0000000000000002</v>
      </c>
      <c r="AY388" s="118">
        <f>SUMPRODUCT(AN388:AW388,幕後結果_最佳化!$Z$1005:$AI$1005)</f>
        <v>-8.1591721362618108E-2</v>
      </c>
      <c r="AZ388" s="118">
        <f>(SUMPRODUCT(AN388:AW388,MMULT(AN388:AW388,幕後結果!$AB$9:$AK$18)))*252</f>
        <v>6.2968383604409844E-2</v>
      </c>
      <c r="BA388" s="118">
        <f t="shared" ref="BA388:BA451" si="90">AZ388^0.5</f>
        <v>0.25093501868892243</v>
      </c>
      <c r="BB388" s="113">
        <f t="shared" ref="BB388:BB451" si="91">(AY388-$BC$2)/$BA388</f>
        <v>-0.49611139175814767</v>
      </c>
      <c r="BC388" s="50"/>
      <c r="BD388" s="50"/>
    </row>
    <row r="389" spans="1:56">
      <c r="A389" s="85">
        <v>388</v>
      </c>
      <c r="B389" s="114">
        <v>0.49692719562494325</v>
      </c>
      <c r="C389" s="114">
        <v>0.81909732747303621</v>
      </c>
      <c r="D389" s="114">
        <v>0.83244761975095249</v>
      </c>
      <c r="E389" s="114">
        <v>0.9012070661492011</v>
      </c>
      <c r="F389" s="114">
        <v>0.4316677215342164</v>
      </c>
      <c r="G389" s="114">
        <v>9.6635627324767048E-2</v>
      </c>
      <c r="H389" s="114">
        <v>0.88703521881305591</v>
      </c>
      <c r="I389" s="114">
        <v>0.83897512838168598</v>
      </c>
      <c r="J389" s="114">
        <v>0.16355756653365061</v>
      </c>
      <c r="K389" s="94">
        <v>0.22490596220632053</v>
      </c>
      <c r="L389" s="95"/>
      <c r="M389" s="96">
        <v>388</v>
      </c>
      <c r="N389" s="117">
        <v>-7.7024544898692E-3</v>
      </c>
      <c r="O389" s="117">
        <v>0.91193042322698881</v>
      </c>
      <c r="P389" s="117">
        <v>0.96388265558216957</v>
      </c>
      <c r="Q389" s="117">
        <v>1.2884600476333592</v>
      </c>
      <c r="R389" s="117">
        <v>-0.17212985382978793</v>
      </c>
      <c r="S389" s="117">
        <v>-1.3009626061348245</v>
      </c>
      <c r="T389" s="117">
        <v>1.2109108798753532</v>
      </c>
      <c r="U389" s="114">
        <v>0.99025449338469329</v>
      </c>
      <c r="V389" s="114">
        <v>-0.97994122272965634</v>
      </c>
      <c r="W389" s="88">
        <v>-0.75572861425454929</v>
      </c>
      <c r="X389" s="50"/>
      <c r="Y389" s="89">
        <v>388</v>
      </c>
      <c r="Z389" s="114">
        <f>(幕後結果!$AB$2+幕後結果!$AB$4*幕後結果_最佳化!$N1390)*12/3</f>
        <v>-5.7853310365971404E-2</v>
      </c>
      <c r="AA389" s="114">
        <f>(幕後結果!$AC$2+幕後結果!$AC$4*幕後結果_最佳化!$O1390)*12/3</f>
        <v>2.358074577403471</v>
      </c>
      <c r="AB389" s="114">
        <f>(幕後結果!$AD$2+幕後結果!$AD$4*幕後結果_最佳化!$P1390)*12/3</f>
        <v>0.57438927795593164</v>
      </c>
      <c r="AC389" s="114">
        <f>(幕後結果!$AE$2+幕後結果!$AE$4*幕後結果_最佳化!$Q1390)*12/3</f>
        <v>0.43541055880775476</v>
      </c>
      <c r="AD389" s="114">
        <f>(幕後結果!$AF$2+幕後結果!$AF$4*幕後結果_最佳化!$R1390)*12/3</f>
        <v>-0.50367219256531204</v>
      </c>
      <c r="AE389" s="114">
        <f>(幕後結果!$AG$2+幕後結果!$AG$4*幕後結果_最佳化!$S1390)*12/3</f>
        <v>-0.26356575214901562</v>
      </c>
      <c r="AF389" s="114">
        <f>(幕後結果!$AH$2+幕後結果!$AH$4*幕後結果_最佳化!$T1390)*12/3</f>
        <v>0.40917752022084142</v>
      </c>
      <c r="AG389" s="114">
        <f>(幕後結果!$AI$2+幕後結果!$AI$4*幕後結果_最佳化!$U1390)*12/3</f>
        <v>0.27410104685609404</v>
      </c>
      <c r="AH389" s="114">
        <f>(幕後結果!$AJ$2+幕後結果!$AJ$4*幕後結果_最佳化!$V1390)*12/3</f>
        <v>0.8513135739281289</v>
      </c>
      <c r="AI389" s="90">
        <f>(幕後結果!$AK$2+幕後結果!$AK$4*幕後結果_最佳化!$W1390)*12/3</f>
        <v>1.1000008931048479</v>
      </c>
      <c r="AJ389" s="50"/>
      <c r="AK389" s="50"/>
      <c r="AL389" s="50"/>
      <c r="AM389" s="98">
        <v>388</v>
      </c>
      <c r="AN389" s="118">
        <f t="shared" si="79"/>
        <v>0.12589589322003009</v>
      </c>
      <c r="AO389" s="118">
        <f t="shared" si="80"/>
        <v>0.18567586903998062</v>
      </c>
      <c r="AP389" s="118">
        <f t="shared" si="81"/>
        <v>0.10074784560771988</v>
      </c>
      <c r="AQ389" s="118">
        <f t="shared" si="82"/>
        <v>0.10292992203203009</v>
      </c>
      <c r="AR389" s="118">
        <f t="shared" si="83"/>
        <v>0.10346424387765243</v>
      </c>
      <c r="AS389" s="118">
        <f t="shared" si="84"/>
        <v>5.6416110245389901E-2</v>
      </c>
      <c r="AT389" s="118">
        <f t="shared" si="85"/>
        <v>7.2688870046862447E-2</v>
      </c>
      <c r="AU389" s="118">
        <f t="shared" si="86"/>
        <v>2.5903053596836156E-2</v>
      </c>
      <c r="AV389" s="118">
        <f t="shared" si="87"/>
        <v>6.3927229504757684E-3</v>
      </c>
      <c r="AW389" s="118">
        <f t="shared" si="88"/>
        <v>0.21988546938302284</v>
      </c>
      <c r="AX389" s="118">
        <f t="shared" si="89"/>
        <v>1.0000000000000002</v>
      </c>
      <c r="AY389" s="118">
        <f>SUMPRODUCT(AN389:AW389,幕後結果_最佳化!$Z$1005:$AI$1005)</f>
        <v>0.18602555877451118</v>
      </c>
      <c r="AZ389" s="118">
        <f>(SUMPRODUCT(AN389:AW389,MMULT(AN389:AW389,幕後結果!$AB$9:$AK$18)))*252</f>
        <v>8.1436685078780768E-2</v>
      </c>
      <c r="BA389" s="118">
        <f t="shared" si="90"/>
        <v>0.28537113567910255</v>
      </c>
      <c r="BB389" s="113">
        <f t="shared" si="91"/>
        <v>0.50154182003695946</v>
      </c>
      <c r="BC389" s="50"/>
      <c r="BD389" s="50"/>
    </row>
    <row r="390" spans="1:56">
      <c r="A390" s="85">
        <v>389</v>
      </c>
      <c r="B390" s="114">
        <v>0.34681741050877535</v>
      </c>
      <c r="C390" s="114">
        <v>0.32635394020158048</v>
      </c>
      <c r="D390" s="114">
        <v>0.27787459583982521</v>
      </c>
      <c r="E390" s="114">
        <v>0.40862526402592736</v>
      </c>
      <c r="F390" s="114">
        <v>0.28543003903414599</v>
      </c>
      <c r="G390" s="114">
        <v>0.93728975437375528</v>
      </c>
      <c r="H390" s="114">
        <v>5.1376355526375317E-2</v>
      </c>
      <c r="I390" s="114">
        <v>0.46790689851323752</v>
      </c>
      <c r="J390" s="114">
        <v>0.23319275903641401</v>
      </c>
      <c r="K390" s="94">
        <v>0.55251351342456023</v>
      </c>
      <c r="L390" s="95"/>
      <c r="M390" s="96">
        <v>389</v>
      </c>
      <c r="N390" s="117">
        <v>-0.39392715529841404</v>
      </c>
      <c r="O390" s="117">
        <v>-0.4500035506009134</v>
      </c>
      <c r="P390" s="117">
        <v>-0.58916708976433896</v>
      </c>
      <c r="Q390" s="117">
        <v>-0.2310827344646062</v>
      </c>
      <c r="R390" s="117">
        <v>-0.56678527199674023</v>
      </c>
      <c r="S390" s="117">
        <v>1.5324132441896952</v>
      </c>
      <c r="T390" s="117">
        <v>-1.6316525034194629</v>
      </c>
      <c r="U390" s="114">
        <v>-8.0532439494587785E-2</v>
      </c>
      <c r="V390" s="114">
        <v>-0.72837262173896822</v>
      </c>
      <c r="W390" s="88">
        <v>0.13201430989855256</v>
      </c>
      <c r="X390" s="50"/>
      <c r="Y390" s="89">
        <v>389</v>
      </c>
      <c r="Z390" s="114">
        <f>(幕後結果!$AB$2+幕後結果!$AB$4*幕後結果_最佳化!$N1391)*12/3</f>
        <v>-0.53737074094226034</v>
      </c>
      <c r="AA390" s="114">
        <f>(幕後結果!$AC$2+幕後結果!$AC$4*幕後結果_最佳化!$O1391)*12/3</f>
        <v>0.69702166844884539</v>
      </c>
      <c r="AB390" s="114">
        <f>(幕後結果!$AD$2+幕後結果!$AD$4*幕後結果_最佳化!$P1391)*12/3</f>
        <v>-2.0324339060286194</v>
      </c>
      <c r="AC390" s="114">
        <f>(幕後結果!$AE$2+幕後結果!$AE$4*幕後結果_最佳化!$Q1391)*12/3</f>
        <v>-0.72437621391653151</v>
      </c>
      <c r="AD390" s="114">
        <f>(幕後結果!$AF$2+幕後結果!$AF$4*幕後結果_最佳化!$R1391)*12/3</f>
        <v>-1.782924027016741</v>
      </c>
      <c r="AE390" s="114">
        <f>(幕後結果!$AG$2+幕後結果!$AG$4*幕後結果_最佳化!$S1391)*12/3</f>
        <v>1.4208732534923285</v>
      </c>
      <c r="AF390" s="114">
        <f>(幕後結果!$AH$2+幕後結果!$AH$4*幕後結果_最佳化!$T1391)*12/3</f>
        <v>-1.0483824804956607</v>
      </c>
      <c r="AG390" s="114">
        <f>(幕後結果!$AI$2+幕後結果!$AI$4*幕後結果_最佳化!$U1391)*12/3</f>
        <v>-2.3865873765863364</v>
      </c>
      <c r="AH390" s="114">
        <f>(幕後結果!$AJ$2+幕後結果!$AJ$4*幕後結果_最佳化!$V1391)*12/3</f>
        <v>-0.10974598759654131</v>
      </c>
      <c r="AI390" s="90">
        <f>(幕後結果!$AK$2+幕後結果!$AK$4*幕後結果_最佳化!$W1391)*12/3</f>
        <v>0.52496535155946666</v>
      </c>
      <c r="AJ390" s="50"/>
      <c r="AK390" s="50"/>
      <c r="AL390" s="50"/>
      <c r="AM390" s="98">
        <v>389</v>
      </c>
      <c r="AN390" s="118">
        <f t="shared" si="79"/>
        <v>0.1691983139956153</v>
      </c>
      <c r="AO390" s="118">
        <f t="shared" si="80"/>
        <v>0.16566829803923472</v>
      </c>
      <c r="AP390" s="118">
        <f t="shared" si="81"/>
        <v>0.17579032573926942</v>
      </c>
      <c r="AQ390" s="118">
        <f t="shared" si="82"/>
        <v>0.12596970485290496</v>
      </c>
      <c r="AR390" s="118">
        <f t="shared" si="83"/>
        <v>1.5405123094691197E-2</v>
      </c>
      <c r="AS390" s="118">
        <f t="shared" si="84"/>
        <v>7.9067968781328865E-2</v>
      </c>
      <c r="AT390" s="118">
        <f t="shared" si="85"/>
        <v>7.6395937836524722E-2</v>
      </c>
      <c r="AU390" s="118">
        <f t="shared" si="86"/>
        <v>8.9417741331065184E-2</v>
      </c>
      <c r="AV390" s="118">
        <f t="shared" si="87"/>
        <v>8.5237656024971381E-2</v>
      </c>
      <c r="AW390" s="118">
        <f t="shared" si="88"/>
        <v>1.7848930304394144E-2</v>
      </c>
      <c r="AX390" s="118">
        <f t="shared" si="89"/>
        <v>0.99999999999999989</v>
      </c>
      <c r="AY390" s="118">
        <f>SUMPRODUCT(AN390:AW390,幕後結果_最佳化!$Z$1005:$AI$1005)</f>
        <v>-4.888959617244782E-2</v>
      </c>
      <c r="AZ390" s="118">
        <f>(SUMPRODUCT(AN390:AW390,MMULT(AN390:AW390,幕後結果!$AB$9:$AK$18)))*252</f>
        <v>9.3495481221324991E-2</v>
      </c>
      <c r="BA390" s="118">
        <f t="shared" si="90"/>
        <v>0.30577030794589094</v>
      </c>
      <c r="BB390" s="113">
        <f t="shared" si="91"/>
        <v>-0.30019133247133628</v>
      </c>
      <c r="BC390" s="50"/>
      <c r="BD390" s="50"/>
    </row>
    <row r="391" spans="1:56">
      <c r="A391" s="85">
        <v>390</v>
      </c>
      <c r="B391" s="114">
        <v>0.44613215567583242</v>
      </c>
      <c r="C391" s="114">
        <v>0.23373602607463329</v>
      </c>
      <c r="D391" s="114">
        <v>0.73268308817751748</v>
      </c>
      <c r="E391" s="114">
        <v>0.59671957343620807</v>
      </c>
      <c r="F391" s="114">
        <v>0.72204911358685542</v>
      </c>
      <c r="G391" s="114">
        <v>0.13519695244046437</v>
      </c>
      <c r="H391" s="114">
        <v>0.39167193603539663</v>
      </c>
      <c r="I391" s="114">
        <v>0.98508788303378236</v>
      </c>
      <c r="J391" s="114">
        <v>0.13338874640692544</v>
      </c>
      <c r="K391" s="94">
        <v>0.8549502601901191</v>
      </c>
      <c r="L391" s="95"/>
      <c r="M391" s="96">
        <v>390</v>
      </c>
      <c r="N391" s="117">
        <v>-0.13543960625131482</v>
      </c>
      <c r="O391" s="117">
        <v>-0.72659832905328625</v>
      </c>
      <c r="P391" s="117">
        <v>0.6209480212483981</v>
      </c>
      <c r="Q391" s="117">
        <v>0.24486514157816469</v>
      </c>
      <c r="R391" s="117">
        <v>0.58893962852493109</v>
      </c>
      <c r="S391" s="117">
        <v>-1.1021558899996335</v>
      </c>
      <c r="T391" s="117">
        <v>-0.27496403172677714</v>
      </c>
      <c r="U391" s="114">
        <v>2.1724168667405905</v>
      </c>
      <c r="V391" s="114">
        <v>-1.1105142458116624</v>
      </c>
      <c r="W391" s="88">
        <v>1.0579034117242758</v>
      </c>
      <c r="X391" s="50"/>
      <c r="Y391" s="89">
        <v>390</v>
      </c>
      <c r="Z391" s="114">
        <f>(幕後結果!$AB$2+幕後結果!$AB$4*幕後結果_最佳化!$N1392)*12/3</f>
        <v>-0.21644542183256857</v>
      </c>
      <c r="AA391" s="114">
        <f>(幕後結果!$AC$2+幕後結果!$AC$4*幕後結果_最佳化!$O1392)*12/3</f>
        <v>0.58171832825655745</v>
      </c>
      <c r="AB391" s="114">
        <f>(幕後結果!$AD$2+幕後結果!$AD$4*幕後結果_最佳化!$P1392)*12/3</f>
        <v>-0.60061102058247928</v>
      </c>
      <c r="AC391" s="114">
        <f>(幕後結果!$AE$2+幕後結果!$AE$4*幕後結果_最佳化!$Q1392)*12/3</f>
        <v>-0.43086506156195714</v>
      </c>
      <c r="AD391" s="114">
        <f>(幕後結果!$AF$2+幕後結果!$AF$4*幕後結果_最佳化!$R1392)*12/3</f>
        <v>-0.24047491394023401</v>
      </c>
      <c r="AE391" s="114">
        <f>(幕後結果!$AG$2+幕後結果!$AG$4*幕後結果_最佳化!$S1392)*12/3</f>
        <v>-0.52243621987659106</v>
      </c>
      <c r="AF391" s="114">
        <f>(幕後結果!$AH$2+幕後結果!$AH$4*幕後結果_最佳化!$T1392)*12/3</f>
        <v>-0.37010029675693046</v>
      </c>
      <c r="AG391" s="114">
        <f>(幕後結果!$AI$2+幕後結果!$AI$4*幕後結果_最佳化!$U1392)*12/3</f>
        <v>1.6964896727098224</v>
      </c>
      <c r="AH391" s="114">
        <f>(幕後結果!$AJ$2+幕後結果!$AJ$4*幕後結果_最佳化!$V1392)*12/3</f>
        <v>-1.5626417987513408E-2</v>
      </c>
      <c r="AI391" s="90">
        <f>(幕後結果!$AK$2+幕後結果!$AK$4*幕後結果_最佳化!$W1392)*12/3</f>
        <v>2.1702702286051401</v>
      </c>
      <c r="AJ391" s="50"/>
      <c r="AK391" s="50"/>
      <c r="AL391" s="50"/>
      <c r="AM391" s="98">
        <v>390</v>
      </c>
      <c r="AN391" s="118">
        <f t="shared" si="79"/>
        <v>0.16123479270160734</v>
      </c>
      <c r="AO391" s="118">
        <f t="shared" si="80"/>
        <v>3.4960352678730773E-2</v>
      </c>
      <c r="AP391" s="118">
        <f t="shared" si="81"/>
        <v>8.3813759064196636E-2</v>
      </c>
      <c r="AQ391" s="118">
        <f t="shared" si="82"/>
        <v>0.16426886166076654</v>
      </c>
      <c r="AR391" s="118">
        <f t="shared" si="83"/>
        <v>0.15603221297576056</v>
      </c>
      <c r="AS391" s="118">
        <f t="shared" si="84"/>
        <v>4.0691167333132244E-2</v>
      </c>
      <c r="AT391" s="118">
        <f t="shared" si="85"/>
        <v>0.12430948740472168</v>
      </c>
      <c r="AU391" s="118">
        <f t="shared" si="86"/>
        <v>0.11590774037472334</v>
      </c>
      <c r="AV391" s="118">
        <f t="shared" si="87"/>
        <v>3.0884620573184265E-2</v>
      </c>
      <c r="AW391" s="118">
        <f t="shared" si="88"/>
        <v>8.789700523317652E-2</v>
      </c>
      <c r="AX391" s="118">
        <f t="shared" si="89"/>
        <v>1</v>
      </c>
      <c r="AY391" s="118">
        <f>SUMPRODUCT(AN391:AW391,幕後結果_最佳化!$Z$1005:$AI$1005)</f>
        <v>-0.36094223253938562</v>
      </c>
      <c r="AZ391" s="118">
        <f>(SUMPRODUCT(AN391:AW391,MMULT(AN391:AW391,幕後結果!$AB$9:$AK$18)))*252</f>
        <v>7.0364525246231754E-2</v>
      </c>
      <c r="BA391" s="118">
        <f t="shared" si="90"/>
        <v>0.26526312455038253</v>
      </c>
      <c r="BB391" s="113">
        <f t="shared" si="91"/>
        <v>-1.522421306104619</v>
      </c>
      <c r="BC391" s="50"/>
      <c r="BD391" s="50"/>
    </row>
    <row r="392" spans="1:56">
      <c r="A392" s="85">
        <v>391</v>
      </c>
      <c r="B392" s="114">
        <v>0.83470838676821901</v>
      </c>
      <c r="C392" s="114">
        <v>0.16159818963768635</v>
      </c>
      <c r="D392" s="114">
        <v>0.37545469735963954</v>
      </c>
      <c r="E392" s="114">
        <v>0.96637207044077522</v>
      </c>
      <c r="F392" s="114">
        <v>0.72899363439360987</v>
      </c>
      <c r="G392" s="114">
        <v>0.95552061318897374</v>
      </c>
      <c r="H392" s="114">
        <v>0.95377586726694341</v>
      </c>
      <c r="I392" s="114">
        <v>0.24711210911602777</v>
      </c>
      <c r="J392" s="114">
        <v>0.40451698428513638</v>
      </c>
      <c r="K392" s="94">
        <v>0.267842527766736</v>
      </c>
      <c r="L392" s="95"/>
      <c r="M392" s="96">
        <v>391</v>
      </c>
      <c r="N392" s="117">
        <v>0.97293979234001138</v>
      </c>
      <c r="O392" s="117">
        <v>-0.98791071100363204</v>
      </c>
      <c r="P392" s="117">
        <v>-0.31744048124219576</v>
      </c>
      <c r="Q392" s="117">
        <v>1.8299604095179878</v>
      </c>
      <c r="R392" s="117">
        <v>0.60977218225745722</v>
      </c>
      <c r="S392" s="117">
        <v>1.7009159365880444</v>
      </c>
      <c r="T392" s="117">
        <v>1.6826221268236117</v>
      </c>
      <c r="U392" s="114">
        <v>-0.68360564639983101</v>
      </c>
      <c r="V392" s="114">
        <v>-0.24167246289833871</v>
      </c>
      <c r="W392" s="88">
        <v>-0.61935114899308674</v>
      </c>
      <c r="X392" s="50"/>
      <c r="Y392" s="89">
        <v>391</v>
      </c>
      <c r="Z392" s="114">
        <f>(幕後結果!$AB$2+幕後結果!$AB$4*幕後結果_最佳化!$N1393)*12/3</f>
        <v>1.1596634603895144</v>
      </c>
      <c r="AA392" s="114">
        <f>(幕後結果!$AC$2+幕後結果!$AC$4*幕後結果_最佳化!$O1393)*12/3</f>
        <v>1.0422898561171956</v>
      </c>
      <c r="AB392" s="114">
        <f>(幕後結果!$AD$2+幕後結果!$AD$4*幕後結果_最佳化!$P1393)*12/3</f>
        <v>-0.48787224037816346</v>
      </c>
      <c r="AC392" s="114">
        <f>(幕後結果!$AE$2+幕後結果!$AE$4*幕後結果_最佳化!$Q1393)*12/3</f>
        <v>0.66506314817994094</v>
      </c>
      <c r="AD392" s="114">
        <f>(幕後結果!$AF$2+幕後結果!$AF$4*幕後結果_最佳化!$R1393)*12/3</f>
        <v>0.31746975739236816</v>
      </c>
      <c r="AE392" s="114">
        <f>(幕後結果!$AG$2+幕後結果!$AG$4*幕後結果_最佳化!$S1393)*12/3</f>
        <v>2.4617200093582428</v>
      </c>
      <c r="AF392" s="114">
        <f>(幕後結果!$AH$2+幕後結果!$AH$4*幕後結果_最佳化!$T1393)*12/3</f>
        <v>0.56822525153691938</v>
      </c>
      <c r="AG392" s="114">
        <f>(幕後結果!$AI$2+幕後結果!$AI$4*幕後結果_最佳化!$U1393)*12/3</f>
        <v>-1.0027806806181765</v>
      </c>
      <c r="AH392" s="114">
        <f>(幕後結果!$AJ$2+幕後結果!$AJ$4*幕後結果_最佳化!$V1393)*12/3</f>
        <v>1.3496125215199584</v>
      </c>
      <c r="AI392" s="90">
        <f>(幕後結果!$AK$2+幕後結果!$AK$4*幕後結果_最佳化!$W1393)*12/3</f>
        <v>1.4673903292113504</v>
      </c>
      <c r="AJ392" s="50"/>
      <c r="AK392" s="50"/>
      <c r="AL392" s="50"/>
      <c r="AM392" s="98">
        <v>391</v>
      </c>
      <c r="AN392" s="118">
        <f t="shared" si="79"/>
        <v>5.7830042779883788E-2</v>
      </c>
      <c r="AO392" s="118">
        <f t="shared" si="80"/>
        <v>6.2041542835358586E-2</v>
      </c>
      <c r="AP392" s="118">
        <f t="shared" si="81"/>
        <v>8.2528177434251865E-2</v>
      </c>
      <c r="AQ392" s="118">
        <f t="shared" si="82"/>
        <v>0.20377272892798545</v>
      </c>
      <c r="AR392" s="118">
        <f t="shared" si="83"/>
        <v>3.4433099418038917E-3</v>
      </c>
      <c r="AS392" s="118">
        <f t="shared" si="84"/>
        <v>0.12951601604089569</v>
      </c>
      <c r="AT392" s="118">
        <f t="shared" si="85"/>
        <v>3.5334134115393663E-2</v>
      </c>
      <c r="AU392" s="118">
        <f t="shared" si="86"/>
        <v>7.186433024664883E-2</v>
      </c>
      <c r="AV392" s="118">
        <f t="shared" si="87"/>
        <v>0.14378421282551204</v>
      </c>
      <c r="AW392" s="118">
        <f t="shared" si="88"/>
        <v>0.20988550485226601</v>
      </c>
      <c r="AX392" s="118">
        <f t="shared" si="89"/>
        <v>0.99999999999999989</v>
      </c>
      <c r="AY392" s="118">
        <f>SUMPRODUCT(AN392:AW392,幕後結果_最佳化!$Z$1005:$AI$1005)</f>
        <v>0.11661142599964863</v>
      </c>
      <c r="AZ392" s="118">
        <f>(SUMPRODUCT(AN392:AW392,MMULT(AN392:AW392,幕後結果!$AB$9:$AK$18)))*252</f>
        <v>5.7811724072442679E-2</v>
      </c>
      <c r="BA392" s="118">
        <f t="shared" si="90"/>
        <v>0.24044068722336218</v>
      </c>
      <c r="BB392" s="113">
        <f t="shared" si="91"/>
        <v>0.30656802245442322</v>
      </c>
      <c r="BC392" s="50"/>
      <c r="BD392" s="50"/>
    </row>
    <row r="393" spans="1:56">
      <c r="A393" s="85">
        <v>392</v>
      </c>
      <c r="B393" s="114">
        <v>0.28823941899167438</v>
      </c>
      <c r="C393" s="114">
        <v>0.65082789903105098</v>
      </c>
      <c r="D393" s="114">
        <v>0.30867346799912831</v>
      </c>
      <c r="E393" s="114">
        <v>0.63835796118570598</v>
      </c>
      <c r="F393" s="114">
        <v>0.60328834155815203</v>
      </c>
      <c r="G393" s="114">
        <v>0.49505392043958762</v>
      </c>
      <c r="H393" s="114">
        <v>0.12060147495892992</v>
      </c>
      <c r="I393" s="114">
        <v>0.27357584238911747</v>
      </c>
      <c r="J393" s="114">
        <v>0.61115007010151956</v>
      </c>
      <c r="K393" s="94">
        <v>0.36980279476733369</v>
      </c>
      <c r="L393" s="95"/>
      <c r="M393" s="96">
        <v>392</v>
      </c>
      <c r="N393" s="117">
        <v>-0.55853540068522933</v>
      </c>
      <c r="O393" s="117">
        <v>0.38755658591866887</v>
      </c>
      <c r="P393" s="117">
        <v>-0.49961394619803751</v>
      </c>
      <c r="Q393" s="117">
        <v>0.35407313117947925</v>
      </c>
      <c r="R393" s="117">
        <v>0.26186786295279496</v>
      </c>
      <c r="S393" s="117">
        <v>-1.2398300507407808E-2</v>
      </c>
      <c r="T393" s="117">
        <v>-1.1719853202366175</v>
      </c>
      <c r="U393" s="114">
        <v>-0.6020337307775423</v>
      </c>
      <c r="V393" s="114">
        <v>0.28231777164064348</v>
      </c>
      <c r="W393" s="88">
        <v>-0.3323756941833888</v>
      </c>
      <c r="X393" s="50"/>
      <c r="Y393" s="89">
        <v>392</v>
      </c>
      <c r="Z393" s="114">
        <f>(幕後結果!$AB$2+幕後結果!$AB$4*幕後結果_最佳化!$N1394)*12/3</f>
        <v>-0.74174017333308129</v>
      </c>
      <c r="AA393" s="114">
        <f>(幕後結果!$AC$2+幕後結果!$AC$4*幕後結果_最佳化!$O1394)*12/3</f>
        <v>1.4535247472240329</v>
      </c>
      <c r="AB393" s="114">
        <f>(幕後結果!$AD$2+幕後結果!$AD$4*幕後結果_最佳化!$P1394)*12/3</f>
        <v>-1.7709081939875297</v>
      </c>
      <c r="AC393" s="114">
        <f>(幕後結果!$AE$2+幕後結果!$AE$4*幕後結果_最佳化!$Q1394)*12/3</f>
        <v>-0.2712985476910913</v>
      </c>
      <c r="AD393" s="114">
        <f>(幕後結果!$AF$2+幕後結果!$AF$4*幕後結果_最佳化!$R1394)*12/3</f>
        <v>-0.7496567771497239</v>
      </c>
      <c r="AE393" s="114">
        <f>(幕後結果!$AG$2+幕後結果!$AG$4*幕後結果_最佳化!$S1394)*12/3</f>
        <v>0.4182961176098437</v>
      </c>
      <c r="AF393" s="114">
        <f>(幕後結果!$AH$2+幕後結果!$AH$4*幕後結果_最佳化!$T1394)*12/3</f>
        <v>-0.68208305350509291</v>
      </c>
      <c r="AG393" s="114">
        <f>(幕後結果!$AI$2+幕後結果!$AI$4*幕後結果_最佳化!$U1394)*12/3</f>
        <v>-2.8858549955533217</v>
      </c>
      <c r="AH393" s="114">
        <f>(幕後結果!$AJ$2+幕後結果!$AJ$4*幕後結果_最佳化!$V1394)*12/3</f>
        <v>0.5251291082392483</v>
      </c>
      <c r="AI393" s="90">
        <f>(幕後結果!$AK$2+幕後結果!$AK$4*幕後結果_最佳化!$W1394)*12/3</f>
        <v>0.40533680564055646</v>
      </c>
      <c r="AJ393" s="50"/>
      <c r="AK393" s="50"/>
      <c r="AL393" s="50"/>
      <c r="AM393" s="98">
        <v>392</v>
      </c>
      <c r="AN393" s="118">
        <f t="shared" si="79"/>
        <v>5.061756150370119E-2</v>
      </c>
      <c r="AO393" s="118">
        <f t="shared" si="80"/>
        <v>0.13676318702761769</v>
      </c>
      <c r="AP393" s="118">
        <f t="shared" si="81"/>
        <v>0.14763534662127595</v>
      </c>
      <c r="AQ393" s="118">
        <f t="shared" si="82"/>
        <v>0.16325857034015007</v>
      </c>
      <c r="AR393" s="118">
        <f t="shared" si="83"/>
        <v>9.5407393097957538E-2</v>
      </c>
      <c r="AS393" s="118">
        <f t="shared" si="84"/>
        <v>4.557138931496587E-2</v>
      </c>
      <c r="AT393" s="118">
        <f t="shared" si="85"/>
        <v>0.11247183213525941</v>
      </c>
      <c r="AU393" s="118">
        <f t="shared" si="86"/>
        <v>8.9145370904573404E-2</v>
      </c>
      <c r="AV393" s="118">
        <f t="shared" si="87"/>
        <v>7.2421909307917878E-2</v>
      </c>
      <c r="AW393" s="118">
        <f t="shared" si="88"/>
        <v>8.6707439746580947E-2</v>
      </c>
      <c r="AX393" s="118">
        <f t="shared" si="89"/>
        <v>1</v>
      </c>
      <c r="AY393" s="118">
        <f>SUMPRODUCT(AN393:AW393,幕後結果_最佳化!$Z$1005:$AI$1005)</f>
        <v>-0.13583653869568341</v>
      </c>
      <c r="AZ393" s="118">
        <f>(SUMPRODUCT(AN393:AW393,MMULT(AN393:AW393,幕後結果!$AB$9:$AK$18)))*252</f>
        <v>6.9700840688458512E-2</v>
      </c>
      <c r="BA393" s="118">
        <f t="shared" si="90"/>
        <v>0.26400916781138212</v>
      </c>
      <c r="BB393" s="113">
        <f t="shared" si="91"/>
        <v>-0.67700883335755735</v>
      </c>
      <c r="BC393" s="50"/>
      <c r="BD393" s="50"/>
    </row>
    <row r="394" spans="1:56">
      <c r="A394" s="85">
        <v>393</v>
      </c>
      <c r="B394" s="114">
        <v>8.6674275387192967E-3</v>
      </c>
      <c r="C394" s="114">
        <v>0.72226309743068651</v>
      </c>
      <c r="D394" s="114">
        <v>0.13714306479515037</v>
      </c>
      <c r="E394" s="114">
        <v>0.26902914995641058</v>
      </c>
      <c r="F394" s="114">
        <v>0.64297965625315978</v>
      </c>
      <c r="G394" s="114">
        <v>0.69912891677841271</v>
      </c>
      <c r="H394" s="114">
        <v>0.44162376942749182</v>
      </c>
      <c r="I394" s="114">
        <v>0.52688005148224626</v>
      </c>
      <c r="J394" s="114">
        <v>0.95781806394837776</v>
      </c>
      <c r="K394" s="94">
        <v>0.49215412118429902</v>
      </c>
      <c r="L394" s="95"/>
      <c r="M394" s="96">
        <v>393</v>
      </c>
      <c r="N394" s="117">
        <v>-2.3795273818013003</v>
      </c>
      <c r="O394" s="117">
        <v>0.5895777010466855</v>
      </c>
      <c r="P394" s="117">
        <v>-1.0932452608541725</v>
      </c>
      <c r="Q394" s="117">
        <v>-0.61575186629775713</v>
      </c>
      <c r="R394" s="117">
        <v>0.36643475798260478</v>
      </c>
      <c r="S394" s="117">
        <v>0.52189682875301158</v>
      </c>
      <c r="T394" s="117">
        <v>-0.14685364779368748</v>
      </c>
      <c r="U394" s="114">
        <v>6.7429359291696592E-2</v>
      </c>
      <c r="V394" s="114">
        <v>1.725908517755069</v>
      </c>
      <c r="W394" s="88">
        <v>-1.9667969628791634E-2</v>
      </c>
      <c r="X394" s="50"/>
      <c r="Y394" s="89">
        <v>393</v>
      </c>
      <c r="Z394" s="114">
        <f>(幕後結果!$AB$2+幕後結果!$AB$4*幕後結果_最佳化!$N1395)*12/3</f>
        <v>-3.0025934902152045</v>
      </c>
      <c r="AA394" s="114">
        <f>(幕後結果!$AC$2+幕後結果!$AC$4*幕後結果_最佳化!$O1395)*12/3</f>
        <v>0.4620977954613712</v>
      </c>
      <c r="AB394" s="114">
        <f>(幕後結果!$AD$2+幕後結果!$AD$4*幕後結果_最佳化!$P1395)*12/3</f>
        <v>-4.2837619670209035</v>
      </c>
      <c r="AC394" s="114">
        <f>(幕後結果!$AE$2+幕後結果!$AE$4*幕後結果_最佳化!$Q1395)*12/3</f>
        <v>-1.0473465394056014</v>
      </c>
      <c r="AD394" s="114">
        <f>(幕後結果!$AF$2+幕後結果!$AF$4*幕後結果_最佳化!$R1395)*12/3</f>
        <v>-1.6029411409087615</v>
      </c>
      <c r="AE394" s="114">
        <f>(幕後結果!$AG$2+幕後結果!$AG$4*幕後結果_最佳化!$S1395)*12/3</f>
        <v>0.20736630188400348</v>
      </c>
      <c r="AF394" s="114">
        <f>(幕後結果!$AH$2+幕後結果!$AH$4*幕後結果_最佳化!$T1395)*12/3</f>
        <v>-0.3930418676501628</v>
      </c>
      <c r="AG394" s="114">
        <f>(幕後結果!$AI$2+幕後結果!$AI$4*幕後結果_最佳化!$U1395)*12/3</f>
        <v>-3.1057159547762887</v>
      </c>
      <c r="AH394" s="114">
        <f>(幕後結果!$AJ$2+幕後結果!$AJ$4*幕後結果_最佳化!$V1395)*12/3</f>
        <v>1.1787611676945753</v>
      </c>
      <c r="AI394" s="90">
        <f>(幕後結果!$AK$2+幕後結果!$AK$4*幕後結果_最佳化!$W1395)*12/3</f>
        <v>0.18012017399762259</v>
      </c>
      <c r="AJ394" s="50"/>
      <c r="AK394" s="50"/>
      <c r="AL394" s="50"/>
      <c r="AM394" s="98">
        <v>393</v>
      </c>
      <c r="AN394" s="118">
        <f t="shared" si="79"/>
        <v>0.13368639219251879</v>
      </c>
      <c r="AO394" s="118">
        <f t="shared" si="80"/>
        <v>6.9747680489577718E-2</v>
      </c>
      <c r="AP394" s="118">
        <f t="shared" si="81"/>
        <v>8.7794510280847338E-2</v>
      </c>
      <c r="AQ394" s="118">
        <f t="shared" si="82"/>
        <v>7.0280916019533957E-2</v>
      </c>
      <c r="AR394" s="118">
        <f t="shared" si="83"/>
        <v>9.4724690641651677E-2</v>
      </c>
      <c r="AS394" s="118">
        <f t="shared" si="84"/>
        <v>6.1850007337172067E-2</v>
      </c>
      <c r="AT394" s="118">
        <f t="shared" si="85"/>
        <v>0.14653257835890823</v>
      </c>
      <c r="AU394" s="118">
        <f t="shared" si="86"/>
        <v>2.0107158681159226E-2</v>
      </c>
      <c r="AV394" s="118">
        <f t="shared" si="87"/>
        <v>0.17961873173801068</v>
      </c>
      <c r="AW394" s="118">
        <f t="shared" si="88"/>
        <v>0.13565733426062024</v>
      </c>
      <c r="AX394" s="118">
        <f t="shared" si="89"/>
        <v>0.99999999999999989</v>
      </c>
      <c r="AY394" s="118">
        <f>SUMPRODUCT(AN394:AW394,幕後結果_最佳化!$Z$1005:$AI$1005)</f>
        <v>8.2551716238583928E-2</v>
      </c>
      <c r="AZ394" s="118">
        <f>(SUMPRODUCT(AN394:AW394,MMULT(AN394:AW394,幕後結果!$AB$9:$AK$18)))*252</f>
        <v>5.5157703348499884E-2</v>
      </c>
      <c r="BA394" s="118">
        <f t="shared" si="90"/>
        <v>0.234856771987737</v>
      </c>
      <c r="BB394" s="113">
        <f t="shared" si="91"/>
        <v>0.16883360825828916</v>
      </c>
      <c r="BC394" s="50"/>
      <c r="BD394" s="50"/>
    </row>
    <row r="395" spans="1:56">
      <c r="A395" s="85">
        <v>394</v>
      </c>
      <c r="B395" s="114">
        <v>0.59893683619106786</v>
      </c>
      <c r="C395" s="114">
        <v>0.51873440953000127</v>
      </c>
      <c r="D395" s="114">
        <v>0.30860898180089857</v>
      </c>
      <c r="E395" s="114">
        <v>2.7490553491787972E-2</v>
      </c>
      <c r="F395" s="114">
        <v>0.30450607575126853</v>
      </c>
      <c r="G395" s="114">
        <v>0.9098955353274556</v>
      </c>
      <c r="H395" s="114">
        <v>0.76616797883325338</v>
      </c>
      <c r="I395" s="114">
        <v>0.72760178450497293</v>
      </c>
      <c r="J395" s="114">
        <v>6.2048938928717767E-2</v>
      </c>
      <c r="K395" s="94">
        <v>0.62480319703695919</v>
      </c>
      <c r="L395" s="95"/>
      <c r="M395" s="96">
        <v>394</v>
      </c>
      <c r="N395" s="117">
        <v>0.25059619009356965</v>
      </c>
      <c r="O395" s="117">
        <v>4.69774738831817E-2</v>
      </c>
      <c r="P395" s="117">
        <v>-0.49979708467205214</v>
      </c>
      <c r="Q395" s="117">
        <v>-1.9190254981812338</v>
      </c>
      <c r="R395" s="117">
        <v>-0.5114840538666634</v>
      </c>
      <c r="S395" s="117">
        <v>1.3401120184081161</v>
      </c>
      <c r="T395" s="117">
        <v>0.72628504999115961</v>
      </c>
      <c r="U395" s="114">
        <v>0.60557586803520347</v>
      </c>
      <c r="V395" s="114">
        <v>-1.5377985516049351</v>
      </c>
      <c r="W395" s="88">
        <v>0.31812040518370083</v>
      </c>
      <c r="X395" s="50"/>
      <c r="Y395" s="89">
        <v>394</v>
      </c>
      <c r="Z395" s="114">
        <f>(幕後結果!$AB$2+幕後結果!$AB$4*幕後結果_最佳化!$N1396)*12/3</f>
        <v>0.26283747433188914</v>
      </c>
      <c r="AA395" s="114">
        <f>(幕後結果!$AC$2+幕後結果!$AC$4*幕後結果_最佳化!$O1396)*12/3</f>
        <v>1.6350252724953271</v>
      </c>
      <c r="AB395" s="114">
        <f>(幕後結果!$AD$2+幕後結果!$AD$4*幕後結果_最佳化!$P1396)*12/3</f>
        <v>-1.034199827020561</v>
      </c>
      <c r="AC395" s="114">
        <f>(幕後結果!$AE$2+幕後結果!$AE$4*幕後結果_最佳化!$Q1396)*12/3</f>
        <v>-1.6801508106341476</v>
      </c>
      <c r="AD395" s="114">
        <f>(幕後結果!$AF$2+幕後結果!$AF$4*幕後結果_最佳化!$R1396)*12/3</f>
        <v>-1.6908081986400954</v>
      </c>
      <c r="AE395" s="114">
        <f>(幕後結果!$AG$2+幕後結果!$AG$4*幕後結果_最佳化!$S1396)*12/3</f>
        <v>1.2501149014581816</v>
      </c>
      <c r="AF395" s="114">
        <f>(幕後結果!$AH$2+幕後結果!$AH$4*幕後結果_最佳化!$T1396)*12/3</f>
        <v>-0.33724877835096811</v>
      </c>
      <c r="AG395" s="114">
        <f>(幕後結果!$AI$2+幕後結果!$AI$4*幕後結果_最佳化!$U1396)*12/3</f>
        <v>-1.5267452440232507</v>
      </c>
      <c r="AH395" s="114">
        <f>(幕後結果!$AJ$2+幕後結果!$AJ$4*幕後結果_最佳化!$V1396)*12/3</f>
        <v>-0.14126869881404769</v>
      </c>
      <c r="AI395" s="90">
        <f>(幕後結果!$AK$2+幕後結果!$AK$4*幕後結果_最佳化!$W1396)*12/3</f>
        <v>0.62944508028313551</v>
      </c>
      <c r="AJ395" s="50"/>
      <c r="AK395" s="50"/>
      <c r="AL395" s="50"/>
      <c r="AM395" s="98">
        <v>394</v>
      </c>
      <c r="AN395" s="118">
        <f t="shared" si="79"/>
        <v>0.10903449905049728</v>
      </c>
      <c r="AO395" s="118">
        <f t="shared" si="80"/>
        <v>0.12478638167345144</v>
      </c>
      <c r="AP395" s="118">
        <f t="shared" si="81"/>
        <v>5.425650006938372E-2</v>
      </c>
      <c r="AQ395" s="118">
        <f t="shared" si="82"/>
        <v>7.3058008698335966E-2</v>
      </c>
      <c r="AR395" s="118">
        <f t="shared" si="83"/>
        <v>8.5937593574671178E-2</v>
      </c>
      <c r="AS395" s="118">
        <f t="shared" si="84"/>
        <v>0.1510384386757441</v>
      </c>
      <c r="AT395" s="118">
        <f t="shared" si="85"/>
        <v>0.11955876466043752</v>
      </c>
      <c r="AU395" s="118">
        <f t="shared" si="86"/>
        <v>9.4654455361649403E-2</v>
      </c>
      <c r="AV395" s="118">
        <f t="shared" si="87"/>
        <v>4.601945338079734E-2</v>
      </c>
      <c r="AW395" s="118">
        <f t="shared" si="88"/>
        <v>0.14165590485503207</v>
      </c>
      <c r="AX395" s="118">
        <f t="shared" si="89"/>
        <v>1</v>
      </c>
      <c r="AY395" s="118">
        <f>SUMPRODUCT(AN395:AW395,幕後結果_最佳化!$Z$1005:$AI$1005)</f>
        <v>3.957079702516525E-2</v>
      </c>
      <c r="AZ395" s="118">
        <f>(SUMPRODUCT(AN395:AW395,MMULT(AN395:AW395,幕後結果!$AB$9:$AK$18)))*252</f>
        <v>6.5331500348624755E-2</v>
      </c>
      <c r="BA395" s="118">
        <f t="shared" si="90"/>
        <v>0.25560027454724055</v>
      </c>
      <c r="BB395" s="113">
        <f t="shared" si="91"/>
        <v>-1.3025036771701281E-2</v>
      </c>
      <c r="BC395" s="50"/>
      <c r="BD395" s="50"/>
    </row>
    <row r="396" spans="1:56">
      <c r="A396" s="85">
        <v>395</v>
      </c>
      <c r="B396" s="114">
        <v>0.77123264431325067</v>
      </c>
      <c r="C396" s="114">
        <v>0.10817215340915065</v>
      </c>
      <c r="D396" s="114">
        <v>0.34903897465179856</v>
      </c>
      <c r="E396" s="114">
        <v>0.23103238003024984</v>
      </c>
      <c r="F396" s="114">
        <v>0.22909112417901456</v>
      </c>
      <c r="G396" s="114">
        <v>0.57509589841520969</v>
      </c>
      <c r="H396" s="114">
        <v>0.11151646613802946</v>
      </c>
      <c r="I396" s="114">
        <v>0.3938813687273226</v>
      </c>
      <c r="J396" s="114">
        <v>0.69082199880565498</v>
      </c>
      <c r="K396" s="94">
        <v>0.34531403228039159</v>
      </c>
      <c r="L396" s="95"/>
      <c r="M396" s="96">
        <v>395</v>
      </c>
      <c r="N396" s="117">
        <v>0.74291241069742342</v>
      </c>
      <c r="O396" s="117">
        <v>-1.2363074395022873</v>
      </c>
      <c r="P396" s="117">
        <v>-0.38791633498472428</v>
      </c>
      <c r="Q396" s="117">
        <v>-0.73545118311182844</v>
      </c>
      <c r="R396" s="117">
        <v>-0.74184335635355769</v>
      </c>
      <c r="S396" s="117">
        <v>0.18936315100330439</v>
      </c>
      <c r="T396" s="117">
        <v>-1.2185028766523798</v>
      </c>
      <c r="U396" s="114">
        <v>-0.26921694995963952</v>
      </c>
      <c r="V396" s="114">
        <v>0.49818166779493767</v>
      </c>
      <c r="W396" s="88">
        <v>-0.39800287763719333</v>
      </c>
      <c r="X396" s="50"/>
      <c r="Y396" s="89">
        <v>395</v>
      </c>
      <c r="Z396" s="114">
        <f>(幕後結果!$AB$2+幕後結果!$AB$4*幕後結果_最佳化!$N1397)*12/3</f>
        <v>0.8740728734163552</v>
      </c>
      <c r="AA396" s="114">
        <f>(幕後結果!$AC$2+幕後結果!$AC$4*幕後結果_最佳化!$O1397)*12/3</f>
        <v>0.63416875881803503</v>
      </c>
      <c r="AB396" s="114">
        <f>(幕後結果!$AD$2+幕後結果!$AD$4*幕後結果_最佳化!$P1397)*12/3</f>
        <v>-0.91387028681561622</v>
      </c>
      <c r="AC396" s="114">
        <f>(幕後結果!$AE$2+幕後結果!$AE$4*幕後結果_最佳化!$Q1397)*12/3</f>
        <v>-1.0236071221675858</v>
      </c>
      <c r="AD396" s="114">
        <f>(幕後結果!$AF$2+幕後結果!$AF$4*幕後結果_最佳化!$R1397)*12/3</f>
        <v>-1.6852905970136722</v>
      </c>
      <c r="AE396" s="114">
        <f>(幕後結果!$AG$2+幕後結果!$AG$4*幕後結果_最佳化!$S1397)*12/3</f>
        <v>0.28855045796536821</v>
      </c>
      <c r="AF396" s="114">
        <f>(幕後結果!$AH$2+幕後結果!$AH$4*幕後結果_最佳化!$T1397)*12/3</f>
        <v>-1.0074814775710641</v>
      </c>
      <c r="AG396" s="114">
        <f>(幕後結果!$AI$2+幕後結果!$AI$4*幕後結果_最佳化!$U1397)*12/3</f>
        <v>-2.2066145118328873</v>
      </c>
      <c r="AH396" s="114">
        <f>(幕後結果!$AJ$2+幕後結果!$AJ$4*幕後結果_最佳化!$V1397)*12/3</f>
        <v>0.29525478407871109</v>
      </c>
      <c r="AI396" s="90">
        <f>(幕後結果!$AK$2+幕後結果!$AK$4*幕後結果_最佳化!$W1397)*12/3</f>
        <v>8.0045680993986235E-2</v>
      </c>
      <c r="AJ396" s="50"/>
      <c r="AK396" s="50"/>
      <c r="AL396" s="50"/>
      <c r="AM396" s="98">
        <v>395</v>
      </c>
      <c r="AN396" s="118">
        <f t="shared" si="79"/>
        <v>5.8823242062127606E-2</v>
      </c>
      <c r="AO396" s="118">
        <f t="shared" si="80"/>
        <v>9.8600257542973774E-2</v>
      </c>
      <c r="AP396" s="118">
        <f t="shared" si="81"/>
        <v>0.17009298013258606</v>
      </c>
      <c r="AQ396" s="118">
        <f t="shared" si="82"/>
        <v>5.4516256889456868E-2</v>
      </c>
      <c r="AR396" s="118">
        <f t="shared" si="83"/>
        <v>0.10133164512654121</v>
      </c>
      <c r="AS396" s="118">
        <f t="shared" si="84"/>
        <v>0.14309243298541321</v>
      </c>
      <c r="AT396" s="118">
        <f t="shared" si="85"/>
        <v>6.7993183867658666E-2</v>
      </c>
      <c r="AU396" s="118">
        <f t="shared" si="86"/>
        <v>8.1275087055066281E-2</v>
      </c>
      <c r="AV396" s="118">
        <f t="shared" si="87"/>
        <v>7.7487336456060124E-2</v>
      </c>
      <c r="AW396" s="118">
        <f t="shared" si="88"/>
        <v>0.14678757788211608</v>
      </c>
      <c r="AX396" s="118">
        <f t="shared" si="89"/>
        <v>0.99999999999999978</v>
      </c>
      <c r="AY396" s="118">
        <f>SUMPRODUCT(AN396:AW396,幕後結果_最佳化!$Z$1005:$AI$1005)</f>
        <v>-3.1666772429074383E-2</v>
      </c>
      <c r="AZ396" s="118">
        <f>(SUMPRODUCT(AN396:AW396,MMULT(AN396:AW396,幕後結果!$AB$9:$AK$18)))*252</f>
        <v>8.0049177180018583E-2</v>
      </c>
      <c r="BA396" s="118">
        <f t="shared" si="90"/>
        <v>0.28292963291252932</v>
      </c>
      <c r="BB396" s="113">
        <f t="shared" si="91"/>
        <v>-0.26355235986231068</v>
      </c>
      <c r="BC396" s="50"/>
      <c r="BD396" s="50"/>
    </row>
    <row r="397" spans="1:56">
      <c r="A397" s="85">
        <v>396</v>
      </c>
      <c r="B397" s="114">
        <v>0.78813070639596172</v>
      </c>
      <c r="C397" s="114">
        <v>0.89481951782121216</v>
      </c>
      <c r="D397" s="114">
        <v>5.8578063154237636E-2</v>
      </c>
      <c r="E397" s="114">
        <v>2.1799638680864986E-2</v>
      </c>
      <c r="F397" s="114">
        <v>0.41779636622031924</v>
      </c>
      <c r="G397" s="114">
        <v>0.42354395100180819</v>
      </c>
      <c r="H397" s="114">
        <v>0.67896270019884297</v>
      </c>
      <c r="I397" s="114">
        <v>0.92904776959890123</v>
      </c>
      <c r="J397" s="114">
        <v>0.74869250312973001</v>
      </c>
      <c r="K397" s="94">
        <v>0.3587176877299989</v>
      </c>
      <c r="L397" s="95"/>
      <c r="M397" s="96">
        <v>396</v>
      </c>
      <c r="N397" s="117">
        <v>0.79995203603994591</v>
      </c>
      <c r="O397" s="117">
        <v>1.2525734989908246</v>
      </c>
      <c r="P397" s="117">
        <v>-1.5668227580889131</v>
      </c>
      <c r="Q397" s="117">
        <v>-2.0179230373906489</v>
      </c>
      <c r="R397" s="117">
        <v>-0.20753414089744299</v>
      </c>
      <c r="S397" s="117">
        <v>-0.19283537009514662</v>
      </c>
      <c r="T397" s="117">
        <v>0.46480012312048957</v>
      </c>
      <c r="U397" s="114">
        <v>1.4687358090631379</v>
      </c>
      <c r="V397" s="114">
        <v>0.67038092115864512</v>
      </c>
      <c r="W397" s="88">
        <v>-0.3618884712936899</v>
      </c>
      <c r="X397" s="50"/>
      <c r="Y397" s="89">
        <v>396</v>
      </c>
      <c r="Z397" s="114">
        <f>(幕後結果!$AB$2+幕後結果!$AB$4*幕後結果_最佳化!$N1398)*12/3</f>
        <v>0.94489044289863156</v>
      </c>
      <c r="AA397" s="114">
        <f>(幕後結果!$AC$2+幕後結果!$AC$4*幕後結果_最佳化!$O1398)*12/3</f>
        <v>3.2421276008874229</v>
      </c>
      <c r="AB397" s="114">
        <f>(幕後結果!$AD$2+幕後結果!$AD$4*幕後結果_最佳化!$P1398)*12/3</f>
        <v>-1.0557357774911891</v>
      </c>
      <c r="AC397" s="114">
        <f>(幕後結果!$AE$2+幕後結果!$AE$4*幕後結果_最佳化!$Q1398)*12/3</f>
        <v>-1.5456204029303831</v>
      </c>
      <c r="AD397" s="114">
        <f>(幕後結果!$AF$2+幕後結果!$AF$4*幕後結果_最佳化!$R1398)*12/3</f>
        <v>-1.1770597430511407</v>
      </c>
      <c r="AE397" s="114">
        <f>(幕後結果!$AG$2+幕後結果!$AG$4*幕後結果_最佳化!$S1398)*12/3</f>
        <v>0.2261350470395215</v>
      </c>
      <c r="AF397" s="114">
        <f>(幕後結果!$AH$2+幕後結果!$AH$4*幕後結果_最佳化!$T1398)*12/3</f>
        <v>-0.37974835152989134</v>
      </c>
      <c r="AG397" s="114">
        <f>(幕後結果!$AI$2+幕後結果!$AI$4*幕後結果_最佳化!$U1398)*12/3</f>
        <v>-0.80234513378696415</v>
      </c>
      <c r="AH397" s="114">
        <f>(幕後結果!$AJ$2+幕後結果!$AJ$4*幕後結果_最佳化!$V1398)*12/3</f>
        <v>0.73801197831026932</v>
      </c>
      <c r="AI397" s="90">
        <f>(幕後結果!$AK$2+幕後結果!$AK$4*幕後結果_最佳化!$W1398)*12/3</f>
        <v>0.40453987973519395</v>
      </c>
      <c r="AJ397" s="50"/>
      <c r="AK397" s="50"/>
      <c r="AL397" s="50"/>
      <c r="AM397" s="98">
        <v>396</v>
      </c>
      <c r="AN397" s="118">
        <f t="shared" si="79"/>
        <v>0.10692820886607818</v>
      </c>
      <c r="AO397" s="118">
        <f t="shared" si="80"/>
        <v>0.1321907617903974</v>
      </c>
      <c r="AP397" s="118">
        <f t="shared" si="81"/>
        <v>9.003406782789225E-2</v>
      </c>
      <c r="AQ397" s="118">
        <f t="shared" si="82"/>
        <v>2.8356942178035732E-2</v>
      </c>
      <c r="AR397" s="118">
        <f t="shared" si="83"/>
        <v>8.942121067089398E-2</v>
      </c>
      <c r="AS397" s="118">
        <f t="shared" si="84"/>
        <v>6.3575126123171122E-2</v>
      </c>
      <c r="AT397" s="118">
        <f t="shared" si="85"/>
        <v>9.8666598872688471E-2</v>
      </c>
      <c r="AU397" s="118">
        <f t="shared" si="86"/>
        <v>0.14722891383224374</v>
      </c>
      <c r="AV397" s="118">
        <f t="shared" si="87"/>
        <v>7.6312955994136525E-2</v>
      </c>
      <c r="AW397" s="118">
        <f t="shared" si="88"/>
        <v>0.16728521384446263</v>
      </c>
      <c r="AX397" s="118">
        <f t="shared" si="89"/>
        <v>1</v>
      </c>
      <c r="AY397" s="118">
        <f>SUMPRODUCT(AN397:AW397,幕後結果_最佳化!$Z$1005:$AI$1005)</f>
        <v>-3.7129351752419132E-2</v>
      </c>
      <c r="AZ397" s="118">
        <f>(SUMPRODUCT(AN397:AW397,MMULT(AN397:AW397,幕後結果!$AB$9:$AK$18)))*252</f>
        <v>7.705309406809141E-2</v>
      </c>
      <c r="BA397" s="118">
        <f t="shared" si="90"/>
        <v>0.2775843908941773</v>
      </c>
      <c r="BB397" s="113">
        <f t="shared" si="91"/>
        <v>-0.2883063831313501</v>
      </c>
      <c r="BC397" s="50"/>
      <c r="BD397" s="50"/>
    </row>
    <row r="398" spans="1:56">
      <c r="A398" s="85">
        <v>397</v>
      </c>
      <c r="B398" s="114">
        <v>0.26487046287289262</v>
      </c>
      <c r="C398" s="114">
        <v>0.74259172918996974</v>
      </c>
      <c r="D398" s="114">
        <v>0.62830338941498054</v>
      </c>
      <c r="E398" s="114">
        <v>0.64607080530286876</v>
      </c>
      <c r="F398" s="114">
        <v>0.6582661273291095</v>
      </c>
      <c r="G398" s="114">
        <v>0.74867758936794204</v>
      </c>
      <c r="H398" s="114">
        <v>0.40995195514831906</v>
      </c>
      <c r="I398" s="114">
        <v>0.22264513273091935</v>
      </c>
      <c r="J398" s="114">
        <v>0.15977901880687106</v>
      </c>
      <c r="K398" s="94">
        <v>0.9835842940288495</v>
      </c>
      <c r="L398" s="95"/>
      <c r="M398" s="96">
        <v>397</v>
      </c>
      <c r="N398" s="117">
        <v>-0.62840154421192318</v>
      </c>
      <c r="O398" s="117">
        <v>0.65135625584614198</v>
      </c>
      <c r="P398" s="117">
        <v>0.32736316742096838</v>
      </c>
      <c r="Q398" s="117">
        <v>0.37473388442193317</v>
      </c>
      <c r="R398" s="117">
        <v>0.40773567203461131</v>
      </c>
      <c r="S398" s="117">
        <v>0.67033411978600077</v>
      </c>
      <c r="T398" s="117">
        <v>-0.22766856742028571</v>
      </c>
      <c r="U398" s="114">
        <v>-0.76329033391331191</v>
      </c>
      <c r="V398" s="114">
        <v>-0.99536651621227545</v>
      </c>
      <c r="W398" s="88">
        <v>2.1341389059406568</v>
      </c>
      <c r="X398" s="50"/>
      <c r="Y398" s="89">
        <v>397</v>
      </c>
      <c r="Z398" s="114">
        <f>(幕後結果!$AB$2+幕後結果!$AB$4*幕後結果_最佳化!$N1399)*12/3</f>
        <v>-0.82848251155758978</v>
      </c>
      <c r="AA398" s="114">
        <f>(幕後結果!$AC$2+幕後結果!$AC$4*幕後結果_最佳化!$O1399)*12/3</f>
        <v>1.6799185340051999</v>
      </c>
      <c r="AB398" s="114">
        <f>(幕後結果!$AD$2+幕後結果!$AD$4*幕後結果_最佳化!$P1399)*12/3</f>
        <v>-0.8725519575093218</v>
      </c>
      <c r="AC398" s="114">
        <f>(幕後結果!$AE$2+幕後結果!$AE$4*幕後結果_最佳化!$Q1399)*12/3</f>
        <v>-0.23767559983082184</v>
      </c>
      <c r="AD398" s="114">
        <f>(幕後結果!$AF$2+幕後結果!$AF$4*幕後結果_最佳化!$R1399)*12/3</f>
        <v>-0.45181408985204791</v>
      </c>
      <c r="AE398" s="114">
        <f>(幕後結果!$AG$2+幕後結果!$AG$4*幕後結果_最佳化!$S1399)*12/3</f>
        <v>1.1581714278599538</v>
      </c>
      <c r="AF398" s="114">
        <f>(幕後結果!$AH$2+幕後結果!$AH$4*幕後結果_最佳化!$T1399)*12/3</f>
        <v>-0.28243513135260956</v>
      </c>
      <c r="AG398" s="114">
        <f>(幕後結果!$AI$2+幕後結果!$AI$4*幕後結果_最佳化!$U1399)*12/3</f>
        <v>-2.6920010479620706</v>
      </c>
      <c r="AH398" s="114">
        <f>(幕後結果!$AJ$2+幕後結果!$AJ$4*幕後結果_最佳化!$V1399)*12/3</f>
        <v>0.34462050667702265</v>
      </c>
      <c r="AI398" s="90">
        <f>(幕後結果!$AK$2+幕後結果!$AK$4*幕後結果_最佳化!$W1399)*12/3</f>
        <v>2.5146957564229768</v>
      </c>
      <c r="AJ398" s="50"/>
      <c r="AK398" s="50"/>
      <c r="AL398" s="50"/>
      <c r="AM398" s="98">
        <v>397</v>
      </c>
      <c r="AN398" s="118">
        <f t="shared" si="79"/>
        <v>4.886935254706657E-2</v>
      </c>
      <c r="AO398" s="118">
        <f t="shared" si="80"/>
        <v>0.20465261607175619</v>
      </c>
      <c r="AP398" s="118">
        <f t="shared" si="81"/>
        <v>0.12387452181425104</v>
      </c>
      <c r="AQ398" s="118">
        <f t="shared" si="82"/>
        <v>9.3623239840531294E-2</v>
      </c>
      <c r="AR398" s="118">
        <f t="shared" si="83"/>
        <v>0.23608801260558154</v>
      </c>
      <c r="AS398" s="118">
        <f t="shared" si="84"/>
        <v>7.5188799663627542E-2</v>
      </c>
      <c r="AT398" s="118">
        <f t="shared" si="85"/>
        <v>0.13224067166418849</v>
      </c>
      <c r="AU398" s="118">
        <f t="shared" si="86"/>
        <v>5.1855353278324731E-2</v>
      </c>
      <c r="AV398" s="118">
        <f t="shared" si="87"/>
        <v>1.1732481603980195E-3</v>
      </c>
      <c r="AW398" s="118">
        <f t="shared" si="88"/>
        <v>3.2434184354274441E-2</v>
      </c>
      <c r="AX398" s="118">
        <f t="shared" si="89"/>
        <v>0.99999999999999978</v>
      </c>
      <c r="AY398" s="118">
        <f>SUMPRODUCT(AN398:AW398,幕後結果_最佳化!$Z$1005:$AI$1005)</f>
        <v>-0.13947386329541323</v>
      </c>
      <c r="AZ398" s="118">
        <f>(SUMPRODUCT(AN398:AW398,MMULT(AN398:AW398,幕後結果!$AB$9:$AK$18)))*252</f>
        <v>8.5223097788260649E-2</v>
      </c>
      <c r="BA398" s="118">
        <f t="shared" si="90"/>
        <v>0.29192995356465334</v>
      </c>
      <c r="BB398" s="113">
        <f t="shared" si="91"/>
        <v>-0.6247178854670804</v>
      </c>
      <c r="BC398" s="50"/>
      <c r="BD398" s="50"/>
    </row>
    <row r="399" spans="1:56">
      <c r="A399" s="85">
        <v>398</v>
      </c>
      <c r="B399" s="114">
        <v>0.62131082613754041</v>
      </c>
      <c r="C399" s="114">
        <v>0.20992304959783548</v>
      </c>
      <c r="D399" s="114">
        <v>0.27923861516718818</v>
      </c>
      <c r="E399" s="114">
        <v>0.41787151381719778</v>
      </c>
      <c r="F399" s="114">
        <v>0.26698032124833637</v>
      </c>
      <c r="G399" s="114">
        <v>0.11213561339719891</v>
      </c>
      <c r="H399" s="114">
        <v>0.89196539447212442</v>
      </c>
      <c r="I399" s="114">
        <v>9.4986094988868564E-2</v>
      </c>
      <c r="J399" s="114">
        <v>0.93941986956553114</v>
      </c>
      <c r="K399" s="94">
        <v>0.71465705601230933</v>
      </c>
      <c r="L399" s="95"/>
      <c r="M399" s="96">
        <v>398</v>
      </c>
      <c r="N399" s="117">
        <v>0.30892530414536828</v>
      </c>
      <c r="O399" s="117">
        <v>-0.80668827806010546</v>
      </c>
      <c r="P399" s="117">
        <v>-0.58510483154418691</v>
      </c>
      <c r="Q399" s="117">
        <v>-0.20734167712984286</v>
      </c>
      <c r="R399" s="117">
        <v>-0.62197144810559779</v>
      </c>
      <c r="S399" s="117">
        <v>-1.2152487642008167</v>
      </c>
      <c r="T399" s="117">
        <v>1.2370481401674098</v>
      </c>
      <c r="U399" s="114">
        <v>-1.3106613857896154</v>
      </c>
      <c r="V399" s="114">
        <v>1.5499219069808332</v>
      </c>
      <c r="W399" s="88">
        <v>0.56704164514155053</v>
      </c>
      <c r="X399" s="50"/>
      <c r="Y399" s="89">
        <v>398</v>
      </c>
      <c r="Z399" s="114">
        <f>(幕後結果!$AB$2+幕後結果!$AB$4*幕後結果_最佳化!$N1400)*12/3</f>
        <v>0.33525600903294822</v>
      </c>
      <c r="AA399" s="114">
        <f>(幕後結果!$AC$2+幕後結果!$AC$4*幕後結果_最佳化!$O1400)*12/3</f>
        <v>0.79184964658703061</v>
      </c>
      <c r="AB399" s="114">
        <f>(幕後結果!$AD$2+幕後結果!$AD$4*幕後結果_最佳化!$P1400)*12/3</f>
        <v>-1.413240450553267</v>
      </c>
      <c r="AC399" s="114">
        <f>(幕後結果!$AE$2+幕後結果!$AE$4*幕後結果_最佳化!$Q1400)*12/3</f>
        <v>-0.67988143836020887</v>
      </c>
      <c r="AD399" s="114">
        <f>(幕後結果!$AF$2+幕後結果!$AF$4*幕後結果_最佳化!$R1400)*12/3</f>
        <v>-1.6079639880057892</v>
      </c>
      <c r="AE399" s="114">
        <f>(幕後結果!$AG$2+幕後結果!$AG$4*幕後結果_最佳化!$S1400)*12/3</f>
        <v>-0.90847440605547414</v>
      </c>
      <c r="AF399" s="114">
        <f>(幕後結果!$AH$2+幕後結果!$AH$4*幕後結果_最佳化!$T1400)*12/3</f>
        <v>7.2880123386406204E-2</v>
      </c>
      <c r="AG399" s="114">
        <f>(幕後結果!$AI$2+幕後結果!$AI$4*幕後結果_最佳化!$U1400)*12/3</f>
        <v>-3.5011666293094694</v>
      </c>
      <c r="AH399" s="114">
        <f>(幕後結果!$AJ$2+幕後結果!$AJ$4*幕後結果_最佳化!$V1400)*12/3</f>
        <v>1.3475045318302783</v>
      </c>
      <c r="AI399" s="90">
        <f>(幕後結果!$AK$2+幕後結果!$AK$4*幕後結果_最佳化!$W1400)*12/3</f>
        <v>1.1146735974729776</v>
      </c>
      <c r="AJ399" s="50"/>
      <c r="AK399" s="50"/>
      <c r="AL399" s="50"/>
      <c r="AM399" s="98">
        <v>398</v>
      </c>
      <c r="AN399" s="118">
        <f t="shared" si="79"/>
        <v>0.11114577758564054</v>
      </c>
      <c r="AO399" s="118">
        <f t="shared" si="80"/>
        <v>7.7864511986914006E-2</v>
      </c>
      <c r="AP399" s="118">
        <f t="shared" si="81"/>
        <v>0.12691585633389943</v>
      </c>
      <c r="AQ399" s="118">
        <f t="shared" si="82"/>
        <v>0.1118103924114508</v>
      </c>
      <c r="AR399" s="118">
        <f t="shared" si="83"/>
        <v>0.16120859431577222</v>
      </c>
      <c r="AS399" s="118">
        <f t="shared" si="84"/>
        <v>0.15773014688621964</v>
      </c>
      <c r="AT399" s="118">
        <f t="shared" si="85"/>
        <v>2.0105459977245485E-2</v>
      </c>
      <c r="AU399" s="118">
        <f t="shared" si="86"/>
        <v>0.10619169058446234</v>
      </c>
      <c r="AV399" s="118">
        <f t="shared" si="87"/>
        <v>3.1092858391513562E-2</v>
      </c>
      <c r="AW399" s="118">
        <f t="shared" si="88"/>
        <v>9.5934711526882002E-2</v>
      </c>
      <c r="AX399" s="118">
        <f t="shared" si="89"/>
        <v>1</v>
      </c>
      <c r="AY399" s="118">
        <f>SUMPRODUCT(AN399:AW399,幕後結果_最佳化!$Z$1005:$AI$1005)</f>
        <v>-0.20151500920751689</v>
      </c>
      <c r="AZ399" s="118">
        <f>(SUMPRODUCT(AN399:AW399,MMULT(AN399:AW399,幕後結果!$AB$9:$AK$18)))*252</f>
        <v>8.6475529228214526E-2</v>
      </c>
      <c r="BA399" s="118">
        <f t="shared" si="90"/>
        <v>0.29406721889427684</v>
      </c>
      <c r="BB399" s="113">
        <f t="shared" si="91"/>
        <v>-0.83115353736653341</v>
      </c>
      <c r="BC399" s="50"/>
      <c r="BD399" s="50"/>
    </row>
    <row r="400" spans="1:56">
      <c r="A400" s="85">
        <v>399</v>
      </c>
      <c r="B400" s="114">
        <v>0.86449417168559783</v>
      </c>
      <c r="C400" s="114">
        <v>0.90566854126429153</v>
      </c>
      <c r="D400" s="114">
        <v>0.53823263402908039</v>
      </c>
      <c r="E400" s="114">
        <v>0.20379939998315932</v>
      </c>
      <c r="F400" s="114">
        <v>0.36149527795870529</v>
      </c>
      <c r="G400" s="114">
        <v>0.32109513989358329</v>
      </c>
      <c r="H400" s="114">
        <v>0.17392124944236453</v>
      </c>
      <c r="I400" s="114">
        <v>0.91372110704650367</v>
      </c>
      <c r="J400" s="114">
        <v>0.94287557289919399</v>
      </c>
      <c r="K400" s="94">
        <v>0.58913644339682203</v>
      </c>
      <c r="L400" s="95"/>
      <c r="M400" s="96">
        <v>399</v>
      </c>
      <c r="N400" s="117">
        <v>1.1007358085775085</v>
      </c>
      <c r="O400" s="117">
        <v>1.3145448438569021</v>
      </c>
      <c r="P400" s="117">
        <v>9.598217190348679E-2</v>
      </c>
      <c r="Q400" s="117">
        <v>-0.82812661177591884</v>
      </c>
      <c r="R400" s="117">
        <v>-0.35446483117280264</v>
      </c>
      <c r="S400" s="117">
        <v>-0.46463860735547569</v>
      </c>
      <c r="T400" s="117">
        <v>-0.93878235733102822</v>
      </c>
      <c r="U400" s="114">
        <v>1.3640310741335417</v>
      </c>
      <c r="V400" s="114">
        <v>1.5793802957003018</v>
      </c>
      <c r="W400" s="88">
        <v>0.22532415063548747</v>
      </c>
      <c r="X400" s="50"/>
      <c r="Y400" s="89">
        <v>399</v>
      </c>
      <c r="Z400" s="114">
        <f>(幕後結果!$AB$2+幕後結果!$AB$4*幕後結果_最佳化!$N1401)*12/3</f>
        <v>1.318328655069716</v>
      </c>
      <c r="AA400" s="114">
        <f>(幕後結果!$AC$2+幕後結果!$AC$4*幕後結果_最佳化!$O1401)*12/3</f>
        <v>3.5043491788765828</v>
      </c>
      <c r="AB400" s="114">
        <f>(幕後結果!$AD$2+幕後結果!$AD$4*幕後結果_最佳化!$P1401)*12/3</f>
        <v>1.0355299713694435</v>
      </c>
      <c r="AC400" s="114">
        <f>(幕後結果!$AE$2+幕後結果!$AE$4*幕後結果_最佳化!$Q1401)*12/3</f>
        <v>-0.75491058670604039</v>
      </c>
      <c r="AD400" s="114">
        <f>(幕後結果!$AF$2+幕後結果!$AF$4*幕後結果_最佳化!$R1401)*12/3</f>
        <v>-0.71946561533425335</v>
      </c>
      <c r="AE400" s="114">
        <f>(幕後結果!$AG$2+幕後結果!$AG$4*幕後結果_最佳化!$S1401)*12/3</f>
        <v>0.40341579743966588</v>
      </c>
      <c r="AF400" s="114">
        <f>(幕後結果!$AH$2+幕後結果!$AH$4*幕後結果_最佳化!$T1401)*12/3</f>
        <v>-0.75000541209647453</v>
      </c>
      <c r="AG400" s="114">
        <f>(幕後結果!$AI$2+幕後結果!$AI$4*幕後結果_最佳化!$U1401)*12/3</f>
        <v>-0.1059375486752494</v>
      </c>
      <c r="AH400" s="114">
        <f>(幕後結果!$AJ$2+幕後結果!$AJ$4*幕後結果_最佳化!$V1401)*12/3</f>
        <v>1.199270471385173</v>
      </c>
      <c r="AI400" s="90">
        <f>(幕後結果!$AK$2+幕後結果!$AK$4*幕後結果_最佳化!$W1401)*12/3</f>
        <v>1.1511741298313551</v>
      </c>
      <c r="AJ400" s="50"/>
      <c r="AK400" s="50"/>
      <c r="AL400" s="50"/>
      <c r="AM400" s="98">
        <v>399</v>
      </c>
      <c r="AN400" s="118">
        <f t="shared" si="79"/>
        <v>2.0967574448042231E-2</v>
      </c>
      <c r="AO400" s="118">
        <f t="shared" si="80"/>
        <v>0.12995882929415917</v>
      </c>
      <c r="AP400" s="118">
        <f t="shared" si="81"/>
        <v>0.14159674056733634</v>
      </c>
      <c r="AQ400" s="118">
        <f t="shared" si="82"/>
        <v>3.1274526344016819E-2</v>
      </c>
      <c r="AR400" s="118">
        <f t="shared" si="83"/>
        <v>0.10681215458796871</v>
      </c>
      <c r="AS400" s="118">
        <f t="shared" si="84"/>
        <v>0.17766275435238579</v>
      </c>
      <c r="AT400" s="118">
        <f t="shared" si="85"/>
        <v>1.0188213051533763E-2</v>
      </c>
      <c r="AU400" s="118">
        <f t="shared" si="86"/>
        <v>0.18263302174108964</v>
      </c>
      <c r="AV400" s="118">
        <f t="shared" si="87"/>
        <v>4.1115851813933041E-2</v>
      </c>
      <c r="AW400" s="118">
        <f t="shared" si="88"/>
        <v>0.15779033379953467</v>
      </c>
      <c r="AX400" s="118">
        <f t="shared" si="89"/>
        <v>1.0000000000000002</v>
      </c>
      <c r="AY400" s="118">
        <f>SUMPRODUCT(AN400:AW400,幕後結果_最佳化!$Z$1005:$AI$1005)</f>
        <v>-0.10471889313977101</v>
      </c>
      <c r="AZ400" s="118">
        <f>(SUMPRODUCT(AN400:AW400,MMULT(AN400:AW400,幕後結果!$AB$9:$AK$18)))*252</f>
        <v>9.4740104712586523E-2</v>
      </c>
      <c r="BA400" s="118">
        <f t="shared" si="90"/>
        <v>0.307798805573684</v>
      </c>
      <c r="BB400" s="113">
        <f t="shared" si="91"/>
        <v>-0.479595406046605</v>
      </c>
      <c r="BC400" s="50"/>
      <c r="BD400" s="50"/>
    </row>
    <row r="401" spans="1:56">
      <c r="A401" s="85">
        <v>400</v>
      </c>
      <c r="B401" s="114">
        <v>0.61099055935025226</v>
      </c>
      <c r="C401" s="114">
        <v>0.93318413326178895</v>
      </c>
      <c r="D401" s="114">
        <v>0.75460577082020341</v>
      </c>
      <c r="E401" s="114">
        <v>5.7207304126120739E-2</v>
      </c>
      <c r="F401" s="114">
        <v>0.65963379129119559</v>
      </c>
      <c r="G401" s="114">
        <v>0.22636988467603403</v>
      </c>
      <c r="H401" s="114">
        <v>0.496996789677705</v>
      </c>
      <c r="I401" s="114">
        <v>0.59863022923414899</v>
      </c>
      <c r="J401" s="114">
        <v>0.45309324730261569</v>
      </c>
      <c r="K401" s="94">
        <v>0.83509351688891487</v>
      </c>
      <c r="L401" s="95"/>
      <c r="M401" s="96">
        <v>400</v>
      </c>
      <c r="N401" s="117">
        <v>0.28190170609135934</v>
      </c>
      <c r="O401" s="117">
        <v>1.4999330976264902</v>
      </c>
      <c r="P401" s="117">
        <v>0.68905531548018695</v>
      </c>
      <c r="Q401" s="117">
        <v>-1.5786576299328625</v>
      </c>
      <c r="R401" s="117">
        <v>0.41146388548744139</v>
      </c>
      <c r="S401" s="117">
        <v>-0.75085525839395706</v>
      </c>
      <c r="T401" s="117">
        <v>-7.5280030109528924E-3</v>
      </c>
      <c r="U401" s="114">
        <v>0.24980320441731838</v>
      </c>
      <c r="V401" s="114">
        <v>-0.1178500210465644</v>
      </c>
      <c r="W401" s="88">
        <v>0.97449067649567489</v>
      </c>
      <c r="X401" s="50"/>
      <c r="Y401" s="89">
        <v>400</v>
      </c>
      <c r="Z401" s="114">
        <f>(幕後結果!$AB$2+幕後結果!$AB$4*幕後結果_最佳化!$N1402)*12/3</f>
        <v>0.30170485014368731</v>
      </c>
      <c r="AA401" s="114">
        <f>(幕後結果!$AC$2+幕後結果!$AC$4*幕後結果_最佳化!$O1402)*12/3</f>
        <v>3.15618261826096</v>
      </c>
      <c r="AB401" s="114">
        <f>(幕後結果!$AD$2+幕後結果!$AD$4*幕後結果_最佳化!$P1402)*12/3</f>
        <v>0.84428576056777205</v>
      </c>
      <c r="AC401" s="114">
        <f>(幕後結果!$AE$2+幕後結果!$AE$4*幕後結果_最佳化!$Q1402)*12/3</f>
        <v>-1.2967148183710411</v>
      </c>
      <c r="AD401" s="114">
        <f>(幕後結果!$AF$2+幕後結果!$AF$4*幕後結果_最佳化!$R1402)*12/3</f>
        <v>-0.26244982929728589</v>
      </c>
      <c r="AE401" s="114">
        <f>(幕後結果!$AG$2+幕後結果!$AG$4*幕後結果_最佳化!$S1402)*12/3</f>
        <v>5.4281086149715607E-4</v>
      </c>
      <c r="AF401" s="114">
        <f>(幕後結果!$AH$2+幕後結果!$AH$4*幕後結果_最佳化!$T1402)*12/3</f>
        <v>-0.42294145107717873</v>
      </c>
      <c r="AG401" s="114">
        <f>(幕後結果!$AI$2+幕後結果!$AI$4*幕後結果_最佳化!$U1402)*12/3</f>
        <v>-1.7002973886554009</v>
      </c>
      <c r="AH401" s="114">
        <f>(幕後結果!$AJ$2+幕後結果!$AJ$4*幕後結果_最佳化!$V1402)*12/3</f>
        <v>0.48237246100968201</v>
      </c>
      <c r="AI401" s="90">
        <f>(幕後結果!$AK$2+幕後結果!$AK$4*幕後結果_最佳化!$W1402)*12/3</f>
        <v>1.2438998627543771</v>
      </c>
      <c r="AJ401" s="50"/>
      <c r="AK401" s="50"/>
      <c r="AL401" s="50"/>
      <c r="AM401" s="98">
        <v>400</v>
      </c>
      <c r="AN401" s="118">
        <f t="shared" si="79"/>
        <v>0.12982579202819483</v>
      </c>
      <c r="AO401" s="118">
        <f t="shared" si="80"/>
        <v>0.12327155241129871</v>
      </c>
      <c r="AP401" s="118">
        <f t="shared" si="81"/>
        <v>0.12820576581929535</v>
      </c>
      <c r="AQ401" s="118">
        <f t="shared" si="82"/>
        <v>5.7534571894524753E-2</v>
      </c>
      <c r="AR401" s="118">
        <f t="shared" si="83"/>
        <v>9.9772730811161711E-2</v>
      </c>
      <c r="AS401" s="118">
        <f t="shared" si="84"/>
        <v>0.11850007594495054</v>
      </c>
      <c r="AT401" s="118">
        <f t="shared" si="85"/>
        <v>4.058887363490702E-2</v>
      </c>
      <c r="AU401" s="118">
        <f t="shared" si="86"/>
        <v>9.0667214780124808E-2</v>
      </c>
      <c r="AV401" s="118">
        <f t="shared" si="87"/>
        <v>0.13535582088592357</v>
      </c>
      <c r="AW401" s="118">
        <f t="shared" si="88"/>
        <v>7.627760178961851E-2</v>
      </c>
      <c r="AX401" s="118">
        <f t="shared" si="89"/>
        <v>0.99999999999999989</v>
      </c>
      <c r="AY401" s="118">
        <f>SUMPRODUCT(AN401:AW401,幕後結果_最佳化!$Z$1005:$AI$1005)</f>
        <v>-5.4231368286758036E-3</v>
      </c>
      <c r="AZ401" s="118">
        <f>(SUMPRODUCT(AN401:AW401,MMULT(AN401:AW401,幕後結果!$AB$9:$AK$18)))*252</f>
        <v>8.0733635040363474E-2</v>
      </c>
      <c r="BA401" s="118">
        <f t="shared" si="90"/>
        <v>0.28413664853440407</v>
      </c>
      <c r="BB401" s="113">
        <f t="shared" si="91"/>
        <v>-0.17007005987411267</v>
      </c>
      <c r="BC401" s="50"/>
      <c r="BD401" s="50"/>
    </row>
    <row r="402" spans="1:56">
      <c r="A402" s="85">
        <v>401</v>
      </c>
      <c r="B402" s="114">
        <v>0.42757007191219465</v>
      </c>
      <c r="C402" s="114">
        <v>4.5464730665520703E-2</v>
      </c>
      <c r="D402" s="114">
        <v>1.7523779012116325E-3</v>
      </c>
      <c r="E402" s="114">
        <v>0.22119616154114641</v>
      </c>
      <c r="F402" s="114">
        <v>0.61497288764176594</v>
      </c>
      <c r="G402" s="114">
        <v>0.25885231105022255</v>
      </c>
      <c r="H402" s="114">
        <v>0.12714867011585373</v>
      </c>
      <c r="I402" s="114">
        <v>1.8370636125800699E-2</v>
      </c>
      <c r="J402" s="114">
        <v>5.238468621144432E-2</v>
      </c>
      <c r="K402" s="94">
        <v>0.96242206608006331</v>
      </c>
      <c r="L402" s="95"/>
      <c r="M402" s="96">
        <v>401</v>
      </c>
      <c r="N402" s="117">
        <v>-0.18256398669398038</v>
      </c>
      <c r="O402" s="117">
        <v>-1.6905150506426432</v>
      </c>
      <c r="P402" s="117">
        <v>-2.9196047546842681</v>
      </c>
      <c r="Q402" s="117">
        <v>-0.76815968224910269</v>
      </c>
      <c r="R402" s="117">
        <v>0.29230396864707919</v>
      </c>
      <c r="S402" s="117">
        <v>-0.64688770752531888</v>
      </c>
      <c r="T402" s="117">
        <v>-1.1399735032967664</v>
      </c>
      <c r="U402" s="114">
        <v>-2.0886274496479134</v>
      </c>
      <c r="V402" s="114">
        <v>-1.6221586987817813</v>
      </c>
      <c r="W402" s="88">
        <v>1.7795119478618953</v>
      </c>
      <c r="X402" s="50"/>
      <c r="Y402" s="89">
        <v>401</v>
      </c>
      <c r="Z402" s="114">
        <f>(幕後結果!$AB$2+幕後結果!$AB$4*幕後結果_最佳化!$N1403)*12/3</f>
        <v>-0.27495271507419899</v>
      </c>
      <c r="AA402" s="114">
        <f>(幕後結果!$AC$2+幕後結果!$AC$4*幕後結果_最佳化!$O1403)*12/3</f>
        <v>-0.44481348323642433</v>
      </c>
      <c r="AB402" s="114">
        <f>(幕後結果!$AD$2+幕後結果!$AD$4*幕後結果_最佳化!$P1403)*12/3</f>
        <v>-4.7539247559343165</v>
      </c>
      <c r="AC402" s="114">
        <f>(幕後結果!$AE$2+幕後結果!$AE$4*幕後結果_最佳化!$Q1403)*12/3</f>
        <v>-1.1805238466734502</v>
      </c>
      <c r="AD402" s="114">
        <f>(幕後結果!$AF$2+幕後結果!$AF$4*幕後結果_最佳化!$R1403)*12/3</f>
        <v>-1.4558846793438918</v>
      </c>
      <c r="AE402" s="114">
        <f>(幕後結果!$AG$2+幕後結果!$AG$4*幕後結果_最佳化!$S1403)*12/3</f>
        <v>-0.84236580275119921</v>
      </c>
      <c r="AF402" s="114">
        <f>(幕後結果!$AH$2+幕後結果!$AH$4*幕後結果_最佳化!$T1403)*12/3</f>
        <v>-0.96030909546739573</v>
      </c>
      <c r="AG402" s="114">
        <f>(幕後結果!$AI$2+幕後結果!$AI$4*幕後結果_最佳化!$U1403)*12/3</f>
        <v>-5.5558505464153916</v>
      </c>
      <c r="AH402" s="114">
        <f>(幕後結果!$AJ$2+幕後結果!$AJ$4*幕後結果_最佳化!$V1403)*12/3</f>
        <v>-1.1258555380321935</v>
      </c>
      <c r="AI402" s="90">
        <f>(幕後結果!$AK$2+幕後結果!$AK$4*幕後結果_最佳化!$W1403)*12/3</f>
        <v>1.4141858539472547</v>
      </c>
      <c r="AJ402" s="50"/>
      <c r="AK402" s="50"/>
      <c r="AL402" s="50"/>
      <c r="AM402" s="98">
        <v>401</v>
      </c>
      <c r="AN402" s="118">
        <f t="shared" si="79"/>
        <v>6.7034514266136075E-2</v>
      </c>
      <c r="AO402" s="118">
        <f t="shared" si="80"/>
        <v>0.14769083244943124</v>
      </c>
      <c r="AP402" s="118">
        <f t="shared" si="81"/>
        <v>6.5145850109411457E-2</v>
      </c>
      <c r="AQ402" s="118">
        <f t="shared" si="82"/>
        <v>1.0503188385969182E-2</v>
      </c>
      <c r="AR402" s="118">
        <f t="shared" si="83"/>
        <v>0.15465722893438474</v>
      </c>
      <c r="AS402" s="118">
        <f t="shared" si="84"/>
        <v>0.1059882533480674</v>
      </c>
      <c r="AT402" s="118">
        <f t="shared" si="85"/>
        <v>0.12732999403117945</v>
      </c>
      <c r="AU402" s="118">
        <f t="shared" si="86"/>
        <v>1.0512464912474137E-3</v>
      </c>
      <c r="AV402" s="118">
        <f t="shared" si="87"/>
        <v>0.1916145852121148</v>
      </c>
      <c r="AW402" s="118">
        <f t="shared" si="88"/>
        <v>0.12898430677205824</v>
      </c>
      <c r="AX402" s="118">
        <f t="shared" si="89"/>
        <v>1</v>
      </c>
      <c r="AY402" s="118">
        <f>SUMPRODUCT(AN402:AW402,幕後結果_最佳化!$Z$1005:$AI$1005)</f>
        <v>0.24413968670534952</v>
      </c>
      <c r="AZ402" s="118">
        <f>(SUMPRODUCT(AN402:AW402,MMULT(AN402:AW402,幕後結果!$AB$9:$AK$18)))*252</f>
        <v>5.866973871940534E-2</v>
      </c>
      <c r="BA402" s="118">
        <f t="shared" si="90"/>
        <v>0.24221836990493792</v>
      </c>
      <c r="BB402" s="113">
        <f t="shared" si="91"/>
        <v>0.8308192594324243</v>
      </c>
      <c r="BC402" s="50"/>
      <c r="BD402" s="50"/>
    </row>
    <row r="403" spans="1:56">
      <c r="A403" s="85">
        <v>402</v>
      </c>
      <c r="B403" s="114">
        <v>0.38486252435490953</v>
      </c>
      <c r="C403" s="114">
        <v>0.34259419798795765</v>
      </c>
      <c r="D403" s="114">
        <v>0.55978625267775595</v>
      </c>
      <c r="E403" s="114">
        <v>0.86351436649724067</v>
      </c>
      <c r="F403" s="114">
        <v>0.2120729364700602</v>
      </c>
      <c r="G403" s="114">
        <v>0.2799951711430928</v>
      </c>
      <c r="H403" s="114">
        <v>0.1576497253514344</v>
      </c>
      <c r="I403" s="114">
        <v>0.85340184402870434</v>
      </c>
      <c r="J403" s="114">
        <v>0.57941096289436644</v>
      </c>
      <c r="K403" s="94">
        <v>0.80295978902089971</v>
      </c>
      <c r="L403" s="95"/>
      <c r="M403" s="96">
        <v>402</v>
      </c>
      <c r="N403" s="117">
        <v>-0.29273456353056115</v>
      </c>
      <c r="O403" s="117">
        <v>-0.40539335320885705</v>
      </c>
      <c r="P403" s="117">
        <v>0.15042731190605085</v>
      </c>
      <c r="Q403" s="117">
        <v>1.096245695833538</v>
      </c>
      <c r="R403" s="117">
        <v>-0.79924929605665584</v>
      </c>
      <c r="S403" s="117">
        <v>-0.58285585231640336</v>
      </c>
      <c r="T403" s="117">
        <v>-1.0041642499539267</v>
      </c>
      <c r="U403" s="114">
        <v>1.0511356081780032</v>
      </c>
      <c r="V403" s="114">
        <v>0.20038681021811508</v>
      </c>
      <c r="W403" s="88">
        <v>0.85224086118304399</v>
      </c>
      <c r="X403" s="50"/>
      <c r="Y403" s="89">
        <v>402</v>
      </c>
      <c r="Z403" s="114">
        <f>(幕後結果!$AB$2+幕後結果!$AB$4*幕後結果_最佳化!$N1404)*12/3</f>
        <v>-0.41173503847089049</v>
      </c>
      <c r="AA403" s="114">
        <f>(幕後結果!$AC$2+幕後結果!$AC$4*幕後結果_最佳化!$O1404)*12/3</f>
        <v>0.80977994998615566</v>
      </c>
      <c r="AB403" s="114">
        <f>(幕後結果!$AD$2+幕後結果!$AD$4*幕後結果_最佳化!$P1404)*12/3</f>
        <v>-1.1305720057503486</v>
      </c>
      <c r="AC403" s="114">
        <f>(幕後結果!$AE$2+幕後結果!$AE$4*幕後結果_最佳化!$Q1404)*12/3</f>
        <v>0.13538781145122863</v>
      </c>
      <c r="AD403" s="114">
        <f>(幕後結果!$AF$2+幕後結果!$AF$4*幕後結果_最佳化!$R1404)*12/3</f>
        <v>-1.619086891551208</v>
      </c>
      <c r="AE403" s="114">
        <f>(幕後結果!$AG$2+幕後結果!$AG$4*幕後結果_最佳化!$S1404)*12/3</f>
        <v>-0.17761247183276815</v>
      </c>
      <c r="AF403" s="114">
        <f>(幕後結果!$AH$2+幕後結果!$AH$4*幕後結果_最佳化!$T1404)*12/3</f>
        <v>-0.60153592104194542</v>
      </c>
      <c r="AG403" s="114">
        <f>(幕後結果!$AI$2+幕後結果!$AI$4*幕後結果_最佳化!$U1404)*12/3</f>
        <v>-0.26520045023403571</v>
      </c>
      <c r="AH403" s="114">
        <f>(幕後結果!$AJ$2+幕後結果!$AJ$4*幕後結果_最佳化!$V1404)*12/3</f>
        <v>0.62482720396921876</v>
      </c>
      <c r="AI403" s="90">
        <f>(幕後結果!$AK$2+幕後結果!$AK$4*幕後結果_最佳化!$W1404)*12/3</f>
        <v>1.8821269560154399</v>
      </c>
      <c r="AJ403" s="50"/>
      <c r="AK403" s="50"/>
      <c r="AL403" s="50"/>
      <c r="AM403" s="98">
        <v>402</v>
      </c>
      <c r="AN403" s="118">
        <f t="shared" si="79"/>
        <v>7.9858803102469914E-2</v>
      </c>
      <c r="AO403" s="118">
        <f t="shared" si="80"/>
        <v>4.6625863328289233E-2</v>
      </c>
      <c r="AP403" s="118">
        <f t="shared" si="81"/>
        <v>0.14560934152507629</v>
      </c>
      <c r="AQ403" s="118">
        <f t="shared" si="82"/>
        <v>9.4332914880648308E-2</v>
      </c>
      <c r="AR403" s="118">
        <f t="shared" si="83"/>
        <v>0.19713657807763019</v>
      </c>
      <c r="AS403" s="118">
        <f t="shared" si="84"/>
        <v>0.17364530884428842</v>
      </c>
      <c r="AT403" s="118">
        <f t="shared" si="85"/>
        <v>3.9928580192231562E-2</v>
      </c>
      <c r="AU403" s="118">
        <f t="shared" si="86"/>
        <v>0.17350251077765097</v>
      </c>
      <c r="AV403" s="118">
        <f t="shared" si="87"/>
        <v>3.2193268887927014E-2</v>
      </c>
      <c r="AW403" s="118">
        <f t="shared" si="88"/>
        <v>1.716683038378803E-2</v>
      </c>
      <c r="AX403" s="118">
        <f t="shared" si="89"/>
        <v>1</v>
      </c>
      <c r="AY403" s="118">
        <f>SUMPRODUCT(AN403:AW403,幕後結果_最佳化!$Z$1005:$AI$1005)</f>
        <v>-0.46100418981106817</v>
      </c>
      <c r="AZ403" s="118">
        <f>(SUMPRODUCT(AN403:AW403,MMULT(AN403:AW403,幕後結果!$AB$9:$AK$18)))*252</f>
        <v>9.5670285386569312E-2</v>
      </c>
      <c r="BA403" s="118">
        <f t="shared" si="90"/>
        <v>0.30930613538462071</v>
      </c>
      <c r="BB403" s="113">
        <f t="shared" si="91"/>
        <v>-1.6291438551144992</v>
      </c>
      <c r="BC403" s="50"/>
      <c r="BD403" s="50"/>
    </row>
    <row r="404" spans="1:56">
      <c r="A404" s="85">
        <v>403</v>
      </c>
      <c r="B404" s="114">
        <v>0.84157150422115667</v>
      </c>
      <c r="C404" s="114">
        <v>4.1194056647240185E-3</v>
      </c>
      <c r="D404" s="114">
        <v>0.6597531031892141</v>
      </c>
      <c r="E404" s="114">
        <v>0.53438435531697759</v>
      </c>
      <c r="F404" s="114">
        <v>0.96008212327721076</v>
      </c>
      <c r="G404" s="114">
        <v>9.3563839164039653E-2</v>
      </c>
      <c r="H404" s="114">
        <v>7.0841562972838723E-3</v>
      </c>
      <c r="I404" s="114">
        <v>0.37507810712374301</v>
      </c>
      <c r="J404" s="114">
        <v>0.95676142954368415</v>
      </c>
      <c r="K404" s="94">
        <v>0.38727283964741566</v>
      </c>
      <c r="L404" s="95"/>
      <c r="M404" s="96">
        <v>403</v>
      </c>
      <c r="N404" s="117">
        <v>1.0009375700458405</v>
      </c>
      <c r="O404" s="117">
        <v>-2.6421230674085501</v>
      </c>
      <c r="P404" s="117">
        <v>0.41178939700291362</v>
      </c>
      <c r="Q404" s="117">
        <v>8.6295784616480423E-2</v>
      </c>
      <c r="R404" s="117">
        <v>1.7516398634473074</v>
      </c>
      <c r="S404" s="117">
        <v>-1.3191239475867855</v>
      </c>
      <c r="T404" s="117">
        <v>-2.4529675330537466</v>
      </c>
      <c r="U404" s="114">
        <v>-0.31843338943605393</v>
      </c>
      <c r="V404" s="114">
        <v>1.7142809453539489</v>
      </c>
      <c r="W404" s="88">
        <v>-0.28643407513674807</v>
      </c>
      <c r="X404" s="50"/>
      <c r="Y404" s="89">
        <v>403</v>
      </c>
      <c r="Z404" s="114">
        <f>(幕後結果!$AB$2+幕後結果!$AB$4*幕後結果_最佳化!$N1405)*12/3</f>
        <v>1.1944241124121318</v>
      </c>
      <c r="AA404" s="114">
        <f>(幕後結果!$AC$2+幕後結果!$AC$4*幕後結果_最佳化!$O1405)*12/3</f>
        <v>-0.64763171928409879</v>
      </c>
      <c r="AB404" s="114">
        <f>(幕後結果!$AD$2+幕後結果!$AD$4*幕後結果_最佳化!$P1405)*12/3</f>
        <v>-0.37890301262686887</v>
      </c>
      <c r="AC404" s="114">
        <f>(幕後結果!$AE$2+幕後結果!$AE$4*幕後結果_最佳化!$Q1405)*12/3</f>
        <v>-0.63801193113103938</v>
      </c>
      <c r="AD404" s="114">
        <f>(幕後結果!$AF$2+幕後結果!$AF$4*幕後結果_最佳化!$R1405)*12/3</f>
        <v>1.0810745012118428</v>
      </c>
      <c r="AE404" s="114">
        <f>(幕後結果!$AG$2+幕後結果!$AG$4*幕後結果_最佳化!$S1405)*12/3</f>
        <v>-0.60147688663258947</v>
      </c>
      <c r="AF404" s="114">
        <f>(幕後結果!$AH$2+幕後結果!$AH$4*幕後結果_最佳化!$T1405)*12/3</f>
        <v>-1.2963858276996112</v>
      </c>
      <c r="AG404" s="114">
        <f>(幕後結果!$AI$2+幕後結果!$AI$4*幕後結果_最佳化!$U1405)*12/3</f>
        <v>-0.89313214871941027</v>
      </c>
      <c r="AH404" s="114">
        <f>(幕後結果!$AJ$2+幕後結果!$AJ$4*幕後結果_最佳化!$V1405)*12/3</f>
        <v>0.42672688740028097</v>
      </c>
      <c r="AI404" s="90">
        <f>(幕後結果!$AK$2+幕後結果!$AK$4*幕後結果_最佳化!$W1405)*12/3</f>
        <v>0.52305039374452833</v>
      </c>
      <c r="AJ404" s="50"/>
      <c r="AK404" s="50"/>
      <c r="AL404" s="50"/>
      <c r="AM404" s="98">
        <v>403</v>
      </c>
      <c r="AN404" s="118">
        <f t="shared" si="79"/>
        <v>0.14113065077700673</v>
      </c>
      <c r="AO404" s="118">
        <f t="shared" si="80"/>
        <v>0.11364644868631336</v>
      </c>
      <c r="AP404" s="118">
        <f t="shared" si="81"/>
        <v>0.13345048760252104</v>
      </c>
      <c r="AQ404" s="118">
        <f t="shared" si="82"/>
        <v>0.10077959411800391</v>
      </c>
      <c r="AR404" s="118">
        <f t="shared" si="83"/>
        <v>6.6459570631140739E-4</v>
      </c>
      <c r="AS404" s="118">
        <f t="shared" si="84"/>
        <v>3.2964090427352544E-2</v>
      </c>
      <c r="AT404" s="118">
        <f t="shared" si="85"/>
        <v>6.3043069232466484E-2</v>
      </c>
      <c r="AU404" s="118">
        <f t="shared" si="86"/>
        <v>0.15104755856591007</v>
      </c>
      <c r="AV404" s="118">
        <f t="shared" si="87"/>
        <v>7.9978261747914337E-2</v>
      </c>
      <c r="AW404" s="118">
        <f t="shared" si="88"/>
        <v>0.18329524313619996</v>
      </c>
      <c r="AX404" s="118">
        <f t="shared" si="89"/>
        <v>0.99999999999999989</v>
      </c>
      <c r="AY404" s="118">
        <f>SUMPRODUCT(AN404:AW404,幕後結果_最佳化!$Z$1005:$AI$1005)</f>
        <v>-4.3631988326423315E-2</v>
      </c>
      <c r="AZ404" s="118">
        <f>(SUMPRODUCT(AN404:AW404,MMULT(AN404:AW404,幕後結果!$AB$9:$AK$18)))*252</f>
        <v>8.4413059932954726E-2</v>
      </c>
      <c r="BA404" s="118">
        <f t="shared" si="90"/>
        <v>0.29053925712879958</v>
      </c>
      <c r="BB404" s="113">
        <f t="shared" si="91"/>
        <v>-0.29783234521062546</v>
      </c>
      <c r="BC404" s="50"/>
      <c r="BD404" s="50"/>
    </row>
    <row r="405" spans="1:56">
      <c r="A405" s="85">
        <v>404</v>
      </c>
      <c r="B405" s="114">
        <v>0.71049415212041467</v>
      </c>
      <c r="C405" s="114">
        <v>0.54186753057287396</v>
      </c>
      <c r="D405" s="114">
        <v>0.60023550085810928</v>
      </c>
      <c r="E405" s="114">
        <v>0.54080279690130073</v>
      </c>
      <c r="F405" s="114">
        <v>0.49385979420760684</v>
      </c>
      <c r="G405" s="114">
        <v>6.2148011887779298E-2</v>
      </c>
      <c r="H405" s="114">
        <v>0.7664125603017351</v>
      </c>
      <c r="I405" s="114">
        <v>0.54002616187550645</v>
      </c>
      <c r="J405" s="114">
        <v>0.16344427031393738</v>
      </c>
      <c r="K405" s="94">
        <v>1.7849924797442407E-2</v>
      </c>
      <c r="L405" s="95"/>
      <c r="M405" s="96">
        <v>404</v>
      </c>
      <c r="N405" s="117">
        <v>0.55482890275154906</v>
      </c>
      <c r="O405" s="117">
        <v>0.10513972389959364</v>
      </c>
      <c r="P405" s="117">
        <v>0.25395671517311397</v>
      </c>
      <c r="Q405" s="117">
        <v>0.10245641541087185</v>
      </c>
      <c r="R405" s="117">
        <v>-1.5391821171005633E-2</v>
      </c>
      <c r="S405" s="117">
        <v>-1.5369889155911738</v>
      </c>
      <c r="T405" s="117">
        <v>0.72708337993680328</v>
      </c>
      <c r="U405" s="114">
        <v>0.10049963040287978</v>
      </c>
      <c r="V405" s="114">
        <v>-0.98040034277723376</v>
      </c>
      <c r="W405" s="88">
        <v>-2.1003296861909293</v>
      </c>
      <c r="X405" s="50"/>
      <c r="Y405" s="89">
        <v>404</v>
      </c>
      <c r="Z405" s="114">
        <f>(幕後結果!$AB$2+幕後結果!$AB$4*幕後結果_最佳化!$N1406)*12/3</f>
        <v>0.64055771947831541</v>
      </c>
      <c r="AA405" s="114">
        <f>(幕後結果!$AC$2+幕後結果!$AC$4*幕後結果_最佳化!$O1406)*12/3</f>
        <v>1.8955859487730464</v>
      </c>
      <c r="AB405" s="114">
        <f>(幕後結果!$AD$2+幕後結果!$AD$4*幕後結果_最佳化!$P1406)*12/3</f>
        <v>0.10834145382772897</v>
      </c>
      <c r="AC405" s="114">
        <f>(幕後結果!$AE$2+幕後結果!$AE$4*幕後結果_最佳化!$Q1406)*12/3</f>
        <v>-0.35551628397691459</v>
      </c>
      <c r="AD405" s="114">
        <f>(幕後結果!$AF$2+幕後結果!$AF$4*幕後結果_最佳化!$R1406)*12/3</f>
        <v>-0.56142704805865518</v>
      </c>
      <c r="AE405" s="114">
        <f>(幕後結果!$AG$2+幕後結果!$AG$4*幕後結果_最佳化!$S1406)*12/3</f>
        <v>-0.71202837943748898</v>
      </c>
      <c r="AF405" s="114">
        <f>(幕後結果!$AH$2+幕後結果!$AH$4*幕後結果_最佳化!$T1406)*12/3</f>
        <v>6.1066382151460097E-3</v>
      </c>
      <c r="AG405" s="114">
        <f>(幕後結果!$AI$2+幕後結果!$AI$4*幕後結果_最佳化!$U1406)*12/3</f>
        <v>-1.2001294795090882</v>
      </c>
      <c r="AH405" s="114">
        <f>(幕後結果!$AJ$2+幕後結果!$AJ$4*幕後結果_最佳化!$V1406)*12/3</f>
        <v>0.31616157572230491</v>
      </c>
      <c r="AI405" s="90">
        <f>(幕後結果!$AK$2+幕後結果!$AK$4*幕後結果_最佳化!$W1406)*12/3</f>
        <v>-0.58733637550720064</v>
      </c>
      <c r="AJ405" s="50"/>
      <c r="AK405" s="50"/>
      <c r="AL405" s="50"/>
      <c r="AM405" s="98">
        <v>404</v>
      </c>
      <c r="AN405" s="118">
        <f t="shared" si="79"/>
        <v>0.16240782308231369</v>
      </c>
      <c r="AO405" s="118">
        <f t="shared" si="80"/>
        <v>0.15725821385179392</v>
      </c>
      <c r="AP405" s="118">
        <f t="shared" si="81"/>
        <v>0.18446540181381135</v>
      </c>
      <c r="AQ405" s="118">
        <f t="shared" si="82"/>
        <v>6.5777523487469958E-2</v>
      </c>
      <c r="AR405" s="118">
        <f t="shared" si="83"/>
        <v>0.151504443566117</v>
      </c>
      <c r="AS405" s="118">
        <f t="shared" si="84"/>
        <v>0.10736611466195749</v>
      </c>
      <c r="AT405" s="118">
        <f t="shared" si="85"/>
        <v>7.7824743884482683E-2</v>
      </c>
      <c r="AU405" s="118">
        <f t="shared" si="86"/>
        <v>6.2618188495005417E-2</v>
      </c>
      <c r="AV405" s="118">
        <f t="shared" si="87"/>
        <v>6.6408166392460102E-4</v>
      </c>
      <c r="AW405" s="118">
        <f t="shared" si="88"/>
        <v>3.0113465493124016E-2</v>
      </c>
      <c r="AX405" s="118">
        <f t="shared" si="89"/>
        <v>1.0000000000000002</v>
      </c>
      <c r="AY405" s="118">
        <f>SUMPRODUCT(AN405:AW405,幕後結果_最佳化!$Z$1005:$AI$1005)</f>
        <v>-0.14873686370495565</v>
      </c>
      <c r="AZ405" s="118">
        <f>(SUMPRODUCT(AN405:AW405,MMULT(AN405:AW405,幕後結果!$AB$9:$AK$18)))*252</f>
        <v>0.1072513153470889</v>
      </c>
      <c r="BA405" s="118">
        <f t="shared" si="90"/>
        <v>0.32749246609210553</v>
      </c>
      <c r="BB405" s="113">
        <f t="shared" si="91"/>
        <v>-0.58516419016203802</v>
      </c>
      <c r="BC405" s="50"/>
      <c r="BD405" s="50"/>
    </row>
    <row r="406" spans="1:56">
      <c r="A406" s="85">
        <v>405</v>
      </c>
      <c r="B406" s="114">
        <v>0.33618998284634505</v>
      </c>
      <c r="C406" s="114">
        <v>0.55414010415025805</v>
      </c>
      <c r="D406" s="114">
        <v>8.3574048514225341E-2</v>
      </c>
      <c r="E406" s="114">
        <v>0.33608813093499434</v>
      </c>
      <c r="F406" s="114">
        <v>0.97534753984528932</v>
      </c>
      <c r="G406" s="114">
        <v>0.28796704681434626</v>
      </c>
      <c r="H406" s="114">
        <v>0.5026511602569792</v>
      </c>
      <c r="I406" s="114">
        <v>0.10389894185694937</v>
      </c>
      <c r="J406" s="114">
        <v>0.40321899784201509</v>
      </c>
      <c r="K406" s="94">
        <v>0.40861504230371404</v>
      </c>
      <c r="L406" s="95"/>
      <c r="M406" s="96">
        <v>405</v>
      </c>
      <c r="N406" s="117">
        <v>-0.42288390583635266</v>
      </c>
      <c r="O406" s="117">
        <v>0.13612838083455853</v>
      </c>
      <c r="P406" s="117">
        <v>-1.3814257369342979</v>
      </c>
      <c r="Q406" s="117">
        <v>-0.42316310709759181</v>
      </c>
      <c r="R406" s="117">
        <v>1.9659453798144486</v>
      </c>
      <c r="S406" s="117">
        <v>-0.55933356290439606</v>
      </c>
      <c r="T406" s="117">
        <v>6.6455221747252022E-3</v>
      </c>
      <c r="U406" s="114">
        <v>-1.2596438104801981</v>
      </c>
      <c r="V406" s="114">
        <v>-0.24502380973215801</v>
      </c>
      <c r="W406" s="88">
        <v>-0.23110904991603659</v>
      </c>
      <c r="X406" s="50"/>
      <c r="Y406" s="89">
        <v>405</v>
      </c>
      <c r="Z406" s="114">
        <f>(幕後結果!$AB$2+幕後結果!$AB$4*幕後結果_最佳化!$N1407)*12/3</f>
        <v>-0.57332200606518668</v>
      </c>
      <c r="AA406" s="114">
        <f>(幕後結果!$AC$2+幕後結果!$AC$4*幕後結果_最佳化!$O1407)*12/3</f>
        <v>1.2832610592331837</v>
      </c>
      <c r="AB406" s="114">
        <f>(幕後結果!$AD$2+幕後結果!$AD$4*幕後結果_最佳化!$P1407)*12/3</f>
        <v>-2.6501403377867749</v>
      </c>
      <c r="AC406" s="114">
        <f>(幕後結果!$AE$2+幕後結果!$AE$4*幕後結果_最佳化!$Q1407)*12/3</f>
        <v>-0.77956453726451869</v>
      </c>
      <c r="AD406" s="114">
        <f>(幕後結果!$AF$2+幕後結果!$AF$4*幕後結果_最佳化!$R1407)*12/3</f>
        <v>0.75380502398749005</v>
      </c>
      <c r="AE406" s="114">
        <f>(幕後結果!$AG$2+幕後結果!$AG$4*幕後結果_最佳化!$S1407)*12/3</f>
        <v>1.5933174173424436E-2</v>
      </c>
      <c r="AF406" s="114">
        <f>(幕後結果!$AH$2+幕後結果!$AH$4*幕後結果_最佳化!$T1407)*12/3</f>
        <v>-0.25692582498182914</v>
      </c>
      <c r="AG406" s="114">
        <f>(幕後結果!$AI$2+幕後結果!$AI$4*幕後結果_最佳化!$U1407)*12/3</f>
        <v>-3.6206108692808936</v>
      </c>
      <c r="AH406" s="114">
        <f>(幕後結果!$AJ$2+幕後結果!$AJ$4*幕後結果_最佳化!$V1407)*12/3</f>
        <v>0.22229395628235568</v>
      </c>
      <c r="AI406" s="90">
        <f>(幕後結果!$AK$2+幕後結果!$AK$4*幕後結果_最佳化!$W1407)*12/3</f>
        <v>0.4223770702611313</v>
      </c>
      <c r="AJ406" s="50"/>
      <c r="AK406" s="50"/>
      <c r="AL406" s="50"/>
      <c r="AM406" s="98">
        <v>405</v>
      </c>
      <c r="AN406" s="118">
        <f t="shared" si="79"/>
        <v>0.12346449985923835</v>
      </c>
      <c r="AO406" s="118">
        <f t="shared" si="80"/>
        <v>7.4315096824762977E-2</v>
      </c>
      <c r="AP406" s="118">
        <f t="shared" si="81"/>
        <v>6.0943723154089656E-2</v>
      </c>
      <c r="AQ406" s="118">
        <f t="shared" si="82"/>
        <v>0.18663768408380715</v>
      </c>
      <c r="AR406" s="118">
        <f t="shared" si="83"/>
        <v>7.6335786997125968E-2</v>
      </c>
      <c r="AS406" s="118">
        <f t="shared" si="84"/>
        <v>0.14146989852761355</v>
      </c>
      <c r="AT406" s="118">
        <f t="shared" si="85"/>
        <v>1.7802829729356356E-2</v>
      </c>
      <c r="AU406" s="118">
        <f t="shared" si="86"/>
        <v>0.15692980866489128</v>
      </c>
      <c r="AV406" s="118">
        <f t="shared" si="87"/>
        <v>5.3394920860411185E-2</v>
      </c>
      <c r="AW406" s="118">
        <f t="shared" si="88"/>
        <v>0.10870575129870354</v>
      </c>
      <c r="AX406" s="118">
        <f t="shared" si="89"/>
        <v>1</v>
      </c>
      <c r="AY406" s="118">
        <f>SUMPRODUCT(AN406:AW406,幕後結果_最佳化!$Z$1005:$AI$1005)</f>
        <v>-0.18006934331477525</v>
      </c>
      <c r="AZ406" s="118">
        <f>(SUMPRODUCT(AN406:AW406,MMULT(AN406:AW406,幕後結果!$AB$9:$AK$18)))*252</f>
        <v>7.361626977198911E-2</v>
      </c>
      <c r="BA406" s="118">
        <f t="shared" si="90"/>
        <v>0.27132318325566857</v>
      </c>
      <c r="BB406" s="113">
        <f t="shared" si="91"/>
        <v>-0.82178507799929001</v>
      </c>
      <c r="BC406" s="50"/>
      <c r="BD406" s="50"/>
    </row>
    <row r="407" spans="1:56">
      <c r="A407" s="85">
        <v>406</v>
      </c>
      <c r="B407" s="114">
        <v>0.74483590009532974</v>
      </c>
      <c r="C407" s="114">
        <v>0.95161036184175285</v>
      </c>
      <c r="D407" s="114">
        <v>0.77823744137725259</v>
      </c>
      <c r="E407" s="114">
        <v>0.93243735010093776</v>
      </c>
      <c r="F407" s="114">
        <v>0.16226315637441169</v>
      </c>
      <c r="G407" s="114">
        <v>0.79547812777373017</v>
      </c>
      <c r="H407" s="114">
        <v>0.14340682758429635</v>
      </c>
      <c r="I407" s="114">
        <v>0.1238857391422592</v>
      </c>
      <c r="J407" s="114">
        <v>0.25903365071603646</v>
      </c>
      <c r="K407" s="94">
        <v>0.93750273306648646</v>
      </c>
      <c r="L407" s="95"/>
      <c r="M407" s="96">
        <v>406</v>
      </c>
      <c r="N407" s="117">
        <v>0.65832673891121352</v>
      </c>
      <c r="O407" s="117">
        <v>1.6606723161131876</v>
      </c>
      <c r="P407" s="117">
        <v>0.76625411083722295</v>
      </c>
      <c r="Q407" s="117">
        <v>1.4941925479931033</v>
      </c>
      <c r="R407" s="117">
        <v>-0.98519903866855263</v>
      </c>
      <c r="S407" s="117">
        <v>0.82557760305923478</v>
      </c>
      <c r="T407" s="117">
        <v>-1.0651376247165898</v>
      </c>
      <c r="U407" s="114">
        <v>-1.155779211543406</v>
      </c>
      <c r="V407" s="114">
        <v>-0.6463274698538457</v>
      </c>
      <c r="W407" s="88">
        <v>1.5341427676847272</v>
      </c>
      <c r="X407" s="50"/>
      <c r="Y407" s="89">
        <v>406</v>
      </c>
      <c r="Z407" s="114">
        <f>(幕後結果!$AB$2+幕後結果!$AB$4*幕後結果_最佳化!$N1408)*12/3</f>
        <v>0.76905549903925952</v>
      </c>
      <c r="AA407" s="114">
        <f>(幕後結果!$AC$2+幕後結果!$AC$4*幕後結果_最佳化!$O1408)*12/3</f>
        <v>3.5702545884727805</v>
      </c>
      <c r="AB407" s="114">
        <f>(幕後結果!$AD$2+幕後結果!$AD$4*幕後結果_最佳化!$P1408)*12/3</f>
        <v>1.3998761445867871</v>
      </c>
      <c r="AC407" s="114">
        <f>(幕後結果!$AE$2+幕後結果!$AE$4*幕後結果_最佳化!$Q1408)*12/3</f>
        <v>0.72036010679048201</v>
      </c>
      <c r="AD407" s="114">
        <f>(幕後結果!$AF$2+幕後結果!$AF$4*幕後結果_最佳化!$R1408)*12/3</f>
        <v>-0.97238299642914672</v>
      </c>
      <c r="AE407" s="114">
        <f>(幕後結果!$AG$2+幕後結果!$AG$4*幕後結果_最佳化!$S1408)*12/3</f>
        <v>1.8517367349830378</v>
      </c>
      <c r="AF407" s="114">
        <f>(幕後結果!$AH$2+幕後結果!$AH$4*幕後結果_最佳化!$T1408)*12/3</f>
        <v>-0.48471339320645795</v>
      </c>
      <c r="AG407" s="114">
        <f>(幕後結果!$AI$2+幕後結果!$AI$4*幕後結果_最佳化!$U1408)*12/3</f>
        <v>-2.852073494652474</v>
      </c>
      <c r="AH407" s="114">
        <f>(幕後結果!$AJ$2+幕後結果!$AJ$4*幕後結果_最佳化!$V1408)*12/3</f>
        <v>0.79839371299839768</v>
      </c>
      <c r="AI407" s="90">
        <f>(幕後結果!$AK$2+幕後結果!$AK$4*幕後結果_最佳化!$W1408)*12/3</f>
        <v>2.4743245815495558</v>
      </c>
      <c r="AJ407" s="50"/>
      <c r="AK407" s="50"/>
      <c r="AL407" s="50"/>
      <c r="AM407" s="98">
        <v>406</v>
      </c>
      <c r="AN407" s="118">
        <f t="shared" si="79"/>
        <v>0.18872566745427352</v>
      </c>
      <c r="AO407" s="118">
        <f t="shared" si="80"/>
        <v>0.18684155548412962</v>
      </c>
      <c r="AP407" s="118">
        <f t="shared" si="81"/>
        <v>8.0425531816590845E-2</v>
      </c>
      <c r="AQ407" s="118">
        <f t="shared" si="82"/>
        <v>2.3192897295429959E-2</v>
      </c>
      <c r="AR407" s="118">
        <f t="shared" si="83"/>
        <v>0.16671916503932813</v>
      </c>
      <c r="AS407" s="118">
        <f t="shared" si="84"/>
        <v>9.6428384075453576E-3</v>
      </c>
      <c r="AT407" s="118">
        <f t="shared" si="85"/>
        <v>8.6221340888334996E-2</v>
      </c>
      <c r="AU407" s="118">
        <f t="shared" si="86"/>
        <v>7.5907694211758248E-2</v>
      </c>
      <c r="AV407" s="118">
        <f t="shared" si="87"/>
        <v>0.15707475078693578</v>
      </c>
      <c r="AW407" s="118">
        <f t="shared" si="88"/>
        <v>2.524855861567353E-2</v>
      </c>
      <c r="AX407" s="118">
        <f t="shared" si="89"/>
        <v>1</v>
      </c>
      <c r="AY407" s="118">
        <f>SUMPRODUCT(AN407:AW407,幕後結果_最佳化!$Z$1005:$AI$1005)</f>
        <v>6.4096772825828728E-3</v>
      </c>
      <c r="AZ407" s="118">
        <f>(SUMPRODUCT(AN407:AW407,MMULT(AN407:AW407,幕後結果!$AB$9:$AK$18)))*252</f>
        <v>8.438729028697875E-2</v>
      </c>
      <c r="BA407" s="118">
        <f t="shared" si="90"/>
        <v>0.29049490578490139</v>
      </c>
      <c r="BB407" s="113">
        <f t="shared" si="91"/>
        <v>-0.12561432916980858</v>
      </c>
      <c r="BC407" s="50"/>
      <c r="BD407" s="50"/>
    </row>
    <row r="408" spans="1:56">
      <c r="A408" s="85">
        <v>407</v>
      </c>
      <c r="B408" s="114">
        <v>0.68253249870281363</v>
      </c>
      <c r="C408" s="114">
        <v>0.60816936906761421</v>
      </c>
      <c r="D408" s="114">
        <v>0.11269035888287915</v>
      </c>
      <c r="E408" s="114">
        <v>0.81529892654253122</v>
      </c>
      <c r="F408" s="114">
        <v>0.20824257402373525</v>
      </c>
      <c r="G408" s="114">
        <v>0.86020826039904907</v>
      </c>
      <c r="H408" s="114">
        <v>0.13006747740019287</v>
      </c>
      <c r="I408" s="114">
        <v>0.89540572089627668</v>
      </c>
      <c r="J408" s="114">
        <v>0.14858254971239138</v>
      </c>
      <c r="K408" s="94">
        <v>0.25475426570805126</v>
      </c>
      <c r="L408" s="95"/>
      <c r="M408" s="96">
        <v>407</v>
      </c>
      <c r="N408" s="117">
        <v>0.47479232697568902</v>
      </c>
      <c r="O408" s="117">
        <v>0.27455094075066838</v>
      </c>
      <c r="P408" s="117">
        <v>-1.2123440257379623</v>
      </c>
      <c r="Q408" s="117">
        <v>0.89759379760168334</v>
      </c>
      <c r="R408" s="117">
        <v>-0.81253423939140212</v>
      </c>
      <c r="S408" s="117">
        <v>1.0812554933825453</v>
      </c>
      <c r="T408" s="117">
        <v>-1.1260722122719045</v>
      </c>
      <c r="U408" s="114">
        <v>1.2557998164003288</v>
      </c>
      <c r="V408" s="114">
        <v>-1.042531995539526</v>
      </c>
      <c r="W408" s="88">
        <v>-0.65960315136394043</v>
      </c>
      <c r="X408" s="50"/>
      <c r="Y408" s="89">
        <v>407</v>
      </c>
      <c r="Z408" s="114">
        <f>(幕後結果!$AB$2+幕後結果!$AB$4*幕後結果_最佳化!$N1409)*12/3</f>
        <v>0.54118827705834538</v>
      </c>
      <c r="AA408" s="114">
        <f>(幕後結果!$AC$2+幕後結果!$AC$4*幕後結果_最佳化!$O1409)*12/3</f>
        <v>2.0177984562932556</v>
      </c>
      <c r="AB408" s="114">
        <f>(幕後結果!$AD$2+幕後結果!$AD$4*幕後結果_最佳化!$P1409)*12/3</f>
        <v>-1.4422020035703451</v>
      </c>
      <c r="AC408" s="114">
        <f>(幕後結果!$AE$2+幕後結果!$AE$4*幕後結果_最佳化!$Q1409)*12/3</f>
        <v>0.16864111442546639</v>
      </c>
      <c r="AD408" s="114">
        <f>(幕後結果!$AF$2+幕後結果!$AF$4*幕後結果_最佳化!$R1409)*12/3</f>
        <v>-1.4882523300329289</v>
      </c>
      <c r="AE408" s="114">
        <f>(幕後結果!$AG$2+幕後結果!$AG$4*幕後結果_最佳化!$S1409)*12/3</f>
        <v>1.5170883380353875</v>
      </c>
      <c r="AF408" s="114">
        <f>(幕後結果!$AH$2+幕後結果!$AH$4*幕後結果_最佳化!$T1409)*12/3</f>
        <v>-0.67740780960577418</v>
      </c>
      <c r="AG408" s="114">
        <f>(幕後結果!$AI$2+幕後結果!$AI$4*幕後結果_最佳化!$U1409)*12/3</f>
        <v>-0.24692954800532374</v>
      </c>
      <c r="AH408" s="114">
        <f>(幕後結果!$AJ$2+幕後結果!$AJ$4*幕後結果_最佳化!$V1409)*12/3</f>
        <v>0.15835272890366847</v>
      </c>
      <c r="AI408" s="90">
        <f>(幕後結果!$AK$2+幕後結果!$AK$4*幕後結果_最佳化!$W1409)*12/3</f>
        <v>0.88203718947419496</v>
      </c>
      <c r="AJ408" s="50"/>
      <c r="AK408" s="50"/>
      <c r="AL408" s="50"/>
      <c r="AM408" s="98">
        <v>407</v>
      </c>
      <c r="AN408" s="118">
        <f t="shared" si="79"/>
        <v>0.14365791458291974</v>
      </c>
      <c r="AO408" s="118">
        <f t="shared" si="80"/>
        <v>5.4423618287383652E-2</v>
      </c>
      <c r="AP408" s="118">
        <f t="shared" si="81"/>
        <v>6.8155633364354387E-2</v>
      </c>
      <c r="AQ408" s="118">
        <f t="shared" si="82"/>
        <v>0.14918834941233461</v>
      </c>
      <c r="AR408" s="118">
        <f t="shared" si="83"/>
        <v>0.15866608843504504</v>
      </c>
      <c r="AS408" s="118">
        <f t="shared" si="84"/>
        <v>3.4359959213196352E-2</v>
      </c>
      <c r="AT408" s="118">
        <f t="shared" si="85"/>
        <v>0.15233029224306319</v>
      </c>
      <c r="AU408" s="118">
        <f t="shared" si="86"/>
        <v>0.11834699391463663</v>
      </c>
      <c r="AV408" s="118">
        <f t="shared" si="87"/>
        <v>4.6188351705526307E-2</v>
      </c>
      <c r="AW408" s="118">
        <f t="shared" si="88"/>
        <v>7.4682798841540138E-2</v>
      </c>
      <c r="AX408" s="118">
        <f t="shared" si="89"/>
        <v>1</v>
      </c>
      <c r="AY408" s="118">
        <f>SUMPRODUCT(AN408:AW408,幕後結果_最佳化!$Z$1005:$AI$1005)</f>
        <v>-0.33435395416364677</v>
      </c>
      <c r="AZ408" s="118">
        <f>(SUMPRODUCT(AN408:AW408,MMULT(AN408:AW408,幕後結果!$AB$9:$AK$18)))*252</f>
        <v>6.5260846358721869E-2</v>
      </c>
      <c r="BA408" s="118">
        <f t="shared" si="90"/>
        <v>0.25546202527718648</v>
      </c>
      <c r="BB408" s="113">
        <f t="shared" si="91"/>
        <v>-1.476751598419809</v>
      </c>
      <c r="BC408" s="50"/>
      <c r="BD408" s="50"/>
    </row>
    <row r="409" spans="1:56">
      <c r="A409" s="85">
        <v>408</v>
      </c>
      <c r="B409" s="114">
        <v>0.63063867911885807</v>
      </c>
      <c r="C409" s="114">
        <v>3.0021151081605302E-2</v>
      </c>
      <c r="D409" s="114">
        <v>0.62427500166032734</v>
      </c>
      <c r="E409" s="114">
        <v>0.54296765892553256</v>
      </c>
      <c r="F409" s="114">
        <v>0.29841614665665306</v>
      </c>
      <c r="G409" s="114">
        <v>0.24020471990168168</v>
      </c>
      <c r="H409" s="114">
        <v>0.98720711698469676</v>
      </c>
      <c r="I409" s="114">
        <v>0.77307167439201918</v>
      </c>
      <c r="J409" s="114">
        <v>0.97288021903093136</v>
      </c>
      <c r="K409" s="94">
        <v>0.66598455030933468</v>
      </c>
      <c r="L409" s="95"/>
      <c r="M409" s="96">
        <v>408</v>
      </c>
      <c r="N409" s="117">
        <v>0.33354537807546253</v>
      </c>
      <c r="O409" s="117">
        <v>-1.8804828454392761</v>
      </c>
      <c r="P409" s="117">
        <v>0.31672800551823488</v>
      </c>
      <c r="Q409" s="117">
        <v>0.1079130285998537</v>
      </c>
      <c r="R409" s="117">
        <v>-0.52896130452295687</v>
      </c>
      <c r="S409" s="117">
        <v>-0.70564418403594886</v>
      </c>
      <c r="T409" s="117">
        <v>2.232441977604144</v>
      </c>
      <c r="U409" s="114">
        <v>0.7490009195073456</v>
      </c>
      <c r="V409" s="114">
        <v>1.9249184451948611</v>
      </c>
      <c r="W409" s="88">
        <v>0.42885204699527668</v>
      </c>
      <c r="X409" s="50"/>
      <c r="Y409" s="89">
        <v>408</v>
      </c>
      <c r="Z409" s="114">
        <f>(幕後結果!$AB$2+幕後結果!$AB$4*幕後結果_最佳化!$N1410)*12/3</f>
        <v>0.3658230715922362</v>
      </c>
      <c r="AA409" s="114">
        <f>(幕後結果!$AC$2+幕後結果!$AC$4*幕後結果_最佳化!$O1410)*12/3</f>
        <v>-0.30087677122571255</v>
      </c>
      <c r="AB409" s="114">
        <f>(幕後結果!$AD$2+幕後結果!$AD$4*幕後結果_最佳化!$P1410)*12/3</f>
        <v>-0.88732261589406802</v>
      </c>
      <c r="AC409" s="114">
        <f>(幕後結果!$AE$2+幕後結果!$AE$4*幕後結果_最佳化!$Q1410)*12/3</f>
        <v>-0.60305546809542854</v>
      </c>
      <c r="AD409" s="114">
        <f>(幕後結果!$AF$2+幕後結果!$AF$4*幕後結果_最佳化!$R1410)*12/3</f>
        <v>-1.4519001887473573</v>
      </c>
      <c r="AE409" s="114">
        <f>(幕後結果!$AG$2+幕後結果!$AG$4*幕後結果_最佳化!$S1410)*12/3</f>
        <v>-0.51096825353240072</v>
      </c>
      <c r="AF409" s="114">
        <f>(幕後結果!$AH$2+幕後結果!$AH$4*幕後結果_最佳化!$T1410)*12/3</f>
        <v>0.46269853096204711</v>
      </c>
      <c r="AG409" s="114">
        <f>(幕後結果!$AI$2+幕後結果!$AI$4*幕後結果_最佳化!$U1410)*12/3</f>
        <v>6.1288074706297158E-2</v>
      </c>
      <c r="AH409" s="114">
        <f>(幕後結果!$AJ$2+幕後結果!$AJ$4*幕後結果_最佳化!$V1410)*12/3</f>
        <v>1.8389760099315318</v>
      </c>
      <c r="AI409" s="90">
        <f>(幕後結果!$AK$2+幕後結果!$AK$4*幕後結果_最佳化!$W1410)*12/3</f>
        <v>1.608183969720723</v>
      </c>
      <c r="AJ409" s="50"/>
      <c r="AK409" s="50"/>
      <c r="AL409" s="50"/>
      <c r="AM409" s="98">
        <v>408</v>
      </c>
      <c r="AN409" s="118">
        <f t="shared" si="79"/>
        <v>0.18471029811040576</v>
      </c>
      <c r="AO409" s="118">
        <f t="shared" si="80"/>
        <v>0.14709150852425565</v>
      </c>
      <c r="AP409" s="118">
        <f t="shared" si="81"/>
        <v>0.10347491983581564</v>
      </c>
      <c r="AQ409" s="118">
        <f t="shared" si="82"/>
        <v>1.6053324472123535E-2</v>
      </c>
      <c r="AR409" s="118">
        <f t="shared" si="83"/>
        <v>1.3114402984809186E-2</v>
      </c>
      <c r="AS409" s="118">
        <f t="shared" si="84"/>
        <v>0.15951610225982821</v>
      </c>
      <c r="AT409" s="118">
        <f t="shared" si="85"/>
        <v>4.2417315249370535E-2</v>
      </c>
      <c r="AU409" s="118">
        <f t="shared" si="86"/>
        <v>9.3607405241673672E-2</v>
      </c>
      <c r="AV409" s="118">
        <f t="shared" si="87"/>
        <v>7.0224722428648176E-2</v>
      </c>
      <c r="AW409" s="118">
        <f t="shared" si="88"/>
        <v>0.16979000089306981</v>
      </c>
      <c r="AX409" s="118">
        <f t="shared" si="89"/>
        <v>1.0000000000000002</v>
      </c>
      <c r="AY409" s="118">
        <f>SUMPRODUCT(AN409:AW409,幕後結果_最佳化!$Z$1005:$AI$1005)</f>
        <v>0.19864830107247219</v>
      </c>
      <c r="AZ409" s="118">
        <f>(SUMPRODUCT(AN409:AW409,MMULT(AN409:AW409,幕後結果!$AB$9:$AK$18)))*252</f>
        <v>8.8737316983901013E-2</v>
      </c>
      <c r="BA409" s="118">
        <f t="shared" si="90"/>
        <v>0.29788809473340994</v>
      </c>
      <c r="BB409" s="113">
        <f t="shared" si="91"/>
        <v>0.522841643644257</v>
      </c>
      <c r="BC409" s="50"/>
      <c r="BD409" s="50"/>
    </row>
    <row r="410" spans="1:56">
      <c r="A410" s="85">
        <v>409</v>
      </c>
      <c r="B410" s="114">
        <v>7.0084852092560546E-2</v>
      </c>
      <c r="C410" s="114">
        <v>7.7416841522608193E-2</v>
      </c>
      <c r="D410" s="114">
        <v>0.1860967856783593</v>
      </c>
      <c r="E410" s="114">
        <v>0.38941214980437566</v>
      </c>
      <c r="F410" s="114">
        <v>0.34154252552292541</v>
      </c>
      <c r="G410" s="114">
        <v>0.88038510091107303</v>
      </c>
      <c r="H410" s="114">
        <v>7.8992288393536558E-2</v>
      </c>
      <c r="I410" s="114">
        <v>0.15922763348076185</v>
      </c>
      <c r="J410" s="114">
        <v>0.2914491977896656</v>
      </c>
      <c r="K410" s="94">
        <v>0.63511594772896918</v>
      </c>
      <c r="L410" s="95"/>
      <c r="M410" s="96">
        <v>409</v>
      </c>
      <c r="N410" s="117">
        <v>-1.4751593615987828</v>
      </c>
      <c r="O410" s="117">
        <v>-1.4226636494330787</v>
      </c>
      <c r="P410" s="117">
        <v>-0.89237200478911494</v>
      </c>
      <c r="Q410" s="117">
        <v>-0.28085150223530841</v>
      </c>
      <c r="R410" s="117">
        <v>-0.40825693692626747</v>
      </c>
      <c r="S410" s="117">
        <v>1.1769140887145157</v>
      </c>
      <c r="T410" s="117">
        <v>-1.4118824475115257</v>
      </c>
      <c r="U410" s="114">
        <v>-0.99763730026255582</v>
      </c>
      <c r="V410" s="114">
        <v>-0.54915600223965599</v>
      </c>
      <c r="W410" s="88">
        <v>0.34543402074487328</v>
      </c>
      <c r="X410" s="50"/>
      <c r="Y410" s="89">
        <v>409</v>
      </c>
      <c r="Z410" s="114">
        <f>(幕後結果!$AB$2+幕後結果!$AB$4*幕後結果_最佳化!$N1411)*12/3</f>
        <v>-1.8797750158011464</v>
      </c>
      <c r="AA410" s="114">
        <f>(幕後結果!$AC$2+幕後結果!$AC$4*幕後結果_最佳化!$O1411)*12/3</f>
        <v>-1.0200331289362821</v>
      </c>
      <c r="AB410" s="114">
        <f>(幕後結果!$AD$2+幕後結果!$AD$4*幕後結果_最佳化!$P1411)*12/3</f>
        <v>-3.9248424391433456</v>
      </c>
      <c r="AC410" s="114">
        <f>(幕後結果!$AE$2+幕後結果!$AE$4*幕後結果_最佳化!$Q1411)*12/3</f>
        <v>-0.975395592976389</v>
      </c>
      <c r="AD410" s="114">
        <f>(幕後結果!$AF$2+幕後結果!$AF$4*幕後結果_最佳化!$R1411)*12/3</f>
        <v>-2.2414283689616492</v>
      </c>
      <c r="AE410" s="114">
        <f>(幕後結果!$AG$2+幕後結果!$AG$4*幕後結果_最佳化!$S1411)*12/3</f>
        <v>0.59362603916449808</v>
      </c>
      <c r="AF410" s="114">
        <f>(幕後結果!$AH$2+幕後結果!$AH$4*幕後結果_最佳化!$T1411)*12/3</f>
        <v>-1.0011403112435013</v>
      </c>
      <c r="AG410" s="114">
        <f>(幕後結果!$AI$2+幕後結果!$AI$4*幕後結果_最佳化!$U1411)*12/3</f>
        <v>-3.9473570793254269</v>
      </c>
      <c r="AH410" s="114">
        <f>(幕後結果!$AJ$2+幕後結果!$AJ$4*幕後結果_最佳化!$V1411)*12/3</f>
        <v>-0.24898112038113862</v>
      </c>
      <c r="AI410" s="90">
        <f>(幕後結果!$AK$2+幕後結果!$AK$4*幕後結果_最佳化!$W1411)*12/3</f>
        <v>0.2436844122225712</v>
      </c>
      <c r="AJ410" s="50"/>
      <c r="AK410" s="50"/>
      <c r="AL410" s="50"/>
      <c r="AM410" s="98">
        <v>409</v>
      </c>
      <c r="AN410" s="118">
        <f t="shared" si="79"/>
        <v>9.481196093825113E-2</v>
      </c>
      <c r="AO410" s="118">
        <f t="shared" si="80"/>
        <v>3.9655043105432886E-2</v>
      </c>
      <c r="AP410" s="118">
        <f t="shared" si="81"/>
        <v>3.3169782588689134E-2</v>
      </c>
      <c r="AQ410" s="118">
        <f t="shared" si="82"/>
        <v>0.16464344760663055</v>
      </c>
      <c r="AR410" s="118">
        <f t="shared" si="83"/>
        <v>4.7965337833671413E-2</v>
      </c>
      <c r="AS410" s="118">
        <f t="shared" si="84"/>
        <v>0.16311472685020054</v>
      </c>
      <c r="AT410" s="118">
        <f t="shared" si="85"/>
        <v>0.17862597864198085</v>
      </c>
      <c r="AU410" s="118">
        <f t="shared" si="86"/>
        <v>0.15614594744986685</v>
      </c>
      <c r="AV410" s="118">
        <f t="shared" si="87"/>
        <v>5.4857309471571754E-2</v>
      </c>
      <c r="AW410" s="118">
        <f t="shared" si="88"/>
        <v>6.7010465513704889E-2</v>
      </c>
      <c r="AX410" s="118">
        <f t="shared" si="89"/>
        <v>1</v>
      </c>
      <c r="AY410" s="118">
        <f>SUMPRODUCT(AN410:AW410,幕後結果_最佳化!$Z$1005:$AI$1005)</f>
        <v>-0.24815481675164838</v>
      </c>
      <c r="AZ410" s="118">
        <f>(SUMPRODUCT(AN410:AW410,MMULT(AN410:AW410,幕後結果!$AB$9:$AK$18)))*252</f>
        <v>5.4910622745526938E-2</v>
      </c>
      <c r="BA410" s="118">
        <f t="shared" si="90"/>
        <v>0.23433015756732409</v>
      </c>
      <c r="BB410" s="113">
        <f t="shared" si="91"/>
        <v>-1.2420715275114647</v>
      </c>
      <c r="BC410" s="50"/>
      <c r="BD410" s="50"/>
    </row>
    <row r="411" spans="1:56">
      <c r="A411" s="85">
        <v>410</v>
      </c>
      <c r="B411" s="114">
        <v>0.50283765049098461</v>
      </c>
      <c r="C411" s="114">
        <v>3.2099342540921727E-2</v>
      </c>
      <c r="D411" s="114">
        <v>9.7976121163760199E-2</v>
      </c>
      <c r="E411" s="114">
        <v>0.42943241443469771</v>
      </c>
      <c r="F411" s="114">
        <v>0.10971874224076639</v>
      </c>
      <c r="G411" s="114">
        <v>0.30830898385841699</v>
      </c>
      <c r="H411" s="114">
        <v>3.164419233735738E-2</v>
      </c>
      <c r="I411" s="114">
        <v>0.58945473497613787</v>
      </c>
      <c r="J411" s="114">
        <v>0.66039243546609483</v>
      </c>
      <c r="K411" s="94">
        <v>0.14231674834336516</v>
      </c>
      <c r="L411" s="95"/>
      <c r="M411" s="96">
        <v>410</v>
      </c>
      <c r="N411" s="117">
        <v>7.112994933737858E-3</v>
      </c>
      <c r="O411" s="117">
        <v>-1.8507975402847441</v>
      </c>
      <c r="P411" s="117">
        <v>-1.2931700772709431</v>
      </c>
      <c r="Q411" s="117">
        <v>-0.17781937744845777</v>
      </c>
      <c r="R411" s="117">
        <v>-1.2280252632793824</v>
      </c>
      <c r="S411" s="117">
        <v>-0.50064928854895463</v>
      </c>
      <c r="T411" s="117">
        <v>-1.8571600653800897</v>
      </c>
      <c r="U411" s="114">
        <v>0.22614257764285006</v>
      </c>
      <c r="V411" s="114">
        <v>0.41353439357939475</v>
      </c>
      <c r="W411" s="88">
        <v>-1.0699684800949054</v>
      </c>
      <c r="X411" s="50"/>
      <c r="Y411" s="89">
        <v>410</v>
      </c>
      <c r="Z411" s="114">
        <f>(幕後結果!$AB$2+幕後結果!$AB$4*幕後結果_最佳化!$N1412)*12/3</f>
        <v>-3.9459183254037494E-2</v>
      </c>
      <c r="AA411" s="114">
        <f>(幕後結果!$AC$2+幕後結果!$AC$4*幕後結果_最佳化!$O1412)*12/3</f>
        <v>-0.48534362772496809</v>
      </c>
      <c r="AB411" s="114">
        <f>(幕後結果!$AD$2+幕後結果!$AD$4*幕後結果_最佳化!$P1412)*12/3</f>
        <v>-2.9131607491421647</v>
      </c>
      <c r="AC411" s="114">
        <f>(幕後結果!$AE$2+幕後結果!$AE$4*幕後結果_最佳化!$Q1412)*12/3</f>
        <v>-0.80898715508970243</v>
      </c>
      <c r="AD411" s="114">
        <f>(幕後結果!$AF$2+幕後結果!$AF$4*幕後結果_最佳化!$R1412)*12/3</f>
        <v>-2.6124518315401595</v>
      </c>
      <c r="AE411" s="114">
        <f>(幕後結果!$AG$2+幕後結果!$AG$4*幕後結果_最佳化!$S1412)*12/3</f>
        <v>-0.72472587506046526</v>
      </c>
      <c r="AF411" s="114">
        <f>(幕後結果!$AH$2+幕後結果!$AH$4*幕後結果_最佳化!$T1412)*12/3</f>
        <v>-1.2347122058771918</v>
      </c>
      <c r="AG411" s="114">
        <f>(幕後結果!$AI$2+幕後結果!$AI$4*幕後結果_最佳化!$U1412)*12/3</f>
        <v>-2.1133769640659708</v>
      </c>
      <c r="AH411" s="114">
        <f>(幕後結果!$AJ$2+幕後結果!$AJ$4*幕後結果_最佳化!$V1412)*12/3</f>
        <v>-4.702788904630717E-2</v>
      </c>
      <c r="AI411" s="90">
        <f>(幕後結果!$AK$2+幕後結果!$AK$4*幕後結果_最佳化!$W1412)*12/3</f>
        <v>-0.4773674109475971</v>
      </c>
      <c r="AJ411" s="50"/>
      <c r="AK411" s="50"/>
      <c r="AL411" s="50"/>
      <c r="AM411" s="98">
        <v>410</v>
      </c>
      <c r="AN411" s="118">
        <f t="shared" si="79"/>
        <v>0.1758571591662757</v>
      </c>
      <c r="AO411" s="118">
        <f t="shared" si="80"/>
        <v>0.1361385344863435</v>
      </c>
      <c r="AP411" s="118">
        <f t="shared" si="81"/>
        <v>1.6446121054875345E-2</v>
      </c>
      <c r="AQ411" s="118">
        <f t="shared" si="82"/>
        <v>0.12230105601593107</v>
      </c>
      <c r="AR411" s="118">
        <f t="shared" si="83"/>
        <v>1.0612106126376659E-2</v>
      </c>
      <c r="AS411" s="118">
        <f t="shared" si="84"/>
        <v>0.13235919081980571</v>
      </c>
      <c r="AT411" s="118">
        <f t="shared" si="85"/>
        <v>8.762018294850546E-2</v>
      </c>
      <c r="AU411" s="118">
        <f t="shared" si="86"/>
        <v>0.16935928408165943</v>
      </c>
      <c r="AV411" s="118">
        <f t="shared" si="87"/>
        <v>9.1875480714640884E-2</v>
      </c>
      <c r="AW411" s="118">
        <f t="shared" si="88"/>
        <v>5.7430884585586151E-2</v>
      </c>
      <c r="AX411" s="118">
        <f t="shared" si="89"/>
        <v>1</v>
      </c>
      <c r="AY411" s="118">
        <f>SUMPRODUCT(AN411:AW411,幕後結果_最佳化!$Z$1005:$AI$1005)</f>
        <v>-3.4242284157467523E-2</v>
      </c>
      <c r="AZ411" s="118">
        <f>(SUMPRODUCT(AN411:AW411,MMULT(AN411:AW411,幕後結果!$AB$9:$AK$18)))*252</f>
        <v>6.8993050761107885E-2</v>
      </c>
      <c r="BA411" s="118">
        <f t="shared" si="90"/>
        <v>0.26266528274804019</v>
      </c>
      <c r="BB411" s="113">
        <f t="shared" si="91"/>
        <v>-0.2936904464510664</v>
      </c>
      <c r="BC411" s="50"/>
      <c r="BD411" s="50"/>
    </row>
    <row r="412" spans="1:56">
      <c r="A412" s="85">
        <v>411</v>
      </c>
      <c r="B412" s="114">
        <v>0.44102625470979073</v>
      </c>
      <c r="C412" s="114">
        <v>0.82266422086557056</v>
      </c>
      <c r="D412" s="114">
        <v>0.78250082915826358</v>
      </c>
      <c r="E412" s="114">
        <v>0.78423566061154393</v>
      </c>
      <c r="F412" s="114">
        <v>0.18001955476145426</v>
      </c>
      <c r="G412" s="114">
        <v>0.76730464115653674</v>
      </c>
      <c r="H412" s="114">
        <v>0.73790165915517636</v>
      </c>
      <c r="I412" s="114">
        <v>0.14720945012038555</v>
      </c>
      <c r="J412" s="114">
        <v>0.79788406584228189</v>
      </c>
      <c r="K412" s="94">
        <v>0.61504880416117658</v>
      </c>
      <c r="L412" s="95"/>
      <c r="M412" s="96">
        <v>411</v>
      </c>
      <c r="N412" s="117">
        <v>-0.148367801580465</v>
      </c>
      <c r="O412" s="117">
        <v>0.92556602170254432</v>
      </c>
      <c r="P412" s="117">
        <v>0.78066705561317717</v>
      </c>
      <c r="Q412" s="117">
        <v>0.78657844957128775</v>
      </c>
      <c r="R412" s="117">
        <v>-0.91529056767044403</v>
      </c>
      <c r="S412" s="117">
        <v>0.72999912788423993</v>
      </c>
      <c r="T412" s="117">
        <v>0.6368897163603755</v>
      </c>
      <c r="U412" s="114">
        <v>-1.0484769857074625</v>
      </c>
      <c r="V412" s="114">
        <v>0.8340871630943586</v>
      </c>
      <c r="W412" s="88">
        <v>0.29250257459076706</v>
      </c>
      <c r="X412" s="50"/>
      <c r="Y412" s="89">
        <v>411</v>
      </c>
      <c r="Z412" s="114">
        <f>(幕後結果!$AB$2+幕後結果!$AB$4*幕後結果_最佳化!$N1413)*12/3</f>
        <v>-0.23249642787450353</v>
      </c>
      <c r="AA412" s="114">
        <f>(幕後結果!$AC$2+幕後結果!$AC$4*幕後結果_最佳化!$O1413)*12/3</f>
        <v>2.279455936836869</v>
      </c>
      <c r="AB412" s="114">
        <f>(幕後結果!$AD$2+幕後結果!$AD$4*幕後結果_最佳化!$P1413)*12/3</f>
        <v>0.23578360498593343</v>
      </c>
      <c r="AC412" s="114">
        <f>(幕後結果!$AE$2+幕後結果!$AE$4*幕後結果_最佳化!$Q1413)*12/3</f>
        <v>0.10323055536221376</v>
      </c>
      <c r="AD412" s="114">
        <f>(幕後結果!$AF$2+幕後結果!$AF$4*幕後結果_最佳化!$R1413)*12/3</f>
        <v>-1.4483360854373462</v>
      </c>
      <c r="AE412" s="114">
        <f>(幕後結果!$AG$2+幕後結果!$AG$4*幕後結果_最佳化!$S1413)*12/3</f>
        <v>1.275981128058308</v>
      </c>
      <c r="AF412" s="114">
        <f>(幕後結果!$AH$2+幕後結果!$AH$4*幕後結果_最佳化!$T1413)*12/3</f>
        <v>5.7340945069897509E-2</v>
      </c>
      <c r="AG412" s="114">
        <f>(幕後結果!$AI$2+幕後結果!$AI$4*幕後結果_最佳化!$U1413)*12/3</f>
        <v>-2.9068236694343703</v>
      </c>
      <c r="AH412" s="114">
        <f>(幕後結果!$AJ$2+幕後結果!$AJ$4*幕後結果_最佳化!$V1413)*12/3</f>
        <v>1.6019951308251779</v>
      </c>
      <c r="AI412" s="90">
        <f>(幕後結果!$AK$2+幕後結果!$AK$4*幕後結果_最佳化!$W1413)*12/3</f>
        <v>1.2156353875571462</v>
      </c>
      <c r="AJ412" s="50"/>
      <c r="AK412" s="50"/>
      <c r="AL412" s="50"/>
      <c r="AM412" s="98">
        <v>411</v>
      </c>
      <c r="AN412" s="118">
        <f t="shared" si="79"/>
        <v>0.11073879713105962</v>
      </c>
      <c r="AO412" s="118">
        <f t="shared" si="80"/>
        <v>8.741174910629794E-2</v>
      </c>
      <c r="AP412" s="118">
        <f t="shared" si="81"/>
        <v>0.19384800813234576</v>
      </c>
      <c r="AQ412" s="118">
        <f t="shared" si="82"/>
        <v>7.4166282856280547E-2</v>
      </c>
      <c r="AR412" s="118">
        <f t="shared" si="83"/>
        <v>8.7346508139153567E-2</v>
      </c>
      <c r="AS412" s="118">
        <f t="shared" si="84"/>
        <v>6.15116592293979E-2</v>
      </c>
      <c r="AT412" s="118">
        <f t="shared" si="85"/>
        <v>8.4318919431999678E-2</v>
      </c>
      <c r="AU412" s="118">
        <f t="shared" si="86"/>
        <v>7.6293555284570075E-2</v>
      </c>
      <c r="AV412" s="118">
        <f t="shared" si="87"/>
        <v>0.11909363219814999</v>
      </c>
      <c r="AW412" s="118">
        <f t="shared" si="88"/>
        <v>0.10527088849074494</v>
      </c>
      <c r="AX412" s="118">
        <f t="shared" si="89"/>
        <v>1</v>
      </c>
      <c r="AY412" s="118">
        <f>SUMPRODUCT(AN412:AW412,幕後結果_最佳化!$Z$1005:$AI$1005)</f>
        <v>-0.10603495998609253</v>
      </c>
      <c r="AZ412" s="118">
        <f>(SUMPRODUCT(AN412:AW412,MMULT(AN412:AW412,幕後結果!$AB$9:$AK$18)))*252</f>
        <v>8.2248670406196628E-2</v>
      </c>
      <c r="BA412" s="118">
        <f t="shared" si="90"/>
        <v>0.28679028994405759</v>
      </c>
      <c r="BB412" s="113">
        <f t="shared" si="91"/>
        <v>-0.51931660592534123</v>
      </c>
      <c r="BC412" s="50"/>
      <c r="BD412" s="50"/>
    </row>
    <row r="413" spans="1:56">
      <c r="A413" s="85">
        <v>412</v>
      </c>
      <c r="B413" s="114">
        <v>0.7293761415466411</v>
      </c>
      <c r="C413" s="114">
        <v>0.67555471791108501</v>
      </c>
      <c r="D413" s="114">
        <v>0.82217611878371355</v>
      </c>
      <c r="E413" s="114">
        <v>0.46007924976809189</v>
      </c>
      <c r="F413" s="114">
        <v>0.13966089747382426</v>
      </c>
      <c r="G413" s="114">
        <v>0.81033153920000855</v>
      </c>
      <c r="H413" s="114">
        <v>0.58428621408249271</v>
      </c>
      <c r="I413" s="114">
        <v>0.89967766239320146</v>
      </c>
      <c r="J413" s="114">
        <v>0.12426471769605119</v>
      </c>
      <c r="K413" s="94">
        <v>5.6191891881327116E-2</v>
      </c>
      <c r="L413" s="95"/>
      <c r="M413" s="96">
        <v>412</v>
      </c>
      <c r="N413" s="117">
        <v>0.61092729048522409</v>
      </c>
      <c r="O413" s="117">
        <v>0.45530397883219442</v>
      </c>
      <c r="P413" s="117">
        <v>0.92368995706872981</v>
      </c>
      <c r="Q413" s="117">
        <v>-0.10023406838858105</v>
      </c>
      <c r="R413" s="117">
        <v>-1.0818441276113666</v>
      </c>
      <c r="S413" s="117">
        <v>0.87911869614154825</v>
      </c>
      <c r="T413" s="117">
        <v>0.21287101380911691</v>
      </c>
      <c r="U413" s="114">
        <v>1.2797170237861386</v>
      </c>
      <c r="V413" s="114">
        <v>-1.1539286176596477</v>
      </c>
      <c r="W413" s="88">
        <v>-1.5875692164590423</v>
      </c>
      <c r="X413" s="50"/>
      <c r="Y413" s="89">
        <v>412</v>
      </c>
      <c r="Z413" s="114">
        <f>(幕後結果!$AB$2+幕後結果!$AB$4*幕後結果_最佳化!$N1414)*12/3</f>
        <v>0.71020669503376277</v>
      </c>
      <c r="AA413" s="114">
        <f>(幕後結果!$AC$2+幕後結果!$AC$4*幕後結果_最佳化!$O1414)*12/3</f>
        <v>2.2941845740029332</v>
      </c>
      <c r="AB413" s="114">
        <f>(幕後結果!$AD$2+幕後結果!$AD$4*幕後結果_最佳化!$P1414)*12/3</f>
        <v>1.0145872536816469</v>
      </c>
      <c r="AC413" s="114">
        <f>(幕後結果!$AE$2+幕後結果!$AE$4*幕後結果_最佳化!$Q1414)*12/3</f>
        <v>-0.44131414654823981</v>
      </c>
      <c r="AD413" s="114">
        <f>(幕後結果!$AF$2+幕後結果!$AF$4*幕後結果_最佳化!$R1414)*12/3</f>
        <v>-1.5247517087998321</v>
      </c>
      <c r="AE413" s="114">
        <f>(幕後結果!$AG$2+幕後結果!$AG$4*幕後結果_最佳化!$S1414)*12/3</f>
        <v>1.359767834868266</v>
      </c>
      <c r="AF413" s="114">
        <f>(幕後結果!$AH$2+幕後結果!$AH$4*幕後結果_最佳化!$T1414)*12/3</f>
        <v>-0.27559068527151603</v>
      </c>
      <c r="AG413" s="114">
        <f>(幕後結果!$AI$2+幕後結果!$AI$4*幕後結果_最佳化!$U1414)*12/3</f>
        <v>0.27789724244849534</v>
      </c>
      <c r="AH413" s="114">
        <f>(幕後結果!$AJ$2+幕後結果!$AJ$4*幕後結果_最佳化!$V1414)*12/3</f>
        <v>0.44815875344699968</v>
      </c>
      <c r="AI413" s="90">
        <f>(幕後結果!$AK$2+幕後結果!$AK$4*幕後結果_最佳化!$W1414)*12/3</f>
        <v>-0.14020459385912576</v>
      </c>
      <c r="AJ413" s="50"/>
      <c r="AK413" s="50"/>
      <c r="AL413" s="50"/>
      <c r="AM413" s="98">
        <v>412</v>
      </c>
      <c r="AN413" s="118">
        <f t="shared" si="79"/>
        <v>3.0786555647423493E-3</v>
      </c>
      <c r="AO413" s="118">
        <f t="shared" si="80"/>
        <v>0.16609910206696529</v>
      </c>
      <c r="AP413" s="118">
        <f t="shared" si="81"/>
        <v>0.18902770625361962</v>
      </c>
      <c r="AQ413" s="118">
        <f t="shared" si="82"/>
        <v>3.3875854740237181E-2</v>
      </c>
      <c r="AR413" s="118">
        <f t="shared" si="83"/>
        <v>9.0844190686701076E-2</v>
      </c>
      <c r="AS413" s="118">
        <f t="shared" si="84"/>
        <v>0.14112520671340117</v>
      </c>
      <c r="AT413" s="118">
        <f t="shared" si="85"/>
        <v>0.12055181599037093</v>
      </c>
      <c r="AU413" s="118">
        <f t="shared" si="86"/>
        <v>0.1400132490223005</v>
      </c>
      <c r="AV413" s="118">
        <f t="shared" si="87"/>
        <v>0.11187160630499872</v>
      </c>
      <c r="AW413" s="118">
        <f t="shared" si="88"/>
        <v>3.5126126566631848E-3</v>
      </c>
      <c r="AX413" s="118">
        <f t="shared" si="89"/>
        <v>1</v>
      </c>
      <c r="AY413" s="118">
        <f>SUMPRODUCT(AN413:AW413,幕後結果_最佳化!$Z$1005:$AI$1005)</f>
        <v>-0.14756626025796579</v>
      </c>
      <c r="AZ413" s="118">
        <f>(SUMPRODUCT(AN413:AW413,MMULT(AN413:AW413,幕後結果!$AB$9:$AK$18)))*252</f>
        <v>8.5201385559386028E-2</v>
      </c>
      <c r="BA413" s="118">
        <f t="shared" si="90"/>
        <v>0.29189276380099938</v>
      </c>
      <c r="BB413" s="113">
        <f t="shared" si="91"/>
        <v>-0.65252134988799493</v>
      </c>
      <c r="BC413" s="50"/>
      <c r="BD413" s="50"/>
    </row>
    <row r="414" spans="1:56">
      <c r="A414" s="85">
        <v>413</v>
      </c>
      <c r="B414" s="114">
        <v>0.8232844313259724</v>
      </c>
      <c r="C414" s="114">
        <v>0.43025377401274612</v>
      </c>
      <c r="D414" s="114">
        <v>0.48421387671632843</v>
      </c>
      <c r="E414" s="114">
        <v>0.10218049760942249</v>
      </c>
      <c r="F414" s="114">
        <v>0.51836573582100365</v>
      </c>
      <c r="G414" s="114">
        <v>0.43259461200829352</v>
      </c>
      <c r="H414" s="114">
        <v>5.7747899583739271E-2</v>
      </c>
      <c r="I414" s="114">
        <v>0.13127241545105894</v>
      </c>
      <c r="J414" s="114">
        <v>0.9150600518062022</v>
      </c>
      <c r="K414" s="94">
        <v>0.56978682703647165</v>
      </c>
      <c r="L414" s="95"/>
      <c r="M414" s="96">
        <v>413</v>
      </c>
      <c r="N414" s="117">
        <v>0.92795456691291223</v>
      </c>
      <c r="O414" s="117">
        <v>-0.17572811296608609</v>
      </c>
      <c r="P414" s="117">
        <v>-3.9580274939314396E-2</v>
      </c>
      <c r="Q414" s="117">
        <v>-1.2692245281412577</v>
      </c>
      <c r="R414" s="117">
        <v>4.6052345627586311E-2</v>
      </c>
      <c r="S414" s="117">
        <v>-0.16977228478889272</v>
      </c>
      <c r="T414" s="117">
        <v>-1.57396388421593</v>
      </c>
      <c r="U414" s="114">
        <v>-1.1203965114228513</v>
      </c>
      <c r="V414" s="114">
        <v>1.3725898264838832</v>
      </c>
      <c r="W414" s="88">
        <v>0.1758314692111016</v>
      </c>
      <c r="X414" s="50"/>
      <c r="Y414" s="89">
        <v>413</v>
      </c>
      <c r="Z414" s="114">
        <f>(幕後結果!$AB$2+幕後結果!$AB$4*幕後結果_最佳化!$N1415)*12/3</f>
        <v>1.1038120359064627</v>
      </c>
      <c r="AA414" s="114">
        <f>(幕後結果!$AC$2+幕後結果!$AC$4*幕後結果_最佳化!$O1415)*12/3</f>
        <v>1.8514179702495721</v>
      </c>
      <c r="AB414" s="114">
        <f>(幕後結果!$AD$2+幕後結果!$AD$4*幕後結果_最佳化!$P1415)*12/3</f>
        <v>8.9901129277667025E-2</v>
      </c>
      <c r="AC414" s="114">
        <f>(幕後結果!$AE$2+幕後結果!$AE$4*幕後結果_最佳化!$Q1415)*12/3</f>
        <v>-1.2248461789713463</v>
      </c>
      <c r="AD414" s="114">
        <f>(幕後結果!$AF$2+幕後結果!$AF$4*幕後結果_最佳化!$R1415)*12/3</f>
        <v>-0.68491856782285554</v>
      </c>
      <c r="AE414" s="114">
        <f>(幕後結果!$AG$2+幕後結果!$AG$4*幕後結果_最佳化!$S1415)*12/3</f>
        <v>0.3057904528062117</v>
      </c>
      <c r="AF414" s="114">
        <f>(幕後結果!$AH$2+幕後結果!$AH$4*幕後結果_最佳化!$T1415)*12/3</f>
        <v>-1.1198928279903257</v>
      </c>
      <c r="AG414" s="114">
        <f>(幕後結果!$AI$2+幕後結果!$AI$4*幕後結果_最佳化!$U1415)*12/3</f>
        <v>-3.3678989763417757</v>
      </c>
      <c r="AH414" s="114">
        <f>(幕後結果!$AJ$2+幕後結果!$AJ$4*幕後結果_最佳化!$V1415)*12/3</f>
        <v>0.62975520517620354</v>
      </c>
      <c r="AI414" s="90">
        <f>(幕後結果!$AK$2+幕後結果!$AK$4*幕後結果_最佳化!$W1415)*12/3</f>
        <v>0.29143472346845445</v>
      </c>
      <c r="AJ414" s="50"/>
      <c r="AK414" s="50"/>
      <c r="AL414" s="50"/>
      <c r="AM414" s="98">
        <v>413</v>
      </c>
      <c r="AN414" s="118">
        <f t="shared" si="79"/>
        <v>6.2470772379482335E-2</v>
      </c>
      <c r="AO414" s="118">
        <f t="shared" si="80"/>
        <v>0.20761175596477899</v>
      </c>
      <c r="AP414" s="118">
        <f t="shared" si="81"/>
        <v>0.10340441497242747</v>
      </c>
      <c r="AQ414" s="118">
        <f t="shared" si="82"/>
        <v>3.2297186488963965E-2</v>
      </c>
      <c r="AR414" s="118">
        <f t="shared" si="83"/>
        <v>0.17367753960849946</v>
      </c>
      <c r="AS414" s="118">
        <f t="shared" si="84"/>
        <v>3.3752430559051458E-2</v>
      </c>
      <c r="AT414" s="118">
        <f t="shared" si="85"/>
        <v>0.13587813454624378</v>
      </c>
      <c r="AU414" s="118">
        <f t="shared" si="86"/>
        <v>7.4887487692048255E-2</v>
      </c>
      <c r="AV414" s="118">
        <f t="shared" si="87"/>
        <v>6.9720240110519652E-2</v>
      </c>
      <c r="AW414" s="118">
        <f t="shared" si="88"/>
        <v>0.10630003767798472</v>
      </c>
      <c r="AX414" s="118">
        <f t="shared" si="89"/>
        <v>1</v>
      </c>
      <c r="AY414" s="118">
        <f>SUMPRODUCT(AN414:AW414,幕後結果_最佳化!$Z$1005:$AI$1005)</f>
        <v>1.6394391862588467E-2</v>
      </c>
      <c r="AZ414" s="118">
        <f>(SUMPRODUCT(AN414:AW414,MMULT(AN414:AW414,幕後結果!$AB$9:$AK$18)))*252</f>
        <v>7.6757307943223718E-2</v>
      </c>
      <c r="BA414" s="118">
        <f t="shared" si="90"/>
        <v>0.27705109265841871</v>
      </c>
      <c r="BB414" s="113">
        <f t="shared" si="91"/>
        <v>-9.5670469598511124E-2</v>
      </c>
      <c r="BC414" s="50"/>
      <c r="BD414" s="50"/>
    </row>
    <row r="415" spans="1:56">
      <c r="A415" s="85">
        <v>414</v>
      </c>
      <c r="B415" s="114">
        <v>0.29822942138299813</v>
      </c>
      <c r="C415" s="114">
        <v>0.75074009187494117</v>
      </c>
      <c r="D415" s="114">
        <v>0.99498944619022534</v>
      </c>
      <c r="E415" s="114">
        <v>5.2797032519961595E-2</v>
      </c>
      <c r="F415" s="114">
        <v>0.16913269944132736</v>
      </c>
      <c r="G415" s="114">
        <v>0.36675411496732724</v>
      </c>
      <c r="H415" s="114">
        <v>0.60052798751247538</v>
      </c>
      <c r="I415" s="114">
        <v>0.63671787093110122</v>
      </c>
      <c r="J415" s="114">
        <v>1.8735121934618126E-2</v>
      </c>
      <c r="K415" s="94">
        <v>0.65124320092138599</v>
      </c>
      <c r="L415" s="95"/>
      <c r="M415" s="96">
        <v>414</v>
      </c>
      <c r="N415" s="117">
        <v>-0.52949971402113505</v>
      </c>
      <c r="O415" s="117">
        <v>0.67682055275211883</v>
      </c>
      <c r="P415" s="117">
        <v>2.5751001133866898</v>
      </c>
      <c r="Q415" s="117">
        <v>-1.6183180856249204</v>
      </c>
      <c r="R415" s="117">
        <v>-0.95759821644562859</v>
      </c>
      <c r="S415" s="117">
        <v>-0.34046253786997155</v>
      </c>
      <c r="T415" s="117">
        <v>0.25471397076051744</v>
      </c>
      <c r="U415" s="114">
        <v>0.3496994611169944</v>
      </c>
      <c r="V415" s="114">
        <v>-2.0806031661065587</v>
      </c>
      <c r="W415" s="88">
        <v>0.38867902797286402</v>
      </c>
      <c r="X415" s="50"/>
      <c r="Y415" s="89">
        <v>414</v>
      </c>
      <c r="Z415" s="114">
        <f>(幕後結果!$AB$2+幕後結果!$AB$4*幕後結果_最佳化!$N1416)*12/3</f>
        <v>-0.70569090503139753</v>
      </c>
      <c r="AA415" s="114">
        <f>(幕後結果!$AC$2+幕後結果!$AC$4*幕後結果_最佳化!$O1416)*12/3</f>
        <v>1.7713944154690477</v>
      </c>
      <c r="AB415" s="114">
        <f>(幕後結果!$AD$2+幕後結果!$AD$4*幕後結果_最佳化!$P1416)*12/3</f>
        <v>1.5964612324709442</v>
      </c>
      <c r="AC415" s="114">
        <f>(幕後結果!$AE$2+幕後結果!$AE$4*幕後結果_最佳化!$Q1416)*12/3</f>
        <v>-1.5048001872602399</v>
      </c>
      <c r="AD415" s="114">
        <f>(幕後結果!$AF$2+幕後結果!$AF$4*幕後結果_最佳化!$R1416)*12/3</f>
        <v>-1.8237052641946783</v>
      </c>
      <c r="AE415" s="114">
        <f>(幕後結果!$AG$2+幕後結果!$AG$4*幕後結果_最佳化!$S1416)*12/3</f>
        <v>-0.12931637672174762</v>
      </c>
      <c r="AF415" s="114">
        <f>(幕後結果!$AH$2+幕後結果!$AH$4*幕後結果_最佳化!$T1416)*12/3</f>
        <v>-0.41784480415867936</v>
      </c>
      <c r="AG415" s="114">
        <f>(幕後結果!$AI$2+幕後結果!$AI$4*幕後結果_最佳化!$U1416)*12/3</f>
        <v>-1.4543019374115735</v>
      </c>
      <c r="AH415" s="114">
        <f>(幕後結果!$AJ$2+幕後結果!$AJ$4*幕後結果_最佳化!$V1416)*12/3</f>
        <v>-0.27991629331598566</v>
      </c>
      <c r="AI415" s="90">
        <f>(幕後結果!$AK$2+幕後結果!$AK$4*幕後結果_最佳化!$W1416)*12/3</f>
        <v>0.37249954181907546</v>
      </c>
      <c r="AJ415" s="50"/>
      <c r="AK415" s="50"/>
      <c r="AL415" s="50"/>
      <c r="AM415" s="98">
        <v>414</v>
      </c>
      <c r="AN415" s="118">
        <f t="shared" si="79"/>
        <v>0.11398015402404151</v>
      </c>
      <c r="AO415" s="118">
        <f t="shared" si="80"/>
        <v>0.16291917133223011</v>
      </c>
      <c r="AP415" s="118">
        <f t="shared" si="81"/>
        <v>7.856192397246485E-2</v>
      </c>
      <c r="AQ415" s="118">
        <f t="shared" si="82"/>
        <v>0.11279147925116231</v>
      </c>
      <c r="AR415" s="118">
        <f t="shared" si="83"/>
        <v>0.17973320525006717</v>
      </c>
      <c r="AS415" s="118">
        <f t="shared" si="84"/>
        <v>0.13232373225029176</v>
      </c>
      <c r="AT415" s="118">
        <f t="shared" si="85"/>
        <v>9.2859522893345599E-3</v>
      </c>
      <c r="AU415" s="118">
        <f t="shared" si="86"/>
        <v>9.3476368010294686E-2</v>
      </c>
      <c r="AV415" s="118">
        <f t="shared" si="87"/>
        <v>9.547330109271214E-2</v>
      </c>
      <c r="AW415" s="118">
        <f t="shared" si="88"/>
        <v>2.145471252740087E-2</v>
      </c>
      <c r="AX415" s="118">
        <f t="shared" si="89"/>
        <v>1</v>
      </c>
      <c r="AY415" s="118">
        <f>SUMPRODUCT(AN415:AW415,幕後結果_最佳化!$Z$1005:$AI$1005)</f>
        <v>-7.1648038895983202E-2</v>
      </c>
      <c r="AZ415" s="118">
        <f>(SUMPRODUCT(AN415:AW415,MMULT(AN415:AW415,幕後結果!$AB$9:$AK$18)))*252</f>
        <v>8.2468573119255123E-2</v>
      </c>
      <c r="BA415" s="118">
        <f t="shared" si="90"/>
        <v>0.28717341993864115</v>
      </c>
      <c r="BB415" s="113">
        <f t="shared" si="91"/>
        <v>-0.39888106260133016</v>
      </c>
      <c r="BC415" s="50"/>
      <c r="BD415" s="50"/>
    </row>
    <row r="416" spans="1:56">
      <c r="A416" s="85">
        <v>415</v>
      </c>
      <c r="B416" s="114">
        <v>8.639522071530048E-2</v>
      </c>
      <c r="C416" s="114">
        <v>0.76102807375458026</v>
      </c>
      <c r="D416" s="114">
        <v>0.95468623028508826</v>
      </c>
      <c r="E416" s="114">
        <v>0.13379598063366416</v>
      </c>
      <c r="F416" s="114">
        <v>5.9596485553279566E-2</v>
      </c>
      <c r="G416" s="114">
        <v>0.97454150372995141</v>
      </c>
      <c r="H416" s="114">
        <v>0.57264686503949336</v>
      </c>
      <c r="I416" s="114">
        <v>0.12031713618223527</v>
      </c>
      <c r="J416" s="114">
        <v>0.29167882504999953</v>
      </c>
      <c r="K416" s="94">
        <v>0.84175613328688526</v>
      </c>
      <c r="L416" s="95"/>
      <c r="M416" s="96">
        <v>415</v>
      </c>
      <c r="N416" s="117">
        <v>-1.3632921932079856</v>
      </c>
      <c r="O416" s="117">
        <v>0.70961348899189913</v>
      </c>
      <c r="P416" s="117">
        <v>1.6920966902452215</v>
      </c>
      <c r="Q416" s="117">
        <v>-1.1086250634083332</v>
      </c>
      <c r="R416" s="117">
        <v>-1.5581699300229321</v>
      </c>
      <c r="S416" s="117">
        <v>1.952178696391943</v>
      </c>
      <c r="T416" s="117">
        <v>0.18311693284931535</v>
      </c>
      <c r="U416" s="114">
        <v>-1.1734029061548654</v>
      </c>
      <c r="V416" s="114">
        <v>-0.54848685882112924</v>
      </c>
      <c r="W416" s="88">
        <v>1.0017016005774912</v>
      </c>
      <c r="X416" s="50"/>
      <c r="Y416" s="89">
        <v>415</v>
      </c>
      <c r="Z416" s="114">
        <f>(幕後結果!$AB$2+幕後結果!$AB$4*幕後結果_最佳化!$N1417)*12/3</f>
        <v>-1.7408862884869627</v>
      </c>
      <c r="AA416" s="114">
        <f>(幕後結果!$AC$2+幕後結果!$AC$4*幕後結果_最佳化!$O1417)*12/3</f>
        <v>1.2557786424550934</v>
      </c>
      <c r="AB416" s="114">
        <f>(幕後結果!$AD$2+幕後結果!$AD$4*幕後結果_最佳化!$P1417)*12/3</f>
        <v>-0.2181383809278753</v>
      </c>
      <c r="AC416" s="114">
        <f>(幕後結果!$AE$2+幕後結果!$AE$4*幕後結果_最佳化!$Q1417)*12/3</f>
        <v>-1.2561445843976484</v>
      </c>
      <c r="AD416" s="114">
        <f>(幕後結果!$AF$2+幕後結果!$AF$4*幕後結果_最佳化!$R1417)*12/3</f>
        <v>-2.82161706817433</v>
      </c>
      <c r="AE416" s="114">
        <f>(幕後結果!$AG$2+幕後結果!$AG$4*幕後結果_最佳化!$S1417)*12/3</f>
        <v>1.5962383485748717</v>
      </c>
      <c r="AF416" s="114">
        <f>(幕後結果!$AH$2+幕後結果!$AH$4*幕後結果_最佳化!$T1417)*12/3</f>
        <v>-0.42284605044008733</v>
      </c>
      <c r="AG416" s="114">
        <f>(幕後結果!$AI$2+幕後結果!$AI$4*幕後結果_最佳化!$U1417)*12/3</f>
        <v>-4.0156987729811373</v>
      </c>
      <c r="AH416" s="114">
        <f>(幕後結果!$AJ$2+幕後結果!$AJ$4*幕後結果_最佳化!$V1417)*12/3</f>
        <v>0.59724762905205653</v>
      </c>
      <c r="AI416" s="90">
        <f>(幕後結果!$AK$2+幕後結果!$AK$4*幕後結果_最佳化!$W1417)*12/3</f>
        <v>0.5872771652542097</v>
      </c>
      <c r="AJ416" s="50"/>
      <c r="AK416" s="50"/>
      <c r="AL416" s="50"/>
      <c r="AM416" s="98">
        <v>415</v>
      </c>
      <c r="AN416" s="118">
        <f t="shared" si="79"/>
        <v>0.14577835291775385</v>
      </c>
      <c r="AO416" s="118">
        <f t="shared" si="80"/>
        <v>0.12304422969151266</v>
      </c>
      <c r="AP416" s="118">
        <f t="shared" si="81"/>
        <v>0.18904784722437878</v>
      </c>
      <c r="AQ416" s="118">
        <f t="shared" si="82"/>
        <v>6.8646198639848027E-2</v>
      </c>
      <c r="AR416" s="118">
        <f t="shared" si="83"/>
        <v>5.2284110191946891E-2</v>
      </c>
      <c r="AS416" s="118">
        <f t="shared" si="84"/>
        <v>4.4282048115721071E-3</v>
      </c>
      <c r="AT416" s="118">
        <f t="shared" si="85"/>
        <v>5.698881920936482E-2</v>
      </c>
      <c r="AU416" s="118">
        <f t="shared" si="86"/>
        <v>8.1106221072889284E-2</v>
      </c>
      <c r="AV416" s="118">
        <f t="shared" si="87"/>
        <v>0.10019505338537366</v>
      </c>
      <c r="AW416" s="118">
        <f t="shared" si="88"/>
        <v>0.17848096285535975</v>
      </c>
      <c r="AX416" s="118">
        <f t="shared" si="89"/>
        <v>0.99999999999999989</v>
      </c>
      <c r="AY416" s="118">
        <f>SUMPRODUCT(AN416:AW416,幕後結果_最佳化!$Z$1005:$AI$1005)</f>
        <v>8.335382422126586E-3</v>
      </c>
      <c r="AZ416" s="118">
        <f>(SUMPRODUCT(AN416:AW416,MMULT(AN416:AW416,幕後結果!$AB$9:$AK$18)))*252</f>
        <v>9.21549280550885E-2</v>
      </c>
      <c r="BA416" s="118">
        <f t="shared" si="90"/>
        <v>0.30357030166847432</v>
      </c>
      <c r="BB416" s="113">
        <f t="shared" si="91"/>
        <v>-0.1138603393938747</v>
      </c>
      <c r="BC416" s="50"/>
      <c r="BD416" s="50"/>
    </row>
    <row r="417" spans="1:56">
      <c r="A417" s="85">
        <v>416</v>
      </c>
      <c r="B417" s="114">
        <v>0.74318650408589959</v>
      </c>
      <c r="C417" s="114">
        <v>0.87743090103946675</v>
      </c>
      <c r="D417" s="114">
        <v>0.56630957301950557</v>
      </c>
      <c r="E417" s="114">
        <v>0.13630022194101987</v>
      </c>
      <c r="F417" s="114">
        <v>0.74165110815958668</v>
      </c>
      <c r="G417" s="114">
        <v>6.0847817342835064E-3</v>
      </c>
      <c r="H417" s="114">
        <v>0.5874931988236276</v>
      </c>
      <c r="I417" s="114">
        <v>0.3591148259148913</v>
      </c>
      <c r="J417" s="114">
        <v>6.4262714106941843E-3</v>
      </c>
      <c r="K417" s="94">
        <v>0.65596837927010321</v>
      </c>
      <c r="L417" s="95"/>
      <c r="M417" s="96">
        <v>416</v>
      </c>
      <c r="N417" s="117">
        <v>0.65320055603271854</v>
      </c>
      <c r="O417" s="117">
        <v>1.1622394901757331</v>
      </c>
      <c r="P417" s="117">
        <v>0.16698626775045075</v>
      </c>
      <c r="Q417" s="117">
        <v>-1.0970936772661717</v>
      </c>
      <c r="R417" s="117">
        <v>0.64844405560446117</v>
      </c>
      <c r="S417" s="117">
        <v>-2.5071889606518321</v>
      </c>
      <c r="T417" s="117">
        <v>0.22110124310564958</v>
      </c>
      <c r="U417" s="114">
        <v>-0.36082583054405276</v>
      </c>
      <c r="V417" s="114">
        <v>-2.4878292378580587</v>
      </c>
      <c r="W417" s="88">
        <v>0.40148478017693517</v>
      </c>
      <c r="X417" s="50"/>
      <c r="Y417" s="89">
        <v>416</v>
      </c>
      <c r="Z417" s="114">
        <f>(幕後結果!$AB$2+幕後結果!$AB$4*幕後結果_最佳化!$N1418)*12/3</f>
        <v>0.76269108465195024</v>
      </c>
      <c r="AA417" s="114">
        <f>(幕後結果!$AC$2+幕後結果!$AC$4*幕後結果_最佳化!$O1418)*12/3</f>
        <v>3.0521244500110409</v>
      </c>
      <c r="AB417" s="114">
        <f>(幕後結果!$AD$2+幕後結果!$AD$4*幕後結果_最佳化!$P1418)*12/3</f>
        <v>0.5613097205081683</v>
      </c>
      <c r="AC417" s="114">
        <f>(幕後結果!$AE$2+幕後結果!$AE$4*幕後結果_最佳化!$Q1418)*12/3</f>
        <v>-0.98920006279187189</v>
      </c>
      <c r="AD417" s="114">
        <f>(幕後結果!$AF$2+幕後結果!$AF$4*幕後結果_最佳化!$R1418)*12/3</f>
        <v>8.5255533511873427E-2</v>
      </c>
      <c r="AE417" s="114">
        <f>(幕後結果!$AG$2+幕後結果!$AG$4*幕後結果_最佳化!$S1418)*12/3</f>
        <v>-1.4433308773557556</v>
      </c>
      <c r="AF417" s="114">
        <f>(幕後結果!$AH$2+幕後結果!$AH$4*幕後結果_最佳化!$T1418)*12/3</f>
        <v>-0.26584253202883573</v>
      </c>
      <c r="AG417" s="114">
        <f>(幕後結果!$AI$2+幕後結果!$AI$4*幕後結果_最佳化!$U1418)*12/3</f>
        <v>-2.333120486684785</v>
      </c>
      <c r="AH417" s="114">
        <f>(幕後結果!$AJ$2+幕後結果!$AJ$4*幕後結果_最佳化!$V1418)*12/3</f>
        <v>-0.70707844236395001</v>
      </c>
      <c r="AI417" s="90">
        <f>(幕後結果!$AK$2+幕後結果!$AK$4*幕後結果_最佳化!$W1418)*12/3</f>
        <v>0.94306545625625271</v>
      </c>
      <c r="AJ417" s="50"/>
      <c r="AK417" s="50"/>
      <c r="AL417" s="50"/>
      <c r="AM417" s="98">
        <v>416</v>
      </c>
      <c r="AN417" s="118">
        <f t="shared" si="79"/>
        <v>0.22087252200403698</v>
      </c>
      <c r="AO417" s="118">
        <f t="shared" si="80"/>
        <v>6.5894900773176557E-2</v>
      </c>
      <c r="AP417" s="118">
        <f t="shared" si="81"/>
        <v>8.0178590965763102E-2</v>
      </c>
      <c r="AQ417" s="118">
        <f t="shared" si="82"/>
        <v>0.14628695762682284</v>
      </c>
      <c r="AR417" s="118">
        <f t="shared" si="83"/>
        <v>0.11953494230893796</v>
      </c>
      <c r="AS417" s="118">
        <f t="shared" si="84"/>
        <v>0.18607419692834415</v>
      </c>
      <c r="AT417" s="118">
        <f t="shared" si="85"/>
        <v>4.0405888511493578E-2</v>
      </c>
      <c r="AU417" s="118">
        <f t="shared" si="86"/>
        <v>0.10421106873022552</v>
      </c>
      <c r="AV417" s="118">
        <f t="shared" si="87"/>
        <v>2.5748167180079311E-2</v>
      </c>
      <c r="AW417" s="118">
        <f t="shared" si="88"/>
        <v>1.0792764971119794E-2</v>
      </c>
      <c r="AX417" s="118">
        <f t="shared" si="89"/>
        <v>0.99999999999999989</v>
      </c>
      <c r="AY417" s="118">
        <f>SUMPRODUCT(AN417:AW417,幕後結果_最佳化!$Z$1005:$AI$1005)</f>
        <v>-0.22764642488835318</v>
      </c>
      <c r="AZ417" s="118">
        <f>(SUMPRODUCT(AN417:AW417,MMULT(AN417:AW417,幕後結果!$AB$9:$AK$18)))*252</f>
        <v>8.5755243961044572E-2</v>
      </c>
      <c r="BA417" s="118">
        <f t="shared" si="90"/>
        <v>0.29283996305327686</v>
      </c>
      <c r="BB417" s="113">
        <f t="shared" si="91"/>
        <v>-0.92387125741827869</v>
      </c>
      <c r="BC417" s="50"/>
      <c r="BD417" s="50"/>
    </row>
    <row r="418" spans="1:56">
      <c r="A418" s="85">
        <v>417</v>
      </c>
      <c r="B418" s="114">
        <v>0.76983668269376926</v>
      </c>
      <c r="C418" s="114">
        <v>0.40420738391643152</v>
      </c>
      <c r="D418" s="114">
        <v>0.32047670476313717</v>
      </c>
      <c r="E418" s="114">
        <v>0.1472625258932192</v>
      </c>
      <c r="F418" s="114">
        <v>0.84690838033150251</v>
      </c>
      <c r="G418" s="114">
        <v>0.53329934232991461</v>
      </c>
      <c r="H418" s="114">
        <v>0.26249938910056136</v>
      </c>
      <c r="I418" s="114">
        <v>0.35653884081709797</v>
      </c>
      <c r="J418" s="114">
        <v>0.48333706612830074</v>
      </c>
      <c r="K418" s="94">
        <v>0.8174720773839792</v>
      </c>
      <c r="L418" s="95"/>
      <c r="M418" s="96">
        <v>417</v>
      </c>
      <c r="N418" s="117">
        <v>0.73830910539226169</v>
      </c>
      <c r="O418" s="117">
        <v>-0.2424715902516168</v>
      </c>
      <c r="P418" s="117">
        <v>-0.46636618789399226</v>
      </c>
      <c r="Q418" s="117">
        <v>-1.0482464996728118</v>
      </c>
      <c r="R418" s="117">
        <v>1.0232635785112616</v>
      </c>
      <c r="S418" s="117">
        <v>8.3566232772290125E-2</v>
      </c>
      <c r="T418" s="117">
        <v>-0.63565888783054059</v>
      </c>
      <c r="U418" s="114">
        <v>-0.36772582574719737</v>
      </c>
      <c r="V418" s="114">
        <v>-4.1779932915268762E-2</v>
      </c>
      <c r="W418" s="88">
        <v>0.90577332022337997</v>
      </c>
      <c r="X418" s="50"/>
      <c r="Y418" s="89">
        <v>417</v>
      </c>
      <c r="Z418" s="114">
        <f>(幕後結果!$AB$2+幕後結果!$AB$4*幕後結果_最佳化!$N1419)*12/3</f>
        <v>0.86835763788774101</v>
      </c>
      <c r="AA418" s="114">
        <f>(幕後結果!$AC$2+幕後結果!$AC$4*幕後結果_最佳化!$O1419)*12/3</f>
        <v>1.657509913833505</v>
      </c>
      <c r="AB418" s="114">
        <f>(幕後結果!$AD$2+幕後結果!$AD$4*幕後結果_最佳化!$P1419)*12/3</f>
        <v>-0.58986559338181743</v>
      </c>
      <c r="AC418" s="114">
        <f>(幕後結果!$AE$2+幕後結果!$AE$4*幕後結果_最佳化!$Q1419)*12/3</f>
        <v>-1.1089879201425883</v>
      </c>
      <c r="AD418" s="114">
        <f>(幕後結果!$AF$2+幕後結果!$AF$4*幕後結果_最佳化!$R1419)*12/3</f>
        <v>0.21559404028678419</v>
      </c>
      <c r="AE418" s="114">
        <f>(幕後結果!$AG$2+幕後結果!$AG$4*幕後結果_最佳化!$S1419)*12/3</f>
        <v>0.64508751949012333</v>
      </c>
      <c r="AF418" s="114">
        <f>(幕後結果!$AH$2+幕後結果!$AH$4*幕後結果_最佳化!$T1419)*12/3</f>
        <v>-0.6752880494266752</v>
      </c>
      <c r="AG418" s="114">
        <f>(幕後結果!$AI$2+幕後結果!$AI$4*幕後結果_最佳化!$U1419)*12/3</f>
        <v>-2.0842717819115828</v>
      </c>
      <c r="AH418" s="114">
        <f>(幕後結果!$AJ$2+幕後結果!$AJ$4*幕後結果_最佳化!$V1419)*12/3</f>
        <v>0.21662877745110434</v>
      </c>
      <c r="AI418" s="90">
        <f>(幕後結果!$AK$2+幕後結果!$AK$4*幕後結果_最佳化!$W1419)*12/3</f>
        <v>1.3192605284698602</v>
      </c>
      <c r="AJ418" s="50"/>
      <c r="AK418" s="50"/>
      <c r="AL418" s="50"/>
      <c r="AM418" s="98">
        <v>417</v>
      </c>
      <c r="AN418" s="118">
        <f t="shared" si="79"/>
        <v>5.0246907087765538E-2</v>
      </c>
      <c r="AO418" s="118">
        <f t="shared" si="80"/>
        <v>0.11389856380915375</v>
      </c>
      <c r="AP418" s="118">
        <f t="shared" si="81"/>
        <v>0.16854564394174446</v>
      </c>
      <c r="AQ418" s="118">
        <f t="shared" si="82"/>
        <v>0.25932927650673604</v>
      </c>
      <c r="AR418" s="118">
        <f t="shared" si="83"/>
        <v>1.6489709994992233E-2</v>
      </c>
      <c r="AS418" s="118">
        <f t="shared" si="84"/>
        <v>7.8931845862507261E-3</v>
      </c>
      <c r="AT418" s="118">
        <f t="shared" si="85"/>
        <v>1.1719229539252947E-2</v>
      </c>
      <c r="AU418" s="118">
        <f t="shared" si="86"/>
        <v>0.10882853507964431</v>
      </c>
      <c r="AV418" s="118">
        <f t="shared" si="87"/>
        <v>0.15821139188657515</v>
      </c>
      <c r="AW418" s="118">
        <f t="shared" si="88"/>
        <v>0.10483755756788499</v>
      </c>
      <c r="AX418" s="118">
        <f t="shared" si="89"/>
        <v>1.0000000000000002</v>
      </c>
      <c r="AY418" s="118">
        <f>SUMPRODUCT(AN418:AW418,幕後結果_最佳化!$Z$1005:$AI$1005)</f>
        <v>-0.10525855402896019</v>
      </c>
      <c r="AZ418" s="118">
        <f>(SUMPRODUCT(AN418:AW418,MMULT(AN418:AW418,幕後結果!$AB$9:$AK$18)))*252</f>
        <v>7.2297329224534926E-2</v>
      </c>
      <c r="BA418" s="118">
        <f t="shared" si="90"/>
        <v>0.26888162678869476</v>
      </c>
      <c r="BB418" s="113">
        <f t="shared" si="91"/>
        <v>-0.5510177686681178</v>
      </c>
      <c r="BC418" s="50"/>
      <c r="BD418" s="50"/>
    </row>
    <row r="419" spans="1:56">
      <c r="A419" s="85">
        <v>418</v>
      </c>
      <c r="B419" s="114">
        <v>0.97959464526080975</v>
      </c>
      <c r="C419" s="114">
        <v>0.14529994721333539</v>
      </c>
      <c r="D419" s="114">
        <v>0.66788319201420654</v>
      </c>
      <c r="E419" s="114">
        <v>0.28971037471693761</v>
      </c>
      <c r="F419" s="114">
        <v>0.40230466800715159</v>
      </c>
      <c r="G419" s="114">
        <v>0.21032111745587057</v>
      </c>
      <c r="H419" s="114">
        <v>0.12643022541715099</v>
      </c>
      <c r="I419" s="114">
        <v>0.96056002471974899</v>
      </c>
      <c r="J419" s="114">
        <v>0.21085568786501119</v>
      </c>
      <c r="K419" s="94">
        <v>7.9731487907364063E-3</v>
      </c>
      <c r="L419" s="95"/>
      <c r="M419" s="96">
        <v>418</v>
      </c>
      <c r="N419" s="117">
        <v>2.045448013679513</v>
      </c>
      <c r="O419" s="117">
        <v>-1.0568065279772008</v>
      </c>
      <c r="P419" s="117">
        <v>0.43407550006443285</v>
      </c>
      <c r="Q419" s="117">
        <v>-0.55423102309870143</v>
      </c>
      <c r="R419" s="117">
        <v>-0.24738622213990866</v>
      </c>
      <c r="S419" s="117">
        <v>-0.80530753461438342</v>
      </c>
      <c r="T419" s="117">
        <v>-1.1434291610074525</v>
      </c>
      <c r="U419" s="114">
        <v>1.7572221538702282</v>
      </c>
      <c r="V419" s="114">
        <v>-0.8034557280945066</v>
      </c>
      <c r="W419" s="88">
        <v>-2.4101423452351169</v>
      </c>
      <c r="X419" s="50"/>
      <c r="Y419" s="89">
        <v>418</v>
      </c>
      <c r="Z419" s="114">
        <f>(幕後結果!$AB$2+幕後結果!$AB$4*幕後結果_最佳化!$N1420)*12/3</f>
        <v>2.4912364682578025</v>
      </c>
      <c r="AA419" s="114">
        <f>(幕後結果!$AC$2+幕後結果!$AC$4*幕後結果_最佳化!$O1420)*12/3</f>
        <v>1.677938145763574</v>
      </c>
      <c r="AB419" s="114">
        <f>(幕後結果!$AD$2+幕後結果!$AD$4*幕後結果_最佳化!$P1420)*12/3</f>
        <v>1.4332205815863055</v>
      </c>
      <c r="AC419" s="114">
        <f>(幕後結果!$AE$2+幕後結果!$AE$4*幕後結果_最佳化!$Q1420)*12/3</f>
        <v>-0.75968638788233234</v>
      </c>
      <c r="AD419" s="114">
        <f>(幕後結果!$AF$2+幕後結果!$AF$4*幕後結果_最佳化!$R1420)*12/3</f>
        <v>-0.46715312940720849</v>
      </c>
      <c r="AE419" s="114">
        <f>(幕後結果!$AG$2+幕後結果!$AG$4*幕後結果_最佳化!$S1420)*12/3</f>
        <v>-3.0807050884679166E-4</v>
      </c>
      <c r="AF419" s="114">
        <f>(幕後結果!$AH$2+幕後結果!$AH$4*幕後結果_最佳化!$T1420)*12/3</f>
        <v>-0.9129404128618468</v>
      </c>
      <c r="AG419" s="114">
        <f>(幕後結果!$AI$2+幕後結果!$AI$4*幕後結果_最佳化!$U1420)*12/3</f>
        <v>1.4399407406397622</v>
      </c>
      <c r="AH419" s="114">
        <f>(幕後結果!$AJ$2+幕後結果!$AJ$4*幕後結果_最佳化!$V1420)*12/3</f>
        <v>-0.15583942855895683</v>
      </c>
      <c r="AI419" s="90">
        <f>(幕後結果!$AK$2+幕後結果!$AK$4*幕後結果_最佳化!$W1420)*12/3</f>
        <v>-0.76035280101949698</v>
      </c>
      <c r="AJ419" s="50"/>
      <c r="AK419" s="50"/>
      <c r="AL419" s="50"/>
      <c r="AM419" s="98">
        <v>418</v>
      </c>
      <c r="AN419" s="118">
        <f t="shared" si="79"/>
        <v>0.10294885308114497</v>
      </c>
      <c r="AO419" s="118">
        <f t="shared" si="80"/>
        <v>9.9908683934111633E-2</v>
      </c>
      <c r="AP419" s="118">
        <f t="shared" si="81"/>
        <v>0.1801328990180491</v>
      </c>
      <c r="AQ419" s="118">
        <f t="shared" si="82"/>
        <v>1.7389080612637744E-2</v>
      </c>
      <c r="AR419" s="118">
        <f t="shared" si="83"/>
        <v>0.19694016904967226</v>
      </c>
      <c r="AS419" s="118">
        <f t="shared" si="84"/>
        <v>5.3032561639529845E-2</v>
      </c>
      <c r="AT419" s="118">
        <f t="shared" si="85"/>
        <v>8.4771140256388586E-2</v>
      </c>
      <c r="AU419" s="118">
        <f t="shared" si="86"/>
        <v>4.7820685029202885E-2</v>
      </c>
      <c r="AV419" s="118">
        <f t="shared" si="87"/>
        <v>0.17871539006578213</v>
      </c>
      <c r="AW419" s="118">
        <f t="shared" si="88"/>
        <v>3.8340537313481138E-2</v>
      </c>
      <c r="AX419" s="118">
        <f t="shared" si="89"/>
        <v>1.0000000000000002</v>
      </c>
      <c r="AY419" s="118">
        <f>SUMPRODUCT(AN419:AW419,幕後結果_最佳化!$Z$1005:$AI$1005)</f>
        <v>-0.12633317592032706</v>
      </c>
      <c r="AZ419" s="118">
        <f>(SUMPRODUCT(AN419:AW419,MMULT(AN419:AW419,幕後結果!$AB$9:$AK$18)))*252</f>
        <v>8.4921958699511815E-2</v>
      </c>
      <c r="BA419" s="118">
        <f t="shared" si="90"/>
        <v>0.2914137242813245</v>
      </c>
      <c r="BB419" s="113">
        <f t="shared" si="91"/>
        <v>-0.58073166024587441</v>
      </c>
      <c r="BC419" s="50"/>
      <c r="BD419" s="50"/>
    </row>
    <row r="420" spans="1:56">
      <c r="A420" s="85">
        <v>419</v>
      </c>
      <c r="B420" s="114">
        <v>0.65907924505350257</v>
      </c>
      <c r="C420" s="114">
        <v>0.69006295825541075</v>
      </c>
      <c r="D420" s="114">
        <v>0.98330740488176405</v>
      </c>
      <c r="E420" s="114">
        <v>0.86240697354997553</v>
      </c>
      <c r="F420" s="114">
        <v>0.20883150067936995</v>
      </c>
      <c r="G420" s="114">
        <v>6.8860148961406686E-2</v>
      </c>
      <c r="H420" s="114">
        <v>0.70514313929720696</v>
      </c>
      <c r="I420" s="114">
        <v>0.4374060366185093</v>
      </c>
      <c r="J420" s="114">
        <v>0.57770866012538624</v>
      </c>
      <c r="K420" s="94">
        <v>0.28889517209739846</v>
      </c>
      <c r="L420" s="95"/>
      <c r="M420" s="96">
        <v>419</v>
      </c>
      <c r="N420" s="117">
        <v>0.40995152157456966</v>
      </c>
      <c r="O420" s="117">
        <v>0.49602881162612295</v>
      </c>
      <c r="P420" s="117">
        <v>2.1274201398642898</v>
      </c>
      <c r="Q420" s="117">
        <v>1.0911973518405094</v>
      </c>
      <c r="R420" s="117">
        <v>-0.81048235656133316</v>
      </c>
      <c r="S420" s="117">
        <v>-1.4843341382954609</v>
      </c>
      <c r="T420" s="117">
        <v>0.53925093161052928</v>
      </c>
      <c r="U420" s="114">
        <v>-0.15754915276362688</v>
      </c>
      <c r="V420" s="114">
        <v>0.19603511711377536</v>
      </c>
      <c r="W420" s="88">
        <v>-0.55661523239804722</v>
      </c>
      <c r="X420" s="50"/>
      <c r="Y420" s="89">
        <v>419</v>
      </c>
      <c r="Z420" s="114">
        <f>(幕後結果!$AB$2+幕後結果!$AB$4*幕後結果_最佳化!$N1421)*12/3</f>
        <v>0.46068514937813348</v>
      </c>
      <c r="AA420" s="114">
        <f>(幕後結果!$AC$2+幕後結果!$AC$4*幕後結果_最佳化!$O1421)*12/3</f>
        <v>2.2037965724696029</v>
      </c>
      <c r="AB420" s="114">
        <f>(幕後結果!$AD$2+幕後結果!$AD$4*幕後結果_最佳化!$P1421)*12/3</f>
        <v>2.0725400458784868</v>
      </c>
      <c r="AC420" s="114">
        <f>(幕後結果!$AE$2+幕後結果!$AE$4*幕後結果_最佳化!$Q1421)*12/3</f>
        <v>0.29934617058416096</v>
      </c>
      <c r="AD420" s="114">
        <f>(幕後結果!$AF$2+幕後結果!$AF$4*幕後結果_最佳化!$R1421)*12/3</f>
        <v>-0.90814352515153829</v>
      </c>
      <c r="AE420" s="114">
        <f>(幕後結果!$AG$2+幕後結果!$AG$4*幕後結果_最佳化!$S1421)*12/3</f>
        <v>-0.44405654982471493</v>
      </c>
      <c r="AF420" s="114">
        <f>(幕後結果!$AH$2+幕後結果!$AH$4*幕後結果_最佳化!$T1421)*12/3</f>
        <v>7.0794415822367562E-2</v>
      </c>
      <c r="AG420" s="114">
        <f>(幕後結果!$AI$2+幕後結果!$AI$4*幕後結果_最佳化!$U1421)*12/3</f>
        <v>-0.96381118890718032</v>
      </c>
      <c r="AH420" s="114">
        <f>(幕後結果!$AJ$2+幕後結果!$AJ$4*幕後結果_最佳化!$V1421)*12/3</f>
        <v>1.2363712990726514</v>
      </c>
      <c r="AI420" s="90">
        <f>(幕後結果!$AK$2+幕後結果!$AK$4*幕後結果_最佳化!$W1421)*12/3</f>
        <v>0.83654423005999945</v>
      </c>
      <c r="AJ420" s="50"/>
      <c r="AK420" s="50"/>
      <c r="AL420" s="50"/>
      <c r="AM420" s="98">
        <v>419</v>
      </c>
      <c r="AN420" s="118">
        <f t="shared" si="79"/>
        <v>2.5587077773300555E-2</v>
      </c>
      <c r="AO420" s="118">
        <f t="shared" si="80"/>
        <v>2.4082302796610604E-2</v>
      </c>
      <c r="AP420" s="118">
        <f t="shared" si="81"/>
        <v>0.14925413107361371</v>
      </c>
      <c r="AQ420" s="118">
        <f t="shared" si="82"/>
        <v>5.6827824500179942E-3</v>
      </c>
      <c r="AR420" s="118">
        <f t="shared" si="83"/>
        <v>0.1181588397154431</v>
      </c>
      <c r="AS420" s="118">
        <f t="shared" si="84"/>
        <v>7.4423795293272504E-2</v>
      </c>
      <c r="AT420" s="118">
        <f t="shared" si="85"/>
        <v>0.16938595591789465</v>
      </c>
      <c r="AU420" s="118">
        <f t="shared" si="86"/>
        <v>3.1894985823335643E-2</v>
      </c>
      <c r="AV420" s="118">
        <f t="shared" si="87"/>
        <v>0.2187260592640996</v>
      </c>
      <c r="AW420" s="118">
        <f t="shared" si="88"/>
        <v>0.18280406989241146</v>
      </c>
      <c r="AX420" s="118">
        <f t="shared" si="89"/>
        <v>0.99999999999999978</v>
      </c>
      <c r="AY420" s="118">
        <f>SUMPRODUCT(AN420:AW420,幕後結果_最佳化!$Z$1005:$AI$1005)</f>
        <v>2.4827506626109858E-2</v>
      </c>
      <c r="AZ420" s="118">
        <f>(SUMPRODUCT(AN420:AW420,MMULT(AN420:AW420,幕後結果!$AB$9:$AK$18)))*252</f>
        <v>5.5402121104052529E-2</v>
      </c>
      <c r="BA420" s="118">
        <f t="shared" si="90"/>
        <v>0.2353765517294629</v>
      </c>
      <c r="BB420" s="113">
        <f t="shared" si="91"/>
        <v>-7.6781196942090929E-2</v>
      </c>
      <c r="BC420" s="50"/>
      <c r="BD420" s="50"/>
    </row>
    <row r="421" spans="1:56">
      <c r="A421" s="85">
        <v>420</v>
      </c>
      <c r="B421" s="114">
        <v>0.47760971851663059</v>
      </c>
      <c r="C421" s="114">
        <v>0.93606065828753793</v>
      </c>
      <c r="D421" s="114">
        <v>0.68567016769014111</v>
      </c>
      <c r="E421" s="114">
        <v>0.79325513048367036</v>
      </c>
      <c r="F421" s="114">
        <v>0.44872285751079599</v>
      </c>
      <c r="G421" s="114">
        <v>0.91691087263379822</v>
      </c>
      <c r="H421" s="114">
        <v>0.64115315967784769</v>
      </c>
      <c r="I421" s="114">
        <v>0.11667538767017605</v>
      </c>
      <c r="J421" s="114">
        <v>0.54375969892551557</v>
      </c>
      <c r="K421" s="94">
        <v>0.29515663942641979</v>
      </c>
      <c r="L421" s="95"/>
      <c r="M421" s="96">
        <v>420</v>
      </c>
      <c r="N421" s="117">
        <v>-5.6153609544619891E-2</v>
      </c>
      <c r="O421" s="117">
        <v>1.5225206173171466</v>
      </c>
      <c r="P421" s="117">
        <v>0.48361424305522444</v>
      </c>
      <c r="Q421" s="117">
        <v>0.8177678853066439</v>
      </c>
      <c r="R421" s="117">
        <v>-0.12888870399137292</v>
      </c>
      <c r="S421" s="117">
        <v>1.3845887456023649</v>
      </c>
      <c r="T421" s="117">
        <v>0.36154284703176764</v>
      </c>
      <c r="U421" s="114">
        <v>-1.1917716997053769</v>
      </c>
      <c r="V421" s="114">
        <v>0.10991018862352743</v>
      </c>
      <c r="W421" s="88">
        <v>-0.53838210394675379</v>
      </c>
      <c r="X421" s="50"/>
      <c r="Y421" s="89">
        <v>420</v>
      </c>
      <c r="Z421" s="114">
        <f>(幕後結果!$AB$2+幕後結果!$AB$4*幕後結果_最佳化!$N1422)*12/3</f>
        <v>-0.1180078611538153</v>
      </c>
      <c r="AA421" s="114">
        <f>(幕後結果!$AC$2+幕後結果!$AC$4*幕後結果_最佳化!$O1422)*12/3</f>
        <v>2.956725893730582</v>
      </c>
      <c r="AB421" s="114">
        <f>(幕後結果!$AD$2+幕後結果!$AD$4*幕後結果_最佳化!$P1422)*12/3</f>
        <v>0.27200065305776899</v>
      </c>
      <c r="AC421" s="114">
        <f>(幕後結果!$AE$2+幕後結果!$AE$4*幕後結果_最佳化!$Q1422)*12/3</f>
        <v>0.20216442765034479</v>
      </c>
      <c r="AD421" s="114">
        <f>(幕後結果!$AF$2+幕後結果!$AF$4*幕後結果_最佳化!$R1422)*12/3</f>
        <v>-0.55370448428370422</v>
      </c>
      <c r="AE421" s="114">
        <f>(幕後結果!$AG$2+幕後結果!$AG$4*幕後結果_最佳化!$S1422)*12/3</f>
        <v>2.1288311908421158</v>
      </c>
      <c r="AF421" s="114">
        <f>(幕後結果!$AH$2+幕後結果!$AH$4*幕後結果_最佳化!$T1422)*12/3</f>
        <v>1.8585133656541131E-2</v>
      </c>
      <c r="AG421" s="114">
        <f>(幕後結果!$AI$2+幕後結果!$AI$4*幕後結果_最佳化!$U1422)*12/3</f>
        <v>-3.0312166393720918</v>
      </c>
      <c r="AH421" s="114">
        <f>(幕後結果!$AJ$2+幕後結果!$AJ$4*幕後結果_最佳化!$V1422)*12/3</f>
        <v>1.3173198567026723</v>
      </c>
      <c r="AI421" s="90">
        <f>(幕後結果!$AK$2+幕後結果!$AK$4*幕後結果_最佳化!$W1422)*12/3</f>
        <v>0.64750030166409145</v>
      </c>
      <c r="AJ421" s="50"/>
      <c r="AK421" s="50"/>
      <c r="AL421" s="50"/>
      <c r="AM421" s="98">
        <v>420</v>
      </c>
      <c r="AN421" s="118">
        <f t="shared" si="79"/>
        <v>7.1655589699140029E-2</v>
      </c>
      <c r="AO421" s="118">
        <f t="shared" si="80"/>
        <v>0.17111481249736205</v>
      </c>
      <c r="AP421" s="118">
        <f t="shared" si="81"/>
        <v>2.1250084037132324E-2</v>
      </c>
      <c r="AQ421" s="118">
        <f t="shared" si="82"/>
        <v>3.0951557144735131E-2</v>
      </c>
      <c r="AR421" s="118">
        <f t="shared" si="83"/>
        <v>0.15454998965515751</v>
      </c>
      <c r="AS421" s="118">
        <f t="shared" si="84"/>
        <v>5.9422243587494032E-2</v>
      </c>
      <c r="AT421" s="118">
        <f t="shared" si="85"/>
        <v>9.2143427494767033E-2</v>
      </c>
      <c r="AU421" s="118">
        <f t="shared" si="86"/>
        <v>9.755504022696769E-2</v>
      </c>
      <c r="AV421" s="118">
        <f t="shared" si="87"/>
        <v>0.1640354457424148</v>
      </c>
      <c r="AW421" s="118">
        <f t="shared" si="88"/>
        <v>0.13732180991482928</v>
      </c>
      <c r="AX421" s="118">
        <f t="shared" si="89"/>
        <v>0.99999999999999978</v>
      </c>
      <c r="AY421" s="118">
        <f>SUMPRODUCT(AN421:AW421,幕後結果_最佳化!$Z$1005:$AI$1005)</f>
        <v>0.12218780414012217</v>
      </c>
      <c r="AZ421" s="118">
        <f>(SUMPRODUCT(AN421:AW421,MMULT(AN421:AW421,幕後結果!$AB$9:$AK$18)))*252</f>
        <v>6.1916550990764256E-2</v>
      </c>
      <c r="BA421" s="118">
        <f t="shared" si="90"/>
        <v>0.24883036589364302</v>
      </c>
      <c r="BB421" s="113">
        <f t="shared" si="91"/>
        <v>0.31864199473954874</v>
      </c>
      <c r="BC421" s="50"/>
      <c r="BD421" s="50"/>
    </row>
    <row r="422" spans="1:56">
      <c r="A422" s="85">
        <v>421</v>
      </c>
      <c r="B422" s="114">
        <v>0.35708439124301972</v>
      </c>
      <c r="C422" s="114">
        <v>0.24079368502738441</v>
      </c>
      <c r="D422" s="114">
        <v>8.5789290153809761E-2</v>
      </c>
      <c r="E422" s="114">
        <v>0.50502385066899769</v>
      </c>
      <c r="F422" s="114">
        <v>0.22367767216757728</v>
      </c>
      <c r="G422" s="114">
        <v>0.52306134125642667</v>
      </c>
      <c r="H422" s="114">
        <v>0.30293999718293252</v>
      </c>
      <c r="I422" s="114">
        <v>0.51322185141181142</v>
      </c>
      <c r="J422" s="114">
        <v>0.96778320578693822</v>
      </c>
      <c r="K422" s="94">
        <v>0.21216161250313381</v>
      </c>
      <c r="L422" s="95"/>
      <c r="M422" s="96">
        <v>421</v>
      </c>
      <c r="N422" s="117">
        <v>-0.36626307163805288</v>
      </c>
      <c r="O422" s="117">
        <v>-0.70375177635510788</v>
      </c>
      <c r="P422" s="117">
        <v>-1.3671490857198936</v>
      </c>
      <c r="Q422" s="117">
        <v>1.2593258987700017E-2</v>
      </c>
      <c r="R422" s="117">
        <v>-0.75983144478231968</v>
      </c>
      <c r="S422" s="117">
        <v>5.7838441550646234E-2</v>
      </c>
      <c r="T422" s="117">
        <v>-0.51596336801059006</v>
      </c>
      <c r="U422" s="114">
        <v>3.3148336224052395E-2</v>
      </c>
      <c r="V422" s="114">
        <v>1.8491677882729549</v>
      </c>
      <c r="W422" s="88">
        <v>-0.79894341213870335</v>
      </c>
      <c r="X422" s="50"/>
      <c r="Y422" s="89">
        <v>421</v>
      </c>
      <c r="Z422" s="114">
        <f>(幕後結果!$AB$2+幕後結果!$AB$4*幕後結果_最佳化!$N1423)*12/3</f>
        <v>-0.50302438689423257</v>
      </c>
      <c r="AA422" s="114">
        <f>(幕後結果!$AC$2+幕後結果!$AC$4*幕後結果_最佳化!$O1423)*12/3</f>
        <v>0.45319659581432309</v>
      </c>
      <c r="AB422" s="114">
        <f>(幕後結果!$AD$2+幕後結果!$AD$4*幕後結果_最佳化!$P1423)*12/3</f>
        <v>-2.9211645055478512</v>
      </c>
      <c r="AC422" s="114">
        <f>(幕後結果!$AE$2+幕後結果!$AE$4*幕後結果_最佳化!$Q1423)*12/3</f>
        <v>-0.59254215671329868</v>
      </c>
      <c r="AD422" s="114">
        <f>(幕後結果!$AF$2+幕後結果!$AF$4*幕後結果_最佳化!$R1423)*12/3</f>
        <v>-2.0893480753871883</v>
      </c>
      <c r="AE422" s="114">
        <f>(幕後結果!$AG$2+幕後結果!$AG$4*幕後結果_最佳化!$S1423)*12/3</f>
        <v>5.3339462842678653E-3</v>
      </c>
      <c r="AF422" s="114">
        <f>(幕後結果!$AH$2+幕後結果!$AH$4*幕後結果_最佳化!$T1423)*12/3</f>
        <v>-0.59719667490459649</v>
      </c>
      <c r="AG422" s="114">
        <f>(幕後結果!$AI$2+幕後結果!$AI$4*幕後結果_最佳化!$U1423)*12/3</f>
        <v>-2.3665903538954427</v>
      </c>
      <c r="AH422" s="114">
        <f>(幕後結果!$AJ$2+幕後結果!$AJ$4*幕後結果_最佳化!$V1423)*12/3</f>
        <v>1.1490680146466907</v>
      </c>
      <c r="AI422" s="90">
        <f>(幕後結果!$AK$2+幕後結果!$AK$4*幕後結果_最佳化!$W1423)*12/3</f>
        <v>7.3629189067153655E-3</v>
      </c>
      <c r="AJ422" s="50"/>
      <c r="AK422" s="50"/>
      <c r="AL422" s="50"/>
      <c r="AM422" s="98">
        <v>421</v>
      </c>
      <c r="AN422" s="118">
        <f t="shared" si="79"/>
        <v>0.14841174993236686</v>
      </c>
      <c r="AO422" s="118">
        <f t="shared" si="80"/>
        <v>4.6694983194622404E-2</v>
      </c>
      <c r="AP422" s="118">
        <f t="shared" si="81"/>
        <v>0.14346475634610198</v>
      </c>
      <c r="AQ422" s="118">
        <f t="shared" si="82"/>
        <v>0.13016694505193563</v>
      </c>
      <c r="AR422" s="118">
        <f t="shared" si="83"/>
        <v>8.2306085341689789E-2</v>
      </c>
      <c r="AS422" s="118">
        <f t="shared" si="84"/>
        <v>8.3001008831915218E-2</v>
      </c>
      <c r="AT422" s="118">
        <f t="shared" si="85"/>
        <v>9.5481976723514758E-2</v>
      </c>
      <c r="AU422" s="118">
        <f t="shared" si="86"/>
        <v>0.10211518821728238</v>
      </c>
      <c r="AV422" s="118">
        <f t="shared" si="87"/>
        <v>0.16350951925052165</v>
      </c>
      <c r="AW422" s="118">
        <f t="shared" si="88"/>
        <v>4.8477871100491817E-3</v>
      </c>
      <c r="AX422" s="118">
        <f t="shared" si="89"/>
        <v>0.99999999999999978</v>
      </c>
      <c r="AY422" s="118">
        <f>SUMPRODUCT(AN422:AW422,幕後結果_最佳化!$Z$1005:$AI$1005)</f>
        <v>-0.24131972216374978</v>
      </c>
      <c r="AZ422" s="118">
        <f>(SUMPRODUCT(AN422:AW422,MMULT(AN422:AW422,幕後結果!$AB$9:$AK$18)))*252</f>
        <v>7.1085808073907075E-2</v>
      </c>
      <c r="BA422" s="118">
        <f t="shared" si="90"/>
        <v>0.26661921925080173</v>
      </c>
      <c r="BB422" s="113">
        <f t="shared" si="91"/>
        <v>-1.0660136315844198</v>
      </c>
      <c r="BC422" s="50"/>
      <c r="BD422" s="50"/>
    </row>
    <row r="423" spans="1:56">
      <c r="A423" s="85">
        <v>422</v>
      </c>
      <c r="B423" s="114">
        <v>0.76533666775480169</v>
      </c>
      <c r="C423" s="114">
        <v>0.80720006344507467</v>
      </c>
      <c r="D423" s="114">
        <v>0.40165604183455117</v>
      </c>
      <c r="E423" s="114">
        <v>0.82303042600532006</v>
      </c>
      <c r="F423" s="114">
        <v>0.29977311593881129</v>
      </c>
      <c r="G423" s="114">
        <v>0.50403764053754019</v>
      </c>
      <c r="H423" s="114">
        <v>0.46588482868309278</v>
      </c>
      <c r="I423" s="114">
        <v>0.53993684746359172</v>
      </c>
      <c r="J423" s="114">
        <v>0.44753137452597436</v>
      </c>
      <c r="K423" s="94">
        <v>0.57397656992749102</v>
      </c>
      <c r="L423" s="95"/>
      <c r="M423" s="96">
        <v>422</v>
      </c>
      <c r="N423" s="117">
        <v>0.72357504831174091</v>
      </c>
      <c r="O423" s="117">
        <v>0.86762460328258462</v>
      </c>
      <c r="P423" s="117">
        <v>-0.24906295576978141</v>
      </c>
      <c r="Q423" s="117">
        <v>0.92697570601874757</v>
      </c>
      <c r="R423" s="117">
        <v>-0.52505316650626521</v>
      </c>
      <c r="S423" s="117">
        <v>1.0121036723587395E-2</v>
      </c>
      <c r="T423" s="117">
        <v>-8.5618543048788021E-2</v>
      </c>
      <c r="U423" s="114">
        <v>0.10027462145150462</v>
      </c>
      <c r="V423" s="114">
        <v>-0.13190080859420239</v>
      </c>
      <c r="W423" s="88">
        <v>0.18650742061608103</v>
      </c>
      <c r="X423" s="50"/>
      <c r="Y423" s="89">
        <v>422</v>
      </c>
      <c r="Z423" s="114">
        <f>(幕後結果!$AB$2+幕後結果!$AB$4*幕後結果_最佳化!$N1424)*12/3</f>
        <v>0.85006456347166948</v>
      </c>
      <c r="AA423" s="114">
        <f>(幕後結果!$AC$2+幕後結果!$AC$4*幕後結果_最佳化!$O1424)*12/3</f>
        <v>2.7942415419963544</v>
      </c>
      <c r="AB423" s="114">
        <f>(幕後結果!$AD$2+幕後結果!$AD$4*幕後結果_最佳化!$P1424)*12/3</f>
        <v>8.06004903206331E-2</v>
      </c>
      <c r="AC423" s="114">
        <f>(幕後結果!$AE$2+幕後結果!$AE$4*幕後結果_最佳化!$Q1424)*12/3</f>
        <v>0.27718770845591428</v>
      </c>
      <c r="AD423" s="114">
        <f>(幕後結果!$AF$2+幕後結果!$AF$4*幕後結果_最佳化!$R1424)*12/3</f>
        <v>-0.84740436231188931</v>
      </c>
      <c r="AE423" s="114">
        <f>(幕後結果!$AG$2+幕後結果!$AG$4*幕後結果_最佳化!$S1424)*12/3</f>
        <v>0.88411646438161517</v>
      </c>
      <c r="AF423" s="114">
        <f>(幕後結果!$AH$2+幕後結果!$AH$4*幕後結果_最佳化!$T1424)*12/3</f>
        <v>-0.20247667701020541</v>
      </c>
      <c r="AG423" s="114">
        <f>(幕後結果!$AI$2+幕後結果!$AI$4*幕後結果_最佳化!$U1424)*12/3</f>
        <v>-1.3226328934638989</v>
      </c>
      <c r="AH423" s="114">
        <f>(幕後結果!$AJ$2+幕後結果!$AJ$4*幕後結果_最佳化!$V1424)*12/3</f>
        <v>0.89393304693449915</v>
      </c>
      <c r="AI423" s="90">
        <f>(幕後結果!$AK$2+幕後結果!$AK$4*幕後結果_最佳化!$W1424)*12/3</f>
        <v>1.5668329844868267</v>
      </c>
      <c r="AJ423" s="50"/>
      <c r="AK423" s="50"/>
      <c r="AL423" s="50"/>
      <c r="AM423" s="98">
        <v>422</v>
      </c>
      <c r="AN423" s="118">
        <f t="shared" si="79"/>
        <v>7.0601760997098889E-2</v>
      </c>
      <c r="AO423" s="118">
        <f t="shared" si="80"/>
        <v>1.2137071105623582E-2</v>
      </c>
      <c r="AP423" s="118">
        <f t="shared" si="81"/>
        <v>7.8034729908643075E-2</v>
      </c>
      <c r="AQ423" s="118">
        <f t="shared" si="82"/>
        <v>5.1288572856214756E-2</v>
      </c>
      <c r="AR423" s="118">
        <f t="shared" si="83"/>
        <v>0.13575047144629121</v>
      </c>
      <c r="AS423" s="118">
        <f t="shared" si="84"/>
        <v>0.15501198127173291</v>
      </c>
      <c r="AT423" s="118">
        <f t="shared" si="85"/>
        <v>8.0876774232559193E-2</v>
      </c>
      <c r="AU423" s="118">
        <f t="shared" si="86"/>
        <v>0.16492699392756111</v>
      </c>
      <c r="AV423" s="118">
        <f t="shared" si="87"/>
        <v>0.13901824950976821</v>
      </c>
      <c r="AW423" s="118">
        <f t="shared" si="88"/>
        <v>0.11235339474450694</v>
      </c>
      <c r="AX423" s="118">
        <f t="shared" si="89"/>
        <v>0.99999999999999989</v>
      </c>
      <c r="AY423" s="118">
        <f>SUMPRODUCT(AN423:AW423,幕後結果_最佳化!$Z$1005:$AI$1005)</f>
        <v>-0.23893362521334199</v>
      </c>
      <c r="AZ423" s="118">
        <f>(SUMPRODUCT(AN423:AW423,MMULT(AN423:AW423,幕後結果!$AB$9:$AK$18)))*252</f>
        <v>6.9395984192796467E-2</v>
      </c>
      <c r="BA423" s="118">
        <f t="shared" si="90"/>
        <v>0.26343117543828498</v>
      </c>
      <c r="BB423" s="113">
        <f t="shared" si="91"/>
        <v>-1.0698567652231739</v>
      </c>
      <c r="BC423" s="50"/>
      <c r="BD423" s="50"/>
    </row>
    <row r="424" spans="1:56">
      <c r="A424" s="85">
        <v>423</v>
      </c>
      <c r="B424" s="114">
        <v>0.56894827478402421</v>
      </c>
      <c r="C424" s="114">
        <v>9.5055257032453655E-2</v>
      </c>
      <c r="D424" s="114">
        <v>0.39115282401247864</v>
      </c>
      <c r="E424" s="114">
        <v>0.3382068473578379</v>
      </c>
      <c r="F424" s="114">
        <v>0.4520166879855374</v>
      </c>
      <c r="G424" s="114">
        <v>0.91051013752869836</v>
      </c>
      <c r="H424" s="114">
        <v>0.10338889818379227</v>
      </c>
      <c r="I424" s="114">
        <v>0.80793632294905415</v>
      </c>
      <c r="J424" s="114">
        <v>0.64877363869136184</v>
      </c>
      <c r="K424" s="94">
        <v>0.37086762018136876</v>
      </c>
      <c r="L424" s="95"/>
      <c r="M424" s="96">
        <v>423</v>
      </c>
      <c r="N424" s="117">
        <v>0.17369718437522236</v>
      </c>
      <c r="O424" s="117">
        <v>-1.3102522532034286</v>
      </c>
      <c r="P424" s="117">
        <v>-0.27631563525614794</v>
      </c>
      <c r="Q424" s="117">
        <v>-0.41736193243586039</v>
      </c>
      <c r="R424" s="117">
        <v>-0.12056779829122034</v>
      </c>
      <c r="S424" s="117">
        <v>1.3439030954067548</v>
      </c>
      <c r="T424" s="117">
        <v>-1.2624753343462862</v>
      </c>
      <c r="U424" s="114">
        <v>0.87031670169676489</v>
      </c>
      <c r="V424" s="114">
        <v>0.3820116509951777</v>
      </c>
      <c r="W424" s="88">
        <v>-0.32955630874814967</v>
      </c>
      <c r="X424" s="50"/>
      <c r="Y424" s="89">
        <v>423</v>
      </c>
      <c r="Z424" s="114">
        <f>(幕後結果!$AB$2+幕後結果!$AB$4*幕後結果_最佳化!$N1425)*12/3</f>
        <v>0.16736348326208383</v>
      </c>
      <c r="AA424" s="114">
        <f>(幕後結果!$AC$2+幕後結果!$AC$4*幕後結果_最佳化!$O1425)*12/3</f>
        <v>0.18268113569113864</v>
      </c>
      <c r="AB424" s="114">
        <f>(幕後結果!$AD$2+幕後結果!$AD$4*幕後結果_最佳化!$P1425)*12/3</f>
        <v>-1.4452163790943644</v>
      </c>
      <c r="AC424" s="114">
        <f>(幕後結果!$AE$2+幕後結果!$AE$4*幕後結果_最佳化!$Q1425)*12/3</f>
        <v>-0.8865455454859027</v>
      </c>
      <c r="AD424" s="114">
        <f>(幕後結果!$AF$2+幕後結果!$AF$4*幕後結果_最佳化!$R1425)*12/3</f>
        <v>-1.2008994800852399</v>
      </c>
      <c r="AE424" s="114">
        <f>(幕後結果!$AG$2+幕後結果!$AG$4*幕後結果_最佳化!$S1425)*12/3</f>
        <v>1.31957133823343</v>
      </c>
      <c r="AF424" s="114">
        <f>(幕後結果!$AH$2+幕後結果!$AH$4*幕後結果_最佳化!$T1425)*12/3</f>
        <v>-0.95156576819949834</v>
      </c>
      <c r="AG424" s="114">
        <f>(幕後結果!$AI$2+幕後結果!$AI$4*幕後結果_最佳化!$U1425)*12/3</f>
        <v>-0.51229816504324255</v>
      </c>
      <c r="AH424" s="114">
        <f>(幕後結果!$AJ$2+幕後結果!$AJ$4*幕後結果_最佳化!$V1425)*12/3</f>
        <v>0.38200093022225384</v>
      </c>
      <c r="AI424" s="90">
        <f>(幕後結果!$AK$2+幕後結果!$AK$4*幕後結果_最佳化!$W1425)*12/3</f>
        <v>0.43392540644240024</v>
      </c>
      <c r="AJ424" s="50"/>
      <c r="AK424" s="50"/>
      <c r="AL424" s="50"/>
      <c r="AM424" s="98">
        <v>423</v>
      </c>
      <c r="AN424" s="118">
        <f t="shared" si="79"/>
        <v>0.12037100722625116</v>
      </c>
      <c r="AO424" s="118">
        <f t="shared" si="80"/>
        <v>6.1379713332633597E-2</v>
      </c>
      <c r="AP424" s="118">
        <f t="shared" si="81"/>
        <v>0.10994490249040512</v>
      </c>
      <c r="AQ424" s="118">
        <f t="shared" si="82"/>
        <v>0.1089672760953623</v>
      </c>
      <c r="AR424" s="118">
        <f t="shared" si="83"/>
        <v>0.10060893491977391</v>
      </c>
      <c r="AS424" s="118">
        <f t="shared" si="84"/>
        <v>0.15156361048003775</v>
      </c>
      <c r="AT424" s="118">
        <f t="shared" si="85"/>
        <v>0.13528863243248973</v>
      </c>
      <c r="AU424" s="118">
        <f t="shared" si="86"/>
        <v>5.4931111970474643E-2</v>
      </c>
      <c r="AV424" s="118">
        <f t="shared" si="87"/>
        <v>5.4718632531132634E-2</v>
      </c>
      <c r="AW424" s="118">
        <f t="shared" si="88"/>
        <v>0.10222617852143909</v>
      </c>
      <c r="AX424" s="118">
        <f t="shared" si="89"/>
        <v>0.99999999999999989</v>
      </c>
      <c r="AY424" s="118">
        <f>SUMPRODUCT(AN424:AW424,幕後結果_最佳化!$Z$1005:$AI$1005)</f>
        <v>-9.1448175727017356E-2</v>
      </c>
      <c r="AZ424" s="118">
        <f>(SUMPRODUCT(AN424:AW424,MMULT(AN424:AW424,幕後結果!$AB$9:$AK$18)))*252</f>
        <v>6.4671498558123833E-2</v>
      </c>
      <c r="BA424" s="118">
        <f t="shared" si="90"/>
        <v>0.25430591530305352</v>
      </c>
      <c r="BB424" s="113">
        <f t="shared" si="91"/>
        <v>-0.52829355371822995</v>
      </c>
      <c r="BC424" s="50"/>
      <c r="BD424" s="50"/>
    </row>
    <row r="425" spans="1:56">
      <c r="A425" s="85">
        <v>424</v>
      </c>
      <c r="B425" s="114">
        <v>0.71036941031207101</v>
      </c>
      <c r="C425" s="114">
        <v>0.14277255886012941</v>
      </c>
      <c r="D425" s="114">
        <v>0.55728074702775809</v>
      </c>
      <c r="E425" s="114">
        <v>7.9857917764887265E-3</v>
      </c>
      <c r="F425" s="114">
        <v>0.69752257198586065</v>
      </c>
      <c r="G425" s="114">
        <v>8.4651489455040974E-2</v>
      </c>
      <c r="H425" s="114">
        <v>0.38470575195705536</v>
      </c>
      <c r="I425" s="114">
        <v>0.41281159536661582</v>
      </c>
      <c r="J425" s="114">
        <v>0.11728932659058278</v>
      </c>
      <c r="K425" s="94">
        <v>0.40557806756222248</v>
      </c>
      <c r="L425" s="95"/>
      <c r="M425" s="96">
        <v>424</v>
      </c>
      <c r="N425" s="117">
        <v>0.55446422976976539</v>
      </c>
      <c r="O425" s="117">
        <v>-1.0679454530681443</v>
      </c>
      <c r="P425" s="117">
        <v>0.14407846978166294</v>
      </c>
      <c r="Q425" s="117">
        <v>-2.4095642506482</v>
      </c>
      <c r="R425" s="117">
        <v>0.51728839199102039</v>
      </c>
      <c r="S425" s="117">
        <v>-1.3744469179613685</v>
      </c>
      <c r="T425" s="117">
        <v>-0.2931447617155416</v>
      </c>
      <c r="U425" s="114">
        <v>-0.22031840044389295</v>
      </c>
      <c r="V425" s="114">
        <v>-1.1886468768206475</v>
      </c>
      <c r="W425" s="88">
        <v>-0.23893480686577201</v>
      </c>
      <c r="X425" s="50"/>
      <c r="Y425" s="89">
        <v>424</v>
      </c>
      <c r="Z425" s="114">
        <f>(幕後結果!$AB$2+幕後結果!$AB$4*幕後結果_最佳化!$N1426)*12/3</f>
        <v>0.64010495959304814</v>
      </c>
      <c r="AA425" s="114">
        <f>(幕後結果!$AC$2+幕後結果!$AC$4*幕後結果_最佳化!$O1426)*12/3</f>
        <v>0.68385272810360098</v>
      </c>
      <c r="AB425" s="114">
        <f>(幕後結果!$AD$2+幕後結果!$AD$4*幕後結果_最佳化!$P1426)*12/3</f>
        <v>-0.4921876403670406</v>
      </c>
      <c r="AC425" s="114">
        <f>(幕後結果!$AE$2+幕後結果!$AE$4*幕後結果_最佳化!$Q1426)*12/3</f>
        <v>-2.0934289317009247</v>
      </c>
      <c r="AD425" s="114">
        <f>(幕後結果!$AF$2+幕後結果!$AF$4*幕後結果_最佳化!$R1426)*12/3</f>
        <v>-0.64651398171586505</v>
      </c>
      <c r="AE425" s="114">
        <f>(幕後結果!$AG$2+幕後結果!$AG$4*幕後結果_最佳化!$S1426)*12/3</f>
        <v>-1.1581887562988737</v>
      </c>
      <c r="AF425" s="114">
        <f>(幕後結果!$AH$2+幕後結果!$AH$4*幕後結果_最佳化!$T1426)*12/3</f>
        <v>-0.78512785683626873</v>
      </c>
      <c r="AG425" s="114">
        <f>(幕後結果!$AI$2+幕後結果!$AI$4*幕後結果_最佳化!$U1426)*12/3</f>
        <v>-2.2436751402354727</v>
      </c>
      <c r="AH425" s="114">
        <f>(幕後結果!$AJ$2+幕後結果!$AJ$4*幕後結果_最佳化!$V1426)*12/3</f>
        <v>-0.69319950183203272</v>
      </c>
      <c r="AI425" s="90">
        <f>(幕後結果!$AK$2+幕後結果!$AK$4*幕後結果_最佳化!$W1426)*12/3</f>
        <v>-0.27296565850240795</v>
      </c>
      <c r="AJ425" s="50"/>
      <c r="AK425" s="50"/>
      <c r="AL425" s="50"/>
      <c r="AM425" s="98">
        <v>424</v>
      </c>
      <c r="AN425" s="118">
        <f t="shared" si="79"/>
        <v>0.23257729832552157</v>
      </c>
      <c r="AO425" s="118">
        <f t="shared" si="80"/>
        <v>0.13475216014329797</v>
      </c>
      <c r="AP425" s="118">
        <f t="shared" si="81"/>
        <v>2.8694844491614822E-2</v>
      </c>
      <c r="AQ425" s="118">
        <f t="shared" si="82"/>
        <v>0.17650743548719525</v>
      </c>
      <c r="AR425" s="118">
        <f t="shared" si="83"/>
        <v>0.13436721715268815</v>
      </c>
      <c r="AS425" s="118">
        <f t="shared" si="84"/>
        <v>2.0252334609141734E-2</v>
      </c>
      <c r="AT425" s="118">
        <f t="shared" si="85"/>
        <v>2.250665248595338E-2</v>
      </c>
      <c r="AU425" s="118">
        <f t="shared" si="86"/>
        <v>6.3158940385907589E-3</v>
      </c>
      <c r="AV425" s="118">
        <f t="shared" si="87"/>
        <v>4.8649027330932536E-2</v>
      </c>
      <c r="AW425" s="118">
        <f t="shared" si="88"/>
        <v>0.19537713593506373</v>
      </c>
      <c r="AX425" s="118">
        <f t="shared" si="89"/>
        <v>1</v>
      </c>
      <c r="AY425" s="118">
        <f>SUMPRODUCT(AN425:AW425,幕後結果_最佳化!$Z$1005:$AI$1005)</f>
        <v>0.14436567910431536</v>
      </c>
      <c r="AZ425" s="118">
        <f>(SUMPRODUCT(AN425:AW425,MMULT(AN425:AW425,幕後結果!$AB$9:$AK$18)))*252</f>
        <v>7.7029727054995237E-2</v>
      </c>
      <c r="BA425" s="118">
        <f t="shared" si="90"/>
        <v>0.27754229777638439</v>
      </c>
      <c r="BB425" s="113">
        <f t="shared" si="91"/>
        <v>0.36558636257334071</v>
      </c>
      <c r="BC425" s="50"/>
      <c r="BD425" s="50"/>
    </row>
    <row r="426" spans="1:56">
      <c r="A426" s="85">
        <v>425</v>
      </c>
      <c r="B426" s="114">
        <v>0.58005294751557823</v>
      </c>
      <c r="C426" s="114">
        <v>0.99085805564134444</v>
      </c>
      <c r="D426" s="114">
        <v>0.80145192130218468</v>
      </c>
      <c r="E426" s="114">
        <v>0.35799641434545681</v>
      </c>
      <c r="F426" s="114">
        <v>0.3849837220045178</v>
      </c>
      <c r="G426" s="114">
        <v>0.49181353565541897</v>
      </c>
      <c r="H426" s="114">
        <v>2.142362818674437E-2</v>
      </c>
      <c r="I426" s="114">
        <v>0.43310184353421577</v>
      </c>
      <c r="J426" s="114">
        <v>0.66746242179604875</v>
      </c>
      <c r="K426" s="94">
        <v>0.68816337706928099</v>
      </c>
      <c r="L426" s="95"/>
      <c r="M426" s="96">
        <v>425</v>
      </c>
      <c r="N426" s="117">
        <v>0.2020289333788777</v>
      </c>
      <c r="O426" s="117">
        <v>2.3598182851162459</v>
      </c>
      <c r="P426" s="117">
        <v>0.84681874670722646</v>
      </c>
      <c r="Q426" s="117">
        <v>-0.36381946188154968</v>
      </c>
      <c r="R426" s="117">
        <v>-0.29241748116061128</v>
      </c>
      <c r="S426" s="117">
        <v>-2.0521863357499549E-2</v>
      </c>
      <c r="T426" s="117">
        <v>-2.0251958624620912</v>
      </c>
      <c r="U426" s="114">
        <v>-0.16848252896144744</v>
      </c>
      <c r="V426" s="114">
        <v>0.4329168800460389</v>
      </c>
      <c r="W426" s="88">
        <v>0.49065108872678886</v>
      </c>
      <c r="X426" s="50"/>
      <c r="Y426" s="89">
        <v>425</v>
      </c>
      <c r="Z426" s="114">
        <f>(幕後結果!$AB$2+幕後結果!$AB$4*幕後結果_最佳化!$N1427)*12/3</f>
        <v>0.20253877748206603</v>
      </c>
      <c r="AA426" s="114">
        <f>(幕後結果!$AC$2+幕後結果!$AC$4*幕後結果_最佳化!$O1427)*12/3</f>
        <v>3.9915836985043307</v>
      </c>
      <c r="AB426" s="114">
        <f>(幕後結果!$AD$2+幕後結果!$AD$4*幕後結果_最佳化!$P1427)*12/3</f>
        <v>1.2783181710258031</v>
      </c>
      <c r="AC426" s="114">
        <f>(幕後結果!$AE$2+幕後結果!$AE$4*幕後結果_最佳化!$Q1427)*12/3</f>
        <v>-0.43094880342810554</v>
      </c>
      <c r="AD426" s="114">
        <f>(幕後結果!$AF$2+幕後結果!$AF$4*幕後結果_最佳化!$R1427)*12/3</f>
        <v>-0.65758120634505823</v>
      </c>
      <c r="AE426" s="114">
        <f>(幕後結果!$AG$2+幕後結果!$AG$4*幕後結果_最佳化!$S1427)*12/3</f>
        <v>0.90220673537581186</v>
      </c>
      <c r="AF426" s="114">
        <f>(幕後結果!$AH$2+幕後結果!$AH$4*幕後結果_最佳化!$T1427)*12/3</f>
        <v>-1.0389322223521273</v>
      </c>
      <c r="AG426" s="114">
        <f>(幕後結果!$AI$2+幕後結果!$AI$4*幕後結果_最佳化!$U1427)*12/3</f>
        <v>-2.4051749384560472</v>
      </c>
      <c r="AH426" s="114">
        <f>(幕後結果!$AJ$2+幕後結果!$AJ$4*幕後結果_最佳化!$V1427)*12/3</f>
        <v>0.6855783988530767</v>
      </c>
      <c r="AI426" s="90">
        <f>(幕後結果!$AK$2+幕後結果!$AK$4*幕後結果_最佳化!$W1427)*12/3</f>
        <v>0.94588182515746821</v>
      </c>
      <c r="AJ426" s="50"/>
      <c r="AK426" s="50"/>
      <c r="AL426" s="50"/>
      <c r="AM426" s="98">
        <v>425</v>
      </c>
      <c r="AN426" s="118">
        <f t="shared" si="79"/>
        <v>0.19950719100663375</v>
      </c>
      <c r="AO426" s="118">
        <f t="shared" si="80"/>
        <v>9.1666082359150886E-2</v>
      </c>
      <c r="AP426" s="118">
        <f t="shared" si="81"/>
        <v>0.11252526535899303</v>
      </c>
      <c r="AQ426" s="118">
        <f t="shared" si="82"/>
        <v>0.19435079283491266</v>
      </c>
      <c r="AR426" s="118">
        <f t="shared" si="83"/>
        <v>4.6981112211312216E-2</v>
      </c>
      <c r="AS426" s="118">
        <f t="shared" si="84"/>
        <v>5.0722775216230226E-2</v>
      </c>
      <c r="AT426" s="118">
        <f t="shared" si="85"/>
        <v>0.20265305314392978</v>
      </c>
      <c r="AU426" s="118">
        <f t="shared" si="86"/>
        <v>3.3475305503869728E-2</v>
      </c>
      <c r="AV426" s="118">
        <f t="shared" si="87"/>
        <v>6.5387091408481576E-2</v>
      </c>
      <c r="AW426" s="118">
        <f t="shared" si="88"/>
        <v>2.7313309564862102E-3</v>
      </c>
      <c r="AX426" s="118">
        <f t="shared" si="89"/>
        <v>1</v>
      </c>
      <c r="AY426" s="118">
        <f>SUMPRODUCT(AN426:AW426,幕後結果_最佳化!$Z$1005:$AI$1005)</f>
        <v>-0.15525963749544947</v>
      </c>
      <c r="AZ426" s="118">
        <f>(SUMPRODUCT(AN426:AW426,MMULT(AN426:AW426,幕後結果!$AB$9:$AK$18)))*252</f>
        <v>6.3386699843643826E-2</v>
      </c>
      <c r="BA426" s="118">
        <f t="shared" si="90"/>
        <v>0.25176715402062244</v>
      </c>
      <c r="BB426" s="113">
        <f t="shared" si="91"/>
        <v>-0.78707501884546083</v>
      </c>
      <c r="BC426" s="50"/>
      <c r="BD426" s="50"/>
    </row>
    <row r="427" spans="1:56">
      <c r="A427" s="85">
        <v>426</v>
      </c>
      <c r="B427" s="114">
        <v>0.1079028747824915</v>
      </c>
      <c r="C427" s="114">
        <v>0.49486874710486384</v>
      </c>
      <c r="D427" s="114">
        <v>4.7454810920977142E-3</v>
      </c>
      <c r="E427" s="114">
        <v>0.3183636720532379</v>
      </c>
      <c r="F427" s="114">
        <v>0.60748049978508667</v>
      </c>
      <c r="G427" s="114">
        <v>4.5402150656399742E-2</v>
      </c>
      <c r="H427" s="114">
        <v>0.41368989483645624</v>
      </c>
      <c r="I427" s="114">
        <v>0.11362278153509364</v>
      </c>
      <c r="J427" s="114">
        <v>0.25193063660004267</v>
      </c>
      <c r="K427" s="94">
        <v>0.65481618187488833</v>
      </c>
      <c r="L427" s="95"/>
      <c r="M427" s="96">
        <v>426</v>
      </c>
      <c r="N427" s="117">
        <v>-1.2377581521357783</v>
      </c>
      <c r="O427" s="117">
        <v>-1.2862498252658438E-2</v>
      </c>
      <c r="P427" s="117">
        <v>-2.5938437035466984</v>
      </c>
      <c r="Q427" s="117">
        <v>-0.47227943933730415</v>
      </c>
      <c r="R427" s="117">
        <v>0.2727583205676084</v>
      </c>
      <c r="S427" s="117">
        <v>-1.6911701970761652</v>
      </c>
      <c r="T427" s="117">
        <v>-0.2180633025410022</v>
      </c>
      <c r="U427" s="114">
        <v>-1.2074846239767514</v>
      </c>
      <c r="V427" s="114">
        <v>-0.66842667437309544</v>
      </c>
      <c r="W427" s="88">
        <v>0.39835620410034472</v>
      </c>
      <c r="X427" s="50"/>
      <c r="Y427" s="89">
        <v>426</v>
      </c>
      <c r="Z427" s="114">
        <f>(幕後結果!$AB$2+幕後結果!$AB$4*幕後結果_最佳化!$N1428)*12/3</f>
        <v>-1.5850294499709745</v>
      </c>
      <c r="AA427" s="114">
        <f>(幕後結果!$AC$2+幕後結果!$AC$4*幕後結果_最佳化!$O1428)*12/3</f>
        <v>0.59237714122001228</v>
      </c>
      <c r="AB427" s="114">
        <f>(幕後結果!$AD$2+幕後結果!$AD$4*幕後結果_最佳化!$P1428)*12/3</f>
        <v>-4.8639802657318318</v>
      </c>
      <c r="AC427" s="114">
        <f>(幕後結果!$AE$2+幕後結果!$AE$4*幕後結果_最佳化!$Q1428)*12/3</f>
        <v>-0.90541201112465741</v>
      </c>
      <c r="AD427" s="114">
        <f>(幕後結果!$AF$2+幕後結果!$AF$4*幕後結果_最佳化!$R1428)*12/3</f>
        <v>-1.5496801519588823</v>
      </c>
      <c r="AE427" s="114">
        <f>(幕後結果!$AG$2+幕後結果!$AG$4*幕後結果_最佳化!$S1428)*12/3</f>
        <v>-1.6742596097386908</v>
      </c>
      <c r="AF427" s="114">
        <f>(幕後結果!$AH$2+幕後結果!$AH$4*幕後結果_最佳化!$T1428)*12/3</f>
        <v>-0.44804240256110139</v>
      </c>
      <c r="AG427" s="114">
        <f>(幕後結果!$AI$2+幕後結果!$AI$4*幕後結果_最佳化!$U1428)*12/3</f>
        <v>-4.8671314849011793</v>
      </c>
      <c r="AH427" s="114">
        <f>(幕後結果!$AJ$2+幕後結果!$AJ$4*幕後結果_最佳化!$V1428)*12/3</f>
        <v>-0.29473684785367449</v>
      </c>
      <c r="AI427" s="90">
        <f>(幕後結果!$AK$2+幕後結果!$AK$4*幕後結果_最佳化!$W1428)*12/3</f>
        <v>0.52542577954585767</v>
      </c>
      <c r="AJ427" s="50"/>
      <c r="AK427" s="50"/>
      <c r="AL427" s="50"/>
      <c r="AM427" s="98">
        <v>426</v>
      </c>
      <c r="AN427" s="118">
        <f t="shared" si="79"/>
        <v>0.1441184213220619</v>
      </c>
      <c r="AO427" s="118">
        <f t="shared" si="80"/>
        <v>3.9667415059273577E-2</v>
      </c>
      <c r="AP427" s="118">
        <f t="shared" si="81"/>
        <v>0.16451097803500114</v>
      </c>
      <c r="AQ427" s="118">
        <f t="shared" si="82"/>
        <v>6.4472948070612213E-2</v>
      </c>
      <c r="AR427" s="118">
        <f t="shared" si="83"/>
        <v>0.13970663716548798</v>
      </c>
      <c r="AS427" s="118">
        <f t="shared" si="84"/>
        <v>0.16262864636279153</v>
      </c>
      <c r="AT427" s="118">
        <f t="shared" si="85"/>
        <v>6.3552903652562553E-2</v>
      </c>
      <c r="AU427" s="118">
        <f t="shared" si="86"/>
        <v>0.15856887111895404</v>
      </c>
      <c r="AV427" s="118">
        <f t="shared" si="87"/>
        <v>5.8650535018110517E-2</v>
      </c>
      <c r="AW427" s="118">
        <f t="shared" si="88"/>
        <v>4.1226441951447666E-3</v>
      </c>
      <c r="AX427" s="118">
        <f t="shared" si="89"/>
        <v>1.0000000000000002</v>
      </c>
      <c r="AY427" s="118">
        <f>SUMPRODUCT(AN427:AW427,幕後結果_最佳化!$Z$1005:$AI$1005)</f>
        <v>-0.40071303429140542</v>
      </c>
      <c r="AZ427" s="118">
        <f>(SUMPRODUCT(AN427:AW427,MMULT(AN427:AW427,幕後結果!$AB$9:$AK$18)))*252</f>
        <v>9.6910649862878881E-2</v>
      </c>
      <c r="BA427" s="118">
        <f t="shared" si="90"/>
        <v>0.31130475399980462</v>
      </c>
      <c r="BB427" s="113">
        <f t="shared" si="91"/>
        <v>-1.4250120776879747</v>
      </c>
      <c r="BC427" s="50"/>
      <c r="BD427" s="50"/>
    </row>
    <row r="428" spans="1:56">
      <c r="A428" s="85">
        <v>427</v>
      </c>
      <c r="B428" s="114">
        <v>0.18515470245352472</v>
      </c>
      <c r="C428" s="114">
        <v>0.50821246220017247</v>
      </c>
      <c r="D428" s="114">
        <v>0.51468519551641667</v>
      </c>
      <c r="E428" s="114">
        <v>0.53014580565399494</v>
      </c>
      <c r="F428" s="114">
        <v>0.12821814251063746</v>
      </c>
      <c r="G428" s="114">
        <v>0.45551656085442183</v>
      </c>
      <c r="H428" s="114">
        <v>0.65559680670198017</v>
      </c>
      <c r="I428" s="114">
        <v>1.2079337996173667E-3</v>
      </c>
      <c r="J428" s="114">
        <v>0.47834421032076535</v>
      </c>
      <c r="K428" s="94">
        <v>0.8542980222311416</v>
      </c>
      <c r="L428" s="95"/>
      <c r="M428" s="96">
        <v>427</v>
      </c>
      <c r="N428" s="117">
        <v>-0.89589395146231476</v>
      </c>
      <c r="O428" s="117">
        <v>2.0587044084920455E-2</v>
      </c>
      <c r="P428" s="117">
        <v>3.6818643244123636E-2</v>
      </c>
      <c r="Q428" s="117">
        <v>7.5636384531155565E-2</v>
      </c>
      <c r="R428" s="117">
        <v>-1.1348545040604912</v>
      </c>
      <c r="S428" s="117">
        <v>-0.11173551126143955</v>
      </c>
      <c r="T428" s="117">
        <v>0.40047541661782621</v>
      </c>
      <c r="U428" s="114">
        <v>-3.0336847208727007</v>
      </c>
      <c r="V428" s="114">
        <v>-5.4309701050259576E-2</v>
      </c>
      <c r="W428" s="88">
        <v>1.0550467250067996</v>
      </c>
      <c r="X428" s="50"/>
      <c r="Y428" s="89">
        <v>427</v>
      </c>
      <c r="Z428" s="114">
        <f>(幕後結果!$AB$2+幕後結果!$AB$4*幕後結果_最佳化!$N1429)*12/3</f>
        <v>-1.1605878159434875</v>
      </c>
      <c r="AA428" s="114">
        <f>(幕後結果!$AC$2+幕後結果!$AC$4*幕後結果_最佳化!$O1429)*12/3</f>
        <v>0.85221573987508548</v>
      </c>
      <c r="AB428" s="114">
        <f>(幕後結果!$AD$2+幕後結果!$AD$4*幕後結果_最佳化!$P1429)*12/3</f>
        <v>-1.7275429378674516</v>
      </c>
      <c r="AC428" s="114">
        <f>(幕後結果!$AE$2+幕後結果!$AE$4*幕後結果_最佳化!$Q1429)*12/3</f>
        <v>-0.52696108413897558</v>
      </c>
      <c r="AD428" s="114">
        <f>(幕後結果!$AF$2+幕後結果!$AF$4*幕後結果_最佳化!$R1429)*12/3</f>
        <v>-2.3478311065334712</v>
      </c>
      <c r="AE428" s="114">
        <f>(幕後結果!$AG$2+幕後結果!$AG$4*幕後結果_最佳化!$S1429)*12/3</f>
        <v>-9.8126632768108901E-2</v>
      </c>
      <c r="AF428" s="114">
        <f>(幕後結果!$AH$2+幕後結果!$AH$4*幕後結果_最佳化!$T1429)*12/3</f>
        <v>-0.18954619612873549</v>
      </c>
      <c r="AG428" s="114">
        <f>(幕後結果!$AI$2+幕後結果!$AI$4*幕後結果_最佳化!$U1429)*12/3</f>
        <v>-6.3378804375022391</v>
      </c>
      <c r="AH428" s="114">
        <f>(幕後結果!$AJ$2+幕後結果!$AJ$4*幕後結果_最佳化!$V1429)*12/3</f>
        <v>0.66193017690985412</v>
      </c>
      <c r="AI428" s="90">
        <f>(幕後結果!$AK$2+幕後結果!$AK$4*幕後結果_最佳化!$W1429)*12/3</f>
        <v>0.8855109892472165</v>
      </c>
      <c r="AJ428" s="50"/>
      <c r="AK428" s="50"/>
      <c r="AL428" s="50"/>
      <c r="AM428" s="98">
        <v>427</v>
      </c>
      <c r="AN428" s="118">
        <f t="shared" si="79"/>
        <v>5.0077104101562096E-2</v>
      </c>
      <c r="AO428" s="118">
        <f t="shared" si="80"/>
        <v>8.7724567592609437E-2</v>
      </c>
      <c r="AP428" s="118">
        <f t="shared" si="81"/>
        <v>0.18928744471823136</v>
      </c>
      <c r="AQ428" s="118">
        <f t="shared" si="82"/>
        <v>5.3636724815861486E-2</v>
      </c>
      <c r="AR428" s="118">
        <f t="shared" si="83"/>
        <v>0.11033233959669694</v>
      </c>
      <c r="AS428" s="118">
        <f t="shared" si="84"/>
        <v>0.11329506373449119</v>
      </c>
      <c r="AT428" s="118">
        <f t="shared" si="85"/>
        <v>3.9757942717813292E-2</v>
      </c>
      <c r="AU428" s="118">
        <f t="shared" si="86"/>
        <v>0.14160980054045311</v>
      </c>
      <c r="AV428" s="118">
        <f t="shared" si="87"/>
        <v>3.7345693017288718E-2</v>
      </c>
      <c r="AW428" s="118">
        <f t="shared" si="88"/>
        <v>0.17693331916499239</v>
      </c>
      <c r="AX428" s="118">
        <f t="shared" si="89"/>
        <v>1</v>
      </c>
      <c r="AY428" s="118">
        <f>SUMPRODUCT(AN428:AW428,幕後結果_最佳化!$Z$1005:$AI$1005)</f>
        <v>-0.17287660012249806</v>
      </c>
      <c r="AZ428" s="118">
        <f>(SUMPRODUCT(AN428:AW428,MMULT(AN428:AW428,幕後結果!$AB$9:$AK$18)))*252</f>
        <v>9.3467491594630345E-2</v>
      </c>
      <c r="BA428" s="118">
        <f t="shared" si="90"/>
        <v>0.30572453548027567</v>
      </c>
      <c r="BB428" s="113">
        <f t="shared" si="91"/>
        <v>-0.70578764567758823</v>
      </c>
      <c r="BC428" s="50"/>
      <c r="BD428" s="50"/>
    </row>
    <row r="429" spans="1:56">
      <c r="A429" s="85">
        <v>428</v>
      </c>
      <c r="B429" s="114">
        <v>0.70769120418501452</v>
      </c>
      <c r="C429" s="114">
        <v>0.47071927484254994</v>
      </c>
      <c r="D429" s="114">
        <v>0.20518769519975422</v>
      </c>
      <c r="E429" s="114">
        <v>0.45325846915457668</v>
      </c>
      <c r="F429" s="114">
        <v>0.67637439532591648</v>
      </c>
      <c r="G429" s="114">
        <v>0.51387956402484325</v>
      </c>
      <c r="H429" s="114">
        <v>0.75122785689533589</v>
      </c>
      <c r="I429" s="114">
        <v>0.15090254449595597</v>
      </c>
      <c r="J429" s="114">
        <v>0.58511853200852171</v>
      </c>
      <c r="K429" s="94">
        <v>0.72507596874297553</v>
      </c>
      <c r="L429" s="95"/>
      <c r="M429" s="96">
        <v>428</v>
      </c>
      <c r="N429" s="117">
        <v>0.54665235691536651</v>
      </c>
      <c r="O429" s="117">
        <v>-7.3461914871443476E-2</v>
      </c>
      <c r="P429" s="117">
        <v>-0.82323320356070429</v>
      </c>
      <c r="Q429" s="117">
        <v>-0.11743299552166372</v>
      </c>
      <c r="R429" s="117">
        <v>0.45758418278394869</v>
      </c>
      <c r="S429" s="117">
        <v>3.4797929126948811E-2</v>
      </c>
      <c r="T429" s="117">
        <v>0.67835870358019246</v>
      </c>
      <c r="U429" s="114">
        <v>-1.0325701805366168</v>
      </c>
      <c r="V429" s="114">
        <v>0.21500562117819427</v>
      </c>
      <c r="W429" s="88">
        <v>0.59798781652102473</v>
      </c>
      <c r="X429" s="50"/>
      <c r="Y429" s="89">
        <v>428</v>
      </c>
      <c r="Z429" s="114">
        <f>(幕後結果!$AB$2+幕後結果!$AB$4*幕後結果_最佳化!$N1430)*12/3</f>
        <v>0.63040612575024091</v>
      </c>
      <c r="AA429" s="114">
        <f>(幕後結果!$AC$2+幕後結果!$AC$4*幕後結果_最佳化!$O1430)*12/3</f>
        <v>1.7057482813559128</v>
      </c>
      <c r="AB429" s="114">
        <f>(幕後結果!$AD$2+幕後結果!$AD$4*幕後結果_最佳化!$P1430)*12/3</f>
        <v>-1.1011677544007585</v>
      </c>
      <c r="AC429" s="114">
        <f>(幕後結果!$AE$2+幕後結果!$AE$4*幕後結果_最佳化!$Q1430)*12/3</f>
        <v>-0.51341066180421691</v>
      </c>
      <c r="AD429" s="114">
        <f>(幕後結果!$AF$2+幕後結果!$AF$4*幕後結果_最佳化!$R1430)*12/3</f>
        <v>-0.31233127641631553</v>
      </c>
      <c r="AE429" s="114">
        <f>(幕後結果!$AG$2+幕後結果!$AG$4*幕後結果_最佳化!$S1430)*12/3</f>
        <v>0.61387104429548867</v>
      </c>
      <c r="AF429" s="114">
        <f>(幕後結果!$AH$2+幕後結果!$AH$4*幕後結果_最佳化!$T1430)*12/3</f>
        <v>-5.1021836995431336E-2</v>
      </c>
      <c r="AG429" s="114">
        <f>(幕後結果!$AI$2+幕後結果!$AI$4*幕後結果_最佳化!$U1430)*12/3</f>
        <v>-2.9013915192592221</v>
      </c>
      <c r="AH429" s="114">
        <f>(幕後結果!$AJ$2+幕後結果!$AJ$4*幕後結果_最佳化!$V1430)*12/3</f>
        <v>0.81588044731623854</v>
      </c>
      <c r="AI429" s="90">
        <f>(幕後結果!$AK$2+幕後結果!$AK$4*幕後結果_最佳化!$W1430)*12/3</f>
        <v>1.397725521630214</v>
      </c>
      <c r="AJ429" s="50"/>
      <c r="AK429" s="50"/>
      <c r="AL429" s="50"/>
      <c r="AM429" s="98">
        <v>428</v>
      </c>
      <c r="AN429" s="118">
        <f t="shared" si="79"/>
        <v>8.7238986747412692E-2</v>
      </c>
      <c r="AO429" s="118">
        <f t="shared" si="80"/>
        <v>0.19991921549995081</v>
      </c>
      <c r="AP429" s="118">
        <f t="shared" si="81"/>
        <v>5.6402797456475598E-2</v>
      </c>
      <c r="AQ429" s="118">
        <f t="shared" si="82"/>
        <v>2.7406234307218464E-4</v>
      </c>
      <c r="AR429" s="118">
        <f t="shared" si="83"/>
        <v>3.5111818078763278E-3</v>
      </c>
      <c r="AS429" s="118">
        <f t="shared" si="84"/>
        <v>0.18651662115060544</v>
      </c>
      <c r="AT429" s="118">
        <f t="shared" si="85"/>
        <v>4.9424315087253722E-2</v>
      </c>
      <c r="AU429" s="118">
        <f t="shared" si="86"/>
        <v>0.17724722395198408</v>
      </c>
      <c r="AV429" s="118">
        <f t="shared" si="87"/>
        <v>0.20728573369470368</v>
      </c>
      <c r="AW429" s="118">
        <f t="shared" si="88"/>
        <v>3.2179862260665541E-2</v>
      </c>
      <c r="AX429" s="118">
        <f t="shared" si="89"/>
        <v>1.0000000000000002</v>
      </c>
      <c r="AY429" s="118">
        <f>SUMPRODUCT(AN429:AW429,幕後結果_最佳化!$Z$1005:$AI$1005)</f>
        <v>0.16738050645738911</v>
      </c>
      <c r="AZ429" s="118">
        <f>(SUMPRODUCT(AN429:AW429,MMULT(AN429:AW429,幕後結果!$AB$9:$AK$18)))*252</f>
        <v>7.671700246566221E-2</v>
      </c>
      <c r="BA429" s="118">
        <f t="shared" si="90"/>
        <v>0.27697834295421403</v>
      </c>
      <c r="BB429" s="113">
        <f t="shared" si="91"/>
        <v>0.44942324778788356</v>
      </c>
      <c r="BC429" s="50"/>
      <c r="BD429" s="50"/>
    </row>
    <row r="430" spans="1:56">
      <c r="A430" s="85">
        <v>429</v>
      </c>
      <c r="B430" s="114">
        <v>0.68762663598856544</v>
      </c>
      <c r="C430" s="114">
        <v>0.73992582967850118</v>
      </c>
      <c r="D430" s="114">
        <v>0.1185199601771687</v>
      </c>
      <c r="E430" s="114">
        <v>0.75786784936256724</v>
      </c>
      <c r="F430" s="114">
        <v>0.73647488727894261</v>
      </c>
      <c r="G430" s="114">
        <v>0.34965541760216223</v>
      </c>
      <c r="H430" s="114">
        <v>0.99648274753620814</v>
      </c>
      <c r="I430" s="114">
        <v>0.14162512792640225</v>
      </c>
      <c r="J430" s="114">
        <v>1.5855343346010686E-2</v>
      </c>
      <c r="K430" s="94">
        <v>6.9118338194270601E-2</v>
      </c>
      <c r="L430" s="95"/>
      <c r="M430" s="96">
        <v>429</v>
      </c>
      <c r="N430" s="117">
        <v>0.48913414662264465</v>
      </c>
      <c r="O430" s="117">
        <v>0.64311675921423084</v>
      </c>
      <c r="P430" s="117">
        <v>-1.1824179095424656</v>
      </c>
      <c r="Q430" s="117">
        <v>0.69946048203477462</v>
      </c>
      <c r="R430" s="117">
        <v>0.6325152825181094</v>
      </c>
      <c r="S430" s="117">
        <v>-0.38625093387213327</v>
      </c>
      <c r="T430" s="117">
        <v>2.6952063628061627</v>
      </c>
      <c r="U430" s="114">
        <v>-1.0730464942000493</v>
      </c>
      <c r="V430" s="114">
        <v>-2.1480386312441531</v>
      </c>
      <c r="W430" s="88">
        <v>-1.4823895369106903</v>
      </c>
      <c r="X430" s="50"/>
      <c r="Y430" s="89">
        <v>429</v>
      </c>
      <c r="Z430" s="114">
        <f>(幕後結果!$AB$2+幕後結果!$AB$4*幕後結果_最佳化!$N1431)*12/3</f>
        <v>0.55899436893310028</v>
      </c>
      <c r="AA430" s="114">
        <f>(幕後結果!$AC$2+幕後結果!$AC$4*幕後結果_最佳化!$O1431)*12/3</f>
        <v>2.407882890509998</v>
      </c>
      <c r="AB430" s="114">
        <f>(幕後結果!$AD$2+幕後結果!$AD$4*幕後結果_最佳化!$P1431)*12/3</f>
        <v>-1.2428981860500037</v>
      </c>
      <c r="AC430" s="114">
        <f>(幕後結果!$AE$2+幕後結果!$AE$4*幕後結果_最佳化!$Q1431)*12/3</f>
        <v>8.5958205200010462E-2</v>
      </c>
      <c r="AD430" s="114">
        <f>(幕後結果!$AF$2+幕後結果!$AF$4*幕後結果_最佳化!$R1431)*12/3</f>
        <v>3.7658645310767125E-2</v>
      </c>
      <c r="AE430" s="114">
        <f>(幕後結果!$AG$2+幕後結果!$AG$4*幕後結果_最佳化!$S1431)*12/3</f>
        <v>0.50975129225816418</v>
      </c>
      <c r="AF430" s="114">
        <f>(幕後結果!$AH$2+幕後結果!$AH$4*幕後結果_最佳化!$T1431)*12/3</f>
        <v>0.90319662379650489</v>
      </c>
      <c r="AG430" s="114">
        <f>(幕後結果!$AI$2+幕後結果!$AI$4*幕後結果_最佳化!$U1431)*12/3</f>
        <v>-2.6904539707969204</v>
      </c>
      <c r="AH430" s="114">
        <f>(幕後結果!$AJ$2+幕後結果!$AJ$4*幕後結果_最佳化!$V1431)*12/3</f>
        <v>0.40575653819370411</v>
      </c>
      <c r="AI430" s="90">
        <f>(幕後結果!$AK$2+幕後結果!$AK$4*幕後結果_最佳化!$W1431)*12/3</f>
        <v>0.33273391422686283</v>
      </c>
      <c r="AJ430" s="50"/>
      <c r="AK430" s="50"/>
      <c r="AL430" s="50"/>
      <c r="AM430" s="98">
        <v>429</v>
      </c>
      <c r="AN430" s="118">
        <f t="shared" si="79"/>
        <v>7.3898122227855703E-3</v>
      </c>
      <c r="AO430" s="118">
        <f t="shared" si="80"/>
        <v>0.12156686205431017</v>
      </c>
      <c r="AP430" s="118">
        <f t="shared" si="81"/>
        <v>0.152244366712176</v>
      </c>
      <c r="AQ430" s="118">
        <f t="shared" si="82"/>
        <v>7.4467817764982489E-4</v>
      </c>
      <c r="AR430" s="118">
        <f t="shared" si="83"/>
        <v>0.12909466350275989</v>
      </c>
      <c r="AS430" s="118">
        <f t="shared" si="84"/>
        <v>0.11890635775627104</v>
      </c>
      <c r="AT430" s="118">
        <f t="shared" si="85"/>
        <v>0.16997592541572554</v>
      </c>
      <c r="AU430" s="118">
        <f t="shared" si="86"/>
        <v>8.1147987666826044E-2</v>
      </c>
      <c r="AV430" s="118">
        <f t="shared" si="87"/>
        <v>9.2278697923172878E-2</v>
      </c>
      <c r="AW430" s="118">
        <f t="shared" si="88"/>
        <v>0.12665064856832298</v>
      </c>
      <c r="AX430" s="118">
        <f t="shared" si="89"/>
        <v>0.99999999999999989</v>
      </c>
      <c r="AY430" s="118">
        <f>SUMPRODUCT(AN430:AW430,幕後結果_最佳化!$Z$1005:$AI$1005)</f>
        <v>-3.7381564551748694E-2</v>
      </c>
      <c r="AZ430" s="118">
        <f>(SUMPRODUCT(AN430:AW430,MMULT(AN430:AW430,幕後結果!$AB$9:$AK$18)))*252</f>
        <v>6.8879659998956455E-2</v>
      </c>
      <c r="BA430" s="118">
        <f t="shared" si="90"/>
        <v>0.26244934749196169</v>
      </c>
      <c r="BB430" s="113">
        <f t="shared" si="91"/>
        <v>-0.30589355743857422</v>
      </c>
      <c r="BC430" s="50"/>
      <c r="BD430" s="50"/>
    </row>
    <row r="431" spans="1:56">
      <c r="A431" s="85">
        <v>430</v>
      </c>
      <c r="B431" s="114">
        <v>0.80895472319689898</v>
      </c>
      <c r="C431" s="114">
        <v>0.41092430590200713</v>
      </c>
      <c r="D431" s="114">
        <v>0.31772178229097747</v>
      </c>
      <c r="E431" s="114">
        <v>0.5430734627297602</v>
      </c>
      <c r="F431" s="114">
        <v>0.68476087144479525</v>
      </c>
      <c r="G431" s="114">
        <v>0.23905254099021866</v>
      </c>
      <c r="H431" s="114">
        <v>0.77992702851789875</v>
      </c>
      <c r="I431" s="114">
        <v>0.69268248552447065</v>
      </c>
      <c r="J431" s="114">
        <v>0.94189352274632765</v>
      </c>
      <c r="K431" s="94">
        <v>0.78217615394695206</v>
      </c>
      <c r="L431" s="95"/>
      <c r="M431" s="96">
        <v>430</v>
      </c>
      <c r="N431" s="117">
        <v>0.87405086567900425</v>
      </c>
      <c r="O431" s="117">
        <v>-0.22516796239221923</v>
      </c>
      <c r="P431" s="117">
        <v>-0.47407901200129171</v>
      </c>
      <c r="Q431" s="117">
        <v>0.10817979197367406</v>
      </c>
      <c r="R431" s="117">
        <v>0.48105380729381431</v>
      </c>
      <c r="S431" s="117">
        <v>-0.70935358727418085</v>
      </c>
      <c r="T431" s="117">
        <v>0.77194679027306934</v>
      </c>
      <c r="U431" s="114">
        <v>0.50346834742722624</v>
      </c>
      <c r="V431" s="114">
        <v>1.5708695427304893</v>
      </c>
      <c r="W431" s="88">
        <v>0.77956376339781286</v>
      </c>
      <c r="X431" s="50"/>
      <c r="Y431" s="89">
        <v>430</v>
      </c>
      <c r="Z431" s="114">
        <f>(幕後結果!$AB$2+幕後結果!$AB$4*幕後結果_最佳化!$N1432)*12/3</f>
        <v>1.0368878742458432</v>
      </c>
      <c r="AA431" s="114">
        <f>(幕後結果!$AC$2+幕後結果!$AC$4*幕後結果_最佳化!$O1432)*12/3</f>
        <v>1.7648360337530375</v>
      </c>
      <c r="AB431" s="114">
        <f>(幕後結果!$AD$2+幕後結果!$AD$4*幕後結果_最佳化!$P1432)*12/3</f>
        <v>-0.44352038716787207</v>
      </c>
      <c r="AC431" s="114">
        <f>(幕後結果!$AE$2+幕後結果!$AE$4*幕後結果_最佳化!$Q1432)*12/3</f>
        <v>-0.35532407186899723</v>
      </c>
      <c r="AD431" s="114">
        <f>(幕後結果!$AF$2+幕後結果!$AF$4*幕後結果_最佳化!$R1432)*12/3</f>
        <v>-8.3167795328086269E-2</v>
      </c>
      <c r="AE431" s="114">
        <f>(幕後結果!$AG$2+幕後結果!$AG$4*幕後結果_最佳化!$S1432)*12/3</f>
        <v>8.6132651974527907E-2</v>
      </c>
      <c r="AF431" s="114">
        <f>(幕後結果!$AH$2+幕後結果!$AH$4*幕後結果_最佳化!$T1432)*12/3</f>
        <v>1.7052751940116628E-2</v>
      </c>
      <c r="AG431" s="114">
        <f>(幕後結果!$AI$2+幕後結果!$AI$4*幕後結果_最佳化!$U1432)*12/3</f>
        <v>-0.51381511781124822</v>
      </c>
      <c r="AH431" s="114">
        <f>(幕後結果!$AJ$2+幕後結果!$AJ$4*幕後結果_最佳化!$V1432)*12/3</f>
        <v>1.4806201481884667</v>
      </c>
      <c r="AI431" s="90">
        <f>(幕後結果!$AK$2+幕後結果!$AK$4*幕後結果_最佳化!$W1432)*12/3</f>
        <v>1.9979223925392331</v>
      </c>
      <c r="AJ431" s="50"/>
      <c r="AK431" s="50"/>
      <c r="AL431" s="50"/>
      <c r="AM431" s="98">
        <v>430</v>
      </c>
      <c r="AN431" s="118">
        <f t="shared" si="79"/>
        <v>0.1861689611777049</v>
      </c>
      <c r="AO431" s="118">
        <f t="shared" si="80"/>
        <v>3.1738854690339852E-2</v>
      </c>
      <c r="AP431" s="118">
        <f t="shared" si="81"/>
        <v>2.1255945443987321E-2</v>
      </c>
      <c r="AQ431" s="118">
        <f t="shared" si="82"/>
        <v>1.4990418042825018E-2</v>
      </c>
      <c r="AR431" s="118">
        <f t="shared" si="83"/>
        <v>7.1695603850140968E-2</v>
      </c>
      <c r="AS431" s="118">
        <f t="shared" si="84"/>
        <v>9.7159934188867023E-2</v>
      </c>
      <c r="AT431" s="118">
        <f t="shared" si="85"/>
        <v>0.17124419908654906</v>
      </c>
      <c r="AU431" s="118">
        <f t="shared" si="86"/>
        <v>0.18916780668360567</v>
      </c>
      <c r="AV431" s="118">
        <f t="shared" si="87"/>
        <v>9.6420641145208846E-2</v>
      </c>
      <c r="AW431" s="118">
        <f t="shared" si="88"/>
        <v>0.12015763569077127</v>
      </c>
      <c r="AX431" s="118">
        <f t="shared" si="89"/>
        <v>1</v>
      </c>
      <c r="AY431" s="118">
        <f>SUMPRODUCT(AN431:AW431,幕後結果_最佳化!$Z$1005:$AI$1005)</f>
        <v>-0.20785813111173873</v>
      </c>
      <c r="AZ431" s="118">
        <f>(SUMPRODUCT(AN431:AW431,MMULT(AN431:AW431,幕後結果!$AB$9:$AK$18)))*252</f>
        <v>6.8111539637877569E-2</v>
      </c>
      <c r="BA431" s="118">
        <f t="shared" si="90"/>
        <v>0.26098187607164902</v>
      </c>
      <c r="BB431" s="113">
        <f t="shared" si="91"/>
        <v>-0.96082584310527563</v>
      </c>
      <c r="BC431" s="50"/>
      <c r="BD431" s="50"/>
    </row>
    <row r="432" spans="1:56">
      <c r="A432" s="85">
        <v>431</v>
      </c>
      <c r="B432" s="114">
        <v>7.7750531397396072E-2</v>
      </c>
      <c r="C432" s="114">
        <v>0.10639396944978885</v>
      </c>
      <c r="D432" s="114">
        <v>0.76847626214431952</v>
      </c>
      <c r="E432" s="114">
        <v>0.1315509386110274</v>
      </c>
      <c r="F432" s="114">
        <v>3.3282662383049555E-2</v>
      </c>
      <c r="G432" s="114">
        <v>0.35758606766474421</v>
      </c>
      <c r="H432" s="114">
        <v>0.7484383256974767</v>
      </c>
      <c r="I432" s="114">
        <v>0.7095764066810375</v>
      </c>
      <c r="J432" s="114">
        <v>0.85541008559308396</v>
      </c>
      <c r="K432" s="94">
        <v>0.20786000169894847</v>
      </c>
      <c r="L432" s="95"/>
      <c r="M432" s="96">
        <v>431</v>
      </c>
      <c r="N432" s="117">
        <v>-1.4203663196182925</v>
      </c>
      <c r="O432" s="117">
        <v>-1.2459358728159791</v>
      </c>
      <c r="P432" s="117">
        <v>0.73383800329227644</v>
      </c>
      <c r="Q432" s="117">
        <v>-1.1190896913534507</v>
      </c>
      <c r="R432" s="117">
        <v>-1.8345976660153833</v>
      </c>
      <c r="S432" s="117">
        <v>-0.36491864585997946</v>
      </c>
      <c r="T432" s="117">
        <v>0.66958347908477889</v>
      </c>
      <c r="U432" s="114">
        <v>0.5521476660188912</v>
      </c>
      <c r="V432" s="114">
        <v>1.0599225653994842</v>
      </c>
      <c r="W432" s="88">
        <v>-0.81386899663449463</v>
      </c>
      <c r="X432" s="50"/>
      <c r="Y432" s="89">
        <v>431</v>
      </c>
      <c r="Z432" s="114">
        <f>(幕後結果!$AB$2+幕後結果!$AB$4*幕後結果_最佳化!$N1433)*12/3</f>
        <v>-1.8117466927836399</v>
      </c>
      <c r="AA432" s="114">
        <f>(幕後結果!$AC$2+幕後結果!$AC$4*幕後結果_最佳化!$O1433)*12/3</f>
        <v>-0.80140967023773746</v>
      </c>
      <c r="AB432" s="114">
        <f>(幕後結果!$AD$2+幕後結果!$AD$4*幕後結果_最佳化!$P1433)*12/3</f>
        <v>-2.0912486152740883</v>
      </c>
      <c r="AC432" s="114">
        <f>(幕後結果!$AE$2+幕後結果!$AE$4*幕後結果_最佳化!$Q1433)*12/3</f>
        <v>-1.4903028829713627</v>
      </c>
      <c r="AD432" s="114">
        <f>(幕後結果!$AF$2+幕後結果!$AF$4*幕後結果_最佳化!$R1433)*12/3</f>
        <v>-3.5640596385776129</v>
      </c>
      <c r="AE432" s="114">
        <f>(幕後結果!$AG$2+幕後結果!$AG$4*幕後結果_最佳化!$S1433)*12/3</f>
        <v>-1.0078467793342587</v>
      </c>
      <c r="AF432" s="114">
        <f>(幕後結果!$AH$2+幕後結果!$AH$4*幕後結果_最佳化!$T1433)*12/3</f>
        <v>-0.34286095611119133</v>
      </c>
      <c r="AG432" s="114">
        <f>(幕後結果!$AI$2+幕後結果!$AI$4*幕後結果_最佳化!$U1433)*12/3</f>
        <v>-1.8513994388105504</v>
      </c>
      <c r="AH432" s="114">
        <f>(幕後結果!$AJ$2+幕後結果!$AJ$4*幕後結果_最佳化!$V1433)*12/3</f>
        <v>0.89726773369082824</v>
      </c>
      <c r="AI432" s="90">
        <f>(幕後結果!$AK$2+幕後結果!$AK$4*幕後結果_最佳化!$W1433)*12/3</f>
        <v>-0.65594991261487634</v>
      </c>
      <c r="AJ432" s="50"/>
      <c r="AK432" s="50"/>
      <c r="AL432" s="50"/>
      <c r="AM432" s="98">
        <v>431</v>
      </c>
      <c r="AN432" s="118">
        <f t="shared" si="79"/>
        <v>0.20626325351700081</v>
      </c>
      <c r="AO432" s="118">
        <f t="shared" si="80"/>
        <v>5.6614603760489379E-2</v>
      </c>
      <c r="AP432" s="118">
        <f t="shared" si="81"/>
        <v>0.14448508172608326</v>
      </c>
      <c r="AQ432" s="118">
        <f t="shared" si="82"/>
        <v>8.0914833932178729E-2</v>
      </c>
      <c r="AR432" s="118">
        <f t="shared" si="83"/>
        <v>0.16516556310235411</v>
      </c>
      <c r="AS432" s="118">
        <f t="shared" si="84"/>
        <v>3.3058122155466705E-5</v>
      </c>
      <c r="AT432" s="118">
        <f t="shared" si="85"/>
        <v>6.6969752337502006E-2</v>
      </c>
      <c r="AU432" s="118">
        <f t="shared" si="86"/>
        <v>6.7634100321202456E-2</v>
      </c>
      <c r="AV432" s="118">
        <f t="shared" si="87"/>
        <v>3.3937162336933391E-2</v>
      </c>
      <c r="AW432" s="118">
        <f t="shared" si="88"/>
        <v>0.17798259084410042</v>
      </c>
      <c r="AX432" s="118">
        <f t="shared" si="89"/>
        <v>1</v>
      </c>
      <c r="AY432" s="118">
        <f>SUMPRODUCT(AN432:AW432,幕後結果_最佳化!$Z$1005:$AI$1005)</f>
        <v>-0.18534788030189919</v>
      </c>
      <c r="AZ432" s="118">
        <f>(SUMPRODUCT(AN432:AW432,MMULT(AN432:AW432,幕後結果!$AB$9:$AK$18)))*252</f>
        <v>9.29239623838444E-2</v>
      </c>
      <c r="BA432" s="118">
        <f t="shared" si="90"/>
        <v>0.30483431956366791</v>
      </c>
      <c r="BB432" s="113">
        <f t="shared" si="91"/>
        <v>-0.74876044347174353</v>
      </c>
      <c r="BC432" s="50"/>
      <c r="BD432" s="50"/>
    </row>
    <row r="433" spans="1:56">
      <c r="A433" s="85">
        <v>432</v>
      </c>
      <c r="B433" s="114">
        <v>0.7739867336207773</v>
      </c>
      <c r="C433" s="114">
        <v>0.2728668815521631</v>
      </c>
      <c r="D433" s="114">
        <v>0.66425224845601805</v>
      </c>
      <c r="E433" s="114">
        <v>5.8094953261731197E-2</v>
      </c>
      <c r="F433" s="114">
        <v>0.48298171416761049</v>
      </c>
      <c r="G433" s="114">
        <v>0.70031256233587413</v>
      </c>
      <c r="H433" s="114">
        <v>2.753102262414675E-2</v>
      </c>
      <c r="I433" s="114">
        <v>0.11603139171646393</v>
      </c>
      <c r="J433" s="114">
        <v>0.6427459231278716</v>
      </c>
      <c r="K433" s="94">
        <v>0.53727105977753609</v>
      </c>
      <c r="L433" s="95"/>
      <c r="M433" s="96">
        <v>432</v>
      </c>
      <c r="N433" s="117">
        <v>0.75204078415598774</v>
      </c>
      <c r="O433" s="117">
        <v>-0.6041652781220419</v>
      </c>
      <c r="P433" s="117">
        <v>0.42409641065173581</v>
      </c>
      <c r="Q433" s="117">
        <v>-1.5709687551434151</v>
      </c>
      <c r="R433" s="117">
        <v>-4.2671462665678228E-2</v>
      </c>
      <c r="S433" s="117">
        <v>0.52529968646623648</v>
      </c>
      <c r="T433" s="117">
        <v>-1.918386313017703</v>
      </c>
      <c r="U433" s="114">
        <v>-1.1950620611855665</v>
      </c>
      <c r="V433" s="114">
        <v>0.36580826285205209</v>
      </c>
      <c r="W433" s="88">
        <v>9.3561013486327227E-2</v>
      </c>
      <c r="X433" s="50"/>
      <c r="Y433" s="89">
        <v>432</v>
      </c>
      <c r="Z433" s="114">
        <f>(幕後結果!$AB$2+幕後結果!$AB$4*幕後結果_最佳化!$N1434)*12/3</f>
        <v>0.88540620910676571</v>
      </c>
      <c r="AA433" s="114">
        <f>(幕後結果!$AC$2+幕後結果!$AC$4*幕後結果_最佳化!$O1434)*12/3</f>
        <v>1.2930234866852279</v>
      </c>
      <c r="AB433" s="114">
        <f>(幕後結果!$AD$2+幕後結果!$AD$4*幕後結果_最佳化!$P1434)*12/3</f>
        <v>0.2068776921221136</v>
      </c>
      <c r="AC433" s="114">
        <f>(幕後結果!$AE$2+幕後結果!$AE$4*幕後結果_最佳化!$Q1434)*12/3</f>
        <v>-1.4860259780207816</v>
      </c>
      <c r="AD433" s="114">
        <f>(幕後結果!$AF$2+幕後結果!$AF$4*幕後結果_最佳化!$R1434)*12/3</f>
        <v>-0.88708835092980065</v>
      </c>
      <c r="AE433" s="114">
        <f>(幕後結果!$AG$2+幕後結果!$AG$4*幕後結果_最佳化!$S1434)*12/3</f>
        <v>0.76008144472047334</v>
      </c>
      <c r="AF433" s="114">
        <f>(幕後結果!$AH$2+幕後結果!$AH$4*幕後結果_最佳化!$T1434)*12/3</f>
        <v>-1.3235633450126145</v>
      </c>
      <c r="AG433" s="114">
        <f>(幕後結果!$AI$2+幕後結果!$AI$4*幕後結果_最佳化!$U1434)*12/3</f>
        <v>-3.4283843496870201</v>
      </c>
      <c r="AH433" s="114">
        <f>(幕後結果!$AJ$2+幕後結果!$AJ$4*幕後結果_最佳化!$V1434)*12/3</f>
        <v>6.7668848699782291E-2</v>
      </c>
      <c r="AI433" s="90">
        <f>(幕後結果!$AK$2+幕後結果!$AK$4*幕後結果_最佳化!$W1434)*12/3</f>
        <v>-3.2181218902538777E-2</v>
      </c>
      <c r="AJ433" s="50"/>
      <c r="AK433" s="50"/>
      <c r="AL433" s="50"/>
      <c r="AM433" s="98">
        <v>432</v>
      </c>
      <c r="AN433" s="118">
        <f t="shared" si="79"/>
        <v>0.15571069402367893</v>
      </c>
      <c r="AO433" s="118">
        <f t="shared" si="80"/>
        <v>0.13513016965301064</v>
      </c>
      <c r="AP433" s="118">
        <f t="shared" si="81"/>
        <v>0.19102766471116567</v>
      </c>
      <c r="AQ433" s="118">
        <f t="shared" si="82"/>
        <v>5.9084314151382322E-2</v>
      </c>
      <c r="AR433" s="118">
        <f t="shared" si="83"/>
        <v>8.2582704632905374E-2</v>
      </c>
      <c r="AS433" s="118">
        <f t="shared" si="84"/>
        <v>2.4665411980362645E-3</v>
      </c>
      <c r="AT433" s="118">
        <f t="shared" si="85"/>
        <v>0.18444751181039487</v>
      </c>
      <c r="AU433" s="118">
        <f t="shared" si="86"/>
        <v>1.9397126717985897E-2</v>
      </c>
      <c r="AV433" s="118">
        <f t="shared" si="87"/>
        <v>0.15284948828204764</v>
      </c>
      <c r="AW433" s="118">
        <f t="shared" si="88"/>
        <v>1.7303784819392407E-2</v>
      </c>
      <c r="AX433" s="118">
        <f t="shared" si="89"/>
        <v>1</v>
      </c>
      <c r="AY433" s="118">
        <f>SUMPRODUCT(AN433:AW433,幕後結果_最佳化!$Z$1005:$AI$1005)</f>
        <v>-4.5323481092781448E-2</v>
      </c>
      <c r="AZ433" s="118">
        <f>(SUMPRODUCT(AN433:AW433,MMULT(AN433:AW433,幕後結果!$AB$9:$AK$18)))*252</f>
        <v>8.0885918071851887E-2</v>
      </c>
      <c r="BA433" s="118">
        <f t="shared" si="90"/>
        <v>0.28440449727782413</v>
      </c>
      <c r="BB433" s="113">
        <f t="shared" si="91"/>
        <v>-0.31020424057007517</v>
      </c>
      <c r="BC433" s="50"/>
      <c r="BD433" s="50"/>
    </row>
    <row r="434" spans="1:56">
      <c r="A434" s="85">
        <v>433</v>
      </c>
      <c r="B434" s="114">
        <v>0.9815635112583625</v>
      </c>
      <c r="C434" s="114">
        <v>0.72099340175178339</v>
      </c>
      <c r="D434" s="114">
        <v>0.93215256016840287</v>
      </c>
      <c r="E434" s="114">
        <v>0.1373185904603178</v>
      </c>
      <c r="F434" s="114">
        <v>0.97307370993666376</v>
      </c>
      <c r="G434" s="114">
        <v>0.57292342661145446</v>
      </c>
      <c r="H434" s="114">
        <v>0.42291469747399302</v>
      </c>
      <c r="I434" s="114">
        <v>0.68811615267675186</v>
      </c>
      <c r="J434" s="114">
        <v>2.595312808989525E-2</v>
      </c>
      <c r="K434" s="94">
        <v>5.2729508019090376E-2</v>
      </c>
      <c r="L434" s="95"/>
      <c r="M434" s="96">
        <v>433</v>
      </c>
      <c r="N434" s="117">
        <v>2.0871677068474082</v>
      </c>
      <c r="O434" s="117">
        <v>0.58579513043713638</v>
      </c>
      <c r="P434" s="117">
        <v>1.4920162718373784</v>
      </c>
      <c r="Q434" s="117">
        <v>-1.0924458464198439</v>
      </c>
      <c r="R434" s="117">
        <v>1.9280204697014207</v>
      </c>
      <c r="S434" s="117">
        <v>0.18382193619573456</v>
      </c>
      <c r="T434" s="117">
        <v>-0.19444252523029928</v>
      </c>
      <c r="U434" s="114">
        <v>0.49051757749898689</v>
      </c>
      <c r="V434" s="114">
        <v>-1.9439104059701757</v>
      </c>
      <c r="W434" s="88">
        <v>-1.6189453783867727</v>
      </c>
      <c r="X434" s="50"/>
      <c r="Y434" s="89">
        <v>433</v>
      </c>
      <c r="Z434" s="114">
        <f>(幕後結果!$AB$2+幕後結果!$AB$4*幕後結果_最佳化!$N1435)*12/3</f>
        <v>2.5430335698683932</v>
      </c>
      <c r="AA434" s="114">
        <f>(幕後結果!$AC$2+幕後結果!$AC$4*幕後結果_最佳化!$O1435)*12/3</f>
        <v>3.401813791223566</v>
      </c>
      <c r="AB434" s="114">
        <f>(幕後結果!$AD$2+幕後結果!$AD$4*幕後結果_最佳化!$P1435)*12/3</f>
        <v>3.2645060764633644</v>
      </c>
      <c r="AC434" s="114">
        <f>(幕後結果!$AE$2+幕後結果!$AE$4*幕後結果_最佳化!$Q1435)*12/3</f>
        <v>-0.91362622629672252</v>
      </c>
      <c r="AD434" s="114">
        <f>(幕後結果!$AF$2+幕後結果!$AF$4*幕後結果_最佳化!$R1435)*12/3</f>
        <v>2.1116876114536609</v>
      </c>
      <c r="AE434" s="114">
        <f>(幕後結果!$AG$2+幕後結果!$AG$4*幕後結果_最佳化!$S1435)*12/3</f>
        <v>1.6033787235513148</v>
      </c>
      <c r="AF434" s="114">
        <f>(幕後結果!$AH$2+幕後結果!$AH$4*幕後結果_最佳化!$T1435)*12/3</f>
        <v>-0.40938647458737593</v>
      </c>
      <c r="AG434" s="114">
        <f>(幕後結果!$AI$2+幕後結果!$AI$4*幕後結果_最佳化!$U1435)*12/3</f>
        <v>0.43526181229852279</v>
      </c>
      <c r="AH434" s="114">
        <f>(幕後結果!$AJ$2+幕後結果!$AJ$4*幕後結果_最佳化!$V1435)*12/3</f>
        <v>-0.1854770534462854</v>
      </c>
      <c r="AI434" s="90">
        <f>(幕後結果!$AK$2+幕後結果!$AK$4*幕後結果_最佳化!$W1435)*12/3</f>
        <v>-0.12943713644946164</v>
      </c>
      <c r="AJ434" s="50"/>
      <c r="AK434" s="50"/>
      <c r="AL434" s="50"/>
      <c r="AM434" s="98">
        <v>433</v>
      </c>
      <c r="AN434" s="118">
        <f t="shared" si="79"/>
        <v>7.8367113011301587E-2</v>
      </c>
      <c r="AO434" s="118">
        <f t="shared" si="80"/>
        <v>0.14991658414743755</v>
      </c>
      <c r="AP434" s="118">
        <f t="shared" si="81"/>
        <v>6.8927116623646131E-2</v>
      </c>
      <c r="AQ434" s="118">
        <f t="shared" si="82"/>
        <v>0.14750538268323121</v>
      </c>
      <c r="AR434" s="118">
        <f t="shared" si="83"/>
        <v>0.1441441778810218</v>
      </c>
      <c r="AS434" s="118">
        <f t="shared" si="84"/>
        <v>0.10005157014309768</v>
      </c>
      <c r="AT434" s="118">
        <f t="shared" si="85"/>
        <v>5.9007657091554575E-2</v>
      </c>
      <c r="AU434" s="118">
        <f t="shared" si="86"/>
        <v>7.1997870300922251E-2</v>
      </c>
      <c r="AV434" s="118">
        <f t="shared" si="87"/>
        <v>0.15986945136197744</v>
      </c>
      <c r="AW434" s="118">
        <f t="shared" si="88"/>
        <v>2.0213076755809935E-2</v>
      </c>
      <c r="AX434" s="118">
        <f t="shared" si="89"/>
        <v>1.0000000000000002</v>
      </c>
      <c r="AY434" s="118">
        <f>SUMPRODUCT(AN434:AW434,幕後結果_最佳化!$Z$1005:$AI$1005)</f>
        <v>-2.336080649398542E-2</v>
      </c>
      <c r="AZ434" s="118">
        <f>(SUMPRODUCT(AN434:AW434,MMULT(AN434:AW434,幕後結果!$AB$9:$AK$18)))*252</f>
        <v>6.361114471893449E-2</v>
      </c>
      <c r="BA434" s="118">
        <f t="shared" si="90"/>
        <v>0.25221249913304156</v>
      </c>
      <c r="BB434" s="113">
        <f t="shared" si="91"/>
        <v>-0.26271817107300849</v>
      </c>
      <c r="BC434" s="50"/>
      <c r="BD434" s="50"/>
    </row>
    <row r="435" spans="1:56">
      <c r="A435" s="85">
        <v>434</v>
      </c>
      <c r="B435" s="114">
        <v>0.47770832610923519</v>
      </c>
      <c r="C435" s="114">
        <v>0.33052655045777457</v>
      </c>
      <c r="D435" s="114">
        <v>0.76174797282662343</v>
      </c>
      <c r="E435" s="114">
        <v>0.43789412602343569</v>
      </c>
      <c r="F435" s="114">
        <v>0.50747417845835696</v>
      </c>
      <c r="G435" s="114">
        <v>0.14297320703115268</v>
      </c>
      <c r="H435" s="114">
        <v>0.12265872653706777</v>
      </c>
      <c r="I435" s="114">
        <v>0.65385984365124661</v>
      </c>
      <c r="J435" s="114">
        <v>0.94957457720113148</v>
      </c>
      <c r="K435" s="94">
        <v>0.84419085759964108</v>
      </c>
      <c r="L435" s="95"/>
      <c r="M435" s="96">
        <v>434</v>
      </c>
      <c r="N435" s="117">
        <v>-5.5906048680014669E-2</v>
      </c>
      <c r="O435" s="117">
        <v>-0.43845966799617048</v>
      </c>
      <c r="P435" s="117">
        <v>0.71193657147836775</v>
      </c>
      <c r="Q435" s="117">
        <v>-0.15631053580589627</v>
      </c>
      <c r="R435" s="117">
        <v>1.8736083183949349E-2</v>
      </c>
      <c r="S435" s="117">
        <v>-1.0670562989602832</v>
      </c>
      <c r="T435" s="117">
        <v>-1.1617981811079268</v>
      </c>
      <c r="U435" s="114">
        <v>0.39576240618774094</v>
      </c>
      <c r="V435" s="114">
        <v>1.640742659366806</v>
      </c>
      <c r="W435" s="88">
        <v>1.0118322133690265</v>
      </c>
      <c r="X435" s="50"/>
      <c r="Y435" s="89">
        <v>434</v>
      </c>
      <c r="Z435" s="114">
        <f>(幕後結果!$AB$2+幕後結果!$AB$4*幕後結果_最佳化!$N1436)*12/3</f>
        <v>-0.11770050186411107</v>
      </c>
      <c r="AA435" s="114">
        <f>(幕後結果!$AC$2+幕後結果!$AC$4*幕後結果_最佳化!$O1436)*12/3</f>
        <v>0.93170473957454281</v>
      </c>
      <c r="AB435" s="114">
        <f>(幕後結果!$AD$2+幕後結果!$AD$4*幕後結果_最佳化!$P1436)*12/3</f>
        <v>-0.29997806926378279</v>
      </c>
      <c r="AC435" s="114">
        <f>(幕後結果!$AE$2+幕後結果!$AE$4*幕後結果_最佳化!$Q1436)*12/3</f>
        <v>-0.64607660675609013</v>
      </c>
      <c r="AD435" s="114">
        <f>(幕後結果!$AF$2+幕後結果!$AF$4*幕後結果_最佳化!$R1436)*12/3</f>
        <v>-0.81749957968920983</v>
      </c>
      <c r="AE435" s="114">
        <f>(幕後結果!$AG$2+幕後結果!$AG$4*幕後結果_最佳化!$S1436)*12/3</f>
        <v>-0.57806434760039971</v>
      </c>
      <c r="AF435" s="114">
        <f>(幕後結果!$AH$2+幕後結果!$AH$4*幕後結果_最佳化!$T1436)*12/3</f>
        <v>-0.79101363395459989</v>
      </c>
      <c r="AG435" s="114">
        <f>(幕後結果!$AI$2+幕後結果!$AI$4*幕後結果_最佳化!$U1436)*12/3</f>
        <v>-1.0791522082474614</v>
      </c>
      <c r="AH435" s="114">
        <f>(幕後結果!$AJ$2+幕後結果!$AJ$4*幕後結果_最佳化!$V1436)*12/3</f>
        <v>0.98855891561709053</v>
      </c>
      <c r="AI435" s="90">
        <f>(幕後結果!$AK$2+幕後結果!$AK$4*幕後結果_最佳化!$W1436)*12/3</f>
        <v>1.4833057569600012</v>
      </c>
      <c r="AJ435" s="50"/>
      <c r="AK435" s="50"/>
      <c r="AL435" s="50"/>
      <c r="AM435" s="98">
        <v>434</v>
      </c>
      <c r="AN435" s="118">
        <f t="shared" si="79"/>
        <v>4.9130505588363356E-2</v>
      </c>
      <c r="AO435" s="118">
        <f t="shared" si="80"/>
        <v>2.685765808166813E-2</v>
      </c>
      <c r="AP435" s="118">
        <f t="shared" si="81"/>
        <v>0.14679652438613128</v>
      </c>
      <c r="AQ435" s="118">
        <f t="shared" si="82"/>
        <v>4.5609518545418268E-2</v>
      </c>
      <c r="AR435" s="118">
        <f t="shared" si="83"/>
        <v>0.18835273200360769</v>
      </c>
      <c r="AS435" s="118">
        <f t="shared" si="84"/>
        <v>5.4233878185012147E-3</v>
      </c>
      <c r="AT435" s="118">
        <f t="shared" si="85"/>
        <v>0.18144198122532687</v>
      </c>
      <c r="AU435" s="118">
        <f t="shared" si="86"/>
        <v>0.16153971036476164</v>
      </c>
      <c r="AV435" s="118">
        <f t="shared" si="87"/>
        <v>0.16678360583027468</v>
      </c>
      <c r="AW435" s="118">
        <f t="shared" si="88"/>
        <v>2.8064376155947136E-2</v>
      </c>
      <c r="AX435" s="118">
        <f t="shared" si="89"/>
        <v>1.0000000000000002</v>
      </c>
      <c r="AY435" s="118">
        <f>SUMPRODUCT(AN435:AW435,幕後結果_最佳化!$Z$1005:$AI$1005)</f>
        <v>-0.46738820703659312</v>
      </c>
      <c r="AZ435" s="118">
        <f>(SUMPRODUCT(AN435:AW435,MMULT(AN435:AW435,幕後結果!$AB$9:$AK$18)))*252</f>
        <v>7.1395460370075506E-2</v>
      </c>
      <c r="BA435" s="118">
        <f t="shared" si="90"/>
        <v>0.26719928961371792</v>
      </c>
      <c r="BB435" s="113">
        <f t="shared" si="91"/>
        <v>-1.9097663312440003</v>
      </c>
      <c r="BC435" s="50"/>
      <c r="BD435" s="50"/>
    </row>
    <row r="436" spans="1:56">
      <c r="A436" s="85">
        <v>435</v>
      </c>
      <c r="B436" s="114">
        <v>0.71527889690907309</v>
      </c>
      <c r="C436" s="114">
        <v>0.3243595947310598</v>
      </c>
      <c r="D436" s="114">
        <v>3.2000048386384039E-2</v>
      </c>
      <c r="E436" s="114">
        <v>0.75690668894254265</v>
      </c>
      <c r="F436" s="114">
        <v>0.98420695905695421</v>
      </c>
      <c r="G436" s="114">
        <v>9.5362376310418995E-2</v>
      </c>
      <c r="H436" s="114">
        <v>0.89599067908072172</v>
      </c>
      <c r="I436" s="114">
        <v>0.92854925610799199</v>
      </c>
      <c r="J436" s="114">
        <v>0.24257888912036041</v>
      </c>
      <c r="K436" s="94">
        <v>0.69210227243346112</v>
      </c>
      <c r="L436" s="95"/>
      <c r="M436" s="96">
        <v>435</v>
      </c>
      <c r="N436" s="117">
        <v>0.56887318199998005</v>
      </c>
      <c r="O436" s="117">
        <v>-0.45554223559722873</v>
      </c>
      <c r="P436" s="117">
        <v>-1.8521791846265716</v>
      </c>
      <c r="Q436" s="117">
        <v>0.69638680834219913</v>
      </c>
      <c r="R436" s="117">
        <v>2.1496099351343685</v>
      </c>
      <c r="S436" s="117">
        <v>-1.3084381127791882</v>
      </c>
      <c r="T436" s="117">
        <v>1.2590323653648534</v>
      </c>
      <c r="U436" s="114">
        <v>1.4650712199347675</v>
      </c>
      <c r="V436" s="114">
        <v>-0.69803104670296379</v>
      </c>
      <c r="W436" s="88">
        <v>0.5018181352244182</v>
      </c>
      <c r="X436" s="50"/>
      <c r="Y436" s="89">
        <v>435</v>
      </c>
      <c r="Z436" s="114">
        <f>(幕後結果!$AB$2+幕後結果!$AB$4*幕後結果_最佳化!$N1437)*12/3</f>
        <v>0.65799439995319231</v>
      </c>
      <c r="AA436" s="114">
        <f>(幕後結果!$AC$2+幕後結果!$AC$4*幕後結果_最佳化!$O1437)*12/3</f>
        <v>1.3258022283054667</v>
      </c>
      <c r="AB436" s="114">
        <f>(幕後結果!$AD$2+幕後結果!$AD$4*幕後結果_最佳化!$P1437)*12/3</f>
        <v>-2.3113972707781585</v>
      </c>
      <c r="AC436" s="114">
        <f>(幕後結果!$AE$2+幕後結果!$AE$4*幕後結果_最佳化!$Q1437)*12/3</f>
        <v>-3.2135749803653135E-2</v>
      </c>
      <c r="AD436" s="114">
        <f>(幕後結果!$AF$2+幕後結果!$AF$4*幕後結果_最佳化!$R1437)*12/3</f>
        <v>1.3789155444274239</v>
      </c>
      <c r="AE436" s="114">
        <f>(幕後結果!$AG$2+幕後結果!$AG$4*幕後結果_最佳化!$S1437)*12/3</f>
        <v>-0.29005576160307495</v>
      </c>
      <c r="AF436" s="114">
        <f>(幕後結果!$AH$2+幕後結果!$AH$4*幕後結果_最佳化!$T1437)*12/3</f>
        <v>0.36300965623942827</v>
      </c>
      <c r="AG436" s="114">
        <f>(幕後結果!$AI$2+幕後結果!$AI$4*幕後結果_最佳化!$U1437)*12/3</f>
        <v>0.92169374028293838</v>
      </c>
      <c r="AH436" s="114">
        <f>(幕後結果!$AJ$2+幕後結果!$AJ$4*幕後結果_最佳化!$V1437)*12/3</f>
        <v>0.43291108607961126</v>
      </c>
      <c r="AI436" s="90">
        <f>(幕後結果!$AK$2+幕後結果!$AK$4*幕後結果_最佳化!$W1437)*12/3</f>
        <v>2.3797930544975672</v>
      </c>
      <c r="AJ436" s="50"/>
      <c r="AK436" s="50"/>
      <c r="AL436" s="50"/>
      <c r="AM436" s="98">
        <v>435</v>
      </c>
      <c r="AN436" s="118">
        <f t="shared" si="79"/>
        <v>0.16098162775708938</v>
      </c>
      <c r="AO436" s="118">
        <f t="shared" si="80"/>
        <v>3.8985362043607592E-2</v>
      </c>
      <c r="AP436" s="118">
        <f t="shared" si="81"/>
        <v>0.10110499136177056</v>
      </c>
      <c r="AQ436" s="118">
        <f t="shared" si="82"/>
        <v>0.10820147948723134</v>
      </c>
      <c r="AR436" s="118">
        <f t="shared" si="83"/>
        <v>6.8058877159235684E-2</v>
      </c>
      <c r="AS436" s="118">
        <f t="shared" si="84"/>
        <v>0.12810781193874726</v>
      </c>
      <c r="AT436" s="118">
        <f t="shared" si="85"/>
        <v>9.4069625238158899E-2</v>
      </c>
      <c r="AU436" s="118">
        <f t="shared" si="86"/>
        <v>0.1572521675852199</v>
      </c>
      <c r="AV436" s="118">
        <f t="shared" si="87"/>
        <v>9.7037716731826304E-2</v>
      </c>
      <c r="AW436" s="118">
        <f t="shared" si="88"/>
        <v>4.620034069711311E-2</v>
      </c>
      <c r="AX436" s="118">
        <f t="shared" si="89"/>
        <v>0.99999999999999989</v>
      </c>
      <c r="AY436" s="118">
        <f>SUMPRODUCT(AN436:AW436,幕後結果_最佳化!$Z$1005:$AI$1005)</f>
        <v>-0.27227284504845911</v>
      </c>
      <c r="AZ436" s="118">
        <f>(SUMPRODUCT(AN436:AW436,MMULT(AN436:AW436,幕後結果!$AB$9:$AK$18)))*252</f>
        <v>7.4384016903801128E-2</v>
      </c>
      <c r="BA436" s="118">
        <f t="shared" si="90"/>
        <v>0.27273433392919405</v>
      </c>
      <c r="BB436" s="113">
        <f t="shared" si="91"/>
        <v>-1.1556038453533419</v>
      </c>
      <c r="BC436" s="50"/>
      <c r="BD436" s="50"/>
    </row>
    <row r="437" spans="1:56">
      <c r="A437" s="85">
        <v>436</v>
      </c>
      <c r="B437" s="114">
        <v>0.91857622821326235</v>
      </c>
      <c r="C437" s="114">
        <v>0.71435606803082696</v>
      </c>
      <c r="D437" s="114">
        <v>0.56584011778125687</v>
      </c>
      <c r="E437" s="114">
        <v>0.81833455259938082</v>
      </c>
      <c r="F437" s="114">
        <v>0.63200291062630121</v>
      </c>
      <c r="G437" s="114">
        <v>0.51081494831967933</v>
      </c>
      <c r="H437" s="114">
        <v>0.63421015955761462</v>
      </c>
      <c r="I437" s="114">
        <v>0.87025668567111603</v>
      </c>
      <c r="J437" s="114">
        <v>1.3066854135000749E-2</v>
      </c>
      <c r="K437" s="94">
        <v>0.17021280947216577</v>
      </c>
      <c r="L437" s="95"/>
      <c r="M437" s="96">
        <v>436</v>
      </c>
      <c r="N437" s="117">
        <v>1.3955583117916885</v>
      </c>
      <c r="O437" s="117">
        <v>0.56615581435104023</v>
      </c>
      <c r="P437" s="117">
        <v>0.1657931151698287</v>
      </c>
      <c r="Q437" s="117">
        <v>0.90903643290553371</v>
      </c>
      <c r="R437" s="117">
        <v>0.33716279954735828</v>
      </c>
      <c r="S437" s="117">
        <v>2.7112376512522851E-2</v>
      </c>
      <c r="T437" s="117">
        <v>0.34302496247659536</v>
      </c>
      <c r="U437" s="114">
        <v>1.1276053443298115</v>
      </c>
      <c r="V437" s="114">
        <v>-2.2242190751128366</v>
      </c>
      <c r="W437" s="88">
        <v>-0.95332462407287599</v>
      </c>
      <c r="X437" s="50"/>
      <c r="Y437" s="89">
        <v>436</v>
      </c>
      <c r="Z437" s="114">
        <f>(幕後結果!$AB$2+幕後結果!$AB$4*幕後結果_最佳化!$N1438)*12/3</f>
        <v>1.6843656509464064</v>
      </c>
      <c r="AA437" s="114">
        <f>(幕後結果!$AC$2+幕後結果!$AC$4*幕後結果_最佳化!$O1438)*12/3</f>
        <v>2.9257499850036268</v>
      </c>
      <c r="AB437" s="114">
        <f>(幕後結果!$AD$2+幕後結果!$AD$4*幕後結果_最佳化!$P1438)*12/3</f>
        <v>1.118844773128143</v>
      </c>
      <c r="AC437" s="114">
        <f>(幕後結果!$AE$2+幕後結果!$AE$4*幕後結果_最佳化!$Q1438)*12/3</f>
        <v>0.29688754478105422</v>
      </c>
      <c r="AD437" s="114">
        <f>(幕後結果!$AF$2+幕後結果!$AF$4*幕後結果_最佳化!$R1438)*12/3</f>
        <v>0.33337738852990717</v>
      </c>
      <c r="AE437" s="114">
        <f>(幕後結果!$AG$2+幕後結果!$AG$4*幕後結果_最佳化!$S1438)*12/3</f>
        <v>1.2203075728232711</v>
      </c>
      <c r="AF437" s="114">
        <f>(幕後結果!$AH$2+幕後結果!$AH$4*幕後結果_最佳化!$T1438)*12/3</f>
        <v>-8.1744708249974485E-3</v>
      </c>
      <c r="AG437" s="114">
        <f>(幕後結果!$AI$2+幕後結果!$AI$4*幕後結果_最佳化!$U1438)*12/3</f>
        <v>0.82243555894432596</v>
      </c>
      <c r="AH437" s="114">
        <f>(幕後結果!$AJ$2+幕後結果!$AJ$4*幕後結果_最佳化!$V1438)*12/3</f>
        <v>7.1756918767428401E-2</v>
      </c>
      <c r="AI437" s="90">
        <f>(幕後結果!$AK$2+幕後結果!$AK$4*幕後結果_最佳化!$W1438)*12/3</f>
        <v>1.1060902991580441</v>
      </c>
      <c r="AJ437" s="50"/>
      <c r="AK437" s="50"/>
      <c r="AL437" s="50"/>
      <c r="AM437" s="98">
        <v>436</v>
      </c>
      <c r="AN437" s="118">
        <f t="shared" si="79"/>
        <v>4.5130387093975266E-2</v>
      </c>
      <c r="AO437" s="118">
        <f t="shared" si="80"/>
        <v>9.9940434558543012E-2</v>
      </c>
      <c r="AP437" s="118">
        <f t="shared" si="81"/>
        <v>0.14216726391447332</v>
      </c>
      <c r="AQ437" s="118">
        <f t="shared" si="82"/>
        <v>3.2703591084068846E-2</v>
      </c>
      <c r="AR437" s="118">
        <f t="shared" si="83"/>
        <v>0.11979943585203894</v>
      </c>
      <c r="AS437" s="118">
        <f t="shared" si="84"/>
        <v>7.7293050287444459E-2</v>
      </c>
      <c r="AT437" s="118">
        <f t="shared" si="85"/>
        <v>0.17499496984400018</v>
      </c>
      <c r="AU437" s="118">
        <f t="shared" si="86"/>
        <v>2.8861481758944103E-2</v>
      </c>
      <c r="AV437" s="118">
        <f t="shared" si="87"/>
        <v>0.15036339390203629</v>
      </c>
      <c r="AW437" s="118">
        <f t="shared" si="88"/>
        <v>0.12874599170447543</v>
      </c>
      <c r="AX437" s="118">
        <f t="shared" si="89"/>
        <v>0.99999999999999989</v>
      </c>
      <c r="AY437" s="118">
        <f>SUMPRODUCT(AN437:AW437,幕後結果_最佳化!$Z$1005:$AI$1005)</f>
        <v>3.6989642996202027E-2</v>
      </c>
      <c r="AZ437" s="118">
        <f>(SUMPRODUCT(AN437:AW437,MMULT(AN437:AW437,幕後結果!$AB$9:$AK$18)))*252</f>
        <v>6.0186000897217172E-2</v>
      </c>
      <c r="BA437" s="118">
        <f t="shared" si="90"/>
        <v>0.24532835322729651</v>
      </c>
      <c r="BB437" s="113">
        <f t="shared" si="91"/>
        <v>-2.4091618135642204E-2</v>
      </c>
      <c r="BC437" s="50"/>
      <c r="BD437" s="50"/>
    </row>
    <row r="438" spans="1:56">
      <c r="A438" s="85">
        <v>437</v>
      </c>
      <c r="B438" s="114">
        <v>0.44169020166986472</v>
      </c>
      <c r="C438" s="114">
        <v>0.1712165693267631</v>
      </c>
      <c r="D438" s="114">
        <v>0.31671712234110871</v>
      </c>
      <c r="E438" s="114">
        <v>0.76948043112918119</v>
      </c>
      <c r="F438" s="114">
        <v>0.42500080584036715</v>
      </c>
      <c r="G438" s="114">
        <v>0.95982102671505354</v>
      </c>
      <c r="H438" s="114">
        <v>0.91947680882667671</v>
      </c>
      <c r="I438" s="114">
        <v>0.5042114864448739</v>
      </c>
      <c r="J438" s="114">
        <v>0.55717987304309791</v>
      </c>
      <c r="K438" s="94">
        <v>0.80546790604725982</v>
      </c>
      <c r="L438" s="95"/>
      <c r="M438" s="96">
        <v>437</v>
      </c>
      <c r="N438" s="117">
        <v>-0.14668532362564371</v>
      </c>
      <c r="O438" s="117">
        <v>-0.94936867072522979</v>
      </c>
      <c r="P438" s="117">
        <v>-0.47689871834461245</v>
      </c>
      <c r="Q438" s="117">
        <v>0.73713684013298231</v>
      </c>
      <c r="R438" s="117">
        <v>-0.18911636988361863</v>
      </c>
      <c r="S438" s="117">
        <v>1.7486129483117954</v>
      </c>
      <c r="T438" s="117">
        <v>1.4015609918758924</v>
      </c>
      <c r="U438" s="114">
        <v>1.0556827084745724E-2</v>
      </c>
      <c r="V438" s="114">
        <v>0.14382298278801006</v>
      </c>
      <c r="W438" s="88">
        <v>0.86131570565651872</v>
      </c>
      <c r="X438" s="50"/>
      <c r="Y438" s="89">
        <v>437</v>
      </c>
      <c r="Z438" s="114">
        <f>(幕後結果!$AB$2+幕後結果!$AB$4*幕後結果_最佳化!$N1439)*12/3</f>
        <v>-0.23040754670194205</v>
      </c>
      <c r="AA438" s="114">
        <f>(幕後結果!$AC$2+幕後結果!$AC$4*幕後結果_最佳化!$O1439)*12/3</f>
        <v>0.34424320797024421</v>
      </c>
      <c r="AB438" s="114">
        <f>(幕後結果!$AD$2+幕後結果!$AD$4*幕後結果_最佳化!$P1439)*12/3</f>
        <v>-1.8533258542781983</v>
      </c>
      <c r="AC438" s="114">
        <f>(幕後結果!$AE$2+幕後結果!$AE$4*幕後結果_最佳化!$Q1439)*12/3</f>
        <v>-0.13957098676846946</v>
      </c>
      <c r="AD438" s="114">
        <f>(幕後結果!$AF$2+幕後結果!$AF$4*幕後結果_最佳化!$R1439)*12/3</f>
        <v>-1.1712988474092554</v>
      </c>
      <c r="AE438" s="114">
        <f>(幕後結果!$AG$2+幕後結果!$AG$4*幕後結果_最佳化!$S1439)*12/3</f>
        <v>1.8367446866704924</v>
      </c>
      <c r="AF438" s="114">
        <f>(幕後結果!$AH$2+幕後結果!$AH$4*幕後結果_最佳化!$T1439)*12/3</f>
        <v>0.27083195773545399</v>
      </c>
      <c r="AG438" s="114">
        <f>(幕後結果!$AI$2+幕後結果!$AI$4*幕後結果_最佳化!$U1439)*12/3</f>
        <v>-1.2150034517089274</v>
      </c>
      <c r="AH438" s="114">
        <f>(幕後結果!$AJ$2+幕後結果!$AJ$4*幕後結果_最佳化!$V1439)*12/3</f>
        <v>1.1965241511222038</v>
      </c>
      <c r="AI438" s="90">
        <f>(幕後結果!$AK$2+幕後結果!$AK$4*幕後結果_最佳化!$W1439)*12/3</f>
        <v>2.000914077910724</v>
      </c>
      <c r="AJ438" s="50"/>
      <c r="AK438" s="50"/>
      <c r="AL438" s="50"/>
      <c r="AM438" s="98">
        <v>437</v>
      </c>
      <c r="AN438" s="118">
        <f t="shared" si="79"/>
        <v>2.1722200813611665E-2</v>
      </c>
      <c r="AO438" s="118">
        <f t="shared" si="80"/>
        <v>0.12856884331176849</v>
      </c>
      <c r="AP438" s="118">
        <f t="shared" si="81"/>
        <v>0.14596082136724581</v>
      </c>
      <c r="AQ438" s="118">
        <f t="shared" si="82"/>
        <v>0.13284475968883896</v>
      </c>
      <c r="AR438" s="118">
        <f t="shared" si="83"/>
        <v>0.15641944959078904</v>
      </c>
      <c r="AS438" s="118">
        <f t="shared" si="84"/>
        <v>6.8490234692102428E-2</v>
      </c>
      <c r="AT438" s="118">
        <f t="shared" si="85"/>
        <v>0.1453889169994009</v>
      </c>
      <c r="AU438" s="118">
        <f t="shared" si="86"/>
        <v>1.7266500948309865E-3</v>
      </c>
      <c r="AV438" s="118">
        <f t="shared" si="87"/>
        <v>0.1515208391986767</v>
      </c>
      <c r="AW438" s="118">
        <f t="shared" si="88"/>
        <v>4.7357284242735172E-2</v>
      </c>
      <c r="AX438" s="118">
        <f t="shared" si="89"/>
        <v>1.0000000000000002</v>
      </c>
      <c r="AY438" s="118">
        <f>SUMPRODUCT(AN438:AW438,幕後結果_最佳化!$Z$1005:$AI$1005)</f>
        <v>-2.6761297559335387E-2</v>
      </c>
      <c r="AZ438" s="118">
        <f>(SUMPRODUCT(AN438:AW438,MMULT(AN438:AW438,幕後結果!$AB$9:$AK$18)))*252</f>
        <v>6.1351974578341489E-2</v>
      </c>
      <c r="BA438" s="118">
        <f t="shared" si="90"/>
        <v>0.24769330749606758</v>
      </c>
      <c r="BB438" s="113">
        <f t="shared" si="91"/>
        <v>-0.2812401282196183</v>
      </c>
      <c r="BC438" s="50"/>
      <c r="BD438" s="50"/>
    </row>
    <row r="439" spans="1:56">
      <c r="A439" s="85">
        <v>438</v>
      </c>
      <c r="B439" s="114">
        <v>0.29559104118749868</v>
      </c>
      <c r="C439" s="114">
        <v>0.31619149731373208</v>
      </c>
      <c r="D439" s="114">
        <v>0.71998649872349296</v>
      </c>
      <c r="E439" s="114">
        <v>0.75030991498097621</v>
      </c>
      <c r="F439" s="114">
        <v>0.15879898008546456</v>
      </c>
      <c r="G439" s="114">
        <v>0.66237849097321444</v>
      </c>
      <c r="H439" s="114">
        <v>0.1200349123726463</v>
      </c>
      <c r="I439" s="114">
        <v>6.2990736504666689E-3</v>
      </c>
      <c r="J439" s="114">
        <v>0.25841274631415123</v>
      </c>
      <c r="K439" s="94">
        <v>0.76992787021285336</v>
      </c>
      <c r="L439" s="95"/>
      <c r="M439" s="96">
        <v>438</v>
      </c>
      <c r="N439" s="117">
        <v>-0.53712382829909433</v>
      </c>
      <c r="O439" s="117">
        <v>-0.47837546284390609</v>
      </c>
      <c r="P439" s="117">
        <v>0.58280139977745715</v>
      </c>
      <c r="Q439" s="117">
        <v>0.67546533188800417</v>
      </c>
      <c r="R439" s="117">
        <v>-0.99940619471927217</v>
      </c>
      <c r="S439" s="117">
        <v>0.4189632124762101</v>
      </c>
      <c r="T439" s="117">
        <v>-1.174812283421766</v>
      </c>
      <c r="U439" s="114">
        <v>-2.4949314289147577</v>
      </c>
      <c r="V439" s="114">
        <v>-0.64824655907747275</v>
      </c>
      <c r="W439" s="88">
        <v>0.73860932600407259</v>
      </c>
      <c r="X439" s="50"/>
      <c r="Y439" s="89">
        <v>438</v>
      </c>
      <c r="Z439" s="114">
        <f>(幕後結果!$AB$2+幕後結果!$AB$4*幕後結果_最佳化!$N1440)*12/3</f>
        <v>-0.71515662713910755</v>
      </c>
      <c r="AA439" s="114">
        <f>(幕後結果!$AC$2+幕後結果!$AC$4*幕後結果_最佳化!$O1440)*12/3</f>
        <v>0.57335197504312962</v>
      </c>
      <c r="AB439" s="114">
        <f>(幕後結果!$AD$2+幕後結果!$AD$4*幕後結果_最佳化!$P1440)*12/3</f>
        <v>-0.97360343229886892</v>
      </c>
      <c r="AC439" s="114">
        <f>(幕後結果!$AE$2+幕後結果!$AE$4*幕後結果_最佳化!$Q1440)*12/3</f>
        <v>-0.16758482779131156</v>
      </c>
      <c r="AD439" s="114">
        <f>(幕後結果!$AF$2+幕後結果!$AF$4*幕後結果_最佳化!$R1440)*12/3</f>
        <v>-1.9400776035998637</v>
      </c>
      <c r="AE439" s="114">
        <f>(幕後結果!$AG$2+幕後結果!$AG$4*幕後結果_最佳化!$S1440)*12/3</f>
        <v>0.5574314875210814</v>
      </c>
      <c r="AF439" s="114">
        <f>(幕後結果!$AH$2+幕後結果!$AH$4*幕後結果_最佳化!$T1440)*12/3</f>
        <v>-0.74329401567191999</v>
      </c>
      <c r="AG439" s="114">
        <f>(幕後結果!$AI$2+幕後結果!$AI$4*幕後結果_最佳化!$U1440)*12/3</f>
        <v>-5.115532235022112</v>
      </c>
      <c r="AH439" s="114">
        <f>(幕後結果!$AJ$2+幕後結果!$AJ$4*幕後結果_最佳化!$V1440)*12/3</f>
        <v>0.18246254723050004</v>
      </c>
      <c r="AI439" s="90">
        <f>(幕後結果!$AK$2+幕後結果!$AK$4*幕後結果_最佳化!$W1440)*12/3</f>
        <v>0.82463364085700686</v>
      </c>
      <c r="AJ439" s="50"/>
      <c r="AK439" s="50"/>
      <c r="AL439" s="50"/>
      <c r="AM439" s="98">
        <v>438</v>
      </c>
      <c r="AN439" s="118">
        <f t="shared" si="79"/>
        <v>0.1674913748674963</v>
      </c>
      <c r="AO439" s="118">
        <f t="shared" si="80"/>
        <v>4.8719996467267657E-2</v>
      </c>
      <c r="AP439" s="118">
        <f t="shared" si="81"/>
        <v>1.4005913961190074E-2</v>
      </c>
      <c r="AQ439" s="118">
        <f t="shared" si="82"/>
        <v>0.19315292304677908</v>
      </c>
      <c r="AR439" s="118">
        <f t="shared" si="83"/>
        <v>7.7319088524398477E-2</v>
      </c>
      <c r="AS439" s="118">
        <f t="shared" si="84"/>
        <v>3.2556078465217506E-2</v>
      </c>
      <c r="AT439" s="118">
        <f t="shared" si="85"/>
        <v>8.5190291247268429E-2</v>
      </c>
      <c r="AU439" s="118">
        <f t="shared" si="86"/>
        <v>0.18074079168604423</v>
      </c>
      <c r="AV439" s="118">
        <f t="shared" si="87"/>
        <v>0.12578693526253615</v>
      </c>
      <c r="AW439" s="118">
        <f t="shared" si="88"/>
        <v>7.5036606471801895E-2</v>
      </c>
      <c r="AX439" s="118">
        <f t="shared" si="89"/>
        <v>0.99999999999999978</v>
      </c>
      <c r="AY439" s="118">
        <f>SUMPRODUCT(AN439:AW439,幕後結果_最佳化!$Z$1005:$AI$1005)</f>
        <v>-0.27805896415670461</v>
      </c>
      <c r="AZ439" s="118">
        <f>(SUMPRODUCT(AN439:AW439,MMULT(AN439:AW439,幕後結果!$AB$9:$AK$18)))*252</f>
        <v>6.3445528717456609E-2</v>
      </c>
      <c r="BA439" s="118">
        <f t="shared" si="90"/>
        <v>0.25188395883314324</v>
      </c>
      <c r="BB439" s="113">
        <f t="shared" si="91"/>
        <v>-1.2742334432234292</v>
      </c>
      <c r="BC439" s="50"/>
      <c r="BD439" s="50"/>
    </row>
    <row r="440" spans="1:56">
      <c r="A440" s="85">
        <v>439</v>
      </c>
      <c r="B440" s="114">
        <v>0.63612428398535914</v>
      </c>
      <c r="C440" s="114">
        <v>0.66278705353647682</v>
      </c>
      <c r="D440" s="114">
        <v>0.75392390850833357</v>
      </c>
      <c r="E440" s="114">
        <v>5.202460790927832E-2</v>
      </c>
      <c r="F440" s="114">
        <v>0.91782269788477722</v>
      </c>
      <c r="G440" s="114">
        <v>0.83073787445573788</v>
      </c>
      <c r="H440" s="114">
        <v>0.79695543294165772</v>
      </c>
      <c r="I440" s="114">
        <v>7.5718182839122905E-2</v>
      </c>
      <c r="J440" s="114">
        <v>0.3445557095448244</v>
      </c>
      <c r="K440" s="94">
        <v>6.0936614294071489E-4</v>
      </c>
      <c r="L440" s="95"/>
      <c r="M440" s="96">
        <v>439</v>
      </c>
      <c r="N440" s="117">
        <v>0.34811817940534656</v>
      </c>
      <c r="O440" s="117">
        <v>0.42008153281704086</v>
      </c>
      <c r="P440" s="117">
        <v>0.68688978745852414</v>
      </c>
      <c r="Q440" s="117">
        <v>-1.6255321657375619</v>
      </c>
      <c r="R440" s="117">
        <v>1.3905741347681846</v>
      </c>
      <c r="S440" s="117">
        <v>0.95708520395467067</v>
      </c>
      <c r="T440" s="117">
        <v>0.83079555507090697</v>
      </c>
      <c r="U440" s="114">
        <v>-1.4344763769461857</v>
      </c>
      <c r="V440" s="114">
        <v>-0.40006122983791337</v>
      </c>
      <c r="W440" s="88">
        <v>-3.2344594427107225</v>
      </c>
      <c r="X440" s="50"/>
      <c r="Y440" s="89">
        <v>439</v>
      </c>
      <c r="Z440" s="114">
        <f>(幕後結果!$AB$2+幕後結果!$AB$4*幕後結果_最佳化!$N1441)*12/3</f>
        <v>0.38391593886710457</v>
      </c>
      <c r="AA440" s="114">
        <f>(幕後結果!$AC$2+幕後結果!$AC$4*幕後結果_最佳化!$O1441)*12/3</f>
        <v>2.0846135745321273</v>
      </c>
      <c r="AB440" s="114">
        <f>(幕後結果!$AD$2+幕後結果!$AD$4*幕後結果_最佳化!$P1441)*12/3</f>
        <v>0.46721802208189889</v>
      </c>
      <c r="AC440" s="114">
        <f>(幕後結果!$AE$2+幕後結果!$AE$4*幕後結果_最佳化!$Q1441)*12/3</f>
        <v>-1.4443228515112914</v>
      </c>
      <c r="AD440" s="114">
        <f>(幕後結果!$AF$2+幕後結果!$AF$4*幕後結果_最佳化!$R1441)*12/3</f>
        <v>0.61755084673547</v>
      </c>
      <c r="AE440" s="114">
        <f>(幕後結果!$AG$2+幕後結果!$AG$4*幕後結果_最佳化!$S1441)*12/3</f>
        <v>1.5018481501150422</v>
      </c>
      <c r="AF440" s="114">
        <f>(幕後結果!$AH$2+幕後結果!$AH$4*幕後結果_最佳化!$T1441)*12/3</f>
        <v>-0.11734253058846426</v>
      </c>
      <c r="AG440" s="114">
        <f>(幕後結果!$AI$2+幕後結果!$AI$4*幕後結果_最佳化!$U1441)*12/3</f>
        <v>-3.2573946954150887</v>
      </c>
      <c r="AH440" s="114">
        <f>(幕後結果!$AJ$2+幕後結果!$AJ$4*幕後結果_最佳化!$V1441)*12/3</f>
        <v>0.53611148145476462</v>
      </c>
      <c r="AI440" s="90">
        <f>(幕後結果!$AK$2+幕後結果!$AK$4*幕後結果_最佳化!$W1441)*12/3</f>
        <v>-2.3203299520027758</v>
      </c>
      <c r="AJ440" s="50"/>
      <c r="AK440" s="50"/>
      <c r="AL440" s="50"/>
      <c r="AM440" s="98">
        <v>439</v>
      </c>
      <c r="AN440" s="118">
        <f t="shared" si="79"/>
        <v>0.1080037434648756</v>
      </c>
      <c r="AO440" s="118">
        <f t="shared" si="80"/>
        <v>3.6860542377663492E-4</v>
      </c>
      <c r="AP440" s="118">
        <f t="shared" si="81"/>
        <v>2.1340868123039546E-2</v>
      </c>
      <c r="AQ440" s="118">
        <f t="shared" si="82"/>
        <v>0.14206209730742447</v>
      </c>
      <c r="AR440" s="118">
        <f t="shared" si="83"/>
        <v>0.20869896813450928</v>
      </c>
      <c r="AS440" s="118">
        <f t="shared" si="84"/>
        <v>0.10955491948436179</v>
      </c>
      <c r="AT440" s="118">
        <f t="shared" si="85"/>
        <v>1.8748903174330537E-2</v>
      </c>
      <c r="AU440" s="118">
        <f t="shared" si="86"/>
        <v>3.6732810560681957E-2</v>
      </c>
      <c r="AV440" s="118">
        <f t="shared" si="87"/>
        <v>0.18829288267516262</v>
      </c>
      <c r="AW440" s="118">
        <f t="shared" si="88"/>
        <v>0.16619620165183763</v>
      </c>
      <c r="AX440" s="118">
        <f t="shared" si="89"/>
        <v>1.0000000000000002</v>
      </c>
      <c r="AY440" s="118">
        <f>SUMPRODUCT(AN440:AW440,幕後結果_最佳化!$Z$1005:$AI$1005)</f>
        <v>-3.4400394307911947E-2</v>
      </c>
      <c r="AZ440" s="118">
        <f>(SUMPRODUCT(AN440:AW440,MMULT(AN440:AW440,幕後結果!$AB$9:$AK$18)))*252</f>
        <v>5.7708607824364787E-2</v>
      </c>
      <c r="BA440" s="118">
        <f t="shared" si="90"/>
        <v>0.2402261597419498</v>
      </c>
      <c r="BB440" s="113">
        <f t="shared" si="91"/>
        <v>-0.32178175095896211</v>
      </c>
      <c r="BC440" s="50"/>
      <c r="BD440" s="50"/>
    </row>
    <row r="441" spans="1:56">
      <c r="A441" s="85">
        <v>440</v>
      </c>
      <c r="B441" s="114">
        <v>0.43274823022141784</v>
      </c>
      <c r="C441" s="114">
        <v>5.6632551352115312E-2</v>
      </c>
      <c r="D441" s="114">
        <v>0.61595076574846686</v>
      </c>
      <c r="E441" s="114">
        <v>0.63802368508218499</v>
      </c>
      <c r="F441" s="114">
        <v>9.4237577682401152E-3</v>
      </c>
      <c r="G441" s="114">
        <v>0.62784348698848591</v>
      </c>
      <c r="H441" s="114">
        <v>0.12969696637167027</v>
      </c>
      <c r="I441" s="114">
        <v>0.8904482823306723</v>
      </c>
      <c r="J441" s="114">
        <v>0.38577518787219112</v>
      </c>
      <c r="K441" s="94">
        <v>0.29783744671838175</v>
      </c>
      <c r="L441" s="95"/>
      <c r="M441" s="96">
        <v>440</v>
      </c>
      <c r="N441" s="117">
        <v>-0.16938164452255039</v>
      </c>
      <c r="O441" s="117">
        <v>-1.5836863934333487</v>
      </c>
      <c r="P441" s="117">
        <v>0.29486309050397025</v>
      </c>
      <c r="Q441" s="117">
        <v>0.35318116166956437</v>
      </c>
      <c r="R441" s="117">
        <v>-2.348533265742323</v>
      </c>
      <c r="S441" s="117">
        <v>0.32614714876367634</v>
      </c>
      <c r="T441" s="117">
        <v>-1.127824764038196</v>
      </c>
      <c r="U441" s="114">
        <v>1.2289156441183473</v>
      </c>
      <c r="V441" s="114">
        <v>-0.29034753612193942</v>
      </c>
      <c r="W441" s="88">
        <v>-0.53063044577576801</v>
      </c>
      <c r="X441" s="50"/>
      <c r="Y441" s="89">
        <v>440</v>
      </c>
      <c r="Z441" s="114">
        <f>(幕後結果!$AB$2+幕後結果!$AB$4*幕後結果_最佳化!$N1442)*12/3</f>
        <v>-0.25858617291936403</v>
      </c>
      <c r="AA441" s="114">
        <f>(幕後結果!$AC$2+幕後結果!$AC$4*幕後結果_最佳化!$O1442)*12/3</f>
        <v>-0.32579980183724144</v>
      </c>
      <c r="AB441" s="114">
        <f>(幕後結果!$AD$2+幕後結果!$AD$4*幕後結果_最佳化!$P1442)*12/3</f>
        <v>-1.3330242449238572</v>
      </c>
      <c r="AC441" s="114">
        <f>(幕後結果!$AE$2+幕後結果!$AE$4*幕後結果_最佳化!$Q1442)*12/3</f>
        <v>-0.46266560515937299</v>
      </c>
      <c r="AD441" s="114">
        <f>(幕後結果!$AF$2+幕後結果!$AF$4*幕後結果_最佳化!$R1442)*12/3</f>
        <v>-3.455339726775557</v>
      </c>
      <c r="AE441" s="114">
        <f>(幕後結果!$AG$2+幕後結果!$AG$4*幕後結果_最佳化!$S1442)*12/3</f>
        <v>3.8342331560811405E-2</v>
      </c>
      <c r="AF441" s="114">
        <f>(幕後結果!$AH$2+幕後結果!$AH$4*幕後結果_最佳化!$T1442)*12/3</f>
        <v>-0.90759258715307167</v>
      </c>
      <c r="AG441" s="114">
        <f>(幕後結果!$AI$2+幕後結果!$AI$4*幕後結果_最佳化!$U1442)*12/3</f>
        <v>-0.3570283047360665</v>
      </c>
      <c r="AH441" s="114">
        <f>(幕後結果!$AJ$2+幕後結果!$AJ$4*幕後結果_最佳化!$V1442)*12/3</f>
        <v>0.19678385452834571</v>
      </c>
      <c r="AI441" s="90">
        <f>(幕後結果!$AK$2+幕後結果!$AK$4*幕後結果_最佳化!$W1442)*12/3</f>
        <v>0.28856669850352767</v>
      </c>
      <c r="AJ441" s="50"/>
      <c r="AK441" s="50"/>
      <c r="AL441" s="50"/>
      <c r="AM441" s="98">
        <v>440</v>
      </c>
      <c r="AN441" s="118">
        <f t="shared" si="79"/>
        <v>5.5773573080681572E-2</v>
      </c>
      <c r="AO441" s="118">
        <f t="shared" si="80"/>
        <v>0.19462111561181983</v>
      </c>
      <c r="AP441" s="118">
        <f t="shared" si="81"/>
        <v>0.11867399652540934</v>
      </c>
      <c r="AQ441" s="118">
        <f t="shared" si="82"/>
        <v>0.15248421943861964</v>
      </c>
      <c r="AR441" s="118">
        <f t="shared" si="83"/>
        <v>1.6774518791782999E-2</v>
      </c>
      <c r="AS441" s="118">
        <f t="shared" si="84"/>
        <v>6.0009024079468669E-2</v>
      </c>
      <c r="AT441" s="118">
        <f t="shared" si="85"/>
        <v>0.16376838171577693</v>
      </c>
      <c r="AU441" s="118">
        <f t="shared" si="86"/>
        <v>0.14184257244288412</v>
      </c>
      <c r="AV441" s="118">
        <f t="shared" si="87"/>
        <v>9.0717314361393062E-2</v>
      </c>
      <c r="AW441" s="118">
        <f t="shared" si="88"/>
        <v>5.3352839521637373E-3</v>
      </c>
      <c r="AX441" s="118">
        <f t="shared" si="89"/>
        <v>0.99999999999999989</v>
      </c>
      <c r="AY441" s="118">
        <f>SUMPRODUCT(AN441:AW441,幕後結果_最佳化!$Z$1005:$AI$1005)</f>
        <v>-0.11026851076722542</v>
      </c>
      <c r="AZ441" s="118">
        <f>(SUMPRODUCT(AN441:AW441,MMULT(AN441:AW441,幕後結果!$AB$9:$AK$18)))*252</f>
        <v>6.829348288459984E-2</v>
      </c>
      <c r="BA441" s="118">
        <f t="shared" si="90"/>
        <v>0.26133021808547102</v>
      </c>
      <c r="BB441" s="113">
        <f t="shared" si="91"/>
        <v>-0.58611098207222989</v>
      </c>
      <c r="BC441" s="50"/>
      <c r="BD441" s="50"/>
    </row>
    <row r="442" spans="1:56">
      <c r="A442" s="85">
        <v>441</v>
      </c>
      <c r="B442" s="114">
        <v>9.675383298177076E-2</v>
      </c>
      <c r="C442" s="114">
        <v>0.57195313329554631</v>
      </c>
      <c r="D442" s="114">
        <v>0.15376499717667813</v>
      </c>
      <c r="E442" s="114">
        <v>6.8545667591589421E-2</v>
      </c>
      <c r="F442" s="114">
        <v>0.3107465283726496</v>
      </c>
      <c r="G442" s="114">
        <v>0.43707992779640259</v>
      </c>
      <c r="H442" s="114">
        <v>0.90647827984367968</v>
      </c>
      <c r="I442" s="114">
        <v>0.99202813244298427</v>
      </c>
      <c r="J442" s="114">
        <v>0.84231133674951297</v>
      </c>
      <c r="K442" s="94">
        <v>0.62431003572560217</v>
      </c>
      <c r="L442" s="95"/>
      <c r="M442" s="96">
        <v>441</v>
      </c>
      <c r="N442" s="117">
        <v>-1.3002722777889033</v>
      </c>
      <c r="O442" s="117">
        <v>0.18134889009391661</v>
      </c>
      <c r="P442" s="117">
        <v>-1.0204185618284816</v>
      </c>
      <c r="Q442" s="117">
        <v>-1.4867103225716056</v>
      </c>
      <c r="R442" s="117">
        <v>-0.49373540613997002</v>
      </c>
      <c r="S442" s="117">
        <v>-0.15837684869280419</v>
      </c>
      <c r="T442" s="117">
        <v>1.3193760027356554</v>
      </c>
      <c r="U442" s="114">
        <v>2.4102009740152726</v>
      </c>
      <c r="V442" s="114">
        <v>1.0040026702771452</v>
      </c>
      <c r="W442" s="88">
        <v>0.31682034135717774</v>
      </c>
      <c r="X442" s="50"/>
      <c r="Y442" s="89">
        <v>441</v>
      </c>
      <c r="Z442" s="114">
        <f>(幕後結果!$AB$2+幕後結果!$AB$4*幕後結果_最佳化!$N1443)*12/3</f>
        <v>-1.6626438874866356</v>
      </c>
      <c r="AA442" s="114">
        <f>(幕後結果!$AC$2+幕後結果!$AC$4*幕後結果_最佳化!$O1443)*12/3</f>
        <v>0.75174936768082123</v>
      </c>
      <c r="AB442" s="114">
        <f>(幕後結果!$AD$2+幕後結果!$AD$4*幕後結果_最佳化!$P1443)*12/3</f>
        <v>-3.2056271524489883</v>
      </c>
      <c r="AC442" s="114">
        <f>(幕後結果!$AE$2+幕後結果!$AE$4*幕後結果_最佳化!$Q1443)*12/3</f>
        <v>-1.5423209854984516</v>
      </c>
      <c r="AD442" s="114">
        <f>(幕後結果!$AF$2+幕後結果!$AF$4*幕後結果_最佳化!$R1443)*12/3</f>
        <v>-2.2720340278520204</v>
      </c>
      <c r="AE442" s="114">
        <f>(幕後結果!$AG$2+幕後結果!$AG$4*幕後結果_最佳化!$S1443)*12/3</f>
        <v>-0.47376924107097812</v>
      </c>
      <c r="AF442" s="114">
        <f>(幕後結果!$AH$2+幕後結果!$AH$4*幕後結果_最佳化!$T1443)*12/3</f>
        <v>-1.3976386006318897E-2</v>
      </c>
      <c r="AG442" s="114">
        <f>(幕後結果!$AI$2+幕後結果!$AI$4*幕後結果_最佳化!$U1443)*12/3</f>
        <v>0.18405773343753373</v>
      </c>
      <c r="AH442" s="114">
        <f>(幕後結果!$AJ$2+幕後結果!$AJ$4*幕後結果_最佳化!$V1443)*12/3</f>
        <v>1.0190504686312707</v>
      </c>
      <c r="AI442" s="90">
        <f>(幕後結果!$AK$2+幕後結果!$AK$4*幕後結果_最佳化!$W1443)*12/3</f>
        <v>0.87916140945908638</v>
      </c>
      <c r="AJ442" s="50"/>
      <c r="AK442" s="50"/>
      <c r="AL442" s="50"/>
      <c r="AM442" s="98">
        <v>441</v>
      </c>
      <c r="AN442" s="118">
        <f t="shared" si="79"/>
        <v>8.7005340257732475E-2</v>
      </c>
      <c r="AO442" s="118">
        <f t="shared" si="80"/>
        <v>0.1415113458931887</v>
      </c>
      <c r="AP442" s="118">
        <f t="shared" si="81"/>
        <v>0.16084246562077792</v>
      </c>
      <c r="AQ442" s="118">
        <f t="shared" si="82"/>
        <v>4.4926581184091818E-2</v>
      </c>
      <c r="AR442" s="118">
        <f t="shared" si="83"/>
        <v>6.3085728881803374E-2</v>
      </c>
      <c r="AS442" s="118">
        <f t="shared" si="84"/>
        <v>0.15251319660055662</v>
      </c>
      <c r="AT442" s="118">
        <f t="shared" si="85"/>
        <v>8.415015678585594E-2</v>
      </c>
      <c r="AU442" s="118">
        <f t="shared" si="86"/>
        <v>0.10443990185746632</v>
      </c>
      <c r="AV442" s="118">
        <f t="shared" si="87"/>
        <v>0.11991964391736433</v>
      </c>
      <c r="AW442" s="118">
        <f t="shared" si="88"/>
        <v>4.1605639001162424E-2</v>
      </c>
      <c r="AX442" s="118">
        <f t="shared" si="89"/>
        <v>0.99999999999999989</v>
      </c>
      <c r="AY442" s="118">
        <f>SUMPRODUCT(AN442:AW442,幕後結果_最佳化!$Z$1005:$AI$1005)</f>
        <v>-2.6588734399696085E-2</v>
      </c>
      <c r="AZ442" s="118">
        <f>(SUMPRODUCT(AN442:AW442,MMULT(AN442:AW442,幕後結果!$AB$9:$AK$18)))*252</f>
        <v>8.2451859049246776E-2</v>
      </c>
      <c r="BA442" s="118">
        <f t="shared" si="90"/>
        <v>0.28714431745943847</v>
      </c>
      <c r="BB442" s="113">
        <f t="shared" si="91"/>
        <v>-0.24199933683003128</v>
      </c>
      <c r="BC442" s="50"/>
      <c r="BD442" s="50"/>
    </row>
    <row r="443" spans="1:56">
      <c r="A443" s="85">
        <v>442</v>
      </c>
      <c r="B443" s="114">
        <v>0.39203531237166156</v>
      </c>
      <c r="C443" s="114">
        <v>0.80587110066644385</v>
      </c>
      <c r="D443" s="114">
        <v>0.865432659142088</v>
      </c>
      <c r="E443" s="114">
        <v>0.48868094305407217</v>
      </c>
      <c r="F443" s="114">
        <v>0.46897071226001597</v>
      </c>
      <c r="G443" s="114">
        <v>0.65336781688887924</v>
      </c>
      <c r="H443" s="114">
        <v>0.64960275509214283</v>
      </c>
      <c r="I443" s="114">
        <v>0.38551637063728994</v>
      </c>
      <c r="J443" s="114">
        <v>0.1536185506829606</v>
      </c>
      <c r="K443" s="94">
        <v>0.61393843305608997</v>
      </c>
      <c r="L443" s="95"/>
      <c r="M443" s="96">
        <v>442</v>
      </c>
      <c r="N443" s="117">
        <v>-0.27401821360326412</v>
      </c>
      <c r="O443" s="117">
        <v>0.86278116157256513</v>
      </c>
      <c r="P443" s="117">
        <v>1.1050574836800038</v>
      </c>
      <c r="Q443" s="117">
        <v>-2.8376475961307084E-2</v>
      </c>
      <c r="R443" s="117">
        <v>-7.7857477759008434E-2</v>
      </c>
      <c r="S443" s="117">
        <v>0.3944289599779548</v>
      </c>
      <c r="T443" s="117">
        <v>0.38424820940487314</v>
      </c>
      <c r="U443" s="114">
        <v>-0.29102429148742254</v>
      </c>
      <c r="V443" s="114">
        <v>-1.0210365943364783</v>
      </c>
      <c r="W443" s="88">
        <v>0.28959886698797455</v>
      </c>
      <c r="X443" s="50"/>
      <c r="Y443" s="89">
        <v>442</v>
      </c>
      <c r="Z443" s="114">
        <f>(幕後結果!$AB$2+幕後結果!$AB$4*幕後結果_最佳化!$N1444)*12/3</f>
        <v>-0.3884977467903849</v>
      </c>
      <c r="AA443" s="114">
        <f>(幕後結果!$AC$2+幕後結果!$AC$4*幕後結果_最佳化!$O1444)*12/3</f>
        <v>2.1318098512673398</v>
      </c>
      <c r="AB443" s="114">
        <f>(幕後結果!$AD$2+幕後結果!$AD$4*幕後結果_最佳化!$P1444)*12/3</f>
        <v>0.41282711053184706</v>
      </c>
      <c r="AC443" s="114">
        <f>(幕後結果!$AE$2+幕後結果!$AE$4*幕後結果_最佳化!$Q1444)*12/3</f>
        <v>-0.43785291730961046</v>
      </c>
      <c r="AD443" s="114">
        <f>(幕後結果!$AF$2+幕後結果!$AF$4*幕後結果_最佳化!$R1444)*12/3</f>
        <v>-0.73318397221605824</v>
      </c>
      <c r="AE443" s="114">
        <f>(幕後結果!$AG$2+幕後結果!$AG$4*幕後結果_最佳化!$S1444)*12/3</f>
        <v>0.95981525787042143</v>
      </c>
      <c r="AF443" s="114">
        <f>(幕後結果!$AH$2+幕後結果!$AH$4*幕後結果_最佳化!$T1444)*12/3</f>
        <v>-0.10791043868410949</v>
      </c>
      <c r="AG443" s="114">
        <f>(幕後結果!$AI$2+幕後結果!$AI$4*幕後結果_最佳化!$U1444)*12/3</f>
        <v>-1.9026448001606269</v>
      </c>
      <c r="AH443" s="114">
        <f>(幕後結果!$AJ$2+幕後結果!$AJ$4*幕後結果_最佳化!$V1444)*12/3</f>
        <v>0.50740276792663463</v>
      </c>
      <c r="AI443" s="90">
        <f>(幕後結果!$AK$2+幕後結果!$AK$4*幕後結果_最佳化!$W1444)*12/3</f>
        <v>1.0413535205734421</v>
      </c>
      <c r="AJ443" s="50"/>
      <c r="AK443" s="50"/>
      <c r="AL443" s="50"/>
      <c r="AM443" s="98">
        <v>442</v>
      </c>
      <c r="AN443" s="118">
        <f t="shared" si="79"/>
        <v>0.16298341085571161</v>
      </c>
      <c r="AO443" s="118">
        <f t="shared" si="80"/>
        <v>8.4172976424272739E-2</v>
      </c>
      <c r="AP443" s="118">
        <f t="shared" si="81"/>
        <v>3.4232938405215699E-2</v>
      </c>
      <c r="AQ443" s="118">
        <f t="shared" si="82"/>
        <v>0.12067636989499474</v>
      </c>
      <c r="AR443" s="118">
        <f t="shared" si="83"/>
        <v>6.4725519517812427E-2</v>
      </c>
      <c r="AS443" s="118">
        <f t="shared" si="84"/>
        <v>0.14473538108036899</v>
      </c>
      <c r="AT443" s="118">
        <f t="shared" si="85"/>
        <v>0.11134942914572944</v>
      </c>
      <c r="AU443" s="118">
        <f t="shared" si="86"/>
        <v>0.16399355755983622</v>
      </c>
      <c r="AV443" s="118">
        <f t="shared" si="87"/>
        <v>0.10556359592996527</v>
      </c>
      <c r="AW443" s="118">
        <f t="shared" si="88"/>
        <v>7.5668211860928153E-3</v>
      </c>
      <c r="AX443" s="118">
        <f t="shared" si="89"/>
        <v>1</v>
      </c>
      <c r="AY443" s="118">
        <f>SUMPRODUCT(AN443:AW443,幕後結果_最佳化!$Z$1005:$AI$1005)</f>
        <v>-0.19707400613641074</v>
      </c>
      <c r="AZ443" s="118">
        <f>(SUMPRODUCT(AN443:AW443,MMULT(AN443:AW443,幕後結果!$AB$9:$AK$18)))*252</f>
        <v>6.6029131077448552E-2</v>
      </c>
      <c r="BA443" s="118">
        <f t="shared" si="90"/>
        <v>0.25696134160112211</v>
      </c>
      <c r="BB443" s="113">
        <f t="shared" si="91"/>
        <v>-0.93389147426276831</v>
      </c>
      <c r="BC443" s="50"/>
      <c r="BD443" s="50"/>
    </row>
    <row r="444" spans="1:56">
      <c r="A444" s="85">
        <v>443</v>
      </c>
      <c r="B444" s="114">
        <v>0.54645747454464821</v>
      </c>
      <c r="C444" s="114">
        <v>0.80860597969425063</v>
      </c>
      <c r="D444" s="114">
        <v>0.43898908757594279</v>
      </c>
      <c r="E444" s="114">
        <v>3.2799613508757819E-2</v>
      </c>
      <c r="F444" s="114">
        <v>0.46994222175885803</v>
      </c>
      <c r="G444" s="114">
        <v>8.0741031890864567E-2</v>
      </c>
      <c r="H444" s="114">
        <v>7.7029049458305465E-2</v>
      </c>
      <c r="I444" s="114">
        <v>0.20681797208916897</v>
      </c>
      <c r="J444" s="114">
        <v>0.91455569489923505</v>
      </c>
      <c r="K444" s="94">
        <v>0.39986440358833164</v>
      </c>
      <c r="L444" s="95"/>
      <c r="M444" s="96">
        <v>443</v>
      </c>
      <c r="N444" s="117">
        <v>0.11671607553594643</v>
      </c>
      <c r="O444" s="117">
        <v>0.87277075928261416</v>
      </c>
      <c r="P444" s="117">
        <v>-0.15353273800848991</v>
      </c>
      <c r="Q444" s="117">
        <v>-1.8411524106779056</v>
      </c>
      <c r="R444" s="117">
        <v>-7.5415102315702712E-2</v>
      </c>
      <c r="S444" s="117">
        <v>-1.4001043795453205</v>
      </c>
      <c r="T444" s="117">
        <v>-1.4253429208657651</v>
      </c>
      <c r="U444" s="114">
        <v>-0.81751191291367153</v>
      </c>
      <c r="V444" s="114">
        <v>1.3693541141217338</v>
      </c>
      <c r="W444" s="88">
        <v>-0.25369809333636184</v>
      </c>
      <c r="X444" s="50"/>
      <c r="Y444" s="89">
        <v>443</v>
      </c>
      <c r="Z444" s="114">
        <f>(幕後結果!$AB$2+幕後結果!$AB$4*幕後結果_最佳化!$N1445)*12/3</f>
        <v>9.6618564967637585E-2</v>
      </c>
      <c r="AA444" s="114">
        <f>(幕後結果!$AC$2+幕後結果!$AC$4*幕後結果_最佳化!$O1445)*12/3</f>
        <v>2.3996265664815613</v>
      </c>
      <c r="AB444" s="114">
        <f>(幕後結果!$AD$2+幕後結果!$AD$4*幕後結果_最佳化!$P1445)*12/3</f>
        <v>-0.47567991745161398</v>
      </c>
      <c r="AC444" s="114">
        <f>(幕後結果!$AE$2+幕後結果!$AE$4*幕後結果_最佳化!$Q1445)*12/3</f>
        <v>-1.5500134025091319</v>
      </c>
      <c r="AD444" s="114">
        <f>(幕後結果!$AF$2+幕後結果!$AF$4*幕後結果_最佳化!$R1445)*12/3</f>
        <v>-1.1046038554795476</v>
      </c>
      <c r="AE444" s="114">
        <f>(幕後結果!$AG$2+幕後結果!$AG$4*幕後結果_最佳化!$S1445)*12/3</f>
        <v>-0.95485257265880674</v>
      </c>
      <c r="AF444" s="114">
        <f>(幕後結果!$AH$2+幕後結果!$AH$4*幕後結果_最佳化!$T1445)*12/3</f>
        <v>-1.0782715554331019</v>
      </c>
      <c r="AG444" s="114">
        <f>(幕後結果!$AI$2+幕後結果!$AI$4*幕後結果_最佳化!$U1445)*12/3</f>
        <v>-3.809606309632326</v>
      </c>
      <c r="AH444" s="114">
        <f>(幕後結果!$AJ$2+幕後結果!$AJ$4*幕後結果_最佳化!$V1445)*12/3</f>
        <v>0.52470063825024005</v>
      </c>
      <c r="AI444" s="90">
        <f>(幕後結果!$AK$2+幕後結果!$AK$4*幕後結果_最佳化!$W1445)*12/3</f>
        <v>-0.36964219954778949</v>
      </c>
      <c r="AJ444" s="50"/>
      <c r="AK444" s="50"/>
      <c r="AL444" s="50"/>
      <c r="AM444" s="98">
        <v>443</v>
      </c>
      <c r="AN444" s="118">
        <f t="shared" si="79"/>
        <v>1.9594458732385894E-2</v>
      </c>
      <c r="AO444" s="118">
        <f t="shared" si="80"/>
        <v>8.437889236237503E-2</v>
      </c>
      <c r="AP444" s="118">
        <f t="shared" si="81"/>
        <v>0.180485402602651</v>
      </c>
      <c r="AQ444" s="118">
        <f t="shared" si="82"/>
        <v>8.7965774525028115E-2</v>
      </c>
      <c r="AR444" s="118">
        <f t="shared" si="83"/>
        <v>0.1544144796178672</v>
      </c>
      <c r="AS444" s="118">
        <f t="shared" si="84"/>
        <v>0.10070633612639358</v>
      </c>
      <c r="AT444" s="118">
        <f t="shared" si="85"/>
        <v>0.12142313016232743</v>
      </c>
      <c r="AU444" s="118">
        <f t="shared" si="86"/>
        <v>9.8333606524551226E-2</v>
      </c>
      <c r="AV444" s="118">
        <f t="shared" si="87"/>
        <v>1.5316015899422067E-2</v>
      </c>
      <c r="AW444" s="118">
        <f t="shared" si="88"/>
        <v>0.13738190344699838</v>
      </c>
      <c r="AX444" s="118">
        <f t="shared" si="89"/>
        <v>1</v>
      </c>
      <c r="AY444" s="118">
        <f>SUMPRODUCT(AN444:AW444,幕後結果_最佳化!$Z$1005:$AI$1005)</f>
        <v>-0.23770348523713597</v>
      </c>
      <c r="AZ444" s="118">
        <f>(SUMPRODUCT(AN444:AW444,MMULT(AN444:AW444,幕後結果!$AB$9:$AK$18)))*252</f>
        <v>7.8913279203343886E-2</v>
      </c>
      <c r="BA444" s="118">
        <f t="shared" si="90"/>
        <v>0.28091507471715343</v>
      </c>
      <c r="BB444" s="113">
        <f t="shared" si="91"/>
        <v>-0.99889080541394515</v>
      </c>
      <c r="BC444" s="50"/>
      <c r="BD444" s="50"/>
    </row>
    <row r="445" spans="1:56">
      <c r="A445" s="85">
        <v>444</v>
      </c>
      <c r="B445" s="114">
        <v>0.9219853431873628</v>
      </c>
      <c r="C445" s="114">
        <v>0.44785875808631115</v>
      </c>
      <c r="D445" s="114">
        <v>0.89696699977127547</v>
      </c>
      <c r="E445" s="114">
        <v>0.31785520025085012</v>
      </c>
      <c r="F445" s="114">
        <v>9.427589756212118E-2</v>
      </c>
      <c r="G445" s="114">
        <v>0.96754486068266909</v>
      </c>
      <c r="H445" s="114">
        <v>0.74434726716076005</v>
      </c>
      <c r="I445" s="114">
        <v>0.23323511321967927</v>
      </c>
      <c r="J445" s="114">
        <v>0.65799091923605424</v>
      </c>
      <c r="K445" s="94">
        <v>0.24454682874571954</v>
      </c>
      <c r="L445" s="95"/>
      <c r="M445" s="96">
        <v>444</v>
      </c>
      <c r="N445" s="117">
        <v>1.4185532158254146</v>
      </c>
      <c r="O445" s="117">
        <v>-0.13107305508258632</v>
      </c>
      <c r="P445" s="117">
        <v>1.2644571247093386</v>
      </c>
      <c r="Q445" s="117">
        <v>-0.47370484131530344</v>
      </c>
      <c r="R445" s="117">
        <v>-1.3148753596674021</v>
      </c>
      <c r="S445" s="117">
        <v>1.845875542434265</v>
      </c>
      <c r="T445" s="117">
        <v>0.65680631111695364</v>
      </c>
      <c r="U445" s="114">
        <v>-0.72823421196502069</v>
      </c>
      <c r="V445" s="114">
        <v>0.40698614864658372</v>
      </c>
      <c r="W445" s="88">
        <v>-0.69175108865041857</v>
      </c>
      <c r="X445" s="50"/>
      <c r="Y445" s="89">
        <v>444</v>
      </c>
      <c r="Z445" s="114">
        <f>(幕後結果!$AB$2+幕後結果!$AB$4*幕後結果_最佳化!$N1446)*12/3</f>
        <v>1.7129149831758499</v>
      </c>
      <c r="AA445" s="114">
        <f>(幕後結果!$AC$2+幕後結果!$AC$4*幕後結果_最佳化!$O1446)*12/3</f>
        <v>2.2208473055703442</v>
      </c>
      <c r="AB445" s="114">
        <f>(幕後結果!$AD$2+幕後結果!$AD$4*幕後結果_最佳化!$P1446)*12/3</f>
        <v>2.0046407640952637</v>
      </c>
      <c r="AC445" s="114">
        <f>(幕後結果!$AE$2+幕後結果!$AE$4*幕後結果_最佳化!$Q1446)*12/3</f>
        <v>-0.66746799218579611</v>
      </c>
      <c r="AD445" s="114">
        <f>(幕後結果!$AF$2+幕後結果!$AF$4*幕後結果_最佳化!$R1446)*12/3</f>
        <v>-1.5429690078913136</v>
      </c>
      <c r="AE445" s="114">
        <f>(幕後結果!$AG$2+幕後結果!$AG$4*幕後結果_最佳化!$S1446)*12/3</f>
        <v>2.2611956482193718</v>
      </c>
      <c r="AF445" s="114">
        <f>(幕後結果!$AH$2+幕後結果!$AH$4*幕後結果_最佳化!$T1446)*12/3</f>
        <v>-0.20929807199004383</v>
      </c>
      <c r="AG445" s="114">
        <f>(幕後結果!$AI$2+幕後結果!$AI$4*幕後結果_最佳化!$U1446)*12/3</f>
        <v>-1.9339392176668273</v>
      </c>
      <c r="AH445" s="114">
        <f>(幕後結果!$AJ$2+幕後結果!$AJ$4*幕後結果_最佳化!$V1446)*12/3</f>
        <v>1.264174806438894</v>
      </c>
      <c r="AI445" s="90">
        <f>(幕後結果!$AK$2+幕後結果!$AK$4*幕後結果_最佳化!$W1446)*12/3</f>
        <v>0.24662493393161666</v>
      </c>
      <c r="AJ445" s="50"/>
      <c r="AK445" s="50"/>
      <c r="AL445" s="50"/>
      <c r="AM445" s="98">
        <v>444</v>
      </c>
      <c r="AN445" s="118">
        <f t="shared" si="79"/>
        <v>3.4027778113928696E-3</v>
      </c>
      <c r="AO445" s="118">
        <f t="shared" si="80"/>
        <v>0.21122355698989409</v>
      </c>
      <c r="AP445" s="118">
        <f t="shared" si="81"/>
        <v>3.3944830824413144E-2</v>
      </c>
      <c r="AQ445" s="118">
        <f t="shared" si="82"/>
        <v>4.7449386289309219E-2</v>
      </c>
      <c r="AR445" s="118">
        <f t="shared" si="83"/>
        <v>2.8944869854367086E-2</v>
      </c>
      <c r="AS445" s="118">
        <f t="shared" si="84"/>
        <v>6.1030556145080551E-2</v>
      </c>
      <c r="AT445" s="118">
        <f t="shared" si="85"/>
        <v>0.21567781798232283</v>
      </c>
      <c r="AU445" s="118">
        <f t="shared" si="86"/>
        <v>0.13266848236036716</v>
      </c>
      <c r="AV445" s="118">
        <f t="shared" si="87"/>
        <v>0.14247366590611973</v>
      </c>
      <c r="AW445" s="118">
        <f t="shared" si="88"/>
        <v>0.12318405583673304</v>
      </c>
      <c r="AX445" s="118">
        <f t="shared" si="89"/>
        <v>0.99999999999999978</v>
      </c>
      <c r="AY445" s="118">
        <f>SUMPRODUCT(AN445:AW445,幕後結果_最佳化!$Z$1005:$AI$1005)</f>
        <v>0.15082257302070246</v>
      </c>
      <c r="AZ445" s="118">
        <f>(SUMPRODUCT(AN445:AW445,MMULT(AN445:AW445,幕後結果!$AB$9:$AK$18)))*252</f>
        <v>5.2952522927551558E-2</v>
      </c>
      <c r="BA445" s="118">
        <f t="shared" si="90"/>
        <v>0.23011415194974766</v>
      </c>
      <c r="BB445" s="113">
        <f t="shared" si="91"/>
        <v>0.46899580971565191</v>
      </c>
      <c r="BC445" s="50"/>
      <c r="BD445" s="50"/>
    </row>
    <row r="446" spans="1:56">
      <c r="A446" s="85">
        <v>445</v>
      </c>
      <c r="B446" s="114">
        <v>0.7893750719220185</v>
      </c>
      <c r="C446" s="114">
        <v>0.87321494453637061</v>
      </c>
      <c r="D446" s="114">
        <v>0.88516263242479498</v>
      </c>
      <c r="E446" s="114">
        <v>0.74233285967070528</v>
      </c>
      <c r="F446" s="114">
        <v>0.31683967242928435</v>
      </c>
      <c r="G446" s="114">
        <v>0.21831666189296972</v>
      </c>
      <c r="H446" s="114">
        <v>0.54385571785544928</v>
      </c>
      <c r="I446" s="114">
        <v>7.8473238758927755E-2</v>
      </c>
      <c r="J446" s="114">
        <v>0.53972958832024576</v>
      </c>
      <c r="K446" s="94">
        <v>4.2468750245221232E-2</v>
      </c>
      <c r="L446" s="95"/>
      <c r="M446" s="96">
        <v>445</v>
      </c>
      <c r="N446" s="117">
        <v>0.80425476525856776</v>
      </c>
      <c r="O446" s="117">
        <v>1.141720754760152</v>
      </c>
      <c r="P446" s="117">
        <v>1.2011971487987809</v>
      </c>
      <c r="Q446" s="117">
        <v>0.65055423543111035</v>
      </c>
      <c r="R446" s="117">
        <v>-0.47655456321582046</v>
      </c>
      <c r="S446" s="117">
        <v>-0.77789091635748053</v>
      </c>
      <c r="T446" s="117">
        <v>0.11015233377205912</v>
      </c>
      <c r="U446" s="114">
        <v>-1.4154162854466139</v>
      </c>
      <c r="V446" s="114">
        <v>9.9752494995786367E-2</v>
      </c>
      <c r="W446" s="88">
        <v>-1.7227292375641161</v>
      </c>
      <c r="X446" s="50"/>
      <c r="Y446" s="89">
        <v>445</v>
      </c>
      <c r="Z446" s="114">
        <f>(幕後結果!$AB$2+幕後結果!$AB$4*幕後結果_最佳化!$N1447)*12/3</f>
        <v>0.95023249806770738</v>
      </c>
      <c r="AA446" s="114">
        <f>(幕後結果!$AC$2+幕後結果!$AC$4*幕後結果_最佳化!$O1447)*12/3</f>
        <v>3.1304810181603493</v>
      </c>
      <c r="AB446" s="114">
        <f>(幕後結果!$AD$2+幕後結果!$AD$4*幕後結果_最佳化!$P1447)*12/3</f>
        <v>1.7985011724852977</v>
      </c>
      <c r="AC446" s="114">
        <f>(幕後結果!$AE$2+幕後結果!$AE$4*幕後結果_最佳化!$Q1447)*12/3</f>
        <v>0.13526707958931578</v>
      </c>
      <c r="AD446" s="114">
        <f>(幕後結果!$AF$2+幕後結果!$AF$4*幕後結果_最佳化!$R1447)*12/3</f>
        <v>-0.54297976006731141</v>
      </c>
      <c r="AE446" s="114">
        <f>(幕後結果!$AG$2+幕後結果!$AG$4*幕後結果_最佳化!$S1447)*12/3</f>
        <v>0.33503427555200077</v>
      </c>
      <c r="AF446" s="114">
        <f>(幕後結果!$AH$2+幕後結果!$AH$4*幕後結果_最佳化!$T1447)*12/3</f>
        <v>-0.12731117652816229</v>
      </c>
      <c r="AG446" s="114">
        <f>(幕後結果!$AI$2+幕後結果!$AI$4*幕後結果_最佳化!$U1447)*12/3</f>
        <v>-2.982423760088631</v>
      </c>
      <c r="AH446" s="114">
        <f>(幕後結果!$AJ$2+幕後結果!$AJ$4*幕後結果_最佳化!$V1447)*12/3</f>
        <v>1.0703578652262531</v>
      </c>
      <c r="AI446" s="90">
        <f>(幕後結果!$AK$2+幕後結果!$AK$4*幕後結果_最佳化!$W1447)*12/3</f>
        <v>-0.38742487481960425</v>
      </c>
      <c r="AJ446" s="50"/>
      <c r="AK446" s="50"/>
      <c r="AL446" s="50"/>
      <c r="AM446" s="98">
        <v>445</v>
      </c>
      <c r="AN446" s="118">
        <f t="shared" si="79"/>
        <v>0.23741740849402881</v>
      </c>
      <c r="AO446" s="118">
        <f t="shared" si="80"/>
        <v>0.20122881486731567</v>
      </c>
      <c r="AP446" s="118">
        <f t="shared" si="81"/>
        <v>2.1534348082295107E-2</v>
      </c>
      <c r="AQ446" s="118">
        <f t="shared" si="82"/>
        <v>3.7959758465703486E-2</v>
      </c>
      <c r="AR446" s="118">
        <f t="shared" si="83"/>
        <v>3.5682966726414966E-2</v>
      </c>
      <c r="AS446" s="118">
        <f t="shared" si="84"/>
        <v>0.21482282618808987</v>
      </c>
      <c r="AT446" s="118">
        <f t="shared" si="85"/>
        <v>3.6473166549858112E-2</v>
      </c>
      <c r="AU446" s="118">
        <f t="shared" si="86"/>
        <v>0.11238933077088413</v>
      </c>
      <c r="AV446" s="118">
        <f t="shared" si="87"/>
        <v>9.0040436395832674E-2</v>
      </c>
      <c r="AW446" s="118">
        <f t="shared" si="88"/>
        <v>1.2450943459577169E-2</v>
      </c>
      <c r="AX446" s="118">
        <f t="shared" si="89"/>
        <v>1</v>
      </c>
      <c r="AY446" s="118">
        <f>SUMPRODUCT(AN446:AW446,幕後結果_最佳化!$Z$1005:$AI$1005)</f>
        <v>0.18129188441095789</v>
      </c>
      <c r="AZ446" s="118">
        <f>(SUMPRODUCT(AN446:AW446,MMULT(AN446:AW446,幕後結果!$AB$9:$AK$18)))*252</f>
        <v>8.9541892455630462E-2</v>
      </c>
      <c r="BA446" s="118">
        <f t="shared" si="90"/>
        <v>0.29923551335967874</v>
      </c>
      <c r="BB446" s="113">
        <f t="shared" si="91"/>
        <v>0.46248482627331716</v>
      </c>
      <c r="BC446" s="50"/>
      <c r="BD446" s="50"/>
    </row>
    <row r="447" spans="1:56">
      <c r="A447" s="85">
        <v>446</v>
      </c>
      <c r="B447" s="114">
        <v>0.79281117811809776</v>
      </c>
      <c r="C447" s="114">
        <v>0.62289992697875252</v>
      </c>
      <c r="D447" s="114">
        <v>0.36799205799361245</v>
      </c>
      <c r="E447" s="114">
        <v>0.58376221260340233</v>
      </c>
      <c r="F447" s="114">
        <v>0.97440046378727962</v>
      </c>
      <c r="G447" s="114">
        <v>0.45240600275423937</v>
      </c>
      <c r="H447" s="114">
        <v>0.3300506287363818</v>
      </c>
      <c r="I447" s="114">
        <v>0.53382001186431549</v>
      </c>
      <c r="J447" s="114">
        <v>0.20387325723226035</v>
      </c>
      <c r="K447" s="94">
        <v>0.68514530227706905</v>
      </c>
      <c r="L447" s="95"/>
      <c r="M447" s="96">
        <v>446</v>
      </c>
      <c r="N447" s="117">
        <v>0.81621418755440012</v>
      </c>
      <c r="O447" s="117">
        <v>0.31310597992571043</v>
      </c>
      <c r="P447" s="117">
        <v>-0.33717614898791259</v>
      </c>
      <c r="Q447" s="117">
        <v>0.21152762939886871</v>
      </c>
      <c r="R447" s="117">
        <v>1.9498074571126687</v>
      </c>
      <c r="S447" s="117">
        <v>-0.11958487023807979</v>
      </c>
      <c r="T447" s="117">
        <v>-0.4397733690169649</v>
      </c>
      <c r="U447" s="114">
        <v>8.4875994813427752E-2</v>
      </c>
      <c r="V447" s="114">
        <v>-0.82786578368109953</v>
      </c>
      <c r="W447" s="88">
        <v>0.48213591852910137</v>
      </c>
      <c r="X447" s="50"/>
      <c r="Y447" s="89">
        <v>446</v>
      </c>
      <c r="Z447" s="114">
        <f>(幕後結果!$AB$2+幕後結果!$AB$4*幕後結果_最佳化!$N1448)*12/3</f>
        <v>0.96508072356563357</v>
      </c>
      <c r="AA447" s="114">
        <f>(幕後結果!$AC$2+幕後結果!$AC$4*幕後結果_最佳化!$O1448)*12/3</f>
        <v>2.282618200622764</v>
      </c>
      <c r="AB447" s="114">
        <f>(幕後結果!$AD$2+幕後結果!$AD$4*幕後結果_最佳化!$P1448)*12/3</f>
        <v>-0.14042450914160653</v>
      </c>
      <c r="AC447" s="114">
        <f>(幕後結果!$AE$2+幕後結果!$AE$4*幕後結果_最佳化!$Q1448)*12/3</f>
        <v>-0.23367060638800283</v>
      </c>
      <c r="AD447" s="114">
        <f>(幕後結果!$AF$2+幕後結果!$AF$4*幕後結果_最佳化!$R1448)*12/3</f>
        <v>1.5344990222045685</v>
      </c>
      <c r="AE447" s="114">
        <f>(幕後結果!$AG$2+幕後結果!$AG$4*幕後結果_最佳化!$S1448)*12/3</f>
        <v>0.99751136131972773</v>
      </c>
      <c r="AF447" s="114">
        <f>(幕後結果!$AH$2+幕後結果!$AH$4*幕後結果_最佳化!$T1448)*12/3</f>
        <v>-0.33840124805916677</v>
      </c>
      <c r="AG447" s="114">
        <f>(幕後結果!$AI$2+幕後結果!$AI$4*幕後結果_最佳化!$U1448)*12/3</f>
        <v>-0.81130113670881665</v>
      </c>
      <c r="AH447" s="114">
        <f>(幕後結果!$AJ$2+幕後結果!$AJ$4*幕後結果_最佳化!$V1448)*12/3</f>
        <v>0.21820861551347359</v>
      </c>
      <c r="AI447" s="90">
        <f>(幕後結果!$AK$2+幕後結果!$AK$4*幕後結果_最佳化!$W1448)*12/3</f>
        <v>1.7298560657726412</v>
      </c>
      <c r="AJ447" s="50"/>
      <c r="AK447" s="50"/>
      <c r="AL447" s="50"/>
      <c r="AM447" s="98">
        <v>446</v>
      </c>
      <c r="AN447" s="118">
        <f t="shared" si="79"/>
        <v>2.7232678004458988E-2</v>
      </c>
      <c r="AO447" s="118">
        <f t="shared" si="80"/>
        <v>0.18335141311717376</v>
      </c>
      <c r="AP447" s="118">
        <f t="shared" si="81"/>
        <v>0.11671869178375816</v>
      </c>
      <c r="AQ447" s="118">
        <f t="shared" si="82"/>
        <v>6.2009145550880267E-2</v>
      </c>
      <c r="AR447" s="118">
        <f t="shared" si="83"/>
        <v>2.6948205007012269E-2</v>
      </c>
      <c r="AS447" s="118">
        <f t="shared" si="84"/>
        <v>7.4594367310649834E-2</v>
      </c>
      <c r="AT447" s="118">
        <f t="shared" si="85"/>
        <v>0.19038759781585043</v>
      </c>
      <c r="AU447" s="118">
        <f t="shared" si="86"/>
        <v>0.16643937344484069</v>
      </c>
      <c r="AV447" s="118">
        <f t="shared" si="87"/>
        <v>5.4374528335657805E-2</v>
      </c>
      <c r="AW447" s="118">
        <f t="shared" si="88"/>
        <v>9.7943999629717851E-2</v>
      </c>
      <c r="AX447" s="118">
        <f t="shared" si="89"/>
        <v>1.0000000000000002</v>
      </c>
      <c r="AY447" s="118">
        <f>SUMPRODUCT(AN447:AW447,幕後結果_最佳化!$Z$1005:$AI$1005)</f>
        <v>-7.613178002092115E-2</v>
      </c>
      <c r="AZ447" s="118">
        <f>(SUMPRODUCT(AN447:AW447,MMULT(AN447:AW447,幕後結果!$AB$9:$AK$18)))*252</f>
        <v>7.0114360411253324E-2</v>
      </c>
      <c r="BA447" s="118">
        <f t="shared" si="90"/>
        <v>0.26479116377109968</v>
      </c>
      <c r="BB447" s="113">
        <f t="shared" si="91"/>
        <v>-0.44953078617011138</v>
      </c>
      <c r="BC447" s="50"/>
      <c r="BD447" s="50"/>
    </row>
    <row r="448" spans="1:56">
      <c r="A448" s="85">
        <v>447</v>
      </c>
      <c r="B448" s="114">
        <v>0.24972843724794336</v>
      </c>
      <c r="C448" s="114">
        <v>0.83283592337168444</v>
      </c>
      <c r="D448" s="114">
        <v>1.618367685265687E-3</v>
      </c>
      <c r="E448" s="114">
        <v>4.8302424746110129E-2</v>
      </c>
      <c r="F448" s="114">
        <v>0.93822192213111721</v>
      </c>
      <c r="G448" s="114">
        <v>0.49962565349232335</v>
      </c>
      <c r="H448" s="114">
        <v>0.71784049378174752</v>
      </c>
      <c r="I448" s="114">
        <v>0.80372013814103815</v>
      </c>
      <c r="J448" s="114">
        <v>0.29845836285588567</v>
      </c>
      <c r="K448" s="94">
        <v>0.85407427922729129</v>
      </c>
      <c r="L448" s="95"/>
      <c r="M448" s="96">
        <v>447</v>
      </c>
      <c r="N448" s="117">
        <v>-0.67534456802380471</v>
      </c>
      <c r="O448" s="117">
        <v>0.96543265261596289</v>
      </c>
      <c r="P448" s="117">
        <v>-2.9443119876220525</v>
      </c>
      <c r="Q448" s="117">
        <v>-1.6615409608628804</v>
      </c>
      <c r="R448" s="117">
        <v>1.5400172211451897</v>
      </c>
      <c r="S448" s="117">
        <v>-9.3834767835359288E-4</v>
      </c>
      <c r="T448" s="117">
        <v>0.57643822670041434</v>
      </c>
      <c r="U448" s="114">
        <v>0.85498450896916633</v>
      </c>
      <c r="V448" s="114">
        <v>-0.52883959826828575</v>
      </c>
      <c r="W448" s="88">
        <v>1.054068751452256</v>
      </c>
      <c r="X448" s="50"/>
      <c r="Y448" s="89">
        <v>447</v>
      </c>
      <c r="Z448" s="114">
        <f>(幕後結果!$AB$2+幕後結果!$AB$4*幕後結果_最佳化!$N1449)*12/3</f>
        <v>-0.88676464140229216</v>
      </c>
      <c r="AA448" s="114">
        <f>(幕後結果!$AC$2+幕後結果!$AC$4*幕後結果_最佳化!$O1449)*12/3</f>
        <v>1.9733418435717045</v>
      </c>
      <c r="AB448" s="114">
        <f>(幕後結果!$AD$2+幕後結果!$AD$4*幕後結果_最佳化!$P1449)*12/3</f>
        <v>-4.2158272718947742</v>
      </c>
      <c r="AC448" s="114">
        <f>(幕後結果!$AE$2+幕後結果!$AE$4*幕後結果_最佳化!$Q1449)*12/3</f>
        <v>-1.4941701703381918</v>
      </c>
      <c r="AD448" s="114">
        <f>(幕後結果!$AF$2+幕後結果!$AF$4*幕後結果_最佳化!$R1449)*12/3</f>
        <v>-0.14533589341146458</v>
      </c>
      <c r="AE448" s="114">
        <f>(幕後結果!$AG$2+幕後結果!$AG$4*幕後結果_最佳化!$S1449)*12/3</f>
        <v>0.1808607328726255</v>
      </c>
      <c r="AF448" s="114">
        <f>(幕後結果!$AH$2+幕後結果!$AH$4*幕後結果_最佳化!$T1449)*12/3</f>
        <v>-0.20688964889137748</v>
      </c>
      <c r="AG448" s="114">
        <f>(幕後結果!$AI$2+幕後結果!$AI$4*幕後結果_最佳化!$U1449)*12/3</f>
        <v>-2.0002919010176217</v>
      </c>
      <c r="AH448" s="114">
        <f>(幕後結果!$AJ$2+幕後結果!$AJ$4*幕後結果_最佳化!$V1449)*12/3</f>
        <v>2.7990445623352067E-2</v>
      </c>
      <c r="AI448" s="90">
        <f>(幕後結果!$AK$2+幕後結果!$AK$4*幕後結果_最佳化!$W1449)*12/3</f>
        <v>1.4669629548831065</v>
      </c>
      <c r="AJ448" s="50"/>
      <c r="AK448" s="50"/>
      <c r="AL448" s="50"/>
      <c r="AM448" s="98">
        <v>447</v>
      </c>
      <c r="AN448" s="118">
        <f t="shared" si="79"/>
        <v>0.13115904770633588</v>
      </c>
      <c r="AO448" s="118">
        <f t="shared" si="80"/>
        <v>0.16466958982518046</v>
      </c>
      <c r="AP448" s="118">
        <f t="shared" si="81"/>
        <v>0.10463781997344514</v>
      </c>
      <c r="AQ448" s="118">
        <f t="shared" si="82"/>
        <v>4.1397041998326098E-3</v>
      </c>
      <c r="AR448" s="118">
        <f t="shared" si="83"/>
        <v>0.10407907143438275</v>
      </c>
      <c r="AS448" s="118">
        <f t="shared" si="84"/>
        <v>0.13525737953035771</v>
      </c>
      <c r="AT448" s="118">
        <f t="shared" si="85"/>
        <v>0.15931857018609641</v>
      </c>
      <c r="AU448" s="118">
        <f t="shared" si="86"/>
        <v>7.2062773438641869E-2</v>
      </c>
      <c r="AV448" s="118">
        <f t="shared" si="87"/>
        <v>6.8000820644010446E-2</v>
      </c>
      <c r="AW448" s="118">
        <f t="shared" si="88"/>
        <v>5.6675223061716698E-2</v>
      </c>
      <c r="AX448" s="118">
        <f t="shared" si="89"/>
        <v>0.99999999999999989</v>
      </c>
      <c r="AY448" s="118">
        <f>SUMPRODUCT(AN448:AW448,幕後結果_最佳化!$Z$1005:$AI$1005)</f>
        <v>3.2304236559999332E-2</v>
      </c>
      <c r="AZ448" s="118">
        <f>(SUMPRODUCT(AN448:AW448,MMULT(AN448:AW448,幕後結果!$AB$9:$AK$18)))*252</f>
        <v>7.6280890953645347E-2</v>
      </c>
      <c r="BA448" s="118">
        <f t="shared" si="90"/>
        <v>0.2761899544763447</v>
      </c>
      <c r="BB448" s="113">
        <f t="shared" si="91"/>
        <v>-3.8364043544198423E-2</v>
      </c>
      <c r="BC448" s="50"/>
      <c r="BD448" s="50"/>
    </row>
    <row r="449" spans="1:56">
      <c r="A449" s="85">
        <v>448</v>
      </c>
      <c r="B449" s="114">
        <v>0.23424953793056602</v>
      </c>
      <c r="C449" s="114">
        <v>0.90292127215807017</v>
      </c>
      <c r="D449" s="114">
        <v>0.85688680605288869</v>
      </c>
      <c r="E449" s="114">
        <v>0.12043832953055733</v>
      </c>
      <c r="F449" s="114">
        <v>7.9239682148437796E-2</v>
      </c>
      <c r="G449" s="114">
        <v>0.43463059988744956</v>
      </c>
      <c r="H449" s="114">
        <v>0.93884877115141108</v>
      </c>
      <c r="I449" s="114">
        <v>0.66583490183974448</v>
      </c>
      <c r="J449" s="114">
        <v>0.54001858501690525</v>
      </c>
      <c r="K449" s="94">
        <v>0.55084241740335926</v>
      </c>
      <c r="L449" s="95"/>
      <c r="M449" s="96">
        <v>448</v>
      </c>
      <c r="N449" s="117">
        <v>-0.72492331624334616</v>
      </c>
      <c r="O449" s="117">
        <v>1.2983780566998577</v>
      </c>
      <c r="P449" s="117">
        <v>1.0664364589416364</v>
      </c>
      <c r="Q449" s="117">
        <v>-1.172798402152996</v>
      </c>
      <c r="R449" s="117">
        <v>-1.4102043074712332</v>
      </c>
      <c r="S449" s="117">
        <v>-0.16459699096565916</v>
      </c>
      <c r="T449" s="117">
        <v>1.5451811285563415</v>
      </c>
      <c r="U449" s="114">
        <v>0.42844084012026173</v>
      </c>
      <c r="V449" s="114">
        <v>0.10048054189746553</v>
      </c>
      <c r="W449" s="88">
        <v>0.12778999851956413</v>
      </c>
      <c r="X449" s="50"/>
      <c r="Y449" s="89">
        <v>448</v>
      </c>
      <c r="Z449" s="114">
        <f>(幕後結果!$AB$2+幕後結果!$AB$4*幕後結果_最佳化!$N1450)*12/3</f>
        <v>-0.94831915593140881</v>
      </c>
      <c r="AA449" s="114">
        <f>(幕後結果!$AC$2+幕後結果!$AC$4*幕後結果_最佳化!$O1450)*12/3</f>
        <v>2.2845149624899155</v>
      </c>
      <c r="AB449" s="114">
        <f>(幕後結果!$AD$2+幕後結果!$AD$4*幕後結果_最佳化!$P1450)*12/3</f>
        <v>6.3441908509866529E-2</v>
      </c>
      <c r="AC449" s="114">
        <f>(幕後結果!$AE$2+幕後結果!$AE$4*幕後結果_最佳化!$Q1450)*12/3</f>
        <v>-1.163123262847823</v>
      </c>
      <c r="AD449" s="114">
        <f>(幕後結果!$AF$2+幕後結果!$AF$4*幕後結果_最佳化!$R1450)*12/3</f>
        <v>-2.4446219939226932</v>
      </c>
      <c r="AE449" s="114">
        <f>(幕後結果!$AG$2+幕後結果!$AG$4*幕後結果_最佳化!$S1450)*12/3</f>
        <v>-3.1603200426809974E-2</v>
      </c>
      <c r="AF449" s="114">
        <f>(幕後結果!$AH$2+幕後結果!$AH$4*幕後結果_最佳化!$T1450)*12/3</f>
        <v>0.14427491730368702</v>
      </c>
      <c r="AG449" s="114">
        <f>(幕後結果!$AI$2+幕後結果!$AI$4*幕後結果_最佳化!$U1450)*12/3</f>
        <v>-1.8680895572562646</v>
      </c>
      <c r="AH449" s="114">
        <f>(幕後結果!$AJ$2+幕後結果!$AJ$4*幕後結果_最佳化!$V1450)*12/3</f>
        <v>1.083250193563579</v>
      </c>
      <c r="AI449" s="90">
        <f>(幕後結果!$AK$2+幕後結果!$AK$4*幕後結果_最佳化!$W1450)*12/3</f>
        <v>0.52065503841840655</v>
      </c>
      <c r="AJ449" s="50"/>
      <c r="AK449" s="50"/>
      <c r="AL449" s="50"/>
      <c r="AM449" s="98">
        <v>448</v>
      </c>
      <c r="AN449" s="118">
        <f t="shared" si="79"/>
        <v>0.13964621538740116</v>
      </c>
      <c r="AO449" s="118">
        <f t="shared" si="80"/>
        <v>0.14686095271507374</v>
      </c>
      <c r="AP449" s="118">
        <f t="shared" si="81"/>
        <v>0.1379920284598336</v>
      </c>
      <c r="AQ449" s="118">
        <f t="shared" si="82"/>
        <v>0.15715292224616978</v>
      </c>
      <c r="AR449" s="118">
        <f t="shared" si="83"/>
        <v>0.1552456858294565</v>
      </c>
      <c r="AS449" s="118">
        <f t="shared" si="84"/>
        <v>8.2074117294964805E-2</v>
      </c>
      <c r="AT449" s="118">
        <f t="shared" si="85"/>
        <v>9.9704179021018149E-2</v>
      </c>
      <c r="AU449" s="118">
        <f t="shared" si="86"/>
        <v>3.6891731178538778E-2</v>
      </c>
      <c r="AV449" s="118">
        <f t="shared" si="87"/>
        <v>3.2114001526714127E-2</v>
      </c>
      <c r="AW449" s="118">
        <f t="shared" si="88"/>
        <v>1.2318166340829394E-2</v>
      </c>
      <c r="AX449" s="118">
        <f t="shared" si="89"/>
        <v>1.0000000000000002</v>
      </c>
      <c r="AY449" s="118">
        <f>SUMPRODUCT(AN449:AW449,幕後結果_最佳化!$Z$1005:$AI$1005)</f>
        <v>-0.14773133159230481</v>
      </c>
      <c r="AZ449" s="118">
        <f>(SUMPRODUCT(AN449:AW449,MMULT(AN449:AW449,幕後結果!$AB$9:$AK$18)))*252</f>
        <v>8.2888167541152025E-2</v>
      </c>
      <c r="BA449" s="118">
        <f t="shared" si="90"/>
        <v>0.28790305233038432</v>
      </c>
      <c r="BB449" s="113">
        <f t="shared" si="91"/>
        <v>-0.66213723699443461</v>
      </c>
      <c r="BC449" s="50"/>
      <c r="BD449" s="50"/>
    </row>
    <row r="450" spans="1:56">
      <c r="A450" s="85">
        <v>449</v>
      </c>
      <c r="B450" s="114">
        <v>0.13389874613500452</v>
      </c>
      <c r="C450" s="114">
        <v>0.3455968508897056</v>
      </c>
      <c r="D450" s="114">
        <v>7.2818254656313419E-2</v>
      </c>
      <c r="E450" s="114">
        <v>0.39621607237378131</v>
      </c>
      <c r="F450" s="114">
        <v>0.40857414754538923</v>
      </c>
      <c r="G450" s="114">
        <v>0.86313162202121307</v>
      </c>
      <c r="H450" s="114">
        <v>0.35481580658476042</v>
      </c>
      <c r="I450" s="114">
        <v>0.12602887583836964</v>
      </c>
      <c r="J450" s="114">
        <v>0.82028576607923243</v>
      </c>
      <c r="K450" s="94">
        <v>0.8532548035641474</v>
      </c>
      <c r="L450" s="95"/>
      <c r="M450" s="96">
        <v>449</v>
      </c>
      <c r="N450" s="117">
        <v>-1.108148953314134</v>
      </c>
      <c r="O450" s="117">
        <v>-0.39723564134493689</v>
      </c>
      <c r="P450" s="117">
        <v>-1.4551183160730778</v>
      </c>
      <c r="Q450" s="117">
        <v>-0.26315366194209383</v>
      </c>
      <c r="R450" s="117">
        <v>-0.23121433358262897</v>
      </c>
      <c r="S450" s="117">
        <v>1.0944976990997413</v>
      </c>
      <c r="T450" s="117">
        <v>-0.37235089026598894</v>
      </c>
      <c r="U450" s="114">
        <v>-1.1453655767131929</v>
      </c>
      <c r="V450" s="114">
        <v>0.91645467872758646</v>
      </c>
      <c r="W450" s="88">
        <v>1.0504954258810193</v>
      </c>
      <c r="X450" s="50"/>
      <c r="Y450" s="89">
        <v>449</v>
      </c>
      <c r="Z450" s="114">
        <f>(幕後結果!$AB$2+幕後結果!$AB$4*幕後結果_最佳化!$N1451)*12/3</f>
        <v>-1.4241130977337972</v>
      </c>
      <c r="AA450" s="114">
        <f>(幕後結果!$AC$2+幕後結果!$AC$4*幕後結果_最佳化!$O1451)*12/3</f>
        <v>0.28083382660328038</v>
      </c>
      <c r="AB450" s="114">
        <f>(幕後結果!$AD$2+幕後結果!$AD$4*幕後結果_最佳化!$P1451)*12/3</f>
        <v>-3.6912213779795473</v>
      </c>
      <c r="AC450" s="114">
        <f>(幕後結果!$AE$2+幕後結果!$AE$4*幕後結果_最佳化!$Q1451)*12/3</f>
        <v>-0.80725925690383349</v>
      </c>
      <c r="AD450" s="114">
        <f>(幕後結果!$AF$2+幕後結果!$AF$4*幕後結果_最佳化!$R1451)*12/3</f>
        <v>-1.8547485824750558</v>
      </c>
      <c r="AE450" s="114">
        <f>(幕後結果!$AG$2+幕後結果!$AG$4*幕後結果_最佳化!$S1451)*12/3</f>
        <v>0.81740079620969741</v>
      </c>
      <c r="AF450" s="114">
        <f>(幕後結果!$AH$2+幕後結果!$AH$4*幕後結果_最佳化!$T1451)*12/3</f>
        <v>-0.5364781628411962</v>
      </c>
      <c r="AG450" s="114">
        <f>(幕後結果!$AI$2+幕後結果!$AI$4*幕後結果_最佳化!$U1451)*12/3</f>
        <v>-4.1963104277370897</v>
      </c>
      <c r="AH450" s="114">
        <f>(幕後結果!$AJ$2+幕後結果!$AJ$4*幕後結果_最佳化!$V1451)*12/3</f>
        <v>0.77359713000054198</v>
      </c>
      <c r="AI450" s="90">
        <f>(幕後結果!$AK$2+幕後結果!$AK$4*幕後結果_最佳化!$W1451)*12/3</f>
        <v>1.114156543088306</v>
      </c>
      <c r="AJ450" s="50"/>
      <c r="AK450" s="50"/>
      <c r="AL450" s="50"/>
      <c r="AM450" s="98">
        <v>449</v>
      </c>
      <c r="AN450" s="118">
        <f t="shared" si="79"/>
        <v>0.20324228096007932</v>
      </c>
      <c r="AO450" s="118">
        <f t="shared" si="80"/>
        <v>6.7872378808715106E-2</v>
      </c>
      <c r="AP450" s="118">
        <f t="shared" si="81"/>
        <v>6.1823916121474282E-2</v>
      </c>
      <c r="AQ450" s="118">
        <f t="shared" si="82"/>
        <v>0.20347645561643163</v>
      </c>
      <c r="AR450" s="118">
        <f t="shared" si="83"/>
        <v>0.15725105730285724</v>
      </c>
      <c r="AS450" s="118">
        <f t="shared" si="84"/>
        <v>4.2967658799738961E-2</v>
      </c>
      <c r="AT450" s="118">
        <f t="shared" si="85"/>
        <v>9.7105865067248456E-2</v>
      </c>
      <c r="AU450" s="118">
        <f t="shared" si="86"/>
        <v>2.1385511227432256E-2</v>
      </c>
      <c r="AV450" s="118">
        <f t="shared" si="87"/>
        <v>4.4409481105580628E-2</v>
      </c>
      <c r="AW450" s="118">
        <f t="shared" si="88"/>
        <v>0.10046539499044205</v>
      </c>
      <c r="AX450" s="118">
        <f t="shared" si="89"/>
        <v>1</v>
      </c>
      <c r="AY450" s="118">
        <f>SUMPRODUCT(AN450:AW450,幕後結果_最佳化!$Z$1005:$AI$1005)</f>
        <v>-0.13281398001476685</v>
      </c>
      <c r="AZ450" s="118">
        <f>(SUMPRODUCT(AN450:AW450,MMULT(AN450:AW450,幕後結果!$AB$9:$AK$18)))*252</f>
        <v>6.6738998951758902E-2</v>
      </c>
      <c r="BA450" s="118">
        <f t="shared" si="90"/>
        <v>0.25833892264186381</v>
      </c>
      <c r="BB450" s="113">
        <f t="shared" si="91"/>
        <v>-0.6801684322975976</v>
      </c>
      <c r="BC450" s="50"/>
      <c r="BD450" s="50"/>
    </row>
    <row r="451" spans="1:56">
      <c r="A451" s="85">
        <v>450</v>
      </c>
      <c r="B451" s="114">
        <v>0.26600907059567325</v>
      </c>
      <c r="C451" s="114">
        <v>0.26246690596285838</v>
      </c>
      <c r="D451" s="114">
        <v>0.16524371389849613</v>
      </c>
      <c r="E451" s="114">
        <v>0.17548953184570748</v>
      </c>
      <c r="F451" s="114">
        <v>0.1677258237717294</v>
      </c>
      <c r="G451" s="114">
        <v>9.5888837859938736E-3</v>
      </c>
      <c r="H451" s="114">
        <v>0.67411723699056836</v>
      </c>
      <c r="I451" s="114">
        <v>0.33221939893193153</v>
      </c>
      <c r="J451" s="114">
        <v>0.19099574004733122</v>
      </c>
      <c r="K451" s="94">
        <v>0.9489049304731545</v>
      </c>
      <c r="L451" s="95"/>
      <c r="M451" s="96">
        <v>450</v>
      </c>
      <c r="N451" s="117">
        <v>-0.62492826380493449</v>
      </c>
      <c r="O451" s="117">
        <v>-0.6357585436489962</v>
      </c>
      <c r="P451" s="117">
        <v>-0.9731325511685569</v>
      </c>
      <c r="Q451" s="117">
        <v>-0.9326919088180583</v>
      </c>
      <c r="R451" s="117">
        <v>-0.96319106633594886</v>
      </c>
      <c r="S451" s="117">
        <v>-2.3420573542919119</v>
      </c>
      <c r="T451" s="117">
        <v>0.45131085001640209</v>
      </c>
      <c r="U451" s="114">
        <v>-0.43379295510752713</v>
      </c>
      <c r="V451" s="114">
        <v>-0.87423281268082143</v>
      </c>
      <c r="W451" s="88">
        <v>1.6343273251386607</v>
      </c>
      <c r="X451" s="50"/>
      <c r="Y451" s="89">
        <v>450</v>
      </c>
      <c r="Z451" s="114">
        <f>(幕後結果!$AB$2+幕後結果!$AB$4*幕後結果_最佳化!$N1452)*12/3</f>
        <v>-0.82417025888979423</v>
      </c>
      <c r="AA451" s="114">
        <f>(幕後結果!$AC$2+幕後結果!$AC$4*幕後結果_最佳化!$O1452)*12/3</f>
        <v>0.35295154426097985</v>
      </c>
      <c r="AB451" s="114">
        <f>(幕後結果!$AD$2+幕後結果!$AD$4*幕後結果_最佳化!$P1452)*12/3</f>
        <v>-2.7614971827514077</v>
      </c>
      <c r="AC451" s="114">
        <f>(幕後結果!$AE$2+幕後結果!$AE$4*幕後結果_最佳化!$Q1452)*12/3</f>
        <v>-1.2153212028540386</v>
      </c>
      <c r="AD451" s="114">
        <f>(幕後結果!$AF$2+幕後結果!$AF$4*幕後結果_最佳化!$R1452)*12/3</f>
        <v>-2.500210349845533</v>
      </c>
      <c r="AE451" s="114">
        <f>(幕後結果!$AG$2+幕後結果!$AG$4*幕後結果_最佳化!$S1452)*12/3</f>
        <v>-2.374480777814159</v>
      </c>
      <c r="AF451" s="114">
        <f>(幕後結果!$AH$2+幕後結果!$AH$4*幕後結果_最佳化!$T1452)*12/3</f>
        <v>-0.33422690762055912</v>
      </c>
      <c r="AG451" s="114">
        <f>(幕後結果!$AI$2+幕後結果!$AI$4*幕後結果_最佳化!$U1452)*12/3</f>
        <v>-3.3762489540842662</v>
      </c>
      <c r="AH451" s="114">
        <f>(幕後結果!$AJ$2+幕後結果!$AJ$4*幕後結果_最佳化!$V1452)*12/3</f>
        <v>-0.25459450091687374</v>
      </c>
      <c r="AI451" s="90">
        <f>(幕後結果!$AK$2+幕後結果!$AK$4*幕後結果_最佳化!$W1452)*12/3</f>
        <v>1.4997709959833603</v>
      </c>
      <c r="AJ451" s="50"/>
      <c r="AK451" s="50"/>
      <c r="AL451" s="50"/>
      <c r="AM451" s="98">
        <v>450</v>
      </c>
      <c r="AN451" s="118">
        <f t="shared" si="79"/>
        <v>8.1007524136626027E-2</v>
      </c>
      <c r="AO451" s="118">
        <f t="shared" si="80"/>
        <v>0.10354715966922189</v>
      </c>
      <c r="AP451" s="118">
        <f t="shared" si="81"/>
        <v>2.0287889930438969E-2</v>
      </c>
      <c r="AQ451" s="118">
        <f t="shared" si="82"/>
        <v>0.12311599527625801</v>
      </c>
      <c r="AR451" s="118">
        <f t="shared" si="83"/>
        <v>9.1936964202740626E-2</v>
      </c>
      <c r="AS451" s="118">
        <f t="shared" si="84"/>
        <v>0.13834126016070233</v>
      </c>
      <c r="AT451" s="118">
        <f t="shared" si="85"/>
        <v>0.10615179477365937</v>
      </c>
      <c r="AU451" s="118">
        <f t="shared" si="86"/>
        <v>0.10800822773622812</v>
      </c>
      <c r="AV451" s="118">
        <f t="shared" si="87"/>
        <v>0.11406546794109396</v>
      </c>
      <c r="AW451" s="118">
        <f t="shared" si="88"/>
        <v>0.11353771617303084</v>
      </c>
      <c r="AX451" s="118">
        <f t="shared" si="89"/>
        <v>1</v>
      </c>
      <c r="AY451" s="118">
        <f>SUMPRODUCT(AN451:AW451,幕後結果_最佳化!$Z$1005:$AI$1005)</f>
        <v>1.6398351103636966E-3</v>
      </c>
      <c r="AZ451" s="118">
        <f>(SUMPRODUCT(AN451:AW451,MMULT(AN451:AW451,幕後結果!$AB$9:$AK$18)))*252</f>
        <v>5.5175494311370261E-2</v>
      </c>
      <c r="BA451" s="118">
        <f t="shared" si="90"/>
        <v>0.23489464513132322</v>
      </c>
      <c r="BB451" s="113">
        <f t="shared" si="91"/>
        <v>-0.17565391866029498</v>
      </c>
      <c r="BC451" s="50"/>
      <c r="BD451" s="50"/>
    </row>
    <row r="452" spans="1:56">
      <c r="A452" s="85">
        <v>451</v>
      </c>
      <c r="B452" s="114">
        <v>0.65805371155373193</v>
      </c>
      <c r="C452" s="114">
        <v>0.53226252483667769</v>
      </c>
      <c r="D452" s="114">
        <v>0.40880081319769102</v>
      </c>
      <c r="E452" s="114">
        <v>0.72278785051868333</v>
      </c>
      <c r="F452" s="114">
        <v>4.0645640810669903E-2</v>
      </c>
      <c r="G452" s="114">
        <v>0.71037150822746731</v>
      </c>
      <c r="H452" s="114">
        <v>0.65706743696738679</v>
      </c>
      <c r="I452" s="114">
        <v>0.83798955783702267</v>
      </c>
      <c r="J452" s="114">
        <v>0.39458094000303823</v>
      </c>
      <c r="K452" s="94">
        <v>0.70714384870004254</v>
      </c>
      <c r="L452" s="95"/>
      <c r="M452" s="96">
        <v>451</v>
      </c>
      <c r="N452" s="117">
        <v>0.4071571420420001</v>
      </c>
      <c r="O452" s="117">
        <v>8.0958507541529418E-2</v>
      </c>
      <c r="P452" s="117">
        <v>-0.23063081447452355</v>
      </c>
      <c r="Q452" s="117">
        <v>0.59114346518669481</v>
      </c>
      <c r="R452" s="117">
        <v>-1.7432424022860737</v>
      </c>
      <c r="S452" s="117">
        <v>0.55447036225265878</v>
      </c>
      <c r="T452" s="117">
        <v>0.40447273144359891</v>
      </c>
      <c r="U452" s="114">
        <v>0.98622872933902839</v>
      </c>
      <c r="V452" s="114">
        <v>-0.26739911598877875</v>
      </c>
      <c r="W452" s="88">
        <v>0.54505992673512005</v>
      </c>
      <c r="X452" s="50"/>
      <c r="Y452" s="89">
        <v>451</v>
      </c>
      <c r="Z452" s="114">
        <f>(幕後結果!$AB$2+幕後結果!$AB$4*幕後結果_最佳化!$N1453)*12/3</f>
        <v>0.45721578636041976</v>
      </c>
      <c r="AA452" s="114">
        <f>(幕後結果!$AC$2+幕後結果!$AC$4*幕後結果_最佳化!$O1453)*12/3</f>
        <v>1.7732950046059965</v>
      </c>
      <c r="AB452" s="114">
        <f>(幕後結果!$AD$2+幕後結果!$AD$4*幕後結果_最佳化!$P1453)*12/3</f>
        <v>-0.56874897793671741</v>
      </c>
      <c r="AC452" s="114">
        <f>(幕後結果!$AE$2+幕後結果!$AE$4*幕後結果_最佳化!$Q1453)*12/3</f>
        <v>-5.9491798729623568E-2</v>
      </c>
      <c r="AD452" s="114">
        <f>(幕後結果!$AF$2+幕後結果!$AF$4*幕後結果_最佳化!$R1453)*12/3</f>
        <v>-2.4052697657979891</v>
      </c>
      <c r="AE452" s="114">
        <f>(幕後結果!$AG$2+幕後結果!$AG$4*幕後結果_最佳化!$S1453)*12/3</f>
        <v>0.84612471650018906</v>
      </c>
      <c r="AF452" s="114">
        <f>(幕後結果!$AH$2+幕後結果!$AH$4*幕後結果_最佳化!$T1453)*12/3</f>
        <v>-0.16568604220377783</v>
      </c>
      <c r="AG452" s="114">
        <f>(幕後結果!$AI$2+幕後結果!$AI$4*幕後結果_最佳化!$U1453)*12/3</f>
        <v>-0.47805501387287475</v>
      </c>
      <c r="AH452" s="114">
        <f>(幕後結果!$AJ$2+幕後結果!$AJ$4*幕後結果_最佳化!$V1453)*12/3</f>
        <v>0.84618559957567385</v>
      </c>
      <c r="AI452" s="90">
        <f>(幕後結果!$AK$2+幕後結果!$AK$4*幕後結果_最佳化!$W1453)*12/3</f>
        <v>1.7266428468740453</v>
      </c>
      <c r="AJ452" s="50"/>
      <c r="AK452" s="50"/>
      <c r="AL452" s="50"/>
      <c r="AM452" s="98">
        <v>451</v>
      </c>
      <c r="AN452" s="118">
        <f t="shared" ref="AN452:AN515" si="92">B1453/SUM($B1453:$K1453)</f>
        <v>3.9545422346958417E-2</v>
      </c>
      <c r="AO452" s="118">
        <f t="shared" ref="AO452:AO515" si="93">C1453/SUM($B1453:$K1453)</f>
        <v>9.3924261721312172E-2</v>
      </c>
      <c r="AP452" s="118">
        <f t="shared" ref="AP452:AP515" si="94">D1453/SUM($B1453:$K1453)</f>
        <v>8.9386266824822799E-2</v>
      </c>
      <c r="AQ452" s="118">
        <f t="shared" ref="AQ452:AQ515" si="95">E1453/SUM($B1453:$K1453)</f>
        <v>0.17814822468654415</v>
      </c>
      <c r="AR452" s="118">
        <f t="shared" ref="AR452:AR515" si="96">F1453/SUM($B1453:$K1453)</f>
        <v>0.15298629545725057</v>
      </c>
      <c r="AS452" s="118">
        <f t="shared" ref="AS452:AS515" si="97">G1453/SUM($B1453:$K1453)</f>
        <v>6.0004053278207285E-2</v>
      </c>
      <c r="AT452" s="118">
        <f t="shared" ref="AT452:AT515" si="98">H1453/SUM($B1453:$K1453)</f>
        <v>0.16452956833913471</v>
      </c>
      <c r="AU452" s="118">
        <f t="shared" ref="AU452:AU515" si="99">I1453/SUM($B1453:$K1453)</f>
        <v>9.2335404250615885E-2</v>
      </c>
      <c r="AV452" s="118">
        <f t="shared" ref="AV452:AV515" si="100">J1453/SUM($B1453:$K1453)</f>
        <v>0.11994728908195174</v>
      </c>
      <c r="AW452" s="118">
        <f t="shared" ref="AW452:AW515" si="101">K1453/SUM($B1453:$K1453)</f>
        <v>9.1932140132022916E-3</v>
      </c>
      <c r="AX452" s="118">
        <f t="shared" ref="AX452:AX515" si="102">SUM(AN452:AW452)</f>
        <v>1</v>
      </c>
      <c r="AY452" s="118">
        <f>SUMPRODUCT(AN452:AW452,幕後結果_最佳化!$Z$1005:$AI$1005)</f>
        <v>-0.26317560543856461</v>
      </c>
      <c r="AZ452" s="118">
        <f>(SUMPRODUCT(AN452:AW452,MMULT(AN452:AW452,幕後結果!$AB$9:$AK$18)))*252</f>
        <v>5.4930938753409798E-2</v>
      </c>
      <c r="BA452" s="118">
        <f t="shared" ref="BA452:BA515" si="103">AZ452^0.5</f>
        <v>0.23437350266915796</v>
      </c>
      <c r="BB452" s="113">
        <f t="shared" ref="BB452:BB515" si="104">(AY452-$BC$2)/$BA452</f>
        <v>-1.3059309262899972</v>
      </c>
      <c r="BC452" s="50"/>
      <c r="BD452" s="50"/>
    </row>
    <row r="453" spans="1:56">
      <c r="A453" s="85">
        <v>452</v>
      </c>
      <c r="B453" s="114">
        <v>4.6686065687300715E-2</v>
      </c>
      <c r="C453" s="114">
        <v>0.79197115668282758</v>
      </c>
      <c r="D453" s="114">
        <v>0.95150227308643287</v>
      </c>
      <c r="E453" s="114">
        <v>0.70655231595356027</v>
      </c>
      <c r="F453" s="114">
        <v>0.87120698785467532</v>
      </c>
      <c r="G453" s="114">
        <v>0.51980473830610463</v>
      </c>
      <c r="H453" s="114">
        <v>0.79514372452336191</v>
      </c>
      <c r="I453" s="114">
        <v>0.31077448640582017</v>
      </c>
      <c r="J453" s="114">
        <v>0.57414491786833288</v>
      </c>
      <c r="K453" s="94">
        <v>0.47566565756583712</v>
      </c>
      <c r="L453" s="95"/>
      <c r="M453" s="96">
        <v>452</v>
      </c>
      <c r="N453" s="117">
        <v>-1.677871786713149</v>
      </c>
      <c r="O453" s="117">
        <v>0.81327974620409049</v>
      </c>
      <c r="P453" s="117">
        <v>1.6595974890091534</v>
      </c>
      <c r="Q453" s="117">
        <v>0.54334052340928596</v>
      </c>
      <c r="R453" s="117">
        <v>1.132115154823961</v>
      </c>
      <c r="S453" s="117">
        <v>4.9663525022471289E-2</v>
      </c>
      <c r="T453" s="117">
        <v>0.82439958435421468</v>
      </c>
      <c r="U453" s="114">
        <v>-0.49365624299197103</v>
      </c>
      <c r="V453" s="114">
        <v>0.18693682711942192</v>
      </c>
      <c r="W453" s="88">
        <v>-6.1035024991904469E-2</v>
      </c>
      <c r="X453" s="50"/>
      <c r="Y453" s="89">
        <v>452</v>
      </c>
      <c r="Z453" s="114">
        <f>(幕後結果!$AB$2+幕後結果!$AB$4*幕後結果_最佳化!$N1454)*12/3</f>
        <v>-2.131452707655749</v>
      </c>
      <c r="AA453" s="114">
        <f>(幕後結果!$AC$2+幕後結果!$AC$4*幕後結果_最佳化!$O1454)*12/3</f>
        <v>1.1555261068021743</v>
      </c>
      <c r="AB453" s="114">
        <f>(幕後結果!$AD$2+幕後結果!$AD$4*幕後結果_最佳化!$P1454)*12/3</f>
        <v>-0.5505199988178322</v>
      </c>
      <c r="AC453" s="114">
        <f>(幕後結果!$AE$2+幕後結果!$AE$4*幕後結果_最佳化!$Q1454)*12/3</f>
        <v>-0.22131334285344653</v>
      </c>
      <c r="AD453" s="114">
        <f>(幕後結果!$AF$2+幕後結果!$AF$4*幕後結果_最佳化!$R1454)*12/3</f>
        <v>0.15249745251009261</v>
      </c>
      <c r="AE453" s="114">
        <f>(幕後結果!$AG$2+幕後結果!$AG$4*幕後結果_最佳化!$S1454)*12/3</f>
        <v>0.60148349522884037</v>
      </c>
      <c r="AF453" s="114">
        <f>(幕後結果!$AH$2+幕後結果!$AH$4*幕後結果_最佳化!$T1454)*12/3</f>
        <v>0.23152567960421122</v>
      </c>
      <c r="AG453" s="114">
        <f>(幕後結果!$AI$2+幕後結果!$AI$4*幕後結果_最佳化!$U1454)*12/3</f>
        <v>-1.9842232944073157</v>
      </c>
      <c r="AH453" s="114">
        <f>(幕後結果!$AJ$2+幕後結果!$AJ$4*幕後結果_最佳化!$V1454)*12/3</f>
        <v>1.197219869662566</v>
      </c>
      <c r="AI453" s="90">
        <f>(幕後結果!$AK$2+幕後結果!$AK$4*幕後結果_最佳化!$W1454)*12/3</f>
        <v>0.78828807426505643</v>
      </c>
      <c r="AJ453" s="50"/>
      <c r="AK453" s="50"/>
      <c r="AL453" s="50"/>
      <c r="AM453" s="98">
        <v>452</v>
      </c>
      <c r="AN453" s="118">
        <f t="shared" si="92"/>
        <v>5.0166151665049272E-2</v>
      </c>
      <c r="AO453" s="118">
        <f t="shared" si="93"/>
        <v>0.15989745999053412</v>
      </c>
      <c r="AP453" s="118">
        <f t="shared" si="94"/>
        <v>0.10258598671844324</v>
      </c>
      <c r="AQ453" s="118">
        <f t="shared" si="95"/>
        <v>0.16311477012011363</v>
      </c>
      <c r="AR453" s="118">
        <f t="shared" si="96"/>
        <v>1.9741575313432003E-2</v>
      </c>
      <c r="AS453" s="118">
        <f t="shared" si="97"/>
        <v>0.10361690626700926</v>
      </c>
      <c r="AT453" s="118">
        <f t="shared" si="98"/>
        <v>0.15904419809061821</v>
      </c>
      <c r="AU453" s="118">
        <f t="shared" si="99"/>
        <v>6.2805740698454127E-2</v>
      </c>
      <c r="AV453" s="118">
        <f t="shared" si="100"/>
        <v>2.0198795510938894E-2</v>
      </c>
      <c r="AW453" s="118">
        <f t="shared" si="101"/>
        <v>0.15882841562540717</v>
      </c>
      <c r="AX453" s="118">
        <f t="shared" si="102"/>
        <v>1</v>
      </c>
      <c r="AY453" s="118">
        <f>SUMPRODUCT(AN453:AW453,幕後結果_最佳化!$Z$1005:$AI$1005)</f>
        <v>8.3304881513480977E-2</v>
      </c>
      <c r="AZ453" s="118">
        <f>(SUMPRODUCT(AN453:AW453,MMULT(AN453:AW453,幕後結果!$AB$9:$AK$18)))*252</f>
        <v>6.0941189737873235E-2</v>
      </c>
      <c r="BA453" s="118">
        <f t="shared" si="103"/>
        <v>0.24686269409911502</v>
      </c>
      <c r="BB453" s="113">
        <f t="shared" si="104"/>
        <v>0.16367350142123327</v>
      </c>
      <c r="BC453" s="50"/>
      <c r="BD453" s="50"/>
    </row>
    <row r="454" spans="1:56">
      <c r="A454" s="85">
        <v>453</v>
      </c>
      <c r="B454" s="114">
        <v>0.28123783308726136</v>
      </c>
      <c r="C454" s="114">
        <v>0.74246072686943276</v>
      </c>
      <c r="D454" s="114">
        <v>0.42605086496983868</v>
      </c>
      <c r="E454" s="114">
        <v>0.11231969077784831</v>
      </c>
      <c r="F454" s="114">
        <v>0.62779087983890802</v>
      </c>
      <c r="G454" s="114">
        <v>0.49101373830344119</v>
      </c>
      <c r="H454" s="114">
        <v>2.2072569126846853E-2</v>
      </c>
      <c r="I454" s="114">
        <v>0.8604853584949943</v>
      </c>
      <c r="J454" s="114">
        <v>0.10008616257827097</v>
      </c>
      <c r="K454" s="94">
        <v>0.81516653056983612</v>
      </c>
      <c r="L454" s="95"/>
      <c r="M454" s="96">
        <v>453</v>
      </c>
      <c r="N454" s="117">
        <v>-0.5791682288185962</v>
      </c>
      <c r="O454" s="117">
        <v>0.65095033674484259</v>
      </c>
      <c r="P454" s="117">
        <v>-0.18643744545441523</v>
      </c>
      <c r="Q454" s="117">
        <v>-1.21428376886101</v>
      </c>
      <c r="R454" s="117">
        <v>0.32600808203594006</v>
      </c>
      <c r="S454" s="117">
        <v>-2.2527122818045683E-2</v>
      </c>
      <c r="T454" s="117">
        <v>-2.0127100807383171</v>
      </c>
      <c r="U454" s="114">
        <v>1.0825025498300969</v>
      </c>
      <c r="V454" s="114">
        <v>-1.2810607603851984</v>
      </c>
      <c r="W454" s="88">
        <v>0.89709741334970583</v>
      </c>
      <c r="X454" s="50"/>
      <c r="Y454" s="89">
        <v>453</v>
      </c>
      <c r="Z454" s="114">
        <f>(幕後結果!$AB$2+幕後結果!$AB$4*幕後結果_最佳化!$N1455)*12/3</f>
        <v>-0.76735686929095748</v>
      </c>
      <c r="AA454" s="114">
        <f>(幕後結果!$AC$2+幕後結果!$AC$4*幕後結果_最佳化!$O1455)*12/3</f>
        <v>1.7119448550313665</v>
      </c>
      <c r="AB454" s="114">
        <f>(幕後結果!$AD$2+幕後結果!$AD$4*幕後結果_最佳化!$P1455)*12/3</f>
        <v>-1.3567587520377582</v>
      </c>
      <c r="AC454" s="114">
        <f>(幕後結果!$AE$2+幕後結果!$AE$4*幕後結果_最佳化!$Q1455)*12/3</f>
        <v>-1.2450915065048427</v>
      </c>
      <c r="AD454" s="114">
        <f>(幕後結果!$AF$2+幕後結果!$AF$4*幕後結果_最佳化!$R1455)*12/3</f>
        <v>-0.88677957995599754</v>
      </c>
      <c r="AE454" s="114">
        <f>(幕後結果!$AG$2+幕後結果!$AG$4*幕後結果_最佳化!$S1455)*12/3</f>
        <v>0.21328372830578579</v>
      </c>
      <c r="AF454" s="114">
        <f>(幕後結果!$AH$2+幕後結果!$AH$4*幕後結果_最佳化!$T1455)*12/3</f>
        <v>-1.2134730073914461</v>
      </c>
      <c r="AG454" s="114">
        <f>(幕後結果!$AI$2+幕後結果!$AI$4*幕後結果_最佳化!$U1455)*12/3</f>
        <v>-1.1836344550068494</v>
      </c>
      <c r="AH454" s="114">
        <f>(幕後結果!$AJ$2+幕後結果!$AJ$4*幕後結果_最佳化!$V1455)*12/3</f>
        <v>-0.62587816443574407</v>
      </c>
      <c r="AI454" s="90">
        <f>(幕後結果!$AK$2+幕後結果!$AK$4*幕後結果_最佳化!$W1455)*12/3</f>
        <v>1.0041440582431846</v>
      </c>
      <c r="AJ454" s="50"/>
      <c r="AK454" s="50"/>
      <c r="AL454" s="50"/>
      <c r="AM454" s="98">
        <v>453</v>
      </c>
      <c r="AN454" s="118">
        <f t="shared" si="92"/>
        <v>0.11182800954616787</v>
      </c>
      <c r="AO454" s="118">
        <f t="shared" si="93"/>
        <v>8.8968737415635379E-2</v>
      </c>
      <c r="AP454" s="118">
        <f t="shared" si="94"/>
        <v>2.2518965172400634E-2</v>
      </c>
      <c r="AQ454" s="118">
        <f t="shared" si="95"/>
        <v>0.104011074683256</v>
      </c>
      <c r="AR454" s="118">
        <f t="shared" si="96"/>
        <v>8.2131479080499309E-2</v>
      </c>
      <c r="AS454" s="118">
        <f t="shared" si="97"/>
        <v>0.1301887076412932</v>
      </c>
      <c r="AT454" s="118">
        <f t="shared" si="98"/>
        <v>0.1602723995539736</v>
      </c>
      <c r="AU454" s="118">
        <f t="shared" si="99"/>
        <v>0.13203568475184321</v>
      </c>
      <c r="AV454" s="118">
        <f t="shared" si="100"/>
        <v>0.13008851421648593</v>
      </c>
      <c r="AW454" s="118">
        <f t="shared" si="101"/>
        <v>3.7956427938444844E-2</v>
      </c>
      <c r="AX454" s="118">
        <f t="shared" si="102"/>
        <v>1</v>
      </c>
      <c r="AY454" s="118">
        <f>SUMPRODUCT(AN454:AW454,幕後結果_最佳化!$Z$1005:$AI$1005)</f>
        <v>-0.1179502438836145</v>
      </c>
      <c r="AZ454" s="118">
        <f>(SUMPRODUCT(AN454:AW454,MMULT(AN454:AW454,幕後結果!$AB$9:$AK$18)))*252</f>
        <v>5.3878397788427755E-2</v>
      </c>
      <c r="BA454" s="118">
        <f t="shared" si="103"/>
        <v>0.23211720700634789</v>
      </c>
      <c r="BB454" s="113">
        <f t="shared" si="104"/>
        <v>-0.69296992652171452</v>
      </c>
      <c r="BC454" s="50"/>
      <c r="BD454" s="50"/>
    </row>
    <row r="455" spans="1:56">
      <c r="A455" s="85">
        <v>454</v>
      </c>
      <c r="B455" s="114">
        <v>0.37877367615393842</v>
      </c>
      <c r="C455" s="114">
        <v>0.72418314734252598</v>
      </c>
      <c r="D455" s="114">
        <v>0.33173142224935259</v>
      </c>
      <c r="E455" s="114">
        <v>0.20777238362152861</v>
      </c>
      <c r="F455" s="114">
        <v>0.88928447453193815</v>
      </c>
      <c r="G455" s="114">
        <v>0.25516328699073321</v>
      </c>
      <c r="H455" s="114">
        <v>5.7702290864670935E-2</v>
      </c>
      <c r="I455" s="114">
        <v>0.38396774028684355</v>
      </c>
      <c r="J455" s="114">
        <v>0.84711123372371588</v>
      </c>
      <c r="K455" s="94">
        <v>0.42030497250328658</v>
      </c>
      <c r="L455" s="95"/>
      <c r="M455" s="96">
        <v>454</v>
      </c>
      <c r="N455" s="117">
        <v>-0.30870314359961215</v>
      </c>
      <c r="O455" s="117">
        <v>0.59531384156376466</v>
      </c>
      <c r="P455" s="117">
        <v>-0.4351371979199225</v>
      </c>
      <c r="Q455" s="117">
        <v>-0.81417489158290479</v>
      </c>
      <c r="R455" s="117">
        <v>1.2227316968620865</v>
      </c>
      <c r="S455" s="117">
        <v>-0.65832926963762395</v>
      </c>
      <c r="T455" s="117">
        <v>-1.5743585460157181</v>
      </c>
      <c r="U455" s="114">
        <v>-0.29507644841350605</v>
      </c>
      <c r="V455" s="114">
        <v>1.024122257921372</v>
      </c>
      <c r="W455" s="88">
        <v>-0.20111334803617242</v>
      </c>
      <c r="X455" s="50"/>
      <c r="Y455" s="89">
        <v>454</v>
      </c>
      <c r="Z455" s="114">
        <f>(幕後結果!$AB$2+幕後結果!$AB$4*幕後結果_最佳化!$N1456)*12/3</f>
        <v>-0.43156083539333756</v>
      </c>
      <c r="AA455" s="114">
        <f>(幕後結果!$AC$2+幕後結果!$AC$4*幕後結果_最佳化!$O1456)*12/3</f>
        <v>1.8327275286406011</v>
      </c>
      <c r="AB455" s="114">
        <f>(幕後結果!$AD$2+幕後結果!$AD$4*幕後結果_最佳化!$P1456)*12/3</f>
        <v>-1.3465093685948792</v>
      </c>
      <c r="AC455" s="114">
        <f>(幕後結果!$AE$2+幕後結果!$AE$4*幕後結果_最佳化!$Q1456)*12/3</f>
        <v>-0.96816021557945897</v>
      </c>
      <c r="AD455" s="114">
        <f>(幕後結果!$AF$2+幕後結果!$AF$4*幕後結果_最佳化!$R1456)*12/3</f>
        <v>0.17467157961199065</v>
      </c>
      <c r="AE455" s="114">
        <f>(幕後結果!$AG$2+幕後結果!$AG$4*幕後結果_最佳化!$S1456)*12/3</f>
        <v>-7.5330915291933864E-2</v>
      </c>
      <c r="AF455" s="114">
        <f>(幕後結果!$AH$2+幕後結果!$AH$4*幕後結果_最佳化!$T1456)*12/3</f>
        <v>-0.93953463413757765</v>
      </c>
      <c r="AG455" s="114">
        <f>(幕後結果!$AI$2+幕後結果!$AI$4*幕後結果_最佳化!$U1456)*12/3</f>
        <v>-2.5890696732262741</v>
      </c>
      <c r="AH455" s="114">
        <f>(幕後結果!$AJ$2+幕後結果!$AJ$4*幕後結果_最佳化!$V1456)*12/3</f>
        <v>0.50791554220588797</v>
      </c>
      <c r="AI455" s="90">
        <f>(幕後結果!$AK$2+幕後結果!$AK$4*幕後結果_最佳化!$W1456)*12/3</f>
        <v>0.21483175455770231</v>
      </c>
      <c r="AJ455" s="50"/>
      <c r="AK455" s="50"/>
      <c r="AL455" s="50"/>
      <c r="AM455" s="98">
        <v>454</v>
      </c>
      <c r="AN455" s="118">
        <f t="shared" si="92"/>
        <v>0.13760239084197612</v>
      </c>
      <c r="AO455" s="118">
        <f t="shared" si="93"/>
        <v>0.13084375331701753</v>
      </c>
      <c r="AP455" s="118">
        <f t="shared" si="94"/>
        <v>1.7723873403264364E-2</v>
      </c>
      <c r="AQ455" s="118">
        <f t="shared" si="95"/>
        <v>0.1258143192311752</v>
      </c>
      <c r="AR455" s="118">
        <f t="shared" si="96"/>
        <v>0.12619887090247212</v>
      </c>
      <c r="AS455" s="118">
        <f t="shared" si="97"/>
        <v>2.0663630969501464E-2</v>
      </c>
      <c r="AT455" s="118">
        <f t="shared" si="98"/>
        <v>0.12491523585039431</v>
      </c>
      <c r="AU455" s="118">
        <f t="shared" si="99"/>
        <v>0.14002320094188039</v>
      </c>
      <c r="AV455" s="118">
        <f t="shared" si="100"/>
        <v>6.4717049818921901E-2</v>
      </c>
      <c r="AW455" s="118">
        <f t="shared" si="101"/>
        <v>0.11149767472339656</v>
      </c>
      <c r="AX455" s="118">
        <f t="shared" si="102"/>
        <v>0.99999999999999989</v>
      </c>
      <c r="AY455" s="118">
        <f>SUMPRODUCT(AN455:AW455,幕後結果_最佳化!$Z$1005:$AI$1005)</f>
        <v>-0.13629685818960463</v>
      </c>
      <c r="AZ455" s="118">
        <f>(SUMPRODUCT(AN455:AW455,MMULT(AN455:AW455,幕後結果!$AB$9:$AK$18)))*252</f>
        <v>6.4892950668961322E-2</v>
      </c>
      <c r="BA455" s="118">
        <f t="shared" si="103"/>
        <v>0.25474094815902942</v>
      </c>
      <c r="BB455" s="113">
        <f t="shared" si="104"/>
        <v>-0.70344740209467926</v>
      </c>
      <c r="BC455" s="50"/>
      <c r="BD455" s="50"/>
    </row>
    <row r="456" spans="1:56">
      <c r="A456" s="85">
        <v>455</v>
      </c>
      <c r="B456" s="114">
        <v>0.76026440721685984</v>
      </c>
      <c r="C456" s="114">
        <v>0.91726615453913141</v>
      </c>
      <c r="D456" s="114">
        <v>1.5906931875535602E-2</v>
      </c>
      <c r="E456" s="114">
        <v>9.6360760064961637E-2</v>
      </c>
      <c r="F456" s="114">
        <v>0.97660947685691313</v>
      </c>
      <c r="G456" s="114">
        <v>0.18346768188219609</v>
      </c>
      <c r="H456" s="114">
        <v>0.41301072200098554</v>
      </c>
      <c r="I456" s="114">
        <v>0.48150326402361832</v>
      </c>
      <c r="J456" s="114">
        <v>0.95889390574249411</v>
      </c>
      <c r="K456" s="94">
        <v>0.88010961828291134</v>
      </c>
      <c r="L456" s="95"/>
      <c r="M456" s="96">
        <v>455</v>
      </c>
      <c r="N456" s="117">
        <v>0.70715334928674256</v>
      </c>
      <c r="O456" s="117">
        <v>1.3869149751334915</v>
      </c>
      <c r="P456" s="117">
        <v>-2.1467415397542706</v>
      </c>
      <c r="Q456" s="117">
        <v>-1.302570249543298</v>
      </c>
      <c r="R456" s="117">
        <v>1.988277151836678</v>
      </c>
      <c r="S456" s="117">
        <v>-0.90222875314871231</v>
      </c>
      <c r="T456" s="117">
        <v>-0.21980703048467251</v>
      </c>
      <c r="U456" s="114">
        <v>-4.6381065204965849E-2</v>
      </c>
      <c r="V456" s="114">
        <v>1.7379921980718935</v>
      </c>
      <c r="W456" s="88">
        <v>1.1755349490762863</v>
      </c>
      <c r="X456" s="50"/>
      <c r="Y456" s="89">
        <v>455</v>
      </c>
      <c r="Z456" s="114">
        <f>(幕後結果!$AB$2+幕後結果!$AB$4*幕後結果_最佳化!$N1457)*12/3</f>
        <v>0.8296761965296291</v>
      </c>
      <c r="AA456" s="114">
        <f>(幕後結果!$AC$2+幕後結果!$AC$4*幕後結果_最佳化!$O1457)*12/3</f>
        <v>3.3197117250624202</v>
      </c>
      <c r="AB456" s="114">
        <f>(幕後結果!$AD$2+幕後結果!$AD$4*幕後結果_最佳化!$P1457)*12/3</f>
        <v>-1.7074510750758414</v>
      </c>
      <c r="AC456" s="114">
        <f>(幕後結果!$AE$2+幕後結果!$AE$4*幕後結果_最佳化!$Q1457)*12/3</f>
        <v>-1.0808463686627963</v>
      </c>
      <c r="AD456" s="114">
        <f>(幕後結果!$AF$2+幕後結果!$AF$4*幕後結果_最佳化!$R1457)*12/3</f>
        <v>1.1189421684472483</v>
      </c>
      <c r="AE456" s="114">
        <f>(幕後結果!$AG$2+幕後結果!$AG$4*幕後結果_最佳化!$S1457)*12/3</f>
        <v>6.7645956344617231E-2</v>
      </c>
      <c r="AF456" s="114">
        <f>(幕後結果!$AH$2+幕後結果!$AH$4*幕後結果_最佳化!$T1457)*12/3</f>
        <v>-0.42075704003494135</v>
      </c>
      <c r="AG456" s="114">
        <f>(幕後結果!$AI$2+幕後結果!$AI$4*幕後結果_最佳化!$U1457)*12/3</f>
        <v>-2.3560110073235578</v>
      </c>
      <c r="AH456" s="114">
        <f>(幕後結果!$AJ$2+幕後結果!$AJ$4*幕後結果_最佳化!$V1457)*12/3</f>
        <v>1.0406671166778969</v>
      </c>
      <c r="AI456" s="90">
        <f>(幕後結果!$AK$2+幕後結果!$AK$4*幕後結果_最佳化!$W1457)*12/3</f>
        <v>1.7789767517217214</v>
      </c>
      <c r="AJ456" s="50"/>
      <c r="AK456" s="50"/>
      <c r="AL456" s="50"/>
      <c r="AM456" s="98">
        <v>455</v>
      </c>
      <c r="AN456" s="118">
        <f t="shared" si="92"/>
        <v>0.10856803283407085</v>
      </c>
      <c r="AO456" s="118">
        <f t="shared" si="93"/>
        <v>4.5469588670294339E-2</v>
      </c>
      <c r="AP456" s="118">
        <f t="shared" si="94"/>
        <v>0.25879933123671528</v>
      </c>
      <c r="AQ456" s="118">
        <f t="shared" si="95"/>
        <v>2.8369771515451288E-2</v>
      </c>
      <c r="AR456" s="118">
        <f t="shared" si="96"/>
        <v>4.1014944039275206E-2</v>
      </c>
      <c r="AS456" s="118">
        <f t="shared" si="97"/>
        <v>0.21669451695691092</v>
      </c>
      <c r="AT456" s="118">
        <f t="shared" si="98"/>
        <v>8.351627115244982E-2</v>
      </c>
      <c r="AU456" s="118">
        <f t="shared" si="99"/>
        <v>2.3871210029057354E-2</v>
      </c>
      <c r="AV456" s="118">
        <f t="shared" si="100"/>
        <v>0.13590996409555053</v>
      </c>
      <c r="AW456" s="118">
        <f t="shared" si="101"/>
        <v>5.7786369470224426E-2</v>
      </c>
      <c r="AX456" s="118">
        <f t="shared" si="102"/>
        <v>1</v>
      </c>
      <c r="AY456" s="118">
        <f>SUMPRODUCT(AN456:AW456,幕後結果_最佳化!$Z$1005:$AI$1005)</f>
        <v>-2.2732845651709806E-2</v>
      </c>
      <c r="AZ456" s="118">
        <f>(SUMPRODUCT(AN456:AW456,MMULT(AN456:AW456,幕後結果!$AB$9:$AK$18)))*252</f>
        <v>9.3946791244984271E-2</v>
      </c>
      <c r="BA456" s="118">
        <f t="shared" si="103"/>
        <v>0.30650740814046284</v>
      </c>
      <c r="BB456" s="113">
        <f t="shared" si="104"/>
        <v>-0.21413135183222817</v>
      </c>
      <c r="BC456" s="50"/>
      <c r="BD456" s="50"/>
    </row>
    <row r="457" spans="1:56">
      <c r="A457" s="85">
        <v>456</v>
      </c>
      <c r="B457" s="114">
        <v>0.68913447557570984</v>
      </c>
      <c r="C457" s="114">
        <v>0.16225187577084155</v>
      </c>
      <c r="D457" s="114">
        <v>0.9196471894625049</v>
      </c>
      <c r="E457" s="114">
        <v>0.92398416575274123</v>
      </c>
      <c r="F457" s="114">
        <v>0.71027808530739112</v>
      </c>
      <c r="G457" s="114">
        <v>0.49807784902517271</v>
      </c>
      <c r="H457" s="114">
        <v>1.4928888034623666E-2</v>
      </c>
      <c r="I457" s="114">
        <v>0.38009529491593663</v>
      </c>
      <c r="J457" s="114">
        <v>0.13682907525763732</v>
      </c>
      <c r="K457" s="94">
        <v>0.46868342486985504</v>
      </c>
      <c r="L457" s="95"/>
      <c r="M457" s="96">
        <v>456</v>
      </c>
      <c r="N457" s="117">
        <v>0.49339849035056588</v>
      </c>
      <c r="O457" s="117">
        <v>-0.98524497950890511</v>
      </c>
      <c r="P457" s="117">
        <v>1.402702333884122</v>
      </c>
      <c r="Q457" s="117">
        <v>1.4323919939721448</v>
      </c>
      <c r="R457" s="117">
        <v>0.55419729496378156</v>
      </c>
      <c r="S457" s="117">
        <v>-4.8181366232710465E-3</v>
      </c>
      <c r="T457" s="117">
        <v>-2.1719719851768735</v>
      </c>
      <c r="U457" s="114">
        <v>-0.30523051917572092</v>
      </c>
      <c r="V457" s="114">
        <v>-1.0946770408213384</v>
      </c>
      <c r="W457" s="88">
        <v>-7.8579806754108236E-2</v>
      </c>
      <c r="X457" s="50"/>
      <c r="Y457" s="89">
        <v>456</v>
      </c>
      <c r="Z457" s="114">
        <f>(幕後結果!$AB$2+幕後結果!$AB$4*幕後結果_最佳化!$N1458)*12/3</f>
        <v>0.56428876658096216</v>
      </c>
      <c r="AA457" s="114">
        <f>(幕後結果!$AC$2+幕後結果!$AC$4*幕後結果_最佳化!$O1458)*12/3</f>
        <v>0.72901759528544219</v>
      </c>
      <c r="AB457" s="114">
        <f>(幕後結果!$AD$2+幕後結果!$AD$4*幕後結果_最佳化!$P1458)*12/3</f>
        <v>0.79232474649981022</v>
      </c>
      <c r="AC457" s="114">
        <f>(幕後結果!$AE$2+幕後結果!$AE$4*幕後結果_最佳化!$Q1458)*12/3</f>
        <v>0.35747979195602869</v>
      </c>
      <c r="AD457" s="114">
        <f>(幕後結果!$AF$2+幕後結果!$AF$4*幕後結果_最佳化!$R1458)*12/3</f>
        <v>0.27558533191419121</v>
      </c>
      <c r="AE457" s="114">
        <f>(幕後結果!$AG$2+幕後結果!$AG$4*幕後結果_最佳化!$S1458)*12/3</f>
        <v>0.85837277426728809</v>
      </c>
      <c r="AF457" s="114">
        <f>(幕後結果!$AH$2+幕後結果!$AH$4*幕後結果_最佳化!$T1458)*12/3</f>
        <v>-0.9679480984565324</v>
      </c>
      <c r="AG457" s="114">
        <f>(幕後結果!$AI$2+幕後結果!$AI$4*幕後結果_最佳化!$U1458)*12/3</f>
        <v>-0.83854959598986734</v>
      </c>
      <c r="AH457" s="114">
        <f>(幕後結果!$AJ$2+幕後結果!$AJ$4*幕後結果_最佳化!$V1458)*12/3</f>
        <v>-9.005824412089336E-2</v>
      </c>
      <c r="AI457" s="90">
        <f>(幕後結果!$AK$2+幕後結果!$AK$4*幕後結果_最佳化!$W1458)*12/3</f>
        <v>1.1023978132861583</v>
      </c>
      <c r="AJ457" s="50"/>
      <c r="AK457" s="50"/>
      <c r="AL457" s="50"/>
      <c r="AM457" s="98">
        <v>456</v>
      </c>
      <c r="AN457" s="118">
        <f t="shared" si="92"/>
        <v>0.19572680892746819</v>
      </c>
      <c r="AO457" s="118">
        <f t="shared" si="93"/>
        <v>2.3249356736488893E-2</v>
      </c>
      <c r="AP457" s="118">
        <f t="shared" si="94"/>
        <v>0.11577293719017545</v>
      </c>
      <c r="AQ457" s="118">
        <f t="shared" si="95"/>
        <v>0.24209862874821478</v>
      </c>
      <c r="AR457" s="118">
        <f t="shared" si="96"/>
        <v>7.501636841566707E-2</v>
      </c>
      <c r="AS457" s="118">
        <f t="shared" si="97"/>
        <v>5.4093734973808564E-3</v>
      </c>
      <c r="AT457" s="118">
        <f t="shared" si="98"/>
        <v>2.7381207139285827E-2</v>
      </c>
      <c r="AU457" s="118">
        <f t="shared" si="99"/>
        <v>0.12177486257904965</v>
      </c>
      <c r="AV457" s="118">
        <f t="shared" si="100"/>
        <v>0.15748321758424158</v>
      </c>
      <c r="AW457" s="118">
        <f t="shared" si="101"/>
        <v>3.6087239182027678E-2</v>
      </c>
      <c r="AX457" s="118">
        <f t="shared" si="102"/>
        <v>1</v>
      </c>
      <c r="AY457" s="118">
        <f>SUMPRODUCT(AN457:AW457,幕後結果_最佳化!$Z$1005:$AI$1005)</f>
        <v>-0.32342808959545022</v>
      </c>
      <c r="AZ457" s="118">
        <f>(SUMPRODUCT(AN457:AW457,MMULT(AN457:AW457,幕後結果!$AB$9:$AK$18)))*252</f>
        <v>7.3334872553312114E-2</v>
      </c>
      <c r="BA457" s="118">
        <f t="shared" si="103"/>
        <v>0.27080412211285138</v>
      </c>
      <c r="BB457" s="113">
        <f t="shared" si="104"/>
        <v>-1.3527419255560351</v>
      </c>
      <c r="BC457" s="50"/>
      <c r="BD457" s="50"/>
    </row>
    <row r="458" spans="1:56">
      <c r="A458" s="85">
        <v>457</v>
      </c>
      <c r="B458" s="114">
        <v>0.17249304066121818</v>
      </c>
      <c r="C458" s="114">
        <v>0.78966793227358489</v>
      </c>
      <c r="D458" s="114">
        <v>0.28850708170035966</v>
      </c>
      <c r="E458" s="114">
        <v>0.25984139246372684</v>
      </c>
      <c r="F458" s="114">
        <v>0.51853416613047054</v>
      </c>
      <c r="G458" s="114">
        <v>0.26084837454592291</v>
      </c>
      <c r="H458" s="114">
        <v>0.67881436759044234</v>
      </c>
      <c r="I458" s="114">
        <v>0.91440266142373527</v>
      </c>
      <c r="J458" s="114">
        <v>0.35510168733591696</v>
      </c>
      <c r="K458" s="94">
        <v>0.46195519414280994</v>
      </c>
      <c r="L458" s="95"/>
      <c r="M458" s="96">
        <v>457</v>
      </c>
      <c r="N458" s="117">
        <v>-0.94435928229684607</v>
      </c>
      <c r="O458" s="117">
        <v>0.80526957406203903</v>
      </c>
      <c r="P458" s="117">
        <v>-0.55775138563828841</v>
      </c>
      <c r="Q458" s="117">
        <v>-0.64383446059242044</v>
      </c>
      <c r="R458" s="117">
        <v>4.6474989863230731E-2</v>
      </c>
      <c r="S458" s="117">
        <v>-0.64073210870256248</v>
      </c>
      <c r="T458" s="117">
        <v>0.46438593553073115</v>
      </c>
      <c r="U458" s="114">
        <v>1.368375154513559</v>
      </c>
      <c r="V458" s="114">
        <v>-0.37158296453672107</v>
      </c>
      <c r="W458" s="88">
        <v>-9.5509193501395889E-2</v>
      </c>
      <c r="X458" s="50"/>
      <c r="Y458" s="89">
        <v>457</v>
      </c>
      <c r="Z458" s="114">
        <f>(幕後結果!$AB$2+幕後結果!$AB$4*幕後結果_最佳化!$N1459)*12/3</f>
        <v>-1.2207599666763442</v>
      </c>
      <c r="AA458" s="114">
        <f>(幕後結果!$AC$2+幕後結果!$AC$4*幕後結果_最佳化!$O1459)*12/3</f>
        <v>1.6306499681187867</v>
      </c>
      <c r="AB458" s="114">
        <f>(幕後結果!$AD$2+幕後結果!$AD$4*幕後結果_最佳化!$P1459)*12/3</f>
        <v>-2.0775032457616778</v>
      </c>
      <c r="AC458" s="114">
        <f>(幕後結果!$AE$2+幕後結果!$AE$4*幕後結果_最佳化!$Q1459)*12/3</f>
        <v>-0.89853067750058957</v>
      </c>
      <c r="AD458" s="114">
        <f>(幕後結果!$AF$2+幕後結果!$AF$4*幕後結果_最佳化!$R1459)*12/3</f>
        <v>-1.2559475381750156</v>
      </c>
      <c r="AE458" s="114">
        <f>(幕後結果!$AG$2+幕後結果!$AG$4*幕後結果_最佳化!$S1459)*12/3</f>
        <v>-0.39380387958034907</v>
      </c>
      <c r="AF458" s="114">
        <f>(幕後結果!$AH$2+幕後結果!$AH$4*幕後結果_最佳化!$T1459)*12/3</f>
        <v>-0.16316888692032985</v>
      </c>
      <c r="AG458" s="114">
        <f>(幕後結果!$AI$2+幕後結果!$AI$4*幕後結果_最佳化!$U1459)*12/3</f>
        <v>-0.72775512398194764</v>
      </c>
      <c r="AH458" s="114">
        <f>(幕後結果!$AJ$2+幕後結果!$AJ$4*幕後結果_最佳化!$V1459)*12/3</f>
        <v>0.42489715151416846</v>
      </c>
      <c r="AI458" s="90">
        <f>(幕後結果!$AK$2+幕後結果!$AK$4*幕後結果_最佳化!$W1459)*12/3</f>
        <v>0.7064011999914569</v>
      </c>
      <c r="AJ458" s="50"/>
      <c r="AK458" s="50"/>
      <c r="AL458" s="50"/>
      <c r="AM458" s="98">
        <v>457</v>
      </c>
      <c r="AN458" s="118">
        <f t="shared" si="92"/>
        <v>0.11836195718321396</v>
      </c>
      <c r="AO458" s="118">
        <f t="shared" si="93"/>
        <v>0.13286981662966718</v>
      </c>
      <c r="AP458" s="118">
        <f t="shared" si="94"/>
        <v>0.14160339632225274</v>
      </c>
      <c r="AQ458" s="118">
        <f t="shared" si="95"/>
        <v>1.2001922642995674E-2</v>
      </c>
      <c r="AR458" s="118">
        <f t="shared" si="96"/>
        <v>5.8739013794211765E-2</v>
      </c>
      <c r="AS458" s="118">
        <f t="shared" si="97"/>
        <v>0.14808243769111187</v>
      </c>
      <c r="AT458" s="118">
        <f t="shared" si="98"/>
        <v>7.6615618115479622E-2</v>
      </c>
      <c r="AU458" s="118">
        <f t="shared" si="99"/>
        <v>0.10643821782485806</v>
      </c>
      <c r="AV458" s="118">
        <f t="shared" si="100"/>
        <v>0.12151143218497976</v>
      </c>
      <c r="AW458" s="118">
        <f t="shared" si="101"/>
        <v>8.377618761122943E-2</v>
      </c>
      <c r="AX458" s="118">
        <f t="shared" si="102"/>
        <v>1</v>
      </c>
      <c r="AY458" s="118">
        <f>SUMPRODUCT(AN458:AW458,幕後結果_最佳化!$Z$1005:$AI$1005)</f>
        <v>3.0665226070257123E-2</v>
      </c>
      <c r="AZ458" s="118">
        <f>(SUMPRODUCT(AN458:AW458,MMULT(AN458:AW458,幕後結果!$AB$9:$AK$18)))*252</f>
        <v>8.2816620196575597E-2</v>
      </c>
      <c r="BA458" s="118">
        <f t="shared" si="103"/>
        <v>0.2877787695376009</v>
      </c>
      <c r="BB458" s="113">
        <f t="shared" si="104"/>
        <v>-4.2514511926649588E-2</v>
      </c>
      <c r="BC458" s="50"/>
      <c r="BD458" s="50"/>
    </row>
    <row r="459" spans="1:56">
      <c r="A459" s="85">
        <v>458</v>
      </c>
      <c r="B459" s="114">
        <v>0.77857133860498973</v>
      </c>
      <c r="C459" s="114">
        <v>0.80536875312481349</v>
      </c>
      <c r="D459" s="114">
        <v>0.48392792079685942</v>
      </c>
      <c r="E459" s="114">
        <v>3.8004569290673418E-2</v>
      </c>
      <c r="F459" s="114">
        <v>0.17089903395050432</v>
      </c>
      <c r="G459" s="114">
        <v>0.35471808821063555</v>
      </c>
      <c r="H459" s="114">
        <v>0.37305575115278589</v>
      </c>
      <c r="I459" s="114">
        <v>7.3424519351890538E-2</v>
      </c>
      <c r="J459" s="114">
        <v>0.49416007194345846</v>
      </c>
      <c r="K459" s="94">
        <v>0.36821282752992968</v>
      </c>
      <c r="L459" s="95"/>
      <c r="M459" s="96">
        <v>458</v>
      </c>
      <c r="N459" s="117">
        <v>0.76737712873993191</v>
      </c>
      <c r="O459" s="117">
        <v>0.86095560659184023</v>
      </c>
      <c r="P459" s="117">
        <v>-4.0297632054946068E-2</v>
      </c>
      <c r="Q459" s="117">
        <v>-1.7743266274775957</v>
      </c>
      <c r="R459" s="117">
        <v>-0.95061851180332035</v>
      </c>
      <c r="S459" s="117">
        <v>-0.37261342926102059</v>
      </c>
      <c r="T459" s="117">
        <v>-0.32377088230605106</v>
      </c>
      <c r="U459" s="114">
        <v>-1.4507516096032871</v>
      </c>
      <c r="V459" s="114">
        <v>-1.4639051634129914E-2</v>
      </c>
      <c r="W459" s="88">
        <v>-0.33659045171310148</v>
      </c>
      <c r="X459" s="50"/>
      <c r="Y459" s="89">
        <v>458</v>
      </c>
      <c r="Z459" s="114">
        <f>(幕後結果!$AB$2+幕後結果!$AB$4*幕後結果_最佳化!$N1460)*12/3</f>
        <v>0.90444705381175228</v>
      </c>
      <c r="AA459" s="114">
        <f>(幕後結果!$AC$2+幕後結果!$AC$4*幕後結果_最佳化!$O1460)*12/3</f>
        <v>2.8162204580354722</v>
      </c>
      <c r="AB459" s="114">
        <f>(幕後結果!$AD$2+幕後結果!$AD$4*幕後結果_最佳化!$P1460)*12/3</f>
        <v>0.34373355109362524</v>
      </c>
      <c r="AC459" s="114">
        <f>(幕後結果!$AE$2+幕後結果!$AE$4*幕後結果_最佳化!$Q1460)*12/3</f>
        <v>-1.4439302671128462</v>
      </c>
      <c r="AD459" s="114">
        <f>(幕後結果!$AF$2+幕後結果!$AF$4*幕後結果_最佳化!$R1460)*12/3</f>
        <v>-1.7266849897446035</v>
      </c>
      <c r="AE459" s="114">
        <f>(幕後結果!$AG$2+幕後結果!$AG$4*幕後結果_最佳化!$S1460)*12/3</f>
        <v>1.2771777083211588E-2</v>
      </c>
      <c r="AF459" s="114">
        <f>(幕後結果!$AH$2+幕後結果!$AH$4*幕後結果_最佳化!$T1460)*12/3</f>
        <v>-0.69760132525191354</v>
      </c>
      <c r="AG459" s="114">
        <f>(幕後結果!$AI$2+幕後結果!$AI$4*幕後結果_最佳化!$U1460)*12/3</f>
        <v>-4.3801844974046125</v>
      </c>
      <c r="AH459" s="114">
        <f>(幕後結果!$AJ$2+幕後結果!$AJ$4*幕後結果_最佳化!$V1460)*12/3</f>
        <v>0.32171611059875205</v>
      </c>
      <c r="AI459" s="90">
        <f>(幕後結果!$AK$2+幕後結果!$AK$4*幕後結果_最佳化!$W1460)*12/3</f>
        <v>-0.31978334007430698</v>
      </c>
      <c r="AJ459" s="50"/>
      <c r="AK459" s="50"/>
      <c r="AL459" s="50"/>
      <c r="AM459" s="98">
        <v>458</v>
      </c>
      <c r="AN459" s="118">
        <f t="shared" si="92"/>
        <v>0.11507739395433504</v>
      </c>
      <c r="AO459" s="118">
        <f t="shared" si="93"/>
        <v>3.5766674171674055E-2</v>
      </c>
      <c r="AP459" s="118">
        <f t="shared" si="94"/>
        <v>4.8087763802295243E-2</v>
      </c>
      <c r="AQ459" s="118">
        <f t="shared" si="95"/>
        <v>0.14539138946598013</v>
      </c>
      <c r="AR459" s="118">
        <f t="shared" si="96"/>
        <v>0.16026598715744758</v>
      </c>
      <c r="AS459" s="118">
        <f t="shared" si="97"/>
        <v>4.2415300093682648E-2</v>
      </c>
      <c r="AT459" s="118">
        <f t="shared" si="98"/>
        <v>0.1498901785234471</v>
      </c>
      <c r="AU459" s="118">
        <f t="shared" si="99"/>
        <v>0.13983741781019673</v>
      </c>
      <c r="AV459" s="118">
        <f t="shared" si="100"/>
        <v>7.9427652223907297E-2</v>
      </c>
      <c r="AW459" s="118">
        <f t="shared" si="101"/>
        <v>8.3840242797034004E-2</v>
      </c>
      <c r="AX459" s="118">
        <f t="shared" si="102"/>
        <v>0.99999999999999978</v>
      </c>
      <c r="AY459" s="118">
        <f>SUMPRODUCT(AN459:AW459,幕後結果_最佳化!$Z$1005:$AI$1005)</f>
        <v>-0.34670731954862199</v>
      </c>
      <c r="AZ459" s="118">
        <f>(SUMPRODUCT(AN459:AW459,MMULT(AN459:AW459,幕後結果!$AB$9:$AK$18)))*252</f>
        <v>6.1040417690049975E-2</v>
      </c>
      <c r="BA459" s="118">
        <f t="shared" si="103"/>
        <v>0.24706359037715367</v>
      </c>
      <c r="BB459" s="113">
        <f t="shared" si="104"/>
        <v>-1.5769515813878885</v>
      </c>
      <c r="BC459" s="50"/>
      <c r="BD459" s="50"/>
    </row>
    <row r="460" spans="1:56">
      <c r="A460" s="85">
        <v>459</v>
      </c>
      <c r="B460" s="114">
        <v>8.2153151826748205E-2</v>
      </c>
      <c r="C460" s="114">
        <v>0.33602384078731551</v>
      </c>
      <c r="D460" s="114">
        <v>0.44696649179387005</v>
      </c>
      <c r="E460" s="114">
        <v>0.79205763654264016</v>
      </c>
      <c r="F460" s="114">
        <v>0.58571264643013787</v>
      </c>
      <c r="G460" s="114">
        <v>0.72080577574378468</v>
      </c>
      <c r="H460" s="114">
        <v>0.59356686353906252</v>
      </c>
      <c r="I460" s="114">
        <v>0.20327754277831844</v>
      </c>
      <c r="J460" s="114">
        <v>0.90145367932445875</v>
      </c>
      <c r="K460" s="94">
        <v>0.13653235103222827</v>
      </c>
      <c r="L460" s="95"/>
      <c r="M460" s="96">
        <v>459</v>
      </c>
      <c r="N460" s="117">
        <v>-1.3907333399410842</v>
      </c>
      <c r="O460" s="117">
        <v>-0.42333935926389271</v>
      </c>
      <c r="P460" s="117">
        <v>-0.13332926563256781</v>
      </c>
      <c r="Q460" s="117">
        <v>0.81358152213310386</v>
      </c>
      <c r="R460" s="117">
        <v>0.21652991790586634</v>
      </c>
      <c r="S460" s="117">
        <v>0.58523688221783865</v>
      </c>
      <c r="T460" s="117">
        <v>0.23672998301741405</v>
      </c>
      <c r="U460" s="114">
        <v>-0.82997116727337084</v>
      </c>
      <c r="V460" s="114">
        <v>1.2898790914910649</v>
      </c>
      <c r="W460" s="88">
        <v>-1.0960321570945462</v>
      </c>
      <c r="X460" s="50"/>
      <c r="Y460" s="89">
        <v>459</v>
      </c>
      <c r="Z460" s="114">
        <f>(幕後結果!$AB$2+幕後結果!$AB$4*幕後結果_最佳化!$N1461)*12/3</f>
        <v>-1.7749558551044669</v>
      </c>
      <c r="AA460" s="114">
        <f>(幕後結果!$AC$2+幕後結果!$AC$4*幕後結果_最佳化!$O1461)*12/3</f>
        <v>6.7647891426497964E-2</v>
      </c>
      <c r="AB460" s="114">
        <f>(幕後結果!$AD$2+幕後結果!$AD$4*幕後結果_最佳化!$P1461)*12/3</f>
        <v>-2.6259479700438542</v>
      </c>
      <c r="AC460" s="114">
        <f>(幕後結果!$AE$2+幕後結果!$AE$4*幕後結果_最佳化!$Q1461)*12/3</f>
        <v>-0.15609034042938147</v>
      </c>
      <c r="AD460" s="114">
        <f>(幕後結果!$AF$2+幕後結果!$AF$4*幕後結果_最佳化!$R1461)*12/3</f>
        <v>-1.0986197262796509</v>
      </c>
      <c r="AE460" s="114">
        <f>(幕後結果!$AG$2+幕後結果!$AG$4*幕後結果_最佳化!$S1461)*12/3</f>
        <v>0.6557074914169887</v>
      </c>
      <c r="AF460" s="114">
        <f>(幕後結果!$AH$2+幕後結果!$AH$4*幕後結果_最佳化!$T1461)*12/3</f>
        <v>-0.10114733667567288</v>
      </c>
      <c r="AG460" s="114">
        <f>(幕後結果!$AI$2+幕後結果!$AI$4*幕後結果_最佳化!$U1461)*12/3</f>
        <v>-2.9079104993302232</v>
      </c>
      <c r="AH460" s="114">
        <f>(幕後結果!$AJ$2+幕後結果!$AJ$4*幕後結果_最佳化!$V1461)*12/3</f>
        <v>1.3582328744433958</v>
      </c>
      <c r="AI460" s="90">
        <f>(幕後結果!$AK$2+幕後結果!$AK$4*幕後結果_最佳化!$W1461)*12/3</f>
        <v>-0.12604858708974442</v>
      </c>
      <c r="AJ460" s="50"/>
      <c r="AK460" s="50"/>
      <c r="AL460" s="50"/>
      <c r="AM460" s="98">
        <v>459</v>
      </c>
      <c r="AN460" s="118">
        <f t="shared" si="92"/>
        <v>0.11937853823643664</v>
      </c>
      <c r="AO460" s="118">
        <f t="shared" si="93"/>
        <v>0.17209553628810637</v>
      </c>
      <c r="AP460" s="118">
        <f t="shared" si="94"/>
        <v>0.10245241609788365</v>
      </c>
      <c r="AQ460" s="118">
        <f t="shared" si="95"/>
        <v>2.3771557928834015E-2</v>
      </c>
      <c r="AR460" s="118">
        <f t="shared" si="96"/>
        <v>4.5256197456112653E-2</v>
      </c>
      <c r="AS460" s="118">
        <f t="shared" si="97"/>
        <v>7.2336474129988379E-2</v>
      </c>
      <c r="AT460" s="118">
        <f t="shared" si="98"/>
        <v>0.17653471060072692</v>
      </c>
      <c r="AU460" s="118">
        <f t="shared" si="99"/>
        <v>0.140669057745515</v>
      </c>
      <c r="AV460" s="118">
        <f t="shared" si="100"/>
        <v>1.1017062441769089E-2</v>
      </c>
      <c r="AW460" s="118">
        <f t="shared" si="101"/>
        <v>0.13648844907462745</v>
      </c>
      <c r="AX460" s="118">
        <f t="shared" si="102"/>
        <v>1.0000000000000002</v>
      </c>
      <c r="AY460" s="118">
        <f>SUMPRODUCT(AN460:AW460,幕後結果_最佳化!$Z$1005:$AI$1005)</f>
        <v>-2.7119018313292068E-2</v>
      </c>
      <c r="AZ460" s="118">
        <f>(SUMPRODUCT(AN460:AW460,MMULT(AN460:AW460,幕後結果!$AB$9:$AK$18)))*252</f>
        <v>7.8161185387929738E-2</v>
      </c>
      <c r="BA460" s="118">
        <f t="shared" si="103"/>
        <v>0.27957322008362984</v>
      </c>
      <c r="BB460" s="113">
        <f t="shared" si="104"/>
        <v>-0.25044966142446334</v>
      </c>
      <c r="BC460" s="50"/>
      <c r="BD460" s="50"/>
    </row>
    <row r="461" spans="1:56">
      <c r="A461" s="85">
        <v>460</v>
      </c>
      <c r="B461" s="114">
        <v>0.78996212710103619</v>
      </c>
      <c r="C461" s="114">
        <v>0.90014482533622142</v>
      </c>
      <c r="D461" s="114">
        <v>7.8745826346177106E-2</v>
      </c>
      <c r="E461" s="114">
        <v>0.11744145261511418</v>
      </c>
      <c r="F461" s="114">
        <v>0.97289155235847868</v>
      </c>
      <c r="G461" s="114">
        <v>0.28757036148047854</v>
      </c>
      <c r="H461" s="114">
        <v>0.76242772117227164</v>
      </c>
      <c r="I461" s="114">
        <v>0.64295392844014909</v>
      </c>
      <c r="J461" s="114">
        <v>0.84160786237175578</v>
      </c>
      <c r="K461" s="94">
        <v>0.45643009332616291</v>
      </c>
      <c r="L461" s="95"/>
      <c r="M461" s="96">
        <v>460</v>
      </c>
      <c r="N461" s="117">
        <v>0.8062898427017906</v>
      </c>
      <c r="O461" s="117">
        <v>1.2823772257450896</v>
      </c>
      <c r="P461" s="117">
        <v>-1.4135582305327321</v>
      </c>
      <c r="Q461" s="117">
        <v>-1.1878743787827446</v>
      </c>
      <c r="R461" s="117">
        <v>1.9250996297497571</v>
      </c>
      <c r="S461" s="117">
        <v>-0.56049665157436002</v>
      </c>
      <c r="T461" s="117">
        <v>0.71413362142513914</v>
      </c>
      <c r="U461" s="114">
        <v>0.36636579045779377</v>
      </c>
      <c r="V461" s="114">
        <v>1.0010879808471129</v>
      </c>
      <c r="W461" s="88">
        <v>-0.10943158035308383</v>
      </c>
      <c r="X461" s="50"/>
      <c r="Y461" s="89">
        <v>460</v>
      </c>
      <c r="Z461" s="114">
        <f>(幕後結果!$AB$2+幕後結果!$AB$4*幕後結果_最佳化!$N1462)*12/3</f>
        <v>0.9527591492750358</v>
      </c>
      <c r="AA461" s="114">
        <f>(幕後結果!$AC$2+幕後結果!$AC$4*幕後結果_最佳化!$O1462)*12/3</f>
        <v>3.2770838391755466</v>
      </c>
      <c r="AB461" s="114">
        <f>(幕後結果!$AD$2+幕後結果!$AD$4*幕後結果_最佳化!$P1462)*12/3</f>
        <v>-0.87621471351620672</v>
      </c>
      <c r="AC461" s="114">
        <f>(幕後結果!$AE$2+幕後結果!$AE$4*幕後結果_最佳化!$Q1462)*12/3</f>
        <v>-1.0123526789013866</v>
      </c>
      <c r="AD461" s="114">
        <f>(幕後結果!$AF$2+幕後結果!$AF$4*幕後結果_最佳化!$R1462)*12/3</f>
        <v>1.216436358137154</v>
      </c>
      <c r="AE461" s="114">
        <f>(幕後結果!$AG$2+幕後結果!$AG$4*幕後結果_最佳化!$S1462)*12/3</f>
        <v>0.45015524042346983</v>
      </c>
      <c r="AF461" s="114">
        <f>(幕後結果!$AH$2+幕後結果!$AH$4*幕後結果_最佳化!$T1462)*12/3</f>
        <v>-4.2586968037941653E-2</v>
      </c>
      <c r="AG461" s="114">
        <f>(幕後結果!$AI$2+幕後結果!$AI$4*幕後結果_最佳化!$U1462)*12/3</f>
        <v>-1.3375026624229329</v>
      </c>
      <c r="AH461" s="114">
        <f>(幕後結果!$AJ$2+幕後結果!$AJ$4*幕後結果_最佳化!$V1462)*12/3</f>
        <v>1.0521038664106872</v>
      </c>
      <c r="AI461" s="90">
        <f>(幕後結果!$AK$2+幕後結果!$AK$4*幕後結果_最佳化!$W1462)*12/3</f>
        <v>0.97957586707198308</v>
      </c>
      <c r="AJ461" s="50"/>
      <c r="AK461" s="50"/>
      <c r="AL461" s="50"/>
      <c r="AM461" s="98">
        <v>460</v>
      </c>
      <c r="AN461" s="118">
        <f t="shared" si="92"/>
        <v>2.1651720341470098E-2</v>
      </c>
      <c r="AO461" s="118">
        <f t="shared" si="93"/>
        <v>7.6323399502967515E-2</v>
      </c>
      <c r="AP461" s="118">
        <f t="shared" si="94"/>
        <v>4.2633314589993927E-2</v>
      </c>
      <c r="AQ461" s="118">
        <f t="shared" si="95"/>
        <v>0.1004500371262588</v>
      </c>
      <c r="AR461" s="118">
        <f t="shared" si="96"/>
        <v>7.7303918928278939E-2</v>
      </c>
      <c r="AS461" s="118">
        <f t="shared" si="97"/>
        <v>0.18574136384502887</v>
      </c>
      <c r="AT461" s="118">
        <f t="shared" si="98"/>
        <v>0.1609422787021744</v>
      </c>
      <c r="AU461" s="118">
        <f t="shared" si="99"/>
        <v>0.13904687920648143</v>
      </c>
      <c r="AV461" s="118">
        <f t="shared" si="100"/>
        <v>2.3676682158691766E-2</v>
      </c>
      <c r="AW461" s="118">
        <f t="shared" si="101"/>
        <v>0.17223040559865427</v>
      </c>
      <c r="AX461" s="118">
        <f t="shared" si="102"/>
        <v>1</v>
      </c>
      <c r="AY461" s="118">
        <f>SUMPRODUCT(AN461:AW461,幕後結果_最佳化!$Z$1005:$AI$1005)</f>
        <v>-8.4740184893072917E-2</v>
      </c>
      <c r="AZ461" s="118">
        <f>(SUMPRODUCT(AN461:AW461,MMULT(AN461:AW461,幕後結果!$AB$9:$AK$18)))*252</f>
        <v>5.9316335103070481E-2</v>
      </c>
      <c r="BA461" s="118">
        <f t="shared" si="103"/>
        <v>0.24354945104243303</v>
      </c>
      <c r="BB461" s="113">
        <f t="shared" si="104"/>
        <v>-0.52408323790815881</v>
      </c>
      <c r="BC461" s="50"/>
      <c r="BD461" s="50"/>
    </row>
    <row r="462" spans="1:56">
      <c r="A462" s="85">
        <v>461</v>
      </c>
      <c r="B462" s="114">
        <v>0.14139743056719722</v>
      </c>
      <c r="C462" s="114">
        <v>0.2890485172389603</v>
      </c>
      <c r="D462" s="114">
        <v>0.12322201706429881</v>
      </c>
      <c r="E462" s="114">
        <v>0.53519345466820201</v>
      </c>
      <c r="F462" s="114">
        <v>3.9847037353601955E-2</v>
      </c>
      <c r="G462" s="114">
        <v>0.17303398133981074</v>
      </c>
      <c r="H462" s="114">
        <v>0.10034474888613665</v>
      </c>
      <c r="I462" s="114">
        <v>0.81284244592961707</v>
      </c>
      <c r="J462" s="114">
        <v>0.25718168969681932</v>
      </c>
      <c r="K462" s="94">
        <v>0.23687114084758076</v>
      </c>
      <c r="L462" s="95"/>
      <c r="M462" s="96">
        <v>461</v>
      </c>
      <c r="N462" s="117">
        <v>-1.0740620743480758</v>
      </c>
      <c r="O462" s="117">
        <v>-0.55616650519097544</v>
      </c>
      <c r="P462" s="117">
        <v>-1.159029810293692</v>
      </c>
      <c r="Q462" s="117">
        <v>8.8331641869664301E-2</v>
      </c>
      <c r="R462" s="117">
        <v>-1.7524638846553169</v>
      </c>
      <c r="S462" s="117">
        <v>-0.94224354855249293</v>
      </c>
      <c r="T462" s="117">
        <v>-1.2795896330243295</v>
      </c>
      <c r="U462" s="114">
        <v>0.88841955915185256</v>
      </c>
      <c r="V462" s="114">
        <v>-0.65205858545535889</v>
      </c>
      <c r="W462" s="88">
        <v>-0.71640342339470364</v>
      </c>
      <c r="X462" s="50"/>
      <c r="Y462" s="89">
        <v>461</v>
      </c>
      <c r="Z462" s="114">
        <f>(幕後結果!$AB$2+幕後結果!$AB$4*幕後結果_最佳化!$N1463)*12/3</f>
        <v>-1.3817925196248593</v>
      </c>
      <c r="AA462" s="114">
        <f>(幕後結果!$AC$2+幕後結果!$AC$4*幕後結果_最佳化!$O1463)*12/3</f>
        <v>0.13916323310091649</v>
      </c>
      <c r="AB462" s="114">
        <f>(幕後結果!$AD$2+幕後結果!$AD$4*幕後結果_最佳化!$P1463)*12/3</f>
        <v>-3.4102621647084228</v>
      </c>
      <c r="AC462" s="114">
        <f>(幕後結果!$AE$2+幕後結果!$AE$4*幕後結果_最佳化!$Q1463)*12/3</f>
        <v>-0.59887308081802249</v>
      </c>
      <c r="AD462" s="114">
        <f>(幕後結果!$AF$2+幕後結果!$AF$4*幕後結果_最佳化!$R1463)*12/3</f>
        <v>-3.3307200015578027</v>
      </c>
      <c r="AE462" s="114">
        <f>(幕後結果!$AG$2+幕後結果!$AG$4*幕後結果_最佳化!$S1463)*12/3</f>
        <v>-1.2128766174391206</v>
      </c>
      <c r="AF462" s="114">
        <f>(幕後結果!$AH$2+幕後結果!$AH$4*幕後結果_最佳化!$T1463)*12/3</f>
        <v>-0.91553653384355538</v>
      </c>
      <c r="AG462" s="114">
        <f>(幕後結果!$AI$2+幕後結果!$AI$4*幕後結果_最佳化!$U1463)*12/3</f>
        <v>-1.8825408779096449</v>
      </c>
      <c r="AH462" s="114">
        <f>(幕後結果!$AJ$2+幕後結果!$AJ$4*幕後結果_最佳化!$V1463)*12/3</f>
        <v>-0.23811857330507713</v>
      </c>
      <c r="AI462" s="90">
        <f>(幕後結果!$AK$2+幕後結果!$AK$4*幕後結果_最佳化!$W1463)*12/3</f>
        <v>-0.12651844528486522</v>
      </c>
      <c r="AJ462" s="50"/>
      <c r="AK462" s="50"/>
      <c r="AL462" s="50"/>
      <c r="AM462" s="98">
        <v>461</v>
      </c>
      <c r="AN462" s="118">
        <f t="shared" si="92"/>
        <v>0.1627143063066509</v>
      </c>
      <c r="AO462" s="118">
        <f t="shared" si="93"/>
        <v>4.6090404602750724E-3</v>
      </c>
      <c r="AP462" s="118">
        <f t="shared" si="94"/>
        <v>0.15809644464966641</v>
      </c>
      <c r="AQ462" s="118">
        <f t="shared" si="95"/>
        <v>8.7830662080425143E-2</v>
      </c>
      <c r="AR462" s="118">
        <f t="shared" si="96"/>
        <v>3.3009250731981209E-2</v>
      </c>
      <c r="AS462" s="118">
        <f t="shared" si="97"/>
        <v>4.5700462998971576E-2</v>
      </c>
      <c r="AT462" s="118">
        <f t="shared" si="98"/>
        <v>8.2126385095985702E-2</v>
      </c>
      <c r="AU462" s="118">
        <f t="shared" si="99"/>
        <v>0.15922774052235722</v>
      </c>
      <c r="AV462" s="118">
        <f t="shared" si="100"/>
        <v>6.4926187759945034E-2</v>
      </c>
      <c r="AW462" s="118">
        <f t="shared" si="101"/>
        <v>0.20175951939374165</v>
      </c>
      <c r="AX462" s="118">
        <f t="shared" si="102"/>
        <v>1</v>
      </c>
      <c r="AY462" s="118">
        <f>SUMPRODUCT(AN462:AW462,幕後結果_最佳化!$Z$1005:$AI$1005)</f>
        <v>-0.24696246989947368</v>
      </c>
      <c r="AZ462" s="118">
        <f>(SUMPRODUCT(AN462:AW462,MMULT(AN462:AW462,幕後結果!$AB$9:$AK$18)))*252</f>
        <v>8.7243823099185866E-2</v>
      </c>
      <c r="BA462" s="118">
        <f t="shared" si="103"/>
        <v>0.29537065375420402</v>
      </c>
      <c r="BB462" s="113">
        <f t="shared" si="104"/>
        <v>-0.98135162114204466</v>
      </c>
      <c r="BC462" s="50"/>
      <c r="BD462" s="50"/>
    </row>
    <row r="463" spans="1:56">
      <c r="A463" s="85">
        <v>462</v>
      </c>
      <c r="B463" s="114">
        <v>0.61084681255591078</v>
      </c>
      <c r="C463" s="114">
        <v>0.55142652041664975</v>
      </c>
      <c r="D463" s="114">
        <v>0.20449287757660217</v>
      </c>
      <c r="E463" s="114">
        <v>0.59122094282789672</v>
      </c>
      <c r="F463" s="114">
        <v>0.22211241663820736</v>
      </c>
      <c r="G463" s="114">
        <v>0.74083611374833835</v>
      </c>
      <c r="H463" s="114">
        <v>0.21064165780222921</v>
      </c>
      <c r="I463" s="114">
        <v>0.66354798104740031</v>
      </c>
      <c r="J463" s="114">
        <v>0.27679882475901207</v>
      </c>
      <c r="K463" s="94">
        <v>0.55834618923546064</v>
      </c>
      <c r="L463" s="95"/>
      <c r="M463" s="96">
        <v>462</v>
      </c>
      <c r="N463" s="117">
        <v>0.28152680082234632</v>
      </c>
      <c r="O463" s="117">
        <v>0.1292662711884702</v>
      </c>
      <c r="P463" s="117">
        <v>-0.82567979790335877</v>
      </c>
      <c r="Q463" s="117">
        <v>0.23068681891802742</v>
      </c>
      <c r="R463" s="117">
        <v>-0.76507844682427062</v>
      </c>
      <c r="S463" s="117">
        <v>0.64592524036475552</v>
      </c>
      <c r="T463" s="117">
        <v>-0.80419681905079476</v>
      </c>
      <c r="U463" s="114">
        <v>0.42216575152039965</v>
      </c>
      <c r="V463" s="114">
        <v>-0.59237776906027273</v>
      </c>
      <c r="W463" s="88">
        <v>0.14677752937435234</v>
      </c>
      <c r="X463" s="50"/>
      <c r="Y463" s="89">
        <v>462</v>
      </c>
      <c r="Z463" s="114">
        <f>(幕後結果!$AB$2+幕後結果!$AB$4*幕後結果_最佳化!$N1464)*12/3</f>
        <v>0.30123938635814929</v>
      </c>
      <c r="AA463" s="114">
        <f>(幕後結果!$AC$2+幕後結果!$AC$4*幕後結果_最佳化!$O1464)*12/3</f>
        <v>1.7403920284475147</v>
      </c>
      <c r="AB463" s="114">
        <f>(幕後結果!$AD$2+幕後結果!$AD$4*幕後結果_最佳化!$P1464)*12/3</f>
        <v>-1.3074917360786475</v>
      </c>
      <c r="AC463" s="114">
        <f>(幕後結果!$AE$2+幕後結果!$AE$4*幕後結果_最佳化!$Q1464)*12/3</f>
        <v>-0.29445198732695388</v>
      </c>
      <c r="AD463" s="114">
        <f>(幕後結果!$AF$2+幕後結果!$AF$4*幕後結果_最佳化!$R1464)*12/3</f>
        <v>-1.5942244651734814</v>
      </c>
      <c r="AE463" s="114">
        <f>(幕後結果!$AG$2+幕後結果!$AG$4*幕後結果_最佳化!$S1464)*12/3</f>
        <v>0.96481726207129048</v>
      </c>
      <c r="AF463" s="114">
        <f>(幕後結果!$AH$2+幕後結果!$AH$4*幕後結果_最佳化!$T1464)*12/3</f>
        <v>-0.64129562780376959</v>
      </c>
      <c r="AG463" s="114">
        <f>(幕後結果!$AI$2+幕後結果!$AI$4*幕後結果_最佳化!$U1464)*12/3</f>
        <v>-1.4795450187516852</v>
      </c>
      <c r="AH463" s="114">
        <f>(幕後結果!$AJ$2+幕後結果!$AJ$4*幕後結果_最佳化!$V1464)*12/3</f>
        <v>0.26236498754361248</v>
      </c>
      <c r="AI463" s="90">
        <f>(幕後結果!$AK$2+幕後結果!$AK$4*幕後結果_最佳化!$W1464)*12/3</f>
        <v>1.0850864889601874</v>
      </c>
      <c r="AJ463" s="50"/>
      <c r="AK463" s="50"/>
      <c r="AL463" s="50"/>
      <c r="AM463" s="98">
        <v>462</v>
      </c>
      <c r="AN463" s="118">
        <f t="shared" si="92"/>
        <v>4.9527166818740566E-2</v>
      </c>
      <c r="AO463" s="118">
        <f t="shared" si="93"/>
        <v>0.13867343584722261</v>
      </c>
      <c r="AP463" s="118">
        <f t="shared" si="94"/>
        <v>0.21380024568669356</v>
      </c>
      <c r="AQ463" s="118">
        <f t="shared" si="95"/>
        <v>4.294219082566577E-2</v>
      </c>
      <c r="AR463" s="118">
        <f t="shared" si="96"/>
        <v>0.18881269076406315</v>
      </c>
      <c r="AS463" s="118">
        <f t="shared" si="97"/>
        <v>2.8610179825577207E-2</v>
      </c>
      <c r="AT463" s="118">
        <f t="shared" si="98"/>
        <v>8.047613469299883E-2</v>
      </c>
      <c r="AU463" s="118">
        <f t="shared" si="99"/>
        <v>9.1862023171971646E-2</v>
      </c>
      <c r="AV463" s="118">
        <f t="shared" si="100"/>
        <v>0.10143306234568034</v>
      </c>
      <c r="AW463" s="118">
        <f t="shared" si="101"/>
        <v>6.3862870021386353E-2</v>
      </c>
      <c r="AX463" s="118">
        <f t="shared" si="102"/>
        <v>1</v>
      </c>
      <c r="AY463" s="118">
        <f>SUMPRODUCT(AN463:AW463,幕後結果_最佳化!$Z$1005:$AI$1005)</f>
        <v>-0.21273709933209078</v>
      </c>
      <c r="AZ463" s="118">
        <f>(SUMPRODUCT(AN463:AW463,MMULT(AN463:AW463,幕後結果!$AB$9:$AK$18)))*252</f>
        <v>9.5231459472423508E-2</v>
      </c>
      <c r="BA463" s="118">
        <f t="shared" si="103"/>
        <v>0.30859594856774047</v>
      </c>
      <c r="BB463" s="113">
        <f t="shared" si="104"/>
        <v>-0.82838773651616948</v>
      </c>
      <c r="BC463" s="50"/>
      <c r="BD463" s="50"/>
    </row>
    <row r="464" spans="1:56">
      <c r="A464" s="85">
        <v>463</v>
      </c>
      <c r="B464" s="114">
        <v>0.58355385524547465</v>
      </c>
      <c r="C464" s="114">
        <v>0.9089045130585216</v>
      </c>
      <c r="D464" s="114">
        <v>0.65202413990768093</v>
      </c>
      <c r="E464" s="114">
        <v>0.91865408645911617</v>
      </c>
      <c r="F464" s="114">
        <v>0.53471732487336876</v>
      </c>
      <c r="G464" s="114">
        <v>0.60787280237213936</v>
      </c>
      <c r="H464" s="114">
        <v>3.4287586990389363E-2</v>
      </c>
      <c r="I464" s="114">
        <v>0.34473255379100309</v>
      </c>
      <c r="J464" s="114">
        <v>0.1700118779342612</v>
      </c>
      <c r="K464" s="94">
        <v>0.46768262125136428</v>
      </c>
      <c r="L464" s="95"/>
      <c r="M464" s="96">
        <v>463</v>
      </c>
      <c r="N464" s="117">
        <v>0.21099356910768285</v>
      </c>
      <c r="O464" s="117">
        <v>1.3340393099176184</v>
      </c>
      <c r="P464" s="117">
        <v>0.39079101057612209</v>
      </c>
      <c r="Q464" s="117">
        <v>1.3960752795960745</v>
      </c>
      <c r="R464" s="117">
        <v>8.7133559427933466E-2</v>
      </c>
      <c r="S464" s="117">
        <v>0.27377908790346572</v>
      </c>
      <c r="T464" s="117">
        <v>-1.8212084664910186</v>
      </c>
      <c r="U464" s="114">
        <v>-0.39958106166841856</v>
      </c>
      <c r="V464" s="114">
        <v>-0.95411831577334005</v>
      </c>
      <c r="W464" s="88">
        <v>-8.1096458019528597E-2</v>
      </c>
      <c r="X464" s="50"/>
      <c r="Y464" s="89">
        <v>463</v>
      </c>
      <c r="Z464" s="114">
        <f>(幕後結果!$AB$2+幕後結果!$AB$4*幕後結果_最佳化!$N1465)*12/3</f>
        <v>0.2136688245291086</v>
      </c>
      <c r="AA464" s="114">
        <f>(幕後結果!$AC$2+幕後結果!$AC$4*幕後結果_最佳化!$O1465)*12/3</f>
        <v>2.9381277602613438</v>
      </c>
      <c r="AB464" s="114">
        <f>(幕後結果!$AD$2+幕後結果!$AD$4*幕後結果_最佳化!$P1465)*12/3</f>
        <v>0.38675572253746804</v>
      </c>
      <c r="AC464" s="114">
        <f>(幕後結果!$AE$2+幕後結果!$AE$4*幕後結果_最佳化!$Q1465)*12/3</f>
        <v>0.57664199158075258</v>
      </c>
      <c r="AD464" s="114">
        <f>(幕後結果!$AF$2+幕後結果!$AF$4*幕後結果_最佳化!$R1465)*12/3</f>
        <v>-0.16124091097941029</v>
      </c>
      <c r="AE464" s="114">
        <f>(幕後結果!$AG$2+幕後結果!$AG$4*幕後結果_最佳化!$S1465)*12/3</f>
        <v>1.3099827222196065</v>
      </c>
      <c r="AF464" s="114">
        <f>(幕後結果!$AH$2+幕後結果!$AH$4*幕後結果_最佳化!$T1465)*12/3</f>
        <v>-0.74960066520522872</v>
      </c>
      <c r="AG464" s="114">
        <f>(幕後結果!$AI$2+幕後結果!$AI$4*幕後結果_最佳化!$U1465)*12/3</f>
        <v>-1.9410584509065423</v>
      </c>
      <c r="AH464" s="114">
        <f>(幕後結果!$AJ$2+幕後結果!$AJ$4*幕後結果_最佳化!$V1465)*12/3</f>
        <v>0.29071403604524598</v>
      </c>
      <c r="AI464" s="90">
        <f>(幕後結果!$AK$2+幕後結果!$AK$4*幕後結果_最佳化!$W1465)*12/3</f>
        <v>1.1635569086587358</v>
      </c>
      <c r="AJ464" s="50"/>
      <c r="AK464" s="50"/>
      <c r="AL464" s="50"/>
      <c r="AM464" s="98">
        <v>463</v>
      </c>
      <c r="AN464" s="118">
        <f t="shared" si="92"/>
        <v>0.14042225508825398</v>
      </c>
      <c r="AO464" s="118">
        <f t="shared" si="93"/>
        <v>0.17105952021891194</v>
      </c>
      <c r="AP464" s="118">
        <f t="shared" si="94"/>
        <v>0.15751692009490947</v>
      </c>
      <c r="AQ464" s="118">
        <f t="shared" si="95"/>
        <v>0.14855585833356144</v>
      </c>
      <c r="AR464" s="118">
        <f t="shared" si="96"/>
        <v>6.6214394793972939E-2</v>
      </c>
      <c r="AS464" s="118">
        <f t="shared" si="97"/>
        <v>0.1603306605539449</v>
      </c>
      <c r="AT464" s="118">
        <f t="shared" si="98"/>
        <v>6.7664191306513799E-2</v>
      </c>
      <c r="AU464" s="118">
        <f t="shared" si="99"/>
        <v>1.3847726036372096E-2</v>
      </c>
      <c r="AV464" s="118">
        <f t="shared" si="100"/>
        <v>2.3340281933575031E-2</v>
      </c>
      <c r="AW464" s="118">
        <f t="shared" si="101"/>
        <v>5.1048191639984308E-2</v>
      </c>
      <c r="AX464" s="118">
        <f t="shared" si="102"/>
        <v>0.99999999999999989</v>
      </c>
      <c r="AY464" s="118">
        <f>SUMPRODUCT(AN464:AW464,幕後結果_最佳化!$Z$1005:$AI$1005)</f>
        <v>6.8679822309489325E-2</v>
      </c>
      <c r="AZ464" s="118">
        <f>(SUMPRODUCT(AN464:AW464,MMULT(AN464:AW464,幕後結果!$AB$9:$AK$18)))*252</f>
        <v>8.9145789370601428E-2</v>
      </c>
      <c r="BA464" s="118">
        <f t="shared" si="103"/>
        <v>0.29857292136193703</v>
      </c>
      <c r="BB464" s="113">
        <f t="shared" si="104"/>
        <v>8.634347077388986E-2</v>
      </c>
      <c r="BC464" s="50"/>
      <c r="BD464" s="50"/>
    </row>
    <row r="465" spans="1:56">
      <c r="A465" s="85">
        <v>464</v>
      </c>
      <c r="B465" s="114">
        <v>0.1795276488886226</v>
      </c>
      <c r="C465" s="114">
        <v>0.59196830843832715</v>
      </c>
      <c r="D465" s="114">
        <v>0.22653788851718093</v>
      </c>
      <c r="E465" s="114">
        <v>0.14405051065327923</v>
      </c>
      <c r="F465" s="114">
        <v>0.69963930874924318</v>
      </c>
      <c r="G465" s="114">
        <v>0.73404828236567088</v>
      </c>
      <c r="H465" s="114">
        <v>0.66839330656662543</v>
      </c>
      <c r="I465" s="114">
        <v>0.74634974007201604</v>
      </c>
      <c r="J465" s="114">
        <v>0.5451180830706952</v>
      </c>
      <c r="K465" s="94">
        <v>7.2899142046679355E-2</v>
      </c>
      <c r="L465" s="95"/>
      <c r="M465" s="96">
        <v>464</v>
      </c>
      <c r="N465" s="117">
        <v>-0.91716669198027934</v>
      </c>
      <c r="O465" s="117">
        <v>0.23261113096901273</v>
      </c>
      <c r="P465" s="117">
        <v>-0.75029711958683831</v>
      </c>
      <c r="Q465" s="117">
        <v>-1.0622966796237783</v>
      </c>
      <c r="R465" s="117">
        <v>0.52336340916535351</v>
      </c>
      <c r="S465" s="117">
        <v>0.62510303633390973</v>
      </c>
      <c r="T465" s="117">
        <v>0.43548091794093069</v>
      </c>
      <c r="U465" s="114">
        <v>0.66304689583377074</v>
      </c>
      <c r="V465" s="114">
        <v>0.11333643312162853</v>
      </c>
      <c r="W465" s="88">
        <v>-1.4545341086382413</v>
      </c>
      <c r="X465" s="50"/>
      <c r="Y465" s="89">
        <v>464</v>
      </c>
      <c r="Z465" s="114">
        <f>(幕後結果!$AB$2+幕後結果!$AB$4*幕後結果_最佳化!$N1466)*12/3</f>
        <v>-1.1869989953764339</v>
      </c>
      <c r="AA465" s="114">
        <f>(幕後結果!$AC$2+幕後結果!$AC$4*幕後結果_最佳化!$O1466)*12/3</f>
        <v>1.0571625887642535</v>
      </c>
      <c r="AB465" s="114">
        <f>(幕後結果!$AD$2+幕後結果!$AD$4*幕後結果_最佳化!$P1466)*12/3</f>
        <v>-2.4862681785043872</v>
      </c>
      <c r="AC465" s="114">
        <f>(幕後結果!$AE$2+幕後結果!$AE$4*幕後結果_最佳化!$Q1466)*12/3</f>
        <v>-1.2281252967078322</v>
      </c>
      <c r="AD465" s="114">
        <f>(幕後結果!$AF$2+幕後結果!$AF$4*幕後結果_最佳化!$R1466)*12/3</f>
        <v>-0.93819469509993969</v>
      </c>
      <c r="AE465" s="114">
        <f>(幕後結果!$AG$2+幕後結果!$AG$4*幕後結果_最佳化!$S1466)*12/3</f>
        <v>0.62869226069133366</v>
      </c>
      <c r="AF465" s="114">
        <f>(幕後結果!$AH$2+幕後結果!$AH$4*幕後結果_最佳化!$T1466)*12/3</f>
        <v>-0.24968383895354765</v>
      </c>
      <c r="AG465" s="114">
        <f>(幕後結果!$AI$2+幕後結果!$AI$4*幕後結果_最佳化!$U1466)*12/3</f>
        <v>-1.5485723876261659</v>
      </c>
      <c r="AH465" s="114">
        <f>(幕後結果!$AJ$2+幕後結果!$AJ$4*幕後結果_最佳化!$V1466)*12/3</f>
        <v>0.57003068508047228</v>
      </c>
      <c r="AI465" s="90">
        <f>(幕後結果!$AK$2+幕後結果!$AK$4*幕後結果_最佳化!$W1466)*12/3</f>
        <v>-0.64785713578613613</v>
      </c>
      <c r="AJ465" s="50"/>
      <c r="AK465" s="50"/>
      <c r="AL465" s="50"/>
      <c r="AM465" s="98">
        <v>464</v>
      </c>
      <c r="AN465" s="118">
        <f t="shared" si="92"/>
        <v>0.17359657398204711</v>
      </c>
      <c r="AO465" s="118">
        <f t="shared" si="93"/>
        <v>0.15789022779766224</v>
      </c>
      <c r="AP465" s="118">
        <f t="shared" si="94"/>
        <v>5.1403246949536713E-2</v>
      </c>
      <c r="AQ465" s="118">
        <f t="shared" si="95"/>
        <v>0.1028709822124102</v>
      </c>
      <c r="AR465" s="118">
        <f t="shared" si="96"/>
        <v>0.10802828195107567</v>
      </c>
      <c r="AS465" s="118">
        <f t="shared" si="97"/>
        <v>0.10961231344439869</v>
      </c>
      <c r="AT465" s="118">
        <f t="shared" si="98"/>
        <v>6.5912055510146506E-2</v>
      </c>
      <c r="AU465" s="118">
        <f t="shared" si="99"/>
        <v>5.8375142878895635E-2</v>
      </c>
      <c r="AV465" s="118">
        <f t="shared" si="100"/>
        <v>4.4256480634788549E-3</v>
      </c>
      <c r="AW465" s="118">
        <f t="shared" si="101"/>
        <v>0.16788552721034844</v>
      </c>
      <c r="AX465" s="118">
        <f t="shared" si="102"/>
        <v>1</v>
      </c>
      <c r="AY465" s="118">
        <f>SUMPRODUCT(AN465:AW465,幕後結果_最佳化!$Z$1005:$AI$1005)</f>
        <v>0.10844150132314748</v>
      </c>
      <c r="AZ465" s="118">
        <f>(SUMPRODUCT(AN465:AW465,MMULT(AN465:AW465,幕後結果!$AB$9:$AK$18)))*252</f>
        <v>7.7831531577947685E-2</v>
      </c>
      <c r="BA465" s="118">
        <f t="shared" si="103"/>
        <v>0.27898303098566352</v>
      </c>
      <c r="BB465" s="113">
        <f t="shared" si="104"/>
        <v>0.23493006399559677</v>
      </c>
      <c r="BC465" s="50"/>
      <c r="BD465" s="50"/>
    </row>
    <row r="466" spans="1:56">
      <c r="A466" s="85">
        <v>465</v>
      </c>
      <c r="B466" s="114">
        <v>0.52611327781608308</v>
      </c>
      <c r="C466" s="114">
        <v>0.86094231110886055</v>
      </c>
      <c r="D466" s="114">
        <v>0.59476309026155905</v>
      </c>
      <c r="E466" s="114">
        <v>0.14853358456703103</v>
      </c>
      <c r="F466" s="114">
        <v>0.78136314663905804</v>
      </c>
      <c r="G466" s="114">
        <v>0.92640881223710214</v>
      </c>
      <c r="H466" s="114">
        <v>0.1256934709691151</v>
      </c>
      <c r="I466" s="114">
        <v>0.79820297296677434</v>
      </c>
      <c r="J466" s="114">
        <v>0.86256718782874953</v>
      </c>
      <c r="K466" s="94">
        <v>0.55894829080892161</v>
      </c>
      <c r="L466" s="95"/>
      <c r="M466" s="96">
        <v>465</v>
      </c>
      <c r="N466" s="117">
        <v>6.550309224787744E-2</v>
      </c>
      <c r="O466" s="117">
        <v>1.0845627113762362</v>
      </c>
      <c r="P466" s="117">
        <v>0.2398148174285171</v>
      </c>
      <c r="Q466" s="117">
        <v>-1.0427433621092754</v>
      </c>
      <c r="R466" s="117">
        <v>0.77680520279641385</v>
      </c>
      <c r="S466" s="117">
        <v>1.4495559924628414</v>
      </c>
      <c r="T466" s="117">
        <v>-1.1469871254465043</v>
      </c>
      <c r="U466" s="114">
        <v>0.83521963903648033</v>
      </c>
      <c r="V466" s="114">
        <v>1.0919260095897267</v>
      </c>
      <c r="W466" s="88">
        <v>0.14830329081863036</v>
      </c>
      <c r="X466" s="50"/>
      <c r="Y466" s="89">
        <v>465</v>
      </c>
      <c r="Z466" s="114">
        <f>(幕後結果!$AB$2+幕後結果!$AB$4*幕後結果_最佳化!$N1467)*12/3</f>
        <v>3.3035065240584499E-2</v>
      </c>
      <c r="AA466" s="114">
        <f>(幕後結果!$AC$2+幕後結果!$AC$4*幕後結果_最佳化!$O1467)*12/3</f>
        <v>2.5846025887843176</v>
      </c>
      <c r="AB466" s="114">
        <f>(幕後結果!$AD$2+幕後結果!$AD$4*幕後結果_最佳化!$P1467)*12/3</f>
        <v>-3.2186592360889832E-2</v>
      </c>
      <c r="AC466" s="114">
        <f>(幕後結果!$AE$2+幕後結果!$AE$4*幕後結果_最佳化!$Q1467)*12/3</f>
        <v>-1.0226032450717137</v>
      </c>
      <c r="AD466" s="114">
        <f>(幕後結果!$AF$2+幕後結果!$AF$4*幕後結果_最佳化!$R1467)*12/3</f>
        <v>-3.3597899286066379E-3</v>
      </c>
      <c r="AE466" s="114">
        <f>(幕後結果!$AG$2+幕後結果!$AG$4*幕後結果_最佳化!$S1467)*12/3</f>
        <v>1.9480310929770512</v>
      </c>
      <c r="AF466" s="114">
        <f>(幕後結果!$AH$2+幕後結果!$AH$4*幕後結果_最佳化!$T1467)*12/3</f>
        <v>-0.81520620335572413</v>
      </c>
      <c r="AG466" s="114">
        <f>(幕後結果!$AI$2+幕後結果!$AI$4*幕後結果_最佳化!$U1467)*12/3</f>
        <v>-0.80337444458705909</v>
      </c>
      <c r="AH466" s="114">
        <f>(幕後結果!$AJ$2+幕後結果!$AJ$4*幕後結果_最佳化!$V1467)*12/3</f>
        <v>0.9717088035637943</v>
      </c>
      <c r="AI466" s="90">
        <f>(幕後結果!$AK$2+幕後結果!$AK$4*幕後結果_最佳化!$W1467)*12/3</f>
        <v>0.77779721745142838</v>
      </c>
      <c r="AJ466" s="50"/>
      <c r="AK466" s="50"/>
      <c r="AL466" s="50"/>
      <c r="AM466" s="98">
        <v>465</v>
      </c>
      <c r="AN466" s="118">
        <f t="shared" si="92"/>
        <v>5.9705405647420606E-2</v>
      </c>
      <c r="AO466" s="118">
        <f t="shared" si="93"/>
        <v>7.5770037168752568E-3</v>
      </c>
      <c r="AP466" s="118">
        <f t="shared" si="94"/>
        <v>0.11738235225978272</v>
      </c>
      <c r="AQ466" s="118">
        <f t="shared" si="95"/>
        <v>0.13840886563630631</v>
      </c>
      <c r="AR466" s="118">
        <f t="shared" si="96"/>
        <v>0.12229796313373682</v>
      </c>
      <c r="AS466" s="118">
        <f t="shared" si="97"/>
        <v>6.5078659942512121E-2</v>
      </c>
      <c r="AT466" s="118">
        <f t="shared" si="98"/>
        <v>0.16902779498646514</v>
      </c>
      <c r="AU466" s="118">
        <f t="shared" si="99"/>
        <v>7.6593667621852699E-2</v>
      </c>
      <c r="AV466" s="118">
        <f t="shared" si="100"/>
        <v>3.4150626214616973E-2</v>
      </c>
      <c r="AW466" s="118">
        <f t="shared" si="101"/>
        <v>0.20977766084043142</v>
      </c>
      <c r="AX466" s="118">
        <f t="shared" si="102"/>
        <v>1</v>
      </c>
      <c r="AY466" s="118">
        <f>SUMPRODUCT(AN466:AW466,幕後結果_最佳化!$Z$1005:$AI$1005)</f>
        <v>-0.21502434401548917</v>
      </c>
      <c r="AZ466" s="118">
        <f>(SUMPRODUCT(AN466:AW466,MMULT(AN466:AW466,幕後結果!$AB$9:$AK$18)))*252</f>
        <v>6.0300868718739187E-2</v>
      </c>
      <c r="BA466" s="118">
        <f t="shared" si="103"/>
        <v>0.24556235199789725</v>
      </c>
      <c r="BB466" s="113">
        <f t="shared" si="104"/>
        <v>-1.0503415605731687</v>
      </c>
      <c r="BC466" s="50"/>
      <c r="BD466" s="50"/>
    </row>
    <row r="467" spans="1:56">
      <c r="A467" s="85">
        <v>466</v>
      </c>
      <c r="B467" s="114">
        <v>0.87704396638037374</v>
      </c>
      <c r="C467" s="114">
        <v>0.13270604246500661</v>
      </c>
      <c r="D467" s="114">
        <v>0.52296428185534949</v>
      </c>
      <c r="E467" s="114">
        <v>0.44043813856218117</v>
      </c>
      <c r="F467" s="114">
        <v>0.83652374957647657</v>
      </c>
      <c r="G467" s="114">
        <v>0.51152046293961151</v>
      </c>
      <c r="H467" s="114">
        <v>0.96590650014189339</v>
      </c>
      <c r="I467" s="114">
        <v>0.26755933487702266</v>
      </c>
      <c r="J467" s="114">
        <v>0.65334026921217592</v>
      </c>
      <c r="K467" s="94">
        <v>0.3558581929865785</v>
      </c>
      <c r="L467" s="95"/>
      <c r="M467" s="96">
        <v>466</v>
      </c>
      <c r="N467" s="117">
        <v>1.1603359153509754</v>
      </c>
      <c r="O467" s="117">
        <v>-1.1136902700312363</v>
      </c>
      <c r="P467" s="117">
        <v>5.7594744145818652E-2</v>
      </c>
      <c r="Q467" s="117">
        <v>-0.14985847081048409</v>
      </c>
      <c r="R467" s="117">
        <v>0.98027072608841259</v>
      </c>
      <c r="S467" s="117">
        <v>2.888153286005201E-2</v>
      </c>
      <c r="T467" s="117">
        <v>1.8237690173662353</v>
      </c>
      <c r="U467" s="114">
        <v>-0.62021131998394474</v>
      </c>
      <c r="V467" s="114">
        <v>0.39435432351862398</v>
      </c>
      <c r="W467" s="88">
        <v>-0.36955191328181169</v>
      </c>
      <c r="X467" s="50"/>
      <c r="Y467" s="89">
        <v>466</v>
      </c>
      <c r="Z467" s="114">
        <f>(幕後結果!$AB$2+幕後結果!$AB$4*幕後結果_最佳化!$N1468)*12/3</f>
        <v>1.3923251912888024</v>
      </c>
      <c r="AA467" s="114">
        <f>(幕後結果!$AC$2+幕後結果!$AC$4*幕後結果_最佳化!$O1468)*12/3</f>
        <v>1.0358891731993918</v>
      </c>
      <c r="AB467" s="114">
        <f>(幕後結果!$AD$2+幕後結果!$AD$4*幕後結果_最佳化!$P1468)*12/3</f>
        <v>5.5692639688922241E-2</v>
      </c>
      <c r="AC467" s="114">
        <f>(幕後結果!$AE$2+幕後結果!$AE$4*幕後結果_最佳化!$Q1468)*12/3</f>
        <v>-0.59551358529339005</v>
      </c>
      <c r="AD467" s="114">
        <f>(幕後結果!$AF$2+幕後結果!$AF$4*幕後結果_最佳化!$R1468)*12/3</f>
        <v>0.46087106510615405</v>
      </c>
      <c r="AE467" s="114">
        <f>(幕後結果!$AG$2+幕後結果!$AG$4*幕後結果_最佳化!$S1468)*12/3</f>
        <v>0.74123163929134916</v>
      </c>
      <c r="AF467" s="114">
        <f>(幕後結果!$AH$2+幕後結果!$AH$4*幕後結果_最佳化!$T1468)*12/3</f>
        <v>0.37122148845136155</v>
      </c>
      <c r="AG467" s="114">
        <f>(幕後結果!$AI$2+幕後結果!$AI$4*幕後結果_最佳化!$U1468)*12/3</f>
        <v>-1.3239878243949548</v>
      </c>
      <c r="AH467" s="114">
        <f>(幕後結果!$AJ$2+幕後結果!$AJ$4*幕後結果_最佳化!$V1468)*12/3</f>
        <v>1.1415142348352509</v>
      </c>
      <c r="AI467" s="90">
        <f>(幕後結果!$AK$2+幕後結果!$AK$4*幕後結果_最佳化!$W1468)*12/3</f>
        <v>0.94742652783592562</v>
      </c>
      <c r="AJ467" s="50"/>
      <c r="AK467" s="50"/>
      <c r="AL467" s="50"/>
      <c r="AM467" s="98">
        <v>466</v>
      </c>
      <c r="AN467" s="118">
        <f t="shared" si="92"/>
        <v>9.5045573423367405E-2</v>
      </c>
      <c r="AO467" s="118">
        <f t="shared" si="93"/>
        <v>8.0873943503834603E-2</v>
      </c>
      <c r="AP467" s="118">
        <f t="shared" si="94"/>
        <v>8.6273479064215688E-2</v>
      </c>
      <c r="AQ467" s="118">
        <f t="shared" si="95"/>
        <v>1.5585364381195848E-3</v>
      </c>
      <c r="AR467" s="118">
        <f t="shared" si="96"/>
        <v>0.197343751344038</v>
      </c>
      <c r="AS467" s="118">
        <f t="shared" si="97"/>
        <v>0.10167067439081862</v>
      </c>
      <c r="AT467" s="118">
        <f t="shared" si="98"/>
        <v>4.0068071601308562E-2</v>
      </c>
      <c r="AU467" s="118">
        <f t="shared" si="99"/>
        <v>0.11008099595908097</v>
      </c>
      <c r="AV467" s="118">
        <f t="shared" si="100"/>
        <v>0.12488726359960158</v>
      </c>
      <c r="AW467" s="118">
        <f t="shared" si="101"/>
        <v>0.162197710675615</v>
      </c>
      <c r="AX467" s="118">
        <f t="shared" si="102"/>
        <v>1</v>
      </c>
      <c r="AY467" s="118">
        <f>SUMPRODUCT(AN467:AW467,幕後結果_最佳化!$Z$1005:$AI$1005)</f>
        <v>-6.6982685404971376E-2</v>
      </c>
      <c r="AZ467" s="118">
        <f>(SUMPRODUCT(AN467:AW467,MMULT(AN467:AW467,幕後結果!$AB$9:$AK$18)))*252</f>
        <v>7.8453521847209939E-2</v>
      </c>
      <c r="BA467" s="118">
        <f t="shared" si="103"/>
        <v>0.28009555842106804</v>
      </c>
      <c r="BB467" s="113">
        <f t="shared" si="104"/>
        <v>-0.39230427652760053</v>
      </c>
      <c r="BC467" s="50"/>
      <c r="BD467" s="50"/>
    </row>
    <row r="468" spans="1:56">
      <c r="A468" s="85">
        <v>467</v>
      </c>
      <c r="B468" s="114">
        <v>0.89635791816830146</v>
      </c>
      <c r="C468" s="114">
        <v>0.85119130397219456</v>
      </c>
      <c r="D468" s="114">
        <v>0.51260277942053989</v>
      </c>
      <c r="E468" s="114">
        <v>0.32008044251043688</v>
      </c>
      <c r="F468" s="114">
        <v>0.98049747377653307</v>
      </c>
      <c r="G468" s="114">
        <v>0.13728394491392248</v>
      </c>
      <c r="H468" s="114">
        <v>0.33787340325378823</v>
      </c>
      <c r="I468" s="114">
        <v>0.52886086030898594</v>
      </c>
      <c r="J468" s="114">
        <v>0.85310459463772847</v>
      </c>
      <c r="K468" s="94">
        <v>0.82552283416768835</v>
      </c>
      <c r="L468" s="95"/>
      <c r="M468" s="96">
        <v>467</v>
      </c>
      <c r="N468" s="117">
        <v>1.2610685134070694</v>
      </c>
      <c r="O468" s="117">
        <v>1.0415563993235926</v>
      </c>
      <c r="P468" s="117">
        <v>3.1595739403083627E-2</v>
      </c>
      <c r="Q468" s="117">
        <v>-0.46747386674041269</v>
      </c>
      <c r="R468" s="117">
        <v>2.064133584727299</v>
      </c>
      <c r="S468" s="117">
        <v>-1.0926035808574308</v>
      </c>
      <c r="T468" s="117">
        <v>-0.41827398692284379</v>
      </c>
      <c r="U468" s="114">
        <v>7.240666680233393E-2</v>
      </c>
      <c r="V468" s="114">
        <v>1.0498418930269549</v>
      </c>
      <c r="W468" s="88">
        <v>0.93661947296393633</v>
      </c>
      <c r="X468" s="50"/>
      <c r="Y468" s="89">
        <v>467</v>
      </c>
      <c r="Z468" s="114">
        <f>(幕後結果!$AB$2+幕後結果!$AB$4*幕後結果_最佳化!$N1469)*12/3</f>
        <v>1.5173897883847725</v>
      </c>
      <c r="AA468" s="114">
        <f>(幕後結果!$AC$2+幕後結果!$AC$4*幕後結果_最佳化!$O1469)*12/3</f>
        <v>3.3280846585648782</v>
      </c>
      <c r="AB468" s="114">
        <f>(幕後結果!$AD$2+幕後結果!$AD$4*幕後結果_最佳化!$P1469)*12/3</f>
        <v>1.0292027420810916</v>
      </c>
      <c r="AC468" s="114">
        <f>(幕後結果!$AE$2+幕後結果!$AE$4*幕後結果_最佳化!$Q1469)*12/3</f>
        <v>-0.53987644514233601</v>
      </c>
      <c r="AD468" s="114">
        <f>(幕後結果!$AF$2+幕後結果!$AF$4*幕後結果_最佳化!$R1469)*12/3</f>
        <v>1.8688564757873367</v>
      </c>
      <c r="AE468" s="114">
        <f>(幕後結果!$AG$2+幕後結果!$AG$4*幕後結果_最佳化!$S1469)*12/3</f>
        <v>0.32972782557957098</v>
      </c>
      <c r="AF468" s="114">
        <f>(幕後結果!$AH$2+幕後結果!$AH$4*幕後結果_最佳化!$T1469)*12/3</f>
        <v>-0.37514910140423607</v>
      </c>
      <c r="AG468" s="114">
        <f>(幕後結果!$AI$2+幕後結果!$AI$4*幕後結果_最佳化!$U1469)*12/3</f>
        <v>-0.90479176739082379</v>
      </c>
      <c r="AH468" s="114">
        <f>(幕後結果!$AJ$2+幕後結果!$AJ$4*幕後結果_最佳化!$V1469)*12/3</f>
        <v>1.0076088722823202</v>
      </c>
      <c r="AI468" s="90">
        <f>(幕後結果!$AK$2+幕後結果!$AK$4*幕後結果_最佳化!$W1469)*12/3</f>
        <v>1.9598229364387294</v>
      </c>
      <c r="AJ468" s="50"/>
      <c r="AK468" s="50"/>
      <c r="AL468" s="50"/>
      <c r="AM468" s="98">
        <v>467</v>
      </c>
      <c r="AN468" s="118">
        <f t="shared" si="92"/>
        <v>0.14405804549161572</v>
      </c>
      <c r="AO468" s="118">
        <f t="shared" si="93"/>
        <v>6.513305465725551E-2</v>
      </c>
      <c r="AP468" s="118">
        <f t="shared" si="94"/>
        <v>0.21248438059181637</v>
      </c>
      <c r="AQ468" s="118">
        <f t="shared" si="95"/>
        <v>0.13748306580652397</v>
      </c>
      <c r="AR468" s="118">
        <f t="shared" si="96"/>
        <v>0.13482829290369516</v>
      </c>
      <c r="AS468" s="118">
        <f t="shared" si="97"/>
        <v>9.6425439385636844E-2</v>
      </c>
      <c r="AT468" s="118">
        <f t="shared" si="98"/>
        <v>1.1734603163732829E-3</v>
      </c>
      <c r="AU468" s="118">
        <f t="shared" si="99"/>
        <v>6.4621058933101494E-2</v>
      </c>
      <c r="AV468" s="118">
        <f t="shared" si="100"/>
        <v>0.11924814859387659</v>
      </c>
      <c r="AW468" s="118">
        <f t="shared" si="101"/>
        <v>2.4545053320105113E-2</v>
      </c>
      <c r="AX468" s="118">
        <f t="shared" si="102"/>
        <v>1</v>
      </c>
      <c r="AY468" s="118">
        <f>SUMPRODUCT(AN468:AW468,幕後結果_最佳化!$Z$1005:$AI$1005)</f>
        <v>-0.23207101860210416</v>
      </c>
      <c r="AZ468" s="118">
        <f>(SUMPRODUCT(AN468:AW468,MMULT(AN468:AW468,幕後結果!$AB$9:$AK$18)))*252</f>
        <v>9.6219152508789249E-2</v>
      </c>
      <c r="BA468" s="118">
        <f t="shared" si="103"/>
        <v>0.31019212193218132</v>
      </c>
      <c r="BB468" s="113">
        <f t="shared" si="104"/>
        <v>-0.88645390762768084</v>
      </c>
      <c r="BC468" s="50"/>
      <c r="BD468" s="50"/>
    </row>
    <row r="469" spans="1:56">
      <c r="A469" s="85">
        <v>468</v>
      </c>
      <c r="B469" s="114">
        <v>0.72233004768150311</v>
      </c>
      <c r="C469" s="114">
        <v>0.87493967161229769</v>
      </c>
      <c r="D469" s="114">
        <v>0.66763040955015174</v>
      </c>
      <c r="E469" s="114">
        <v>0.91298418707830509</v>
      </c>
      <c r="F469" s="114">
        <v>5.6175099484740976E-2</v>
      </c>
      <c r="G469" s="114">
        <v>0.26723860537566346</v>
      </c>
      <c r="H469" s="114">
        <v>0.68950349889439533</v>
      </c>
      <c r="I469" s="114">
        <v>0.6477082917467889</v>
      </c>
      <c r="J469" s="114">
        <v>0.38732998631437821</v>
      </c>
      <c r="K469" s="94">
        <v>0.17257560868105482</v>
      </c>
      <c r="L469" s="95"/>
      <c r="M469" s="96">
        <v>468</v>
      </c>
      <c r="N469" s="117">
        <v>0.58977738745065778</v>
      </c>
      <c r="O469" s="117">
        <v>1.1500563651352955</v>
      </c>
      <c r="P469" s="117">
        <v>0.43337937621583639</v>
      </c>
      <c r="Q469" s="117">
        <v>1.3593628855816462</v>
      </c>
      <c r="R469" s="117">
        <v>-1.5877176549352952</v>
      </c>
      <c r="S469" s="117">
        <v>-0.62118605931471216</v>
      </c>
      <c r="T469" s="117">
        <v>0.49444349579839514</v>
      </c>
      <c r="U469" s="114">
        <v>0.37914065660554536</v>
      </c>
      <c r="V469" s="114">
        <v>-0.28628483443202757</v>
      </c>
      <c r="W469" s="88">
        <v>-0.94403606798897943</v>
      </c>
      <c r="X469" s="50"/>
      <c r="Y469" s="89">
        <v>468</v>
      </c>
      <c r="Z469" s="114">
        <f>(幕後結果!$AB$2+幕後結果!$AB$4*幕後結果_最佳化!$N1470)*12/3</f>
        <v>0.68394802452708203</v>
      </c>
      <c r="AA469" s="114">
        <f>(幕後結果!$AC$2+幕後結果!$AC$4*幕後結果_最佳化!$O1470)*12/3</f>
        <v>2.9977455730432871</v>
      </c>
      <c r="AB469" s="114">
        <f>(幕後結果!$AD$2+幕後結果!$AD$4*幕後結果_最佳化!$P1470)*12/3</f>
        <v>0.76612155616316946</v>
      </c>
      <c r="AC469" s="114">
        <f>(幕後結果!$AE$2+幕後結果!$AE$4*幕後結果_最佳化!$Q1470)*12/3</f>
        <v>0.56983106046420184</v>
      </c>
      <c r="AD469" s="114">
        <f>(幕後結果!$AF$2+幕後結果!$AF$4*幕後結果_最佳化!$R1470)*12/3</f>
        <v>-1.7747318772470841</v>
      </c>
      <c r="AE469" s="114">
        <f>(幕後結果!$AG$2+幕後結果!$AG$4*幕後結果_最佳化!$S1470)*12/3</f>
        <v>0.27771885851954647</v>
      </c>
      <c r="AF469" s="114">
        <f>(幕後結果!$AH$2+幕後結果!$AH$4*幕後結果_最佳化!$T1470)*12/3</f>
        <v>5.6887943311425826E-2</v>
      </c>
      <c r="AG469" s="114">
        <f>(幕後結果!$AI$2+幕後結果!$AI$4*幕後結果_最佳化!$U1470)*12/3</f>
        <v>-0.95323397415766176</v>
      </c>
      <c r="AH469" s="114">
        <f>(幕後結果!$AJ$2+幕後結果!$AJ$4*幕後結果_最佳化!$V1470)*12/3</f>
        <v>1.102816287230769</v>
      </c>
      <c r="AI469" s="90">
        <f>(幕後結果!$AK$2+幕後結果!$AK$4*幕後結果_最佳化!$W1470)*12/3</f>
        <v>0.78746660099954957</v>
      </c>
      <c r="AJ469" s="50"/>
      <c r="AK469" s="50"/>
      <c r="AL469" s="50"/>
      <c r="AM469" s="98">
        <v>468</v>
      </c>
      <c r="AN469" s="118">
        <f t="shared" si="92"/>
        <v>1.4991645856589366E-3</v>
      </c>
      <c r="AO469" s="118">
        <f t="shared" si="93"/>
        <v>0.12243598335151434</v>
      </c>
      <c r="AP469" s="118">
        <f t="shared" si="94"/>
        <v>0.10178213006100761</v>
      </c>
      <c r="AQ469" s="118">
        <f t="shared" si="95"/>
        <v>0.10563341543557186</v>
      </c>
      <c r="AR469" s="118">
        <f t="shared" si="96"/>
        <v>0.17153194592167262</v>
      </c>
      <c r="AS469" s="118">
        <f t="shared" si="97"/>
        <v>8.5492455163646078E-2</v>
      </c>
      <c r="AT469" s="118">
        <f t="shared" si="98"/>
        <v>0.14722499047648294</v>
      </c>
      <c r="AU469" s="118">
        <f t="shared" si="99"/>
        <v>2.8778722689167438E-2</v>
      </c>
      <c r="AV469" s="118">
        <f t="shared" si="100"/>
        <v>0.15986880186933614</v>
      </c>
      <c r="AW469" s="118">
        <f t="shared" si="101"/>
        <v>7.5752390445941786E-2</v>
      </c>
      <c r="AX469" s="118">
        <f t="shared" si="102"/>
        <v>1</v>
      </c>
      <c r="AY469" s="118">
        <f>SUMPRODUCT(AN469:AW469,幕後結果_最佳化!$Z$1005:$AI$1005)</f>
        <v>-9.5506664837734789E-3</v>
      </c>
      <c r="AZ469" s="118">
        <f>(SUMPRODUCT(AN469:AW469,MMULT(AN469:AW469,幕後結果!$AB$9:$AK$18)))*252</f>
        <v>5.5469078239526404E-2</v>
      </c>
      <c r="BA469" s="118">
        <f t="shared" si="103"/>
        <v>0.23551874286248728</v>
      </c>
      <c r="BB469" s="113">
        <f t="shared" si="104"/>
        <v>-0.22270272780114972</v>
      </c>
      <c r="BC469" s="50"/>
      <c r="BD469" s="50"/>
    </row>
    <row r="470" spans="1:56">
      <c r="A470" s="85">
        <v>469</v>
      </c>
      <c r="B470" s="114">
        <v>0.63121595385058837</v>
      </c>
      <c r="C470" s="114">
        <v>0.10133194171716831</v>
      </c>
      <c r="D470" s="114">
        <v>0.16294175487401397</v>
      </c>
      <c r="E470" s="114">
        <v>0.59954476653704014</v>
      </c>
      <c r="F470" s="114">
        <v>0.5995138541880014</v>
      </c>
      <c r="G470" s="114">
        <v>0.8647586623261807</v>
      </c>
      <c r="H470" s="114">
        <v>0.59150679610696133</v>
      </c>
      <c r="I470" s="114">
        <v>0.5108537044206074</v>
      </c>
      <c r="J470" s="114">
        <v>0.89834822917810864</v>
      </c>
      <c r="K470" s="94">
        <v>0.25002214186133198</v>
      </c>
      <c r="L470" s="95"/>
      <c r="M470" s="96">
        <v>469</v>
      </c>
      <c r="N470" s="117">
        <v>0.33507555501621911</v>
      </c>
      <c r="O470" s="117">
        <v>-1.2739986815393949</v>
      </c>
      <c r="P470" s="117">
        <v>-0.98243922560147412</v>
      </c>
      <c r="Q470" s="117">
        <v>0.2521689630308267</v>
      </c>
      <c r="R470" s="117">
        <v>0.2520889748574241</v>
      </c>
      <c r="S470" s="117">
        <v>1.1019516886240572</v>
      </c>
      <c r="T470" s="117">
        <v>0.23142273079411135</v>
      </c>
      <c r="U470" s="114">
        <v>2.7209559491176614E-2</v>
      </c>
      <c r="V470" s="114">
        <v>1.2721958503723005</v>
      </c>
      <c r="W470" s="88">
        <v>-0.67442007438303597</v>
      </c>
      <c r="X470" s="50"/>
      <c r="Y470" s="89">
        <v>469</v>
      </c>
      <c r="Z470" s="114">
        <f>(幕後結果!$AB$2+幕後結果!$AB$4*幕後結果_最佳化!$N1471)*12/3</f>
        <v>0.36772286338033949</v>
      </c>
      <c r="AA470" s="114">
        <f>(幕後結果!$AC$2+幕後結果!$AC$4*幕後結果_最佳化!$O1471)*12/3</f>
        <v>0.32647256525352897</v>
      </c>
      <c r="AB470" s="114">
        <f>(幕後結果!$AD$2+幕後結果!$AD$4*幕後結果_最佳化!$P1471)*12/3</f>
        <v>-1.9937774111316788</v>
      </c>
      <c r="AC470" s="114">
        <f>(幕後結果!$AE$2+幕後結果!$AE$4*幕後結果_最佳化!$Q1471)*12/3</f>
        <v>-0.43639254905625086</v>
      </c>
      <c r="AD470" s="114">
        <f>(幕後結果!$AF$2+幕後結果!$AF$4*幕後結果_最佳化!$R1471)*12/3</f>
        <v>-0.73810588530749521</v>
      </c>
      <c r="AE470" s="114">
        <f>(幕後結果!$AG$2+幕後結果!$AG$4*幕後結果_最佳化!$S1471)*12/3</f>
        <v>1.2857122438999764</v>
      </c>
      <c r="AF470" s="114">
        <f>(幕後結果!$AH$2+幕後結果!$AH$4*幕後結果_最佳化!$T1471)*12/3</f>
        <v>-0.25553705238553615</v>
      </c>
      <c r="AG470" s="114">
        <f>(幕後結果!$AI$2+幕後結果!$AI$4*幕後結果_最佳化!$U1471)*12/3</f>
        <v>-1.3244276525710081</v>
      </c>
      <c r="AH470" s="114">
        <f>(幕後結果!$AJ$2+幕後結果!$AJ$4*幕後結果_最佳化!$V1471)*12/3</f>
        <v>1.1970179442386506</v>
      </c>
      <c r="AI470" s="90">
        <f>(幕後結果!$AK$2+幕後結果!$AK$4*幕後結果_最佳化!$W1471)*12/3</f>
        <v>0.55137875304900952</v>
      </c>
      <c r="AJ470" s="50"/>
      <c r="AK470" s="50"/>
      <c r="AL470" s="50"/>
      <c r="AM470" s="98">
        <v>469</v>
      </c>
      <c r="AN470" s="118">
        <f t="shared" si="92"/>
        <v>0.15468020968864696</v>
      </c>
      <c r="AO470" s="118">
        <f t="shared" si="93"/>
        <v>3.834812983624411E-3</v>
      </c>
      <c r="AP470" s="118">
        <f t="shared" si="94"/>
        <v>8.4315334269544032E-2</v>
      </c>
      <c r="AQ470" s="118">
        <f t="shared" si="95"/>
        <v>7.0663131052945295E-3</v>
      </c>
      <c r="AR470" s="118">
        <f t="shared" si="96"/>
        <v>0.25925451764114993</v>
      </c>
      <c r="AS470" s="118">
        <f t="shared" si="97"/>
        <v>0.11413702367045007</v>
      </c>
      <c r="AT470" s="118">
        <f t="shared" si="98"/>
        <v>7.4406315361536829E-2</v>
      </c>
      <c r="AU470" s="118">
        <f t="shared" si="99"/>
        <v>2.9481361948729936E-2</v>
      </c>
      <c r="AV470" s="118">
        <f t="shared" si="100"/>
        <v>0.2677516864232356</v>
      </c>
      <c r="AW470" s="118">
        <f t="shared" si="101"/>
        <v>5.0724249077876487E-3</v>
      </c>
      <c r="AX470" s="118">
        <f t="shared" si="102"/>
        <v>1</v>
      </c>
      <c r="AY470" s="118">
        <f>SUMPRODUCT(AN470:AW470,幕後結果_最佳化!$Z$1005:$AI$1005)</f>
        <v>-0.14934636285604835</v>
      </c>
      <c r="AZ470" s="118">
        <f>(SUMPRODUCT(AN470:AW470,MMULT(AN470:AW470,幕後結果!$AB$9:$AK$18)))*252</f>
        <v>6.9593607338828634E-2</v>
      </c>
      <c r="BA470" s="118">
        <f t="shared" si="103"/>
        <v>0.26380600322742587</v>
      </c>
      <c r="BB470" s="113">
        <f t="shared" si="104"/>
        <v>-0.7287414255327378</v>
      </c>
      <c r="BC470" s="50"/>
      <c r="BD470" s="50"/>
    </row>
    <row r="471" spans="1:56">
      <c r="A471" s="85">
        <v>470</v>
      </c>
      <c r="B471" s="114">
        <v>0.83559220812701462</v>
      </c>
      <c r="C471" s="114">
        <v>0.86293787467083205</v>
      </c>
      <c r="D471" s="114">
        <v>0.84284266408634401</v>
      </c>
      <c r="E471" s="114">
        <v>0.3128178176517753</v>
      </c>
      <c r="F471" s="114">
        <v>0.83860285983841676</v>
      </c>
      <c r="G471" s="114">
        <v>0.31377833756646978</v>
      </c>
      <c r="H471" s="114">
        <v>0.81539674394254091</v>
      </c>
      <c r="I471" s="114">
        <v>0.85129929812692384</v>
      </c>
      <c r="J471" s="114">
        <v>0.19566425385480346</v>
      </c>
      <c r="K471" s="94">
        <v>0.19143990589311732</v>
      </c>
      <c r="L471" s="95"/>
      <c r="M471" s="96">
        <v>470</v>
      </c>
      <c r="N471" s="117">
        <v>0.9765023503304473</v>
      </c>
      <c r="O471" s="117">
        <v>1.0936141271814479</v>
      </c>
      <c r="P471" s="117">
        <v>1.0062097732763817</v>
      </c>
      <c r="Q471" s="117">
        <v>-0.4878788795407647</v>
      </c>
      <c r="R471" s="117">
        <v>0.98873200333532829</v>
      </c>
      <c r="S471" s="117">
        <v>-0.48516871078318968</v>
      </c>
      <c r="T471" s="117">
        <v>0.89796068060135703</v>
      </c>
      <c r="U471" s="114">
        <v>1.042022162867255</v>
      </c>
      <c r="V471" s="114">
        <v>-0.85721059571845404</v>
      </c>
      <c r="W471" s="88">
        <v>-0.87260243699003259</v>
      </c>
      <c r="X471" s="50"/>
      <c r="Y471" s="89">
        <v>470</v>
      </c>
      <c r="Z471" s="114">
        <f>(幕後結果!$AB$2+幕後結果!$AB$4*幕後結果_最佳化!$N1472)*12/3</f>
        <v>1.1640865556764719</v>
      </c>
      <c r="AA471" s="114">
        <f>(幕後結果!$AC$2+幕後結果!$AC$4*幕後結果_最佳化!$O1472)*12/3</f>
        <v>3.1943132136247399</v>
      </c>
      <c r="AB471" s="114">
        <f>(幕後結果!$AD$2+幕後結果!$AD$4*幕後結果_最佳化!$P1472)*12/3</f>
        <v>1.7615006567004097</v>
      </c>
      <c r="AC471" s="114">
        <f>(幕後結果!$AE$2+幕後結果!$AE$4*幕後結果_最佳化!$Q1472)*12/3</f>
        <v>-0.57887951932602733</v>
      </c>
      <c r="AD471" s="114">
        <f>(幕後結果!$AF$2+幕後結果!$AF$4*幕後結果_最佳化!$R1472)*12/3</f>
        <v>0.801320296002213</v>
      </c>
      <c r="AE471" s="114">
        <f>(幕後結果!$AG$2+幕後結果!$AG$4*幕後結果_最佳化!$S1472)*12/3</f>
        <v>0.68286992865531548</v>
      </c>
      <c r="AF471" s="114">
        <f>(幕後結果!$AH$2+幕後結果!$AH$4*幕後結果_最佳化!$T1472)*12/3</f>
        <v>9.1572922565870185E-2</v>
      </c>
      <c r="AG471" s="114">
        <f>(幕後結果!$AI$2+幕後結果!$AI$4*幕後結果_最佳化!$U1472)*12/3</f>
        <v>0.48449690456138805</v>
      </c>
      <c r="AH471" s="114">
        <f>(幕後結果!$AJ$2+幕後結果!$AJ$4*幕後結果_最佳化!$V1472)*12/3</f>
        <v>0.62067532181342078</v>
      </c>
      <c r="AI471" s="90">
        <f>(幕後結果!$AK$2+幕後結果!$AK$4*幕後結果_最佳化!$W1472)*12/3</f>
        <v>0.64664147768719893</v>
      </c>
      <c r="AJ471" s="50"/>
      <c r="AK471" s="50"/>
      <c r="AL471" s="50"/>
      <c r="AM471" s="98">
        <v>470</v>
      </c>
      <c r="AN471" s="118">
        <f t="shared" si="92"/>
        <v>0.14305199880020908</v>
      </c>
      <c r="AO471" s="118">
        <f t="shared" si="93"/>
        <v>0.16928721576400813</v>
      </c>
      <c r="AP471" s="118">
        <f t="shared" si="94"/>
        <v>0.12404858231608118</v>
      </c>
      <c r="AQ471" s="118">
        <f t="shared" si="95"/>
        <v>2.9686676914471476E-2</v>
      </c>
      <c r="AR471" s="118">
        <f t="shared" si="96"/>
        <v>2.4713865829761331E-2</v>
      </c>
      <c r="AS471" s="118">
        <f t="shared" si="97"/>
        <v>7.9043478489281616E-2</v>
      </c>
      <c r="AT471" s="118">
        <f t="shared" si="98"/>
        <v>2.407982617468365E-3</v>
      </c>
      <c r="AU471" s="118">
        <f t="shared" si="99"/>
        <v>0.12243257815987106</v>
      </c>
      <c r="AV471" s="118">
        <f t="shared" si="100"/>
        <v>0.14325509472621298</v>
      </c>
      <c r="AW471" s="118">
        <f t="shared" si="101"/>
        <v>0.16207252638263472</v>
      </c>
      <c r="AX471" s="118">
        <f t="shared" si="102"/>
        <v>0.99999999999999989</v>
      </c>
      <c r="AY471" s="118">
        <f>SUMPRODUCT(AN471:AW471,幕後結果_最佳化!$Z$1005:$AI$1005)</f>
        <v>0.16560530110611982</v>
      </c>
      <c r="AZ471" s="118">
        <f>(SUMPRODUCT(AN471:AW471,MMULT(AN471:AW471,幕後結果!$AB$9:$AK$18)))*252</f>
        <v>8.9717007682166977E-2</v>
      </c>
      <c r="BA471" s="118">
        <f t="shared" si="103"/>
        <v>0.29952797479061449</v>
      </c>
      <c r="BB471" s="113">
        <f t="shared" si="104"/>
        <v>0.40966224003583357</v>
      </c>
      <c r="BC471" s="50"/>
      <c r="BD471" s="50"/>
    </row>
    <row r="472" spans="1:56">
      <c r="A472" s="85">
        <v>471</v>
      </c>
      <c r="B472" s="114">
        <v>0.7630197134171357</v>
      </c>
      <c r="C472" s="114">
        <v>0.83720712053653945</v>
      </c>
      <c r="D472" s="114">
        <v>0.67717724108187038</v>
      </c>
      <c r="E472" s="114">
        <v>0.97695936133337513</v>
      </c>
      <c r="F472" s="114">
        <v>0.49278936786174299</v>
      </c>
      <c r="G472" s="114">
        <v>0.70660953147322236</v>
      </c>
      <c r="H472" s="114">
        <v>0.70994047804935057</v>
      </c>
      <c r="I472" s="114">
        <v>0.66721429390521148</v>
      </c>
      <c r="J472" s="114">
        <v>0.26019101637887165</v>
      </c>
      <c r="K472" s="94">
        <v>0.10222691363543612</v>
      </c>
      <c r="L472" s="95"/>
      <c r="M472" s="96">
        <v>471</v>
      </c>
      <c r="N472" s="117">
        <v>0.71604984230828173</v>
      </c>
      <c r="O472" s="117">
        <v>0.98304405043373477</v>
      </c>
      <c r="P472" s="117">
        <v>0.45981987255873508</v>
      </c>
      <c r="Q472" s="117">
        <v>1.9946480657589012</v>
      </c>
      <c r="R472" s="117">
        <v>-1.807535860675942E-2</v>
      </c>
      <c r="S472" s="117">
        <v>0.54350676105176698</v>
      </c>
      <c r="T472" s="117">
        <v>0.55321084172777091</v>
      </c>
      <c r="U472" s="114">
        <v>0.43223391506335701</v>
      </c>
      <c r="V472" s="114">
        <v>-0.64275662396595123</v>
      </c>
      <c r="W472" s="88">
        <v>-1.2689642154462306</v>
      </c>
      <c r="X472" s="50"/>
      <c r="Y472" s="89">
        <v>471</v>
      </c>
      <c r="Z472" s="114">
        <f>(幕後結果!$AB$2+幕後結果!$AB$4*幕後結果_最佳化!$N1473)*12/3</f>
        <v>0.84072164097142066</v>
      </c>
      <c r="AA472" s="114">
        <f>(幕後結果!$AC$2+幕後結果!$AC$4*幕後結果_最佳化!$O1473)*12/3</f>
        <v>2.9084806820862532</v>
      </c>
      <c r="AB472" s="114">
        <f>(幕後結果!$AD$2+幕後結果!$AD$4*幕後結果_最佳化!$P1473)*12/3</f>
        <v>0.86168480834021999</v>
      </c>
      <c r="AC472" s="114">
        <f>(幕後結果!$AE$2+幕後結果!$AE$4*幕後結果_最佳化!$Q1473)*12/3</f>
        <v>0.96860513452206876</v>
      </c>
      <c r="AD472" s="114">
        <f>(幕後結果!$AF$2+幕後結果!$AF$4*幕後結果_最佳化!$R1473)*12/3</f>
        <v>-1.2937055227845162E-3</v>
      </c>
      <c r="AE472" s="114">
        <f>(幕後結果!$AG$2+幕後結果!$AG$4*幕後結果_最佳化!$S1473)*12/3</f>
        <v>1.7210450845421683</v>
      </c>
      <c r="AF472" s="114">
        <f>(幕後結果!$AH$2+幕後結果!$AH$4*幕後結果_最佳化!$T1473)*12/3</f>
        <v>0.2367530624289178</v>
      </c>
      <c r="AG472" s="114">
        <f>(幕後結果!$AI$2+幕後結果!$AI$4*幕後結果_最佳化!$U1473)*12/3</f>
        <v>-5.1673404818479929E-2</v>
      </c>
      <c r="AH472" s="114">
        <f>(幕後結果!$AJ$2+幕後結果!$AJ$4*幕後結果_最佳化!$V1473)*12/3</f>
        <v>1.1572011570094074</v>
      </c>
      <c r="AI472" s="90">
        <f>(幕後結果!$AK$2+幕後結果!$AK$4*幕後結果_最佳化!$W1473)*12/3</f>
        <v>1.0071129278365372</v>
      </c>
      <c r="AJ472" s="50"/>
      <c r="AK472" s="50"/>
      <c r="AL472" s="50"/>
      <c r="AM472" s="98">
        <v>471</v>
      </c>
      <c r="AN472" s="118">
        <f t="shared" si="92"/>
        <v>1.0747514742241854E-2</v>
      </c>
      <c r="AO472" s="118">
        <f t="shared" si="93"/>
        <v>0.12523926058955795</v>
      </c>
      <c r="AP472" s="118">
        <f t="shared" si="94"/>
        <v>0.13200162586104708</v>
      </c>
      <c r="AQ472" s="118">
        <f t="shared" si="95"/>
        <v>0.235330164578199</v>
      </c>
      <c r="AR472" s="118">
        <f t="shared" si="96"/>
        <v>8.2099371604615751E-2</v>
      </c>
      <c r="AS472" s="118">
        <f t="shared" si="97"/>
        <v>6.276781809310468E-2</v>
      </c>
      <c r="AT472" s="118">
        <f t="shared" si="98"/>
        <v>1.5370566616503285E-2</v>
      </c>
      <c r="AU472" s="118">
        <f t="shared" si="99"/>
        <v>0.20845986532583949</v>
      </c>
      <c r="AV472" s="118">
        <f t="shared" si="100"/>
        <v>8.2470922230583291E-2</v>
      </c>
      <c r="AW472" s="118">
        <f t="shared" si="101"/>
        <v>4.5512890358307571E-2</v>
      </c>
      <c r="AX472" s="118">
        <f t="shared" si="102"/>
        <v>1</v>
      </c>
      <c r="AY472" s="118">
        <f>SUMPRODUCT(AN472:AW472,幕後結果_最佳化!$Z$1005:$AI$1005)</f>
        <v>-0.34839790117539454</v>
      </c>
      <c r="AZ472" s="118">
        <f>(SUMPRODUCT(AN472:AW472,MMULT(AN472:AW472,幕後結果!$AB$9:$AK$18)))*252</f>
        <v>8.106283862343322E-2</v>
      </c>
      <c r="BA472" s="118">
        <f t="shared" si="103"/>
        <v>0.28471536422088856</v>
      </c>
      <c r="BB472" s="113">
        <f t="shared" si="104"/>
        <v>-1.3743476831542427</v>
      </c>
      <c r="BC472" s="50"/>
      <c r="BD472" s="50"/>
    </row>
    <row r="473" spans="1:56">
      <c r="A473" s="85">
        <v>472</v>
      </c>
      <c r="B473" s="114">
        <v>6.7978292473117596E-2</v>
      </c>
      <c r="C473" s="114">
        <v>0.35086967552150528</v>
      </c>
      <c r="D473" s="114">
        <v>0.57174801955204324</v>
      </c>
      <c r="E473" s="114">
        <v>0.93840814263694572</v>
      </c>
      <c r="F473" s="114">
        <v>0.66946775643765299</v>
      </c>
      <c r="G473" s="114">
        <v>0.60300165290249441</v>
      </c>
      <c r="H473" s="114">
        <v>0.57654350618388084</v>
      </c>
      <c r="I473" s="114">
        <v>0.78354695477789593</v>
      </c>
      <c r="J473" s="114">
        <v>0.64725412555556439</v>
      </c>
      <c r="K473" s="94">
        <v>0.7268600316970586</v>
      </c>
      <c r="L473" s="95"/>
      <c r="M473" s="96">
        <v>472</v>
      </c>
      <c r="N473" s="117">
        <v>-1.4910187016543375</v>
      </c>
      <c r="O473" s="117">
        <v>-0.38297358333305576</v>
      </c>
      <c r="P473" s="117">
        <v>0.18082624660318711</v>
      </c>
      <c r="Q473" s="117">
        <v>1.541546994145546</v>
      </c>
      <c r="R473" s="117">
        <v>0.43844395773231182</v>
      </c>
      <c r="S473" s="117">
        <v>0.2611242464479977</v>
      </c>
      <c r="T473" s="117">
        <v>0.1930587116381367</v>
      </c>
      <c r="U473" s="114">
        <v>0.78422842248519753</v>
      </c>
      <c r="V473" s="114">
        <v>0.3779176788549628</v>
      </c>
      <c r="W473" s="88">
        <v>0.60334389646902786</v>
      </c>
      <c r="X473" s="50"/>
      <c r="Y473" s="89">
        <v>472</v>
      </c>
      <c r="Z473" s="114">
        <f>(幕後結果!$AB$2+幕後結果!$AB$4*幕後結果_最佳化!$N1474)*12/3</f>
        <v>-1.8994651857414808</v>
      </c>
      <c r="AA473" s="114">
        <f>(幕後結果!$AC$2+幕後結果!$AC$4*幕後結果_最佳化!$O1474)*12/3</f>
        <v>4.3245641374779042E-2</v>
      </c>
      <c r="AB473" s="114">
        <f>(幕後結果!$AD$2+幕後結果!$AD$4*幕後結果_最佳化!$P1474)*12/3</f>
        <v>-2.3894298135895529</v>
      </c>
      <c r="AC473" s="114">
        <f>(幕後結果!$AE$2+幕後結果!$AE$4*幕後結果_最佳化!$Q1474)*12/3</f>
        <v>0.30198800088604377</v>
      </c>
      <c r="AD473" s="114">
        <f>(幕後結果!$AF$2+幕後結果!$AF$4*幕後結果_最佳化!$R1474)*12/3</f>
        <v>-0.72035254174496421</v>
      </c>
      <c r="AE473" s="114">
        <f>(幕後結果!$AG$2+幕後結果!$AG$4*幕後結果_最佳化!$S1474)*12/3</f>
        <v>0.5401755400735333</v>
      </c>
      <c r="AF473" s="114">
        <f>(幕後結果!$AH$2+幕後結果!$AH$4*幕後結果_最佳化!$T1474)*12/3</f>
        <v>5.8260940987160392E-3</v>
      </c>
      <c r="AG473" s="114">
        <f>(幕後結果!$AI$2+幕後結果!$AI$4*幕後結果_最佳化!$U1474)*12/3</f>
        <v>-0.40693027327564435</v>
      </c>
      <c r="AH473" s="114">
        <f>(幕後結果!$AJ$2+幕後結果!$AJ$4*幕後結果_最佳化!$V1474)*12/3</f>
        <v>1.0894638971875055</v>
      </c>
      <c r="AI473" s="90">
        <f>(幕後結果!$AK$2+幕後結果!$AK$4*幕後結果_最佳化!$W1474)*12/3</f>
        <v>1.841876459541294</v>
      </c>
      <c r="AJ473" s="50"/>
      <c r="AK473" s="50"/>
      <c r="AL473" s="50"/>
      <c r="AM473" s="98">
        <v>472</v>
      </c>
      <c r="AN473" s="118">
        <f t="shared" si="92"/>
        <v>7.2135445200946127E-2</v>
      </c>
      <c r="AO473" s="118">
        <f t="shared" si="93"/>
        <v>0.12726615344687758</v>
      </c>
      <c r="AP473" s="118">
        <f t="shared" si="94"/>
        <v>6.518950463316267E-2</v>
      </c>
      <c r="AQ473" s="118">
        <f t="shared" si="95"/>
        <v>3.792440433004747E-2</v>
      </c>
      <c r="AR473" s="118">
        <f t="shared" si="96"/>
        <v>0.16275703343240824</v>
      </c>
      <c r="AS473" s="118">
        <f t="shared" si="97"/>
        <v>0.14701759400334677</v>
      </c>
      <c r="AT473" s="118">
        <f t="shared" si="98"/>
        <v>2.3583424846438557E-2</v>
      </c>
      <c r="AU473" s="118">
        <f t="shared" si="99"/>
        <v>9.1299401863451868E-2</v>
      </c>
      <c r="AV473" s="118">
        <f t="shared" si="100"/>
        <v>0.16718838652828469</v>
      </c>
      <c r="AW473" s="118">
        <f t="shared" si="101"/>
        <v>0.10563865171503611</v>
      </c>
      <c r="AX473" s="118">
        <f t="shared" si="102"/>
        <v>1.0000000000000002</v>
      </c>
      <c r="AY473" s="118">
        <f>SUMPRODUCT(AN473:AW473,幕後結果_最佳化!$Z$1005:$AI$1005)</f>
        <v>6.386496466756221E-2</v>
      </c>
      <c r="AZ473" s="118">
        <f>(SUMPRODUCT(AN473:AW473,MMULT(AN473:AW473,幕後結果!$AB$9:$AK$18)))*252</f>
        <v>7.0332619097989352E-2</v>
      </c>
      <c r="BA473" s="118">
        <f t="shared" si="103"/>
        <v>0.26520297716652685</v>
      </c>
      <c r="BB473" s="113">
        <f t="shared" si="104"/>
        <v>7.9052523812347106E-2</v>
      </c>
      <c r="BC473" s="50"/>
      <c r="BD473" s="50"/>
    </row>
    <row r="474" spans="1:56">
      <c r="A474" s="85">
        <v>473</v>
      </c>
      <c r="B474" s="114">
        <v>0.29648956134380566</v>
      </c>
      <c r="C474" s="114">
        <v>0.45408692828539499</v>
      </c>
      <c r="D474" s="114">
        <v>0.3775754060648906</v>
      </c>
      <c r="E474" s="114">
        <v>0.4897579073366618</v>
      </c>
      <c r="F474" s="114">
        <v>0.18817074721877769</v>
      </c>
      <c r="G474" s="114">
        <v>0.66927019764412576</v>
      </c>
      <c r="H474" s="114">
        <v>0.61743827247368799</v>
      </c>
      <c r="I474" s="114">
        <v>0.43663569332905938</v>
      </c>
      <c r="J474" s="114">
        <v>0.48264939590682343</v>
      </c>
      <c r="K474" s="94">
        <v>2.9183302564139701E-3</v>
      </c>
      <c r="L474" s="95"/>
      <c r="M474" s="96">
        <v>473</v>
      </c>
      <c r="N474" s="117">
        <v>-0.53452389393705391</v>
      </c>
      <c r="O474" s="117">
        <v>-0.11534224316726402</v>
      </c>
      <c r="P474" s="117">
        <v>-0.31185488260111932</v>
      </c>
      <c r="Q474" s="117">
        <v>-2.5675939942913142E-2</v>
      </c>
      <c r="R474" s="117">
        <v>-0.88465729581373642</v>
      </c>
      <c r="S474" s="117">
        <v>0.43789885631565467</v>
      </c>
      <c r="T474" s="117">
        <v>0.29875963051049259</v>
      </c>
      <c r="U474" s="114">
        <v>-0.15950453371696158</v>
      </c>
      <c r="V474" s="114">
        <v>-4.3505234672255894E-2</v>
      </c>
      <c r="W474" s="88">
        <v>-2.7568192506281366</v>
      </c>
      <c r="X474" s="50"/>
      <c r="Y474" s="89">
        <v>473</v>
      </c>
      <c r="Z474" s="114">
        <f>(幕後結果!$AB$2+幕後結果!$AB$4*幕後結果_最佳化!$N1475)*12/3</f>
        <v>-0.71192867760003653</v>
      </c>
      <c r="AA474" s="114">
        <f>(幕後結果!$AC$2+幕後結果!$AC$4*幕後結果_最佳化!$O1475)*12/3</f>
        <v>0.94998458156890031</v>
      </c>
      <c r="AB474" s="114">
        <f>(幕後結果!$AD$2+幕後結果!$AD$4*幕後結果_最佳化!$P1475)*12/3</f>
        <v>-1.756462429382587</v>
      </c>
      <c r="AC474" s="114">
        <f>(幕後結果!$AE$2+幕後結果!$AE$4*幕後結果_最佳化!$Q1475)*12/3</f>
        <v>-0.56982299621815768</v>
      </c>
      <c r="AD474" s="114">
        <f>(幕後結果!$AF$2+幕後結果!$AF$4*幕後結果_最佳化!$R1475)*12/3</f>
        <v>-2.0391086275599468</v>
      </c>
      <c r="AE474" s="114">
        <f>(幕後結果!$AG$2+幕後結果!$AG$4*幕後結果_最佳化!$S1475)*12/3</f>
        <v>0.46952954536677988</v>
      </c>
      <c r="AF474" s="114">
        <f>(幕後結果!$AH$2+幕後結果!$AH$4*幕後結果_最佳化!$T1475)*12/3</f>
        <v>-0.24880588934360456</v>
      </c>
      <c r="AG474" s="114">
        <f>(幕後結果!$AI$2+幕後結果!$AI$4*幕後結果_最佳化!$U1475)*12/3</f>
        <v>-2.3698482981531033</v>
      </c>
      <c r="AH474" s="114">
        <f>(幕後結果!$AJ$2+幕後結果!$AJ$4*幕後結果_最佳化!$V1475)*12/3</f>
        <v>0.67719953982272096</v>
      </c>
      <c r="AI474" s="90">
        <f>(幕後結果!$AK$2+幕後結果!$AK$4*幕後結果_最佳化!$W1475)*12/3</f>
        <v>-1.5771312292935395</v>
      </c>
      <c r="AJ474" s="50"/>
      <c r="AK474" s="50"/>
      <c r="AL474" s="50"/>
      <c r="AM474" s="98">
        <v>473</v>
      </c>
      <c r="AN474" s="118">
        <f t="shared" si="92"/>
        <v>1.8987079118700796E-2</v>
      </c>
      <c r="AO474" s="118">
        <f t="shared" si="93"/>
        <v>9.7459677128582931E-2</v>
      </c>
      <c r="AP474" s="118">
        <f t="shared" si="94"/>
        <v>1.5420203969807464E-2</v>
      </c>
      <c r="AQ474" s="118">
        <f t="shared" si="95"/>
        <v>0.1621450670504361</v>
      </c>
      <c r="AR474" s="118">
        <f t="shared" si="96"/>
        <v>0.16817854606603713</v>
      </c>
      <c r="AS474" s="118">
        <f t="shared" si="97"/>
        <v>6.9549021316204773E-2</v>
      </c>
      <c r="AT474" s="118">
        <f t="shared" si="98"/>
        <v>4.1540240447747012E-2</v>
      </c>
      <c r="AU474" s="118">
        <f t="shared" si="99"/>
        <v>9.1356976321841116E-2</v>
      </c>
      <c r="AV474" s="118">
        <f t="shared" si="100"/>
        <v>0.12782912926177226</v>
      </c>
      <c r="AW474" s="118">
        <f t="shared" si="101"/>
        <v>0.20753405931887031</v>
      </c>
      <c r="AX474" s="118">
        <f t="shared" si="102"/>
        <v>0.99999999999999978</v>
      </c>
      <c r="AY474" s="118">
        <f>SUMPRODUCT(AN474:AW474,幕後結果_最佳化!$Z$1005:$AI$1005)</f>
        <v>1.4552694368084679E-2</v>
      </c>
      <c r="AZ474" s="118">
        <f>(SUMPRODUCT(AN474:AW474,MMULT(AN474:AW474,幕後結果!$AB$9:$AK$18)))*252</f>
        <v>5.8861404632360212E-2</v>
      </c>
      <c r="BA474" s="118">
        <f t="shared" si="103"/>
        <v>0.24261369423913443</v>
      </c>
      <c r="BB474" s="113">
        <f t="shared" si="104"/>
        <v>-0.11684132555178249</v>
      </c>
      <c r="BC474" s="50"/>
      <c r="BD474" s="50"/>
    </row>
    <row r="475" spans="1:56">
      <c r="A475" s="85">
        <v>474</v>
      </c>
      <c r="B475" s="114">
        <v>0.77471824466821859</v>
      </c>
      <c r="C475" s="114">
        <v>0.77807525691469914</v>
      </c>
      <c r="D475" s="114">
        <v>0.13469043349508958</v>
      </c>
      <c r="E475" s="114">
        <v>0.7355883616040404</v>
      </c>
      <c r="F475" s="114">
        <v>0.14945368469497966</v>
      </c>
      <c r="G475" s="114">
        <v>0.69522873727618739</v>
      </c>
      <c r="H475" s="114">
        <v>0.97623377637756859</v>
      </c>
      <c r="I475" s="114">
        <v>0.91387596251947811</v>
      </c>
      <c r="J475" s="114">
        <v>0.67232364302525149</v>
      </c>
      <c r="K475" s="94">
        <v>0.74269929131080992</v>
      </c>
      <c r="L475" s="95"/>
      <c r="M475" s="96">
        <v>474</v>
      </c>
      <c r="N475" s="117">
        <v>0.7544759010210349</v>
      </c>
      <c r="O475" s="117">
        <v>0.76570897405202043</v>
      </c>
      <c r="P475" s="117">
        <v>-1.1044894742788831</v>
      </c>
      <c r="Q475" s="117">
        <v>0.6298033145580938</v>
      </c>
      <c r="R475" s="117">
        <v>-1.0387793455399279</v>
      </c>
      <c r="S475" s="117">
        <v>0.5107265807800474</v>
      </c>
      <c r="T475" s="117">
        <v>1.9815248337017732</v>
      </c>
      <c r="U475" s="114">
        <v>1.3650158291272811</v>
      </c>
      <c r="V475" s="114">
        <v>0.4463385497156131</v>
      </c>
      <c r="W475" s="88">
        <v>0.65168962423638599</v>
      </c>
      <c r="X475" s="50"/>
      <c r="Y475" s="89">
        <v>474</v>
      </c>
      <c r="Z475" s="114">
        <f>(幕後結果!$AB$2+幕後結果!$AB$4*幕後結果_最佳化!$N1476)*12/3</f>
        <v>0.88842952941703024</v>
      </c>
      <c r="AA475" s="114">
        <f>(幕後結果!$AC$2+幕後結果!$AC$4*幕後結果_最佳化!$O1476)*12/3</f>
        <v>2.7093532646272869</v>
      </c>
      <c r="AB475" s="114">
        <f>(幕後結果!$AD$2+幕後結果!$AD$4*幕後結果_最佳化!$P1476)*12/3</f>
        <v>-0.82282845077845934</v>
      </c>
      <c r="AC475" s="114">
        <f>(幕後結果!$AE$2+幕後結果!$AE$4*幕後結果_最佳化!$Q1476)*12/3</f>
        <v>8.1928409409604275E-2</v>
      </c>
      <c r="AD475" s="114">
        <f>(幕後結果!$AF$2+幕後結果!$AF$4*幕後結果_最佳化!$R1476)*12/3</f>
        <v>-1.5738047485466888</v>
      </c>
      <c r="AE475" s="114">
        <f>(幕後結果!$AG$2+幕後結果!$AG$4*幕後結果_最佳化!$S1476)*12/3</f>
        <v>1.1050365243656204</v>
      </c>
      <c r="AF475" s="114">
        <f>(幕後結果!$AH$2+幕後結果!$AH$4*幕後結果_最佳化!$T1476)*12/3</f>
        <v>0.52033578962437899</v>
      </c>
      <c r="AG475" s="114">
        <f>(幕後結果!$AI$2+幕後結果!$AI$4*幕後結果_最佳化!$U1476)*12/3</f>
        <v>0.1556124534141794</v>
      </c>
      <c r="AH475" s="114">
        <f>(幕後結果!$AJ$2+幕後結果!$AJ$4*幕後結果_最佳化!$V1476)*12/3</f>
        <v>1.5870133382974549</v>
      </c>
      <c r="AI475" s="90">
        <f>(幕後結果!$AK$2+幕後結果!$AK$4*幕後結果_最佳化!$W1476)*12/3</f>
        <v>2.3360492897040102</v>
      </c>
      <c r="AJ475" s="50"/>
      <c r="AK475" s="50"/>
      <c r="AL475" s="50"/>
      <c r="AM475" s="98">
        <v>474</v>
      </c>
      <c r="AN475" s="118">
        <f t="shared" si="92"/>
        <v>0.1700072322988031</v>
      </c>
      <c r="AO475" s="118">
        <f t="shared" si="93"/>
        <v>6.554135974218904E-2</v>
      </c>
      <c r="AP475" s="118">
        <f t="shared" si="94"/>
        <v>0.11039036637822772</v>
      </c>
      <c r="AQ475" s="118">
        <f t="shared" si="95"/>
        <v>0.13275986755063843</v>
      </c>
      <c r="AR475" s="118">
        <f t="shared" si="96"/>
        <v>0.14204503550096492</v>
      </c>
      <c r="AS475" s="118">
        <f t="shared" si="97"/>
        <v>6.6377032252468965E-2</v>
      </c>
      <c r="AT475" s="118">
        <f t="shared" si="98"/>
        <v>4.5333974177367668E-2</v>
      </c>
      <c r="AU475" s="118">
        <f t="shared" si="99"/>
        <v>0.17649685580320329</v>
      </c>
      <c r="AV475" s="118">
        <f t="shared" si="100"/>
        <v>3.772045000083777E-2</v>
      </c>
      <c r="AW475" s="118">
        <f t="shared" si="101"/>
        <v>5.3327826295299238E-2</v>
      </c>
      <c r="AX475" s="118">
        <f t="shared" si="102"/>
        <v>1</v>
      </c>
      <c r="AY475" s="118">
        <f>SUMPRODUCT(AN475:AW475,幕後結果_最佳化!$Z$1005:$AI$1005)</f>
        <v>-0.39689234314205635</v>
      </c>
      <c r="AZ475" s="118">
        <f>(SUMPRODUCT(AN475:AW475,MMULT(AN475:AW475,幕後結果!$AB$9:$AK$18)))*252</f>
        <v>9.1088334710179963E-2</v>
      </c>
      <c r="BA475" s="118">
        <f t="shared" si="103"/>
        <v>0.30180844042236454</v>
      </c>
      <c r="BB475" s="113">
        <f t="shared" si="104"/>
        <v>-1.4571903374424877</v>
      </c>
      <c r="BC475" s="50"/>
      <c r="BD475" s="50"/>
    </row>
    <row r="476" spans="1:56">
      <c r="A476" s="85">
        <v>475</v>
      </c>
      <c r="B476" s="114">
        <v>0.85050490745109131</v>
      </c>
      <c r="C476" s="114">
        <v>0.3615148667073762</v>
      </c>
      <c r="D476" s="114">
        <v>6.8845189141726992E-2</v>
      </c>
      <c r="E476" s="114">
        <v>0.86849794980586936</v>
      </c>
      <c r="F476" s="114">
        <v>0.13726861099422893</v>
      </c>
      <c r="G476" s="114">
        <v>0.4976855595075711</v>
      </c>
      <c r="H476" s="114">
        <v>0.37869934472892353</v>
      </c>
      <c r="I476" s="114">
        <v>0.50107741252115234</v>
      </c>
      <c r="J476" s="114">
        <v>0.45603631344234064</v>
      </c>
      <c r="K476" s="94">
        <v>0.30395944687281795</v>
      </c>
      <c r="L476" s="95"/>
      <c r="M476" s="96">
        <v>475</v>
      </c>
      <c r="N476" s="117">
        <v>1.0386013340825757</v>
      </c>
      <c r="O476" s="117">
        <v>-0.35441254629011465</v>
      </c>
      <c r="P476" s="117">
        <v>-1.4844469831740696</v>
      </c>
      <c r="Q476" s="117">
        <v>1.1193189356370203</v>
      </c>
      <c r="R476" s="117">
        <v>-1.0926734018918833</v>
      </c>
      <c r="S476" s="117">
        <v>-5.8014745215833165E-3</v>
      </c>
      <c r="T476" s="117">
        <v>-0.30889856364646295</v>
      </c>
      <c r="U476" s="114">
        <v>2.7006759719228777E-3</v>
      </c>
      <c r="V476" s="114">
        <v>-0.11042462214551571</v>
      </c>
      <c r="W476" s="88">
        <v>-0.51304635724152392</v>
      </c>
      <c r="X476" s="50"/>
      <c r="Y476" s="89">
        <v>475</v>
      </c>
      <c r="Z476" s="114">
        <f>(幕後結果!$AB$2+幕後結果!$AB$4*幕後結果_最佳化!$N1477)*12/3</f>
        <v>1.2411855736001867</v>
      </c>
      <c r="AA476" s="114">
        <f>(幕後結果!$AC$2+幕後結果!$AC$4*幕後結果_最佳化!$O1477)*12/3</f>
        <v>1.7398012321744745</v>
      </c>
      <c r="AB476" s="114">
        <f>(幕後結果!$AD$2+幕後結果!$AD$4*幕後結果_最佳化!$P1477)*12/3</f>
        <v>-1.3753390231189371</v>
      </c>
      <c r="AC476" s="114">
        <f>(幕後結果!$AE$2+幕後結果!$AE$4*幕後結果_最佳化!$Q1477)*12/3</f>
        <v>0.29518925034495586</v>
      </c>
      <c r="AD476" s="114">
        <f>(幕後結果!$AF$2+幕後結果!$AF$4*幕後結果_最佳化!$R1477)*12/3</f>
        <v>-1.6488554612676796</v>
      </c>
      <c r="AE476" s="114">
        <f>(幕後結果!$AG$2+幕後結果!$AG$4*幕後結果_最佳化!$S1477)*12/3</f>
        <v>0.55067056191911667</v>
      </c>
      <c r="AF476" s="114">
        <f>(幕後結果!$AH$2+幕後結果!$AH$4*幕後結果_最佳化!$T1477)*12/3</f>
        <v>-0.37372566651701605</v>
      </c>
      <c r="AG476" s="114">
        <f>(幕後結果!$AI$2+幕後結果!$AI$4*幕後結果_最佳化!$U1477)*12/3</f>
        <v>-1.643272499546925</v>
      </c>
      <c r="AH476" s="114">
        <f>(幕後結果!$AJ$2+幕後結果!$AJ$4*幕後結果_最佳化!$V1477)*12/3</f>
        <v>0.63196076064412865</v>
      </c>
      <c r="AI476" s="90">
        <f>(幕後結果!$AK$2+幕後結果!$AK$4*幕後結果_最佳化!$W1477)*12/3</f>
        <v>1.0039777024761047</v>
      </c>
      <c r="AJ476" s="50"/>
      <c r="AK476" s="50"/>
      <c r="AL476" s="50"/>
      <c r="AM476" s="98">
        <v>475</v>
      </c>
      <c r="AN476" s="118">
        <f t="shared" si="92"/>
        <v>0.12777699512631438</v>
      </c>
      <c r="AO476" s="118">
        <f t="shared" si="93"/>
        <v>2.3249540723546784E-2</v>
      </c>
      <c r="AP476" s="118">
        <f t="shared" si="94"/>
        <v>0.11888053463729013</v>
      </c>
      <c r="AQ476" s="118">
        <f t="shared" si="95"/>
        <v>5.1953732717911448E-2</v>
      </c>
      <c r="AR476" s="118">
        <f t="shared" si="96"/>
        <v>0.16304235665059219</v>
      </c>
      <c r="AS476" s="118">
        <f t="shared" si="97"/>
        <v>0.1004520718310395</v>
      </c>
      <c r="AT476" s="118">
        <f t="shared" si="98"/>
        <v>5.3627595561094116E-2</v>
      </c>
      <c r="AU476" s="118">
        <f t="shared" si="99"/>
        <v>7.302210846578E-2</v>
      </c>
      <c r="AV476" s="118">
        <f t="shared" si="100"/>
        <v>0.1286982151790412</v>
      </c>
      <c r="AW476" s="118">
        <f t="shared" si="101"/>
        <v>0.15929684910739025</v>
      </c>
      <c r="AX476" s="118">
        <f t="shared" si="102"/>
        <v>1</v>
      </c>
      <c r="AY476" s="118">
        <f>SUMPRODUCT(AN476:AW476,幕後結果_最佳化!$Z$1005:$AI$1005)</f>
        <v>-0.11077348182732802</v>
      </c>
      <c r="AZ476" s="118">
        <f>(SUMPRODUCT(AN476:AW476,MMULT(AN476:AW476,幕後結果!$AB$9:$AK$18)))*252</f>
        <v>7.3816187896569366E-2</v>
      </c>
      <c r="BA476" s="118">
        <f t="shared" si="103"/>
        <v>0.27169134674584206</v>
      </c>
      <c r="BB476" s="113">
        <f t="shared" si="104"/>
        <v>-0.56561787361996585</v>
      </c>
      <c r="BC476" s="50"/>
      <c r="BD476" s="50"/>
    </row>
    <row r="477" spans="1:56">
      <c r="A477" s="85">
        <v>476</v>
      </c>
      <c r="B477" s="114">
        <v>0.69515635192495706</v>
      </c>
      <c r="C477" s="114">
        <v>0.70786075015482575</v>
      </c>
      <c r="D477" s="114">
        <v>0.52142117530854759</v>
      </c>
      <c r="E477" s="114">
        <v>0.70480581638721285</v>
      </c>
      <c r="F477" s="114">
        <v>0.17749200571703883</v>
      </c>
      <c r="G477" s="114">
        <v>0.71175458187280793</v>
      </c>
      <c r="H477" s="114">
        <v>4.2278490881428876E-2</v>
      </c>
      <c r="I477" s="114">
        <v>0.87893704347701429</v>
      </c>
      <c r="J477" s="114">
        <v>0.17182060631322149</v>
      </c>
      <c r="K477" s="94">
        <v>0.63775398346579459</v>
      </c>
      <c r="L477" s="95"/>
      <c r="M477" s="96">
        <v>476</v>
      </c>
      <c r="N477" s="117">
        <v>0.5105198720870201</v>
      </c>
      <c r="O477" s="117">
        <v>0.54714590089233039</v>
      </c>
      <c r="P477" s="117">
        <v>5.3720751480185028E-2</v>
      </c>
      <c r="Q477" s="117">
        <v>0.53827332090685465</v>
      </c>
      <c r="R477" s="117">
        <v>-0.9249651964295631</v>
      </c>
      <c r="S477" s="117">
        <v>0.55851782476317624</v>
      </c>
      <c r="T477" s="117">
        <v>-1.7248362785817366</v>
      </c>
      <c r="U477" s="114">
        <v>1.1696895797463029</v>
      </c>
      <c r="V477" s="114">
        <v>-0.94699522400144776</v>
      </c>
      <c r="W477" s="88">
        <v>0.35246170503173574</v>
      </c>
      <c r="X477" s="50"/>
      <c r="Y477" s="89">
        <v>476</v>
      </c>
      <c r="Z477" s="114">
        <f>(幕後結果!$AB$2+幕後結果!$AB$4*幕後結果_最佳化!$N1478)*12/3</f>
        <v>0.5855458248711054</v>
      </c>
      <c r="AA477" s="114">
        <f>(幕後結果!$AC$2+幕後結果!$AC$4*幕後結果_最佳化!$O1478)*12/3</f>
        <v>2.3228634017486884</v>
      </c>
      <c r="AB477" s="114">
        <f>(幕後結果!$AD$2+幕後結果!$AD$4*幕後結果_最佳化!$P1478)*12/3</f>
        <v>3.3639548084558157E-2</v>
      </c>
      <c r="AC477" s="114">
        <f>(幕後結果!$AE$2+幕後結果!$AE$4*幕後結果_最佳化!$Q1478)*12/3</f>
        <v>-3.0209537788239316E-2</v>
      </c>
      <c r="AD477" s="114">
        <f>(幕後結果!$AF$2+幕後結果!$AF$4*幕後結果_最佳化!$R1478)*12/3</f>
        <v>-1.4133445904013007</v>
      </c>
      <c r="AE477" s="114">
        <f>(幕後結果!$AG$2+幕後結果!$AG$4*幕後結果_最佳化!$S1478)*12/3</f>
        <v>1.1330571913978629</v>
      </c>
      <c r="AF477" s="114">
        <f>(幕後結果!$AH$2+幕後結果!$AH$4*幕後結果_最佳化!$T1478)*12/3</f>
        <v>-0.93815015788287015</v>
      </c>
      <c r="AG477" s="114">
        <f>(幕後結果!$AI$2+幕後結果!$AI$4*幕後結果_最佳化!$U1478)*12/3</f>
        <v>-0.22630800050081401</v>
      </c>
      <c r="AH477" s="114">
        <f>(幕後結果!$AJ$2+幕後結果!$AJ$4*幕後結果_最佳化!$V1478)*12/3</f>
        <v>8.8718290383546505E-2</v>
      </c>
      <c r="AI477" s="90">
        <f>(幕後結果!$AK$2+幕後結果!$AK$4*幕後結果_最佳化!$W1478)*12/3</f>
        <v>1.4284515037109877</v>
      </c>
      <c r="AJ477" s="50"/>
      <c r="AK477" s="50"/>
      <c r="AL477" s="50"/>
      <c r="AM477" s="98">
        <v>476</v>
      </c>
      <c r="AN477" s="118">
        <f t="shared" si="92"/>
        <v>0.16210711064536709</v>
      </c>
      <c r="AO477" s="118">
        <f t="shared" si="93"/>
        <v>3.6571476682461896E-3</v>
      </c>
      <c r="AP477" s="118">
        <f t="shared" si="94"/>
        <v>0.18496175931370401</v>
      </c>
      <c r="AQ477" s="118">
        <f t="shared" si="95"/>
        <v>0.2077859407789355</v>
      </c>
      <c r="AR477" s="118">
        <f t="shared" si="96"/>
        <v>3.6307910806628242E-2</v>
      </c>
      <c r="AS477" s="118">
        <f t="shared" si="97"/>
        <v>0.17070522869585367</v>
      </c>
      <c r="AT477" s="118">
        <f t="shared" si="98"/>
        <v>0.15860231508748204</v>
      </c>
      <c r="AU477" s="118">
        <f t="shared" si="99"/>
        <v>2.7640913709316612E-2</v>
      </c>
      <c r="AV477" s="118">
        <f t="shared" si="100"/>
        <v>3.1088257150880755E-3</v>
      </c>
      <c r="AW477" s="118">
        <f t="shared" si="101"/>
        <v>4.5122847579378338E-2</v>
      </c>
      <c r="AX477" s="118">
        <f t="shared" si="102"/>
        <v>0.99999999999999978</v>
      </c>
      <c r="AY477" s="118">
        <f>SUMPRODUCT(AN477:AW477,幕後結果_最佳化!$Z$1005:$AI$1005)</f>
        <v>-0.25621559680279321</v>
      </c>
      <c r="AZ477" s="118">
        <f>(SUMPRODUCT(AN477:AW477,MMULT(AN477:AW477,幕後結果!$AB$9:$AK$18)))*252</f>
        <v>7.2293402287868513E-2</v>
      </c>
      <c r="BA477" s="118">
        <f t="shared" si="103"/>
        <v>0.26887432433735375</v>
      </c>
      <c r="BB477" s="113">
        <f t="shared" si="104"/>
        <v>-1.1124736344385791</v>
      </c>
      <c r="BC477" s="50"/>
      <c r="BD477" s="50"/>
    </row>
    <row r="478" spans="1:56">
      <c r="A478" s="85">
        <v>477</v>
      </c>
      <c r="B478" s="114">
        <v>0.96974955717989664</v>
      </c>
      <c r="C478" s="114">
        <v>0.7500558151883101</v>
      </c>
      <c r="D478" s="114">
        <v>0.23903320262544914</v>
      </c>
      <c r="E478" s="114">
        <v>0.40886460415432224</v>
      </c>
      <c r="F478" s="114">
        <v>0.19959198077695284</v>
      </c>
      <c r="G478" s="114">
        <v>0.52970052009683033</v>
      </c>
      <c r="H478" s="114">
        <v>0.48013198099688759</v>
      </c>
      <c r="I478" s="114">
        <v>0.20373070520242997</v>
      </c>
      <c r="J478" s="114">
        <v>0.18389090225997773</v>
      </c>
      <c r="K478" s="94">
        <v>0.46011582655814931</v>
      </c>
      <c r="L478" s="95"/>
      <c r="M478" s="96">
        <v>477</v>
      </c>
      <c r="N478" s="117">
        <v>1.8771255697065614</v>
      </c>
      <c r="O478" s="117">
        <v>0.67466540346901016</v>
      </c>
      <c r="P478" s="117">
        <v>-0.7094159297404915</v>
      </c>
      <c r="Q478" s="117">
        <v>-0.23046660772148617</v>
      </c>
      <c r="R478" s="117">
        <v>-0.84307953835788985</v>
      </c>
      <c r="S478" s="117">
        <v>7.4517069027033644E-2</v>
      </c>
      <c r="T478" s="117">
        <v>-4.9822342571354074E-2</v>
      </c>
      <c r="U478" s="114">
        <v>-0.82836925910771331</v>
      </c>
      <c r="V478" s="114">
        <v>-0.90063615531623364</v>
      </c>
      <c r="W478" s="88">
        <v>-0.10014192266843679</v>
      </c>
      <c r="X478" s="50"/>
      <c r="Y478" s="89">
        <v>477</v>
      </c>
      <c r="Z478" s="114">
        <f>(幕後結果!$AB$2+幕後結果!$AB$4*幕後結果_最佳化!$N1479)*12/3</f>
        <v>2.2822556711382482</v>
      </c>
      <c r="AA478" s="114">
        <f>(幕後結果!$AC$2+幕後結果!$AC$4*幕後結果_最佳化!$O1479)*12/3</f>
        <v>3.3551726695275796</v>
      </c>
      <c r="AB478" s="114">
        <f>(幕後結果!$AD$2+幕後結果!$AD$4*幕後結果_最佳化!$P1479)*12/3</f>
        <v>0.77065076751097317</v>
      </c>
      <c r="AC478" s="114">
        <f>(幕後結果!$AE$2+幕後結果!$AE$4*幕後結果_最佳化!$Q1479)*12/3</f>
        <v>-0.36649962525264429</v>
      </c>
      <c r="AD478" s="114">
        <f>(幕後結果!$AF$2+幕後結果!$AF$4*幕後結果_最佳化!$R1479)*12/3</f>
        <v>-1.0317549610933252</v>
      </c>
      <c r="AE478" s="114">
        <f>(幕後結果!$AG$2+幕後結果!$AG$4*幕後結果_最佳化!$S1479)*12/3</f>
        <v>0.93598366863100502</v>
      </c>
      <c r="AF478" s="114">
        <f>(幕後結果!$AH$2+幕後結果!$AH$4*幕後結果_最佳化!$T1479)*12/3</f>
        <v>-0.39676386720132029</v>
      </c>
      <c r="AG478" s="114">
        <f>(幕後結果!$AI$2+幕後結果!$AI$4*幕後結果_最佳化!$U1479)*12/3</f>
        <v>-2.6798653207099701</v>
      </c>
      <c r="AH478" s="114">
        <f>(幕後結果!$AJ$2+幕後結果!$AJ$4*幕後結果_最佳化!$V1479)*12/3</f>
        <v>0.31254051529163113</v>
      </c>
      <c r="AI478" s="90">
        <f>(幕後結果!$AK$2+幕後結果!$AK$4*幕後結果_最佳化!$W1479)*12/3</f>
        <v>0.92829488764639534</v>
      </c>
      <c r="AJ478" s="50"/>
      <c r="AK478" s="50"/>
      <c r="AL478" s="50"/>
      <c r="AM478" s="98">
        <v>477</v>
      </c>
      <c r="AN478" s="118">
        <f t="shared" si="92"/>
        <v>6.0932541057676558E-2</v>
      </c>
      <c r="AO478" s="118">
        <f t="shared" si="93"/>
        <v>0.14397839201258503</v>
      </c>
      <c r="AP478" s="118">
        <f t="shared" si="94"/>
        <v>0.15202589291498517</v>
      </c>
      <c r="AQ478" s="118">
        <f t="shared" si="95"/>
        <v>4.9683589751105409E-3</v>
      </c>
      <c r="AR478" s="118">
        <f t="shared" si="96"/>
        <v>0.14818660995911939</v>
      </c>
      <c r="AS478" s="118">
        <f t="shared" si="97"/>
        <v>0.15411363408573142</v>
      </c>
      <c r="AT478" s="118">
        <f t="shared" si="98"/>
        <v>0.12435912990971253</v>
      </c>
      <c r="AU478" s="118">
        <f t="shared" si="99"/>
        <v>3.5681731006944425E-2</v>
      </c>
      <c r="AV478" s="118">
        <f t="shared" si="100"/>
        <v>9.7787586585589836E-2</v>
      </c>
      <c r="AW478" s="118">
        <f t="shared" si="101"/>
        <v>7.796612349254517E-2</v>
      </c>
      <c r="AX478" s="118">
        <f t="shared" si="102"/>
        <v>1</v>
      </c>
      <c r="AY478" s="118">
        <f>SUMPRODUCT(AN478:AW478,幕後結果_最佳化!$Z$1005:$AI$1005)</f>
        <v>4.3112204335651771E-2</v>
      </c>
      <c r="AZ478" s="118">
        <f>(SUMPRODUCT(AN478:AW478,MMULT(AN478:AW478,幕後結果!$AB$9:$AK$18)))*252</f>
        <v>7.800846226740657E-2</v>
      </c>
      <c r="BA478" s="118">
        <f t="shared" si="103"/>
        <v>0.27929995035339078</v>
      </c>
      <c r="BB478" s="113">
        <f t="shared" si="104"/>
        <v>7.5977219252375207E-4</v>
      </c>
      <c r="BC478" s="50"/>
      <c r="BD478" s="50"/>
    </row>
    <row r="479" spans="1:56">
      <c r="A479" s="85">
        <v>478</v>
      </c>
      <c r="B479" s="114">
        <v>0.52076869724079522</v>
      </c>
      <c r="C479" s="114">
        <v>0.19894447855068664</v>
      </c>
      <c r="D479" s="114">
        <v>0.47608998695185489</v>
      </c>
      <c r="E479" s="114">
        <v>0.24458263180807793</v>
      </c>
      <c r="F479" s="114">
        <v>0.48200054247817792</v>
      </c>
      <c r="G479" s="114">
        <v>0.11978142644251943</v>
      </c>
      <c r="H479" s="114">
        <v>0.25094556240882038</v>
      </c>
      <c r="I479" s="114">
        <v>0.5642074651978124</v>
      </c>
      <c r="J479" s="114">
        <v>2.4112871069929653E-2</v>
      </c>
      <c r="K479" s="94">
        <v>2.9635592832520929E-2</v>
      </c>
      <c r="L479" s="95"/>
      <c r="M479" s="96">
        <v>478</v>
      </c>
      <c r="N479" s="117">
        <v>5.2082941135010496E-2</v>
      </c>
      <c r="O479" s="117">
        <v>-0.84539746912264846</v>
      </c>
      <c r="P479" s="117">
        <v>-5.9969440391748792E-2</v>
      </c>
      <c r="Q479" s="117">
        <v>-0.69163708934901358</v>
      </c>
      <c r="R479" s="117">
        <v>-4.5133267304579477E-2</v>
      </c>
      <c r="S479" s="117">
        <v>-1.1760801408945512</v>
      </c>
      <c r="T479" s="117">
        <v>-0.6715171704519427</v>
      </c>
      <c r="U479" s="114">
        <v>0.1616454429089807</v>
      </c>
      <c r="V479" s="114">
        <v>-1.975373814536034</v>
      </c>
      <c r="W479" s="88">
        <v>-1.8861764147312325</v>
      </c>
      <c r="X479" s="50"/>
      <c r="Y479" s="89">
        <v>478</v>
      </c>
      <c r="Z479" s="114">
        <f>(幕後結果!$AB$2+幕後結果!$AB$4*幕後結果_最佳化!$N1480)*12/3</f>
        <v>1.6373271300125294E-2</v>
      </c>
      <c r="AA479" s="114">
        <f>(幕後結果!$AC$2+幕後結果!$AC$4*幕後結果_最佳化!$O1480)*12/3</f>
        <v>0.58260992428170921</v>
      </c>
      <c r="AB479" s="114">
        <f>(幕後結果!$AD$2+幕後結果!$AD$4*幕後結果_最佳化!$P1480)*12/3</f>
        <v>-1.1585750689787691</v>
      </c>
      <c r="AC479" s="114">
        <f>(幕後結果!$AE$2+幕後結果!$AE$4*幕後結果_最佳化!$Q1480)*12/3</f>
        <v>-1.0210209828069003</v>
      </c>
      <c r="AD479" s="114">
        <f>(幕後結果!$AF$2+幕後結果!$AF$4*幕後結果_最佳化!$R1480)*12/3</f>
        <v>-1.1195733214886885</v>
      </c>
      <c r="AE479" s="114">
        <f>(幕後結果!$AG$2+幕後結果!$AG$4*幕後結果_最佳化!$S1480)*12/3</f>
        <v>-0.89450915983519419</v>
      </c>
      <c r="AF479" s="114">
        <f>(幕後結果!$AH$2+幕後結果!$AH$4*幕後結果_最佳化!$T1480)*12/3</f>
        <v>-0.7076782901919314</v>
      </c>
      <c r="AG479" s="114">
        <f>(幕後結果!$AI$2+幕後結果!$AI$4*幕後結果_最佳化!$U1480)*12/3</f>
        <v>-1.6760765375744635</v>
      </c>
      <c r="AH479" s="114">
        <f>(幕後結果!$AJ$2+幕後結果!$AJ$4*幕後結果_最佳化!$V1480)*12/3</f>
        <v>-0.78689690035784154</v>
      </c>
      <c r="AI479" s="90">
        <f>(幕後結果!$AK$2+幕後結果!$AK$4*幕後結果_最佳化!$W1480)*12/3</f>
        <v>-1.0619519803895159</v>
      </c>
      <c r="AJ479" s="50"/>
      <c r="AK479" s="50"/>
      <c r="AL479" s="50"/>
      <c r="AM479" s="98">
        <v>478</v>
      </c>
      <c r="AN479" s="118">
        <f t="shared" si="92"/>
        <v>0.12774298607369844</v>
      </c>
      <c r="AO479" s="118">
        <f t="shared" si="93"/>
        <v>0.15909718298913625</v>
      </c>
      <c r="AP479" s="118">
        <f t="shared" si="94"/>
        <v>0.1358514184329655</v>
      </c>
      <c r="AQ479" s="118">
        <f t="shared" si="95"/>
        <v>9.3410034047274479E-2</v>
      </c>
      <c r="AR479" s="118">
        <f t="shared" si="96"/>
        <v>9.0304955695665171E-2</v>
      </c>
      <c r="AS479" s="118">
        <f t="shared" si="97"/>
        <v>6.3471807166124508E-2</v>
      </c>
      <c r="AT479" s="118">
        <f t="shared" si="98"/>
        <v>0.12659843591712827</v>
      </c>
      <c r="AU479" s="118">
        <f t="shared" si="99"/>
        <v>5.488071813963517E-3</v>
      </c>
      <c r="AV479" s="118">
        <f t="shared" si="100"/>
        <v>0.13681756108828425</v>
      </c>
      <c r="AW479" s="118">
        <f t="shared" si="101"/>
        <v>6.1217546775759489E-2</v>
      </c>
      <c r="AX479" s="118">
        <f t="shared" si="102"/>
        <v>1</v>
      </c>
      <c r="AY479" s="118">
        <f>SUMPRODUCT(AN479:AW479,幕後結果_最佳化!$Z$1005:$AI$1005)</f>
        <v>0.10440682639608495</v>
      </c>
      <c r="AZ479" s="118">
        <f>(SUMPRODUCT(AN479:AW479,MMULT(AN479:AW479,幕後結果!$AB$9:$AK$18)))*252</f>
        <v>7.1878443390074723E-2</v>
      </c>
      <c r="BA479" s="118">
        <f t="shared" si="103"/>
        <v>0.26810155424777887</v>
      </c>
      <c r="BB479" s="113">
        <f t="shared" si="104"/>
        <v>0.22941615004305599</v>
      </c>
      <c r="BC479" s="50"/>
      <c r="BD479" s="50"/>
    </row>
    <row r="480" spans="1:56">
      <c r="A480" s="85">
        <v>479</v>
      </c>
      <c r="B480" s="114">
        <v>0.8105393842831019</v>
      </c>
      <c r="C480" s="114">
        <v>0.79933754703333371</v>
      </c>
      <c r="D480" s="114">
        <v>0.52659373110538055</v>
      </c>
      <c r="E480" s="114">
        <v>0.80408962430160691</v>
      </c>
      <c r="F480" s="114">
        <v>0.35451274276848088</v>
      </c>
      <c r="G480" s="114">
        <v>0.28121622259529944</v>
      </c>
      <c r="H480" s="114">
        <v>0.73721987906740738</v>
      </c>
      <c r="I480" s="114">
        <v>0.36608601689887421</v>
      </c>
      <c r="J480" s="114">
        <v>0.55805276872282317</v>
      </c>
      <c r="K480" s="94">
        <v>0.2912833491967739</v>
      </c>
      <c r="L480" s="95"/>
      <c r="M480" s="96">
        <v>479</v>
      </c>
      <c r="N480" s="117">
        <v>0.87988570136144395</v>
      </c>
      <c r="O480" s="117">
        <v>0.83925735912137578</v>
      </c>
      <c r="P480" s="117">
        <v>6.6710044479038555E-2</v>
      </c>
      <c r="Q480" s="117">
        <v>0.85632009075087179</v>
      </c>
      <c r="R480" s="117">
        <v>-0.37316521256922863</v>
      </c>
      <c r="S480" s="117">
        <v>-0.57923229098356643</v>
      </c>
      <c r="T480" s="117">
        <v>0.63479788655763025</v>
      </c>
      <c r="U480" s="114">
        <v>-0.34223767608907041</v>
      </c>
      <c r="V480" s="114">
        <v>0.14603410825659408</v>
      </c>
      <c r="W480" s="88">
        <v>-0.54963944491715777</v>
      </c>
      <c r="X480" s="50"/>
      <c r="Y480" s="89">
        <v>479</v>
      </c>
      <c r="Z480" s="114">
        <f>(幕後結果!$AB$2+幕後結果!$AB$4*幕後結果_最佳化!$N1481)*12/3</f>
        <v>1.0441321168031445</v>
      </c>
      <c r="AA480" s="114">
        <f>(幕後結果!$AC$2+幕後結果!$AC$4*幕後結果_最佳化!$O1481)*12/3</f>
        <v>2.8679567144020481</v>
      </c>
      <c r="AB480" s="114">
        <f>(幕後結果!$AD$2+幕後結果!$AD$4*幕後結果_最佳化!$P1481)*12/3</f>
        <v>0.56874384720080084</v>
      </c>
      <c r="AC480" s="114">
        <f>(幕後結果!$AE$2+幕後結果!$AE$4*幕後結果_最佳化!$Q1481)*12/3</f>
        <v>0.2433695885984882</v>
      </c>
      <c r="AD480" s="114">
        <f>(幕後結果!$AF$2+幕後結果!$AF$4*幕後結果_最佳化!$R1481)*12/3</f>
        <v>-0.59404484025985038</v>
      </c>
      <c r="AE480" s="114">
        <f>(幕後結果!$AG$2+幕後結果!$AG$4*幕後結果_最佳化!$S1481)*12/3</f>
        <v>0.43738800612649159</v>
      </c>
      <c r="AF480" s="114">
        <f>(幕後結果!$AH$2+幕後結果!$AH$4*幕後結果_最佳化!$T1481)*12/3</f>
        <v>8.3242451343650048E-2</v>
      </c>
      <c r="AG480" s="114">
        <f>(幕後結果!$AI$2+幕後結果!$AI$4*幕後結果_最佳化!$U1481)*12/3</f>
        <v>-1.6662549005992922</v>
      </c>
      <c r="AH480" s="114">
        <f>(幕後結果!$AJ$2+幕後結果!$AJ$4*幕後結果_最佳化!$V1481)*12/3</f>
        <v>1.1514937197325983</v>
      </c>
      <c r="AI480" s="90">
        <f>(幕後結果!$AK$2+幕後結果!$AK$4*幕後結果_最佳化!$W1481)*12/3</f>
        <v>0.97945408317050398</v>
      </c>
      <c r="AJ480" s="50"/>
      <c r="AK480" s="50"/>
      <c r="AL480" s="50"/>
      <c r="AM480" s="98">
        <v>479</v>
      </c>
      <c r="AN480" s="118">
        <f t="shared" si="92"/>
        <v>9.7608155811618247E-2</v>
      </c>
      <c r="AO480" s="118">
        <f t="shared" si="93"/>
        <v>6.0532264681068884E-2</v>
      </c>
      <c r="AP480" s="118">
        <f t="shared" si="94"/>
        <v>0.16605217762149857</v>
      </c>
      <c r="AQ480" s="118">
        <f t="shared" si="95"/>
        <v>0.13584377084904412</v>
      </c>
      <c r="AR480" s="118">
        <f t="shared" si="96"/>
        <v>7.6261403467327099E-2</v>
      </c>
      <c r="AS480" s="118">
        <f t="shared" si="97"/>
        <v>6.8032317222279773E-2</v>
      </c>
      <c r="AT480" s="118">
        <f t="shared" si="98"/>
        <v>0.14333538340223523</v>
      </c>
      <c r="AU480" s="118">
        <f t="shared" si="99"/>
        <v>0.15912702002155865</v>
      </c>
      <c r="AV480" s="118">
        <f t="shared" si="100"/>
        <v>1.9934845866234185E-2</v>
      </c>
      <c r="AW480" s="118">
        <f t="shared" si="101"/>
        <v>7.3272661057135244E-2</v>
      </c>
      <c r="AX480" s="118">
        <f t="shared" si="102"/>
        <v>0.99999999999999989</v>
      </c>
      <c r="AY480" s="118">
        <f>SUMPRODUCT(AN480:AW480,幕後結果_最佳化!$Z$1005:$AI$1005)</f>
        <v>-0.3863602317446353</v>
      </c>
      <c r="AZ480" s="118">
        <f>(SUMPRODUCT(AN480:AW480,MMULT(AN480:AW480,幕後結果!$AB$9:$AK$18)))*252</f>
        <v>7.9488510449392022E-2</v>
      </c>
      <c r="BA480" s="118">
        <f t="shared" si="103"/>
        <v>0.28193706824288295</v>
      </c>
      <c r="BB480" s="113">
        <f t="shared" si="104"/>
        <v>-1.5225391766322707</v>
      </c>
      <c r="BC480" s="50"/>
      <c r="BD480" s="50"/>
    </row>
    <row r="481" spans="1:56">
      <c r="A481" s="85">
        <v>480</v>
      </c>
      <c r="B481" s="114">
        <v>0.57161560283062829</v>
      </c>
      <c r="C481" s="114">
        <v>0.56283665025967311</v>
      </c>
      <c r="D481" s="114">
        <v>0.99841177135449355</v>
      </c>
      <c r="E481" s="114">
        <v>0.44784360256835964</v>
      </c>
      <c r="F481" s="114">
        <v>0.93828599355659081</v>
      </c>
      <c r="G481" s="114">
        <v>0.77033257136463695</v>
      </c>
      <c r="H481" s="114">
        <v>0.64991565598619205</v>
      </c>
      <c r="I481" s="114">
        <v>0.470282495321793</v>
      </c>
      <c r="J481" s="114">
        <v>0.86896412823884472</v>
      </c>
      <c r="K481" s="94">
        <v>0.65840859908158378</v>
      </c>
      <c r="L481" s="95"/>
      <c r="M481" s="96">
        <v>480</v>
      </c>
      <c r="N481" s="117">
        <v>0.18048886621425261</v>
      </c>
      <c r="O481" s="117">
        <v>0.15816510537469589</v>
      </c>
      <c r="P481" s="117">
        <v>2.9501246674125525</v>
      </c>
      <c r="Q481" s="117">
        <v>-0.1311113721646778</v>
      </c>
      <c r="R481" s="117">
        <v>1.5405431513574159</v>
      </c>
      <c r="S481" s="117">
        <v>0.73994254543269511</v>
      </c>
      <c r="T481" s="117">
        <v>0.38509276516241386</v>
      </c>
      <c r="U481" s="114">
        <v>-7.4559761493513024E-2</v>
      </c>
      <c r="V481" s="114">
        <v>1.121507869848595</v>
      </c>
      <c r="W481" s="88">
        <v>0.4081237807990627</v>
      </c>
      <c r="X481" s="50"/>
      <c r="Y481" s="89">
        <v>480</v>
      </c>
      <c r="Z481" s="114">
        <f>(幕後結果!$AB$2+幕後結果!$AB$4*幕後結果_最佳化!$N1482)*12/3</f>
        <v>0.17579569854485991</v>
      </c>
      <c r="AA481" s="114">
        <f>(幕後結果!$AC$2+幕後結果!$AC$4*幕後結果_最佳化!$O1482)*12/3</f>
        <v>1.7036514426952596</v>
      </c>
      <c r="AB481" s="114">
        <f>(幕後結果!$AD$2+幕後結果!$AD$4*幕後結果_最佳化!$P1482)*12/3</f>
        <v>2.5444396076768196</v>
      </c>
      <c r="AC481" s="114">
        <f>(幕後結果!$AE$2+幕後結果!$AE$4*幕後結果_最佳化!$Q1482)*12/3</f>
        <v>-0.54555874702585061</v>
      </c>
      <c r="AD481" s="114">
        <f>(幕後結果!$AF$2+幕後結果!$AF$4*幕後結果_最佳化!$R1482)*12/3</f>
        <v>1.3036868826811214</v>
      </c>
      <c r="AE481" s="114">
        <f>(幕後結果!$AG$2+幕後結果!$AG$4*幕後結果_最佳化!$S1482)*12/3</f>
        <v>1.6855958196039296</v>
      </c>
      <c r="AF481" s="114">
        <f>(幕後結果!$AH$2+幕後結果!$AH$4*幕後結果_最佳化!$T1482)*12/3</f>
        <v>-5.8606330418722541E-2</v>
      </c>
      <c r="AG481" s="114">
        <f>(幕後結果!$AI$2+幕後結果!$AI$4*幕後結果_最佳化!$U1482)*12/3</f>
        <v>-0.21808635858519043</v>
      </c>
      <c r="AH481" s="114">
        <f>(幕後結果!$AJ$2+幕後結果!$AJ$4*幕後結果_最佳化!$V1482)*12/3</f>
        <v>1.5787443205028637</v>
      </c>
      <c r="AI481" s="90">
        <f>(幕後結果!$AK$2+幕後結果!$AK$4*幕後結果_最佳化!$W1482)*12/3</f>
        <v>1.3407483673937186</v>
      </c>
      <c r="AJ481" s="50"/>
      <c r="AK481" s="50"/>
      <c r="AL481" s="50"/>
      <c r="AM481" s="98">
        <v>480</v>
      </c>
      <c r="AN481" s="118">
        <f t="shared" si="92"/>
        <v>0.10258332922507286</v>
      </c>
      <c r="AO481" s="118">
        <f t="shared" si="93"/>
        <v>4.4751234915422725E-2</v>
      </c>
      <c r="AP481" s="118">
        <f t="shared" si="94"/>
        <v>0.1175662406358938</v>
      </c>
      <c r="AQ481" s="118">
        <f t="shared" si="95"/>
        <v>0.14449027564228087</v>
      </c>
      <c r="AR481" s="118">
        <f t="shared" si="96"/>
        <v>0.16510553510190351</v>
      </c>
      <c r="AS481" s="118">
        <f t="shared" si="97"/>
        <v>0.15598130510584035</v>
      </c>
      <c r="AT481" s="118">
        <f t="shared" si="98"/>
        <v>7.8948916541103392E-2</v>
      </c>
      <c r="AU481" s="118">
        <f t="shared" si="99"/>
        <v>5.919911327388383E-2</v>
      </c>
      <c r="AV481" s="118">
        <f t="shared" si="100"/>
        <v>6.2496055770662334E-2</v>
      </c>
      <c r="AW481" s="118">
        <f t="shared" si="101"/>
        <v>6.8877993787936506E-2</v>
      </c>
      <c r="AX481" s="118">
        <f t="shared" si="102"/>
        <v>1</v>
      </c>
      <c r="AY481" s="118">
        <f>SUMPRODUCT(AN481:AW481,幕後結果_最佳化!$Z$1005:$AI$1005)</f>
        <v>-0.20684341521583685</v>
      </c>
      <c r="AZ481" s="118">
        <f>(SUMPRODUCT(AN481:AW481,MMULT(AN481:AW481,幕後結果!$AB$9:$AK$18)))*252</f>
        <v>7.0176776164166219E-2</v>
      </c>
      <c r="BA481" s="118">
        <f t="shared" si="103"/>
        <v>0.26490899600460194</v>
      </c>
      <c r="BB481" s="113">
        <f t="shared" si="104"/>
        <v>-0.94275173354814401</v>
      </c>
      <c r="BC481" s="50"/>
      <c r="BD481" s="50"/>
    </row>
    <row r="482" spans="1:56">
      <c r="A482" s="85">
        <v>481</v>
      </c>
      <c r="B482" s="114">
        <v>5.817914569037419E-2</v>
      </c>
      <c r="C482" s="114">
        <v>0.51778064648314204</v>
      </c>
      <c r="D482" s="114">
        <v>0.53919888058068288</v>
      </c>
      <c r="E482" s="114">
        <v>0.43301053446685733</v>
      </c>
      <c r="F482" s="114">
        <v>0.84329037769183146</v>
      </c>
      <c r="G482" s="114">
        <v>0.60289798077905821</v>
      </c>
      <c r="H482" s="114">
        <v>0.48120263308086431</v>
      </c>
      <c r="I482" s="114">
        <v>0.94769810058476334</v>
      </c>
      <c r="J482" s="114">
        <v>0.14291141741656177</v>
      </c>
      <c r="K482" s="94">
        <v>0.89861175119815817</v>
      </c>
      <c r="L482" s="95"/>
      <c r="M482" s="96">
        <v>481</v>
      </c>
      <c r="N482" s="117">
        <v>-1.5702442811142021</v>
      </c>
      <c r="O482" s="117">
        <v>4.4584237230448208E-2</v>
      </c>
      <c r="P482" s="117">
        <v>9.8415661668465382E-2</v>
      </c>
      <c r="Q482" s="117">
        <v>-0.16871468306182322</v>
      </c>
      <c r="R482" s="117">
        <v>1.0080733620470559</v>
      </c>
      <c r="S482" s="117">
        <v>0.26085537600566461</v>
      </c>
      <c r="T482" s="117">
        <v>-4.7135459472872621E-2</v>
      </c>
      <c r="U482" s="114">
        <v>1.6229326697187723</v>
      </c>
      <c r="V482" s="114">
        <v>-1.0673300240981507</v>
      </c>
      <c r="W482" s="88">
        <v>1.2736809862045895</v>
      </c>
      <c r="X482" s="50"/>
      <c r="Y482" s="89">
        <v>481</v>
      </c>
      <c r="Z482" s="114">
        <f>(幕後結果!$AB$2+幕後結果!$AB$4*幕後結果_最佳化!$N1483)*12/3</f>
        <v>-1.9978277353634535</v>
      </c>
      <c r="AA482" s="114">
        <f>(幕後結果!$AC$2+幕後結果!$AC$4*幕後結果_最佳化!$O1483)*12/3</f>
        <v>0.43259113195972504</v>
      </c>
      <c r="AB482" s="114">
        <f>(幕後結果!$AD$2+幕後結果!$AD$4*幕後結果_最佳化!$P1483)*12/3</f>
        <v>-2.3847377079133443</v>
      </c>
      <c r="AC482" s="114">
        <f>(幕後結果!$AE$2+幕後結果!$AE$4*幕後結果_最佳化!$Q1483)*12/3</f>
        <v>-0.74793442941373911</v>
      </c>
      <c r="AD482" s="114">
        <f>(幕後結果!$AF$2+幕後結果!$AF$4*幕後結果_最佳化!$R1483)*12/3</f>
        <v>-0.42228029156570512</v>
      </c>
      <c r="AE482" s="114">
        <f>(幕後結果!$AG$2+幕後結果!$AG$4*幕後結果_最佳化!$S1483)*12/3</f>
        <v>0.39304863104493926</v>
      </c>
      <c r="AF482" s="114">
        <f>(幕後結果!$AH$2+幕後結果!$AH$4*幕後結果_最佳化!$T1483)*12/3</f>
        <v>-0.27765565979284867</v>
      </c>
      <c r="AG482" s="114">
        <f>(幕後結果!$AI$2+幕後結果!$AI$4*幕後結果_最佳化!$U1483)*12/3</f>
        <v>0.14536104909353642</v>
      </c>
      <c r="AH482" s="114">
        <f>(幕後結果!$AJ$2+幕後結果!$AJ$4*幕後結果_最佳化!$V1483)*12/3</f>
        <v>7.6411363218882089E-2</v>
      </c>
      <c r="AI482" s="90">
        <f>(幕後結果!$AK$2+幕後結果!$AK$4*幕後結果_最佳化!$W1483)*12/3</f>
        <v>1.9061242216573095</v>
      </c>
      <c r="AJ482" s="50"/>
      <c r="AK482" s="50"/>
      <c r="AL482" s="50"/>
      <c r="AM482" s="98">
        <v>481</v>
      </c>
      <c r="AN482" s="118">
        <f t="shared" si="92"/>
        <v>3.7884188875678737E-2</v>
      </c>
      <c r="AO482" s="118">
        <f t="shared" si="93"/>
        <v>7.9493640020688219E-2</v>
      </c>
      <c r="AP482" s="118">
        <f t="shared" si="94"/>
        <v>0.14034184713276518</v>
      </c>
      <c r="AQ482" s="118">
        <f t="shared" si="95"/>
        <v>6.6760960712180975E-2</v>
      </c>
      <c r="AR482" s="118">
        <f t="shared" si="96"/>
        <v>5.3629459604186316E-2</v>
      </c>
      <c r="AS482" s="118">
        <f t="shared" si="97"/>
        <v>0.17923440078731592</v>
      </c>
      <c r="AT482" s="118">
        <f t="shared" si="98"/>
        <v>0.12343250396459018</v>
      </c>
      <c r="AU482" s="118">
        <f t="shared" si="99"/>
        <v>0.17676326035945367</v>
      </c>
      <c r="AV482" s="118">
        <f t="shared" si="100"/>
        <v>2.6928185601196968E-2</v>
      </c>
      <c r="AW482" s="118">
        <f t="shared" si="101"/>
        <v>0.11553155294194373</v>
      </c>
      <c r="AX482" s="118">
        <f t="shared" si="102"/>
        <v>0.99999999999999978</v>
      </c>
      <c r="AY482" s="118">
        <f>SUMPRODUCT(AN482:AW482,幕後結果_最佳化!$Z$1005:$AI$1005)</f>
        <v>-0.21634237298185255</v>
      </c>
      <c r="AZ482" s="118">
        <f>(SUMPRODUCT(AN482:AW482,MMULT(AN482:AW482,幕後結果!$AB$9:$AK$18)))*252</f>
        <v>7.8210972108263721E-2</v>
      </c>
      <c r="BA482" s="118">
        <f t="shared" si="103"/>
        <v>0.27966224648361765</v>
      </c>
      <c r="BB482" s="113">
        <f t="shared" si="104"/>
        <v>-0.9269838036470136</v>
      </c>
      <c r="BC482" s="50"/>
      <c r="BD482" s="50"/>
    </row>
    <row r="483" spans="1:56">
      <c r="A483" s="85">
        <v>482</v>
      </c>
      <c r="B483" s="114">
        <v>0.25539838269589787</v>
      </c>
      <c r="C483" s="114">
        <v>0.55430184911988722</v>
      </c>
      <c r="D483" s="114">
        <v>0.31720789286910001</v>
      </c>
      <c r="E483" s="114">
        <v>0.41265773295408792</v>
      </c>
      <c r="F483" s="114">
        <v>0.5542508179125667</v>
      </c>
      <c r="G483" s="114">
        <v>0.57192556480831169</v>
      </c>
      <c r="H483" s="114">
        <v>0.51795285626345589</v>
      </c>
      <c r="I483" s="114">
        <v>0.88883096140828832</v>
      </c>
      <c r="J483" s="114">
        <v>9.6739700113674498E-2</v>
      </c>
      <c r="K483" s="94">
        <v>0.97633741294145371</v>
      </c>
      <c r="L483" s="95"/>
      <c r="M483" s="96">
        <v>482</v>
      </c>
      <c r="N483" s="117">
        <v>-0.65759755605308878</v>
      </c>
      <c r="O483" s="117">
        <v>0.13653760075547106</v>
      </c>
      <c r="P483" s="117">
        <v>-0.47552083590941313</v>
      </c>
      <c r="Q483" s="117">
        <v>-0.2207135684344422</v>
      </c>
      <c r="R483" s="117">
        <v>0.13640848771109476</v>
      </c>
      <c r="S483" s="117">
        <v>0.18127864087231632</v>
      </c>
      <c r="T483" s="117">
        <v>4.5016336546655621E-2</v>
      </c>
      <c r="U483" s="114">
        <v>1.2203345507007728</v>
      </c>
      <c r="V483" s="114">
        <v>-1.3003547819992329</v>
      </c>
      <c r="W483" s="88">
        <v>1.9833784347814558</v>
      </c>
      <c r="X483" s="50"/>
      <c r="Y483" s="89">
        <v>482</v>
      </c>
      <c r="Z483" s="114">
        <f>(幕後結果!$AB$2+幕後結果!$AB$4*幕後結果_最佳化!$N1484)*12/3</f>
        <v>-0.86473083164649722</v>
      </c>
      <c r="AA483" s="114">
        <f>(幕後結果!$AC$2+幕後結果!$AC$4*幕後結果_最佳化!$O1484)*12/3</f>
        <v>1.12900368526701</v>
      </c>
      <c r="AB483" s="114">
        <f>(幕後結果!$AD$2+幕後結果!$AD$4*幕後結果_最佳化!$P1484)*12/3</f>
        <v>-1.9569949158543516</v>
      </c>
      <c r="AC483" s="114">
        <f>(幕後結果!$AE$2+幕後結果!$AE$4*幕後結果_最佳化!$Q1484)*12/3</f>
        <v>-0.67704725235726448</v>
      </c>
      <c r="AD483" s="114">
        <f>(幕後結果!$AF$2+幕後結果!$AF$4*幕後結果_最佳化!$R1484)*12/3</f>
        <v>-1.0544375264960992</v>
      </c>
      <c r="AE483" s="114">
        <f>(幕後結果!$AG$2+幕後結果!$AG$4*幕後結果_最佳化!$S1484)*12/3</f>
        <v>0.3903481063291962</v>
      </c>
      <c r="AF483" s="114">
        <f>(幕後結果!$AH$2+幕後結果!$AH$4*幕後結果_最佳化!$T1484)*12/3</f>
        <v>-0.30602880188063597</v>
      </c>
      <c r="AG483" s="114">
        <f>(幕後結果!$AI$2+幕後結果!$AI$4*幕後結果_最佳化!$U1484)*12/3</f>
        <v>-0.49195329555187728</v>
      </c>
      <c r="AH483" s="114">
        <f>(幕後結果!$AJ$2+幕後結果!$AJ$4*幕後結果_最佳化!$V1484)*12/3</f>
        <v>-9.5527166823833332E-3</v>
      </c>
      <c r="AI483" s="90">
        <f>(幕後結果!$AK$2+幕後結果!$AK$4*幕後結果_最佳化!$W1484)*12/3</f>
        <v>2.5303873680750044</v>
      </c>
      <c r="AJ483" s="50"/>
      <c r="AK483" s="50"/>
      <c r="AL483" s="50"/>
      <c r="AM483" s="98">
        <v>482</v>
      </c>
      <c r="AN483" s="118">
        <f t="shared" si="92"/>
        <v>4.7786397881194188E-2</v>
      </c>
      <c r="AO483" s="118">
        <f t="shared" si="93"/>
        <v>0.14646006121649444</v>
      </c>
      <c r="AP483" s="118">
        <f t="shared" si="94"/>
        <v>7.2618470479770894E-2</v>
      </c>
      <c r="AQ483" s="118">
        <f t="shared" si="95"/>
        <v>0.10996938244988388</v>
      </c>
      <c r="AR483" s="118">
        <f t="shared" si="96"/>
        <v>0.10807540162071971</v>
      </c>
      <c r="AS483" s="118">
        <f t="shared" si="97"/>
        <v>0.15098619472079178</v>
      </c>
      <c r="AT483" s="118">
        <f t="shared" si="98"/>
        <v>0.12922371214513195</v>
      </c>
      <c r="AU483" s="118">
        <f t="shared" si="99"/>
        <v>0.11471951432975135</v>
      </c>
      <c r="AV483" s="118">
        <f t="shared" si="100"/>
        <v>5.4458631960672382E-2</v>
      </c>
      <c r="AW483" s="118">
        <f t="shared" si="101"/>
        <v>6.5702233195589613E-2</v>
      </c>
      <c r="AX483" s="118">
        <f t="shared" si="102"/>
        <v>1.0000000000000002</v>
      </c>
      <c r="AY483" s="118">
        <f>SUMPRODUCT(AN483:AW483,幕後結果_最佳化!$Z$1005:$AI$1005)</f>
        <v>-7.8555838431800556E-2</v>
      </c>
      <c r="AZ483" s="118">
        <f>(SUMPRODUCT(AN483:AW483,MMULT(AN483:AW483,幕後結果!$AB$9:$AK$18)))*252</f>
        <v>6.4317485532184679E-2</v>
      </c>
      <c r="BA483" s="118">
        <f t="shared" si="103"/>
        <v>0.25360892242226946</v>
      </c>
      <c r="BB483" s="113">
        <f t="shared" si="104"/>
        <v>-0.47890995818187937</v>
      </c>
      <c r="BC483" s="50"/>
      <c r="BD483" s="50"/>
    </row>
    <row r="484" spans="1:56">
      <c r="A484" s="85">
        <v>483</v>
      </c>
      <c r="B484" s="114">
        <v>0.9205717527798063</v>
      </c>
      <c r="C484" s="114">
        <v>0.90211495292259403</v>
      </c>
      <c r="D484" s="114">
        <v>0.91260652231174078</v>
      </c>
      <c r="E484" s="114">
        <v>0.83315640201886265</v>
      </c>
      <c r="F484" s="114">
        <v>0.95944194932900917</v>
      </c>
      <c r="G484" s="114">
        <v>0.19026782315077306</v>
      </c>
      <c r="H484" s="114">
        <v>0.10773799877001955</v>
      </c>
      <c r="I484" s="114">
        <v>9.4660021757213109E-2</v>
      </c>
      <c r="J484" s="114">
        <v>2.547502168477922E-2</v>
      </c>
      <c r="K484" s="94">
        <v>7.2713854448109849E-3</v>
      </c>
      <c r="L484" s="95"/>
      <c r="M484" s="96">
        <v>483</v>
      </c>
      <c r="N484" s="117">
        <v>1.4089278806485073</v>
      </c>
      <c r="O484" s="117">
        <v>1.2936970227092661</v>
      </c>
      <c r="P484" s="117">
        <v>1.3569819199482511</v>
      </c>
      <c r="Q484" s="117">
        <v>0.96671366101768863</v>
      </c>
      <c r="R484" s="117">
        <v>1.7442465850384035</v>
      </c>
      <c r="S484" s="117">
        <v>-0.87690977518527857</v>
      </c>
      <c r="T484" s="117">
        <v>-1.2386476930529589</v>
      </c>
      <c r="U484" s="114">
        <v>-1.3125932554102961</v>
      </c>
      <c r="V484" s="114">
        <v>-1.9519002941163563</v>
      </c>
      <c r="W484" s="88">
        <v>-2.4435694342485883</v>
      </c>
      <c r="X484" s="50"/>
      <c r="Y484" s="89">
        <v>483</v>
      </c>
      <c r="Z484" s="114">
        <f>(幕後結果!$AB$2+幕後結果!$AB$4*幕後結果_最佳化!$N1485)*12/3</f>
        <v>1.7009646444667934</v>
      </c>
      <c r="AA484" s="114">
        <f>(幕後結果!$AC$2+幕後結果!$AC$4*幕後結果_最佳化!$O1485)*12/3</f>
        <v>3.6859222131954663</v>
      </c>
      <c r="AB484" s="114">
        <f>(幕後結果!$AD$2+幕後結果!$AD$4*幕後結果_最佳化!$P1485)*12/3</f>
        <v>2.6802793247534993</v>
      </c>
      <c r="AC484" s="114">
        <f>(幕後結果!$AE$2+幕後結果!$AE$4*幕後結果_最佳化!$Q1485)*12/3</f>
        <v>0.41457735848566996</v>
      </c>
      <c r="AD484" s="114">
        <f>(幕後結果!$AF$2+幕後結果!$AF$4*幕後結果_最佳化!$R1485)*12/3</f>
        <v>2.1033916023439465</v>
      </c>
      <c r="AE484" s="114">
        <f>(幕後結果!$AG$2+幕後結果!$AG$4*幕後結果_最佳化!$S1485)*12/3</f>
        <v>0.920917328948335</v>
      </c>
      <c r="AF484" s="114">
        <f>(幕後結果!$AH$2+幕後結果!$AH$4*幕後結果_最佳化!$T1485)*12/3</f>
        <v>-0.48703681500289803</v>
      </c>
      <c r="AG484" s="114">
        <f>(幕後結果!$AI$2+幕後結果!$AI$4*幕後結果_最佳化!$U1485)*12/3</f>
        <v>-2.0040680801004709</v>
      </c>
      <c r="AH484" s="114">
        <f>(幕後結果!$AJ$2+幕後結果!$AJ$4*幕後結果_最佳化!$V1485)*12/3</f>
        <v>-0.11093856967535876</v>
      </c>
      <c r="AI484" s="90">
        <f>(幕後結果!$AK$2+幕後結果!$AK$4*幕後結果_最佳化!$W1485)*12/3</f>
        <v>-0.6321201140791507</v>
      </c>
      <c r="AJ484" s="50"/>
      <c r="AK484" s="50"/>
      <c r="AL484" s="50"/>
      <c r="AM484" s="98">
        <v>483</v>
      </c>
      <c r="AN484" s="118">
        <f t="shared" si="92"/>
        <v>0.14423052458989158</v>
      </c>
      <c r="AO484" s="118">
        <f t="shared" si="93"/>
        <v>0.12631373122153772</v>
      </c>
      <c r="AP484" s="118">
        <f t="shared" si="94"/>
        <v>8.8344150655200867E-4</v>
      </c>
      <c r="AQ484" s="118">
        <f t="shared" si="95"/>
        <v>8.3665902312295995E-2</v>
      </c>
      <c r="AR484" s="118">
        <f t="shared" si="96"/>
        <v>0.14959579805458989</v>
      </c>
      <c r="AS484" s="118">
        <f t="shared" si="97"/>
        <v>2.5062501041813925E-2</v>
      </c>
      <c r="AT484" s="118">
        <f t="shared" si="98"/>
        <v>7.3610991222342534E-3</v>
      </c>
      <c r="AU484" s="118">
        <f t="shared" si="99"/>
        <v>0.19664565172899112</v>
      </c>
      <c r="AV484" s="118">
        <f t="shared" si="100"/>
        <v>0.18767841578980096</v>
      </c>
      <c r="AW484" s="118">
        <f t="shared" si="101"/>
        <v>7.8562934632292566E-2</v>
      </c>
      <c r="AX484" s="118">
        <f t="shared" si="102"/>
        <v>1</v>
      </c>
      <c r="AY484" s="118">
        <f>SUMPRODUCT(AN484:AW484,幕後結果_最佳化!$Z$1005:$AI$1005)</f>
        <v>-0.13199020388185148</v>
      </c>
      <c r="AZ484" s="118">
        <f>(SUMPRODUCT(AN484:AW484,MMULT(AN484:AW484,幕後結果!$AB$9:$AK$18)))*252</f>
        <v>7.4927588686492824E-2</v>
      </c>
      <c r="BA484" s="118">
        <f t="shared" si="103"/>
        <v>0.27372904246077512</v>
      </c>
      <c r="BB484" s="113">
        <f t="shared" si="104"/>
        <v>-0.63891723841072845</v>
      </c>
      <c r="BC484" s="50"/>
      <c r="BD484" s="50"/>
    </row>
    <row r="485" spans="1:56">
      <c r="A485" s="85">
        <v>484</v>
      </c>
      <c r="B485" s="114">
        <v>0.67324658628978962</v>
      </c>
      <c r="C485" s="114">
        <v>0.45808950076547239</v>
      </c>
      <c r="D485" s="114">
        <v>8.9392395348271148E-3</v>
      </c>
      <c r="E485" s="114">
        <v>0.38682635082598993</v>
      </c>
      <c r="F485" s="114">
        <v>0.72243128521251454</v>
      </c>
      <c r="G485" s="114">
        <v>2.2779506905006297E-2</v>
      </c>
      <c r="H485" s="114">
        <v>0.89170934555459413</v>
      </c>
      <c r="I485" s="114">
        <v>3.01843047109982E-2</v>
      </c>
      <c r="J485" s="114">
        <v>5.3154454929448036E-2</v>
      </c>
      <c r="K485" s="94">
        <v>0.53408530534643095</v>
      </c>
      <c r="L485" s="95"/>
      <c r="M485" s="96">
        <v>484</v>
      </c>
      <c r="N485" s="117">
        <v>0.44889579803038671</v>
      </c>
      <c r="O485" s="117">
        <v>-0.10524802793998299</v>
      </c>
      <c r="P485" s="117">
        <v>-2.3681253159898188</v>
      </c>
      <c r="Q485" s="117">
        <v>-0.28760031771075689</v>
      </c>
      <c r="R485" s="117">
        <v>0.59007938407322014</v>
      </c>
      <c r="S485" s="117">
        <v>-1.9994562240746667</v>
      </c>
      <c r="T485" s="117">
        <v>1.2356698502985117</v>
      </c>
      <c r="U485" s="114">
        <v>-1.8780917889119331</v>
      </c>
      <c r="V485" s="114">
        <v>-1.6150082427677417</v>
      </c>
      <c r="W485" s="88">
        <v>8.5543405508383047E-2</v>
      </c>
      <c r="X485" s="50"/>
      <c r="Y485" s="89">
        <v>484</v>
      </c>
      <c r="Z485" s="114">
        <f>(幕後結果!$AB$2+幕後結果!$AB$4*幕後結果_最佳化!$N1486)*12/3</f>
        <v>0.50903643126831777</v>
      </c>
      <c r="AA485" s="114">
        <f>(幕後結果!$AC$2+幕後結果!$AC$4*幕後結果_最佳化!$O1486)*12/3</f>
        <v>1.6084983543932763</v>
      </c>
      <c r="AB485" s="114">
        <f>(幕後結果!$AD$2+幕後結果!$AD$4*幕後結果_最佳化!$P1486)*12/3</f>
        <v>-2.8363597968500414</v>
      </c>
      <c r="AC485" s="114">
        <f>(幕後結果!$AE$2+幕後結果!$AE$4*幕後結果_最佳化!$Q1486)*12/3</f>
        <v>-0.62998276077923632</v>
      </c>
      <c r="AD485" s="114">
        <f>(幕後結果!$AF$2+幕後結果!$AF$4*幕後結果_最佳化!$R1486)*12/3</f>
        <v>-0.49728793151974093</v>
      </c>
      <c r="AE485" s="114">
        <f>(幕後結果!$AG$2+幕後結果!$AG$4*幕後結果_最佳化!$S1486)*12/3</f>
        <v>-1.3721344373348809</v>
      </c>
      <c r="AF485" s="114">
        <f>(幕後結果!$AH$2+幕後結果!$AH$4*幕後結果_最佳化!$T1486)*12/3</f>
        <v>0.14891715987815174</v>
      </c>
      <c r="AG485" s="114">
        <f>(幕後結果!$AI$2+幕後結果!$AI$4*幕後結果_最佳化!$U1486)*12/3</f>
        <v>-4.6672624709874624</v>
      </c>
      <c r="AH485" s="114">
        <f>(幕後結果!$AJ$2+幕後結果!$AJ$4*幕後結果_最佳化!$V1486)*12/3</f>
        <v>-0.28151339622317539</v>
      </c>
      <c r="AI485" s="90">
        <f>(幕後結果!$AK$2+幕後結果!$AK$4*幕後結果_最佳化!$W1486)*12/3</f>
        <v>0.80842435122997924</v>
      </c>
      <c r="AJ485" s="50"/>
      <c r="AK485" s="50"/>
      <c r="AL485" s="50"/>
      <c r="AM485" s="98">
        <v>484</v>
      </c>
      <c r="AN485" s="118">
        <f t="shared" si="92"/>
        <v>5.7227096557485431E-2</v>
      </c>
      <c r="AO485" s="118">
        <f t="shared" si="93"/>
        <v>0.16245802251441413</v>
      </c>
      <c r="AP485" s="118">
        <f t="shared" si="94"/>
        <v>5.255724281501678E-2</v>
      </c>
      <c r="AQ485" s="118">
        <f t="shared" si="95"/>
        <v>0.14916640593722946</v>
      </c>
      <c r="AR485" s="118">
        <f t="shared" si="96"/>
        <v>0.14895357570930043</v>
      </c>
      <c r="AS485" s="118">
        <f t="shared" si="97"/>
        <v>6.0833108843300621E-2</v>
      </c>
      <c r="AT485" s="118">
        <f t="shared" si="98"/>
        <v>4.1669897253286133E-2</v>
      </c>
      <c r="AU485" s="118">
        <f t="shared" si="99"/>
        <v>0.12697523821015991</v>
      </c>
      <c r="AV485" s="118">
        <f t="shared" si="100"/>
        <v>0.12838412557503245</v>
      </c>
      <c r="AW485" s="118">
        <f t="shared" si="101"/>
        <v>7.1775286584774764E-2</v>
      </c>
      <c r="AX485" s="118">
        <f t="shared" si="102"/>
        <v>1</v>
      </c>
      <c r="AY485" s="118">
        <f>SUMPRODUCT(AN485:AW485,幕後結果_最佳化!$Z$1005:$AI$1005)</f>
        <v>-7.6961638437602314E-2</v>
      </c>
      <c r="AZ485" s="118">
        <f>(SUMPRODUCT(AN485:AW485,MMULT(AN485:AW485,幕後結果!$AB$9:$AK$18)))*252</f>
        <v>6.7010889891730555E-2</v>
      </c>
      <c r="BA485" s="118">
        <f t="shared" si="103"/>
        <v>0.2588646169172808</v>
      </c>
      <c r="BB485" s="113">
        <f t="shared" si="104"/>
        <v>-0.46302828043858785</v>
      </c>
      <c r="BC485" s="50"/>
      <c r="BD485" s="50"/>
    </row>
    <row r="486" spans="1:56">
      <c r="A486" s="85">
        <v>485</v>
      </c>
      <c r="B486" s="114">
        <v>0.90847484523070698</v>
      </c>
      <c r="C486" s="114">
        <v>0.93955301356595378</v>
      </c>
      <c r="D486" s="114">
        <v>0.30025321605532351</v>
      </c>
      <c r="E486" s="114">
        <v>0.63192866597943809</v>
      </c>
      <c r="F486" s="114">
        <v>0.26618380564720745</v>
      </c>
      <c r="G486" s="114">
        <v>0.26873481148358858</v>
      </c>
      <c r="H486" s="114">
        <v>0.31671774414709652</v>
      </c>
      <c r="I486" s="114">
        <v>0.41604342162969155</v>
      </c>
      <c r="J486" s="114">
        <v>0.34897963269900667</v>
      </c>
      <c r="K486" s="94">
        <v>0.36468223006041933</v>
      </c>
      <c r="L486" s="95"/>
      <c r="M486" s="96">
        <v>485</v>
      </c>
      <c r="N486" s="117">
        <v>1.3314216501097986</v>
      </c>
      <c r="O486" s="117">
        <v>1.5510321777969573</v>
      </c>
      <c r="P486" s="117">
        <v>-0.52367237605219197</v>
      </c>
      <c r="Q486" s="117">
        <v>0.33696581793468156</v>
      </c>
      <c r="R486" s="117">
        <v>-0.62439590871080175</v>
      </c>
      <c r="S486" s="117">
        <v>-0.61664391332000401</v>
      </c>
      <c r="T486" s="117">
        <v>-0.4768969719958987</v>
      </c>
      <c r="U486" s="114">
        <v>-0.21202588092419511</v>
      </c>
      <c r="V486" s="114">
        <v>-0.38807671173043085</v>
      </c>
      <c r="W486" s="88">
        <v>-0.34597106517687759</v>
      </c>
      <c r="X486" s="50"/>
      <c r="Y486" s="89">
        <v>485</v>
      </c>
      <c r="Z486" s="114">
        <f>(幕後結果!$AB$2+幕後結果!$AB$4*幕後結果_最佳化!$N1487)*12/3</f>
        <v>1.604736753180269</v>
      </c>
      <c r="AA486" s="114">
        <f>(幕後結果!$AC$2+幕後結果!$AC$4*幕後結果_最佳化!$O1487)*12/3</f>
        <v>3.9006048942407201</v>
      </c>
      <c r="AB486" s="114">
        <f>(幕後結果!$AD$2+幕後結果!$AD$4*幕後結果_最佳化!$P1487)*12/3</f>
        <v>0.73542263623526194</v>
      </c>
      <c r="AC486" s="114">
        <f>(幕後結果!$AE$2+幕後結果!$AE$4*幕後結果_最佳化!$Q1487)*12/3</f>
        <v>4.120736427511823E-2</v>
      </c>
      <c r="AD486" s="114">
        <f>(幕後結果!$AF$2+幕後結果!$AF$4*幕後結果_最佳化!$R1487)*12/3</f>
        <v>-0.7640800276180566</v>
      </c>
      <c r="AE486" s="114">
        <f>(幕後結果!$AG$2+幕後結果!$AG$4*幕後結果_最佳化!$S1487)*12/3</f>
        <v>0.48883639997452466</v>
      </c>
      <c r="AF486" s="114">
        <f>(幕後結果!$AH$2+幕後結果!$AH$4*幕後結果_最佳化!$T1487)*12/3</f>
        <v>-0.41365585071435734</v>
      </c>
      <c r="AG486" s="114">
        <f>(幕後結果!$AI$2+幕後結果!$AI$4*幕後結果_最佳化!$U1487)*12/3</f>
        <v>-2.0226131355028985</v>
      </c>
      <c r="AH486" s="114">
        <f>(幕後結果!$AJ$2+幕後結果!$AJ$4*幕後結果_最佳化!$V1487)*12/3</f>
        <v>0.59943518550137442</v>
      </c>
      <c r="AI486" s="90">
        <f>(幕後結果!$AK$2+幕後結果!$AK$4*幕後結果_最佳化!$W1487)*12/3</f>
        <v>0.94663736406401056</v>
      </c>
      <c r="AJ486" s="50"/>
      <c r="AK486" s="50"/>
      <c r="AL486" s="50"/>
      <c r="AM486" s="98">
        <v>485</v>
      </c>
      <c r="AN486" s="118">
        <f t="shared" si="92"/>
        <v>0.12871815464661893</v>
      </c>
      <c r="AO486" s="118">
        <f t="shared" si="93"/>
        <v>0.12481641284159592</v>
      </c>
      <c r="AP486" s="118">
        <f t="shared" si="94"/>
        <v>5.2506277396323339E-2</v>
      </c>
      <c r="AQ486" s="118">
        <f t="shared" si="95"/>
        <v>0.11500308274334332</v>
      </c>
      <c r="AR486" s="118">
        <f t="shared" si="96"/>
        <v>0.15355145906010886</v>
      </c>
      <c r="AS486" s="118">
        <f t="shared" si="97"/>
        <v>4.4931127140409293E-3</v>
      </c>
      <c r="AT486" s="118">
        <f t="shared" si="98"/>
        <v>0.23873006065884692</v>
      </c>
      <c r="AU486" s="118">
        <f t="shared" si="99"/>
        <v>5.9436091199854E-3</v>
      </c>
      <c r="AV486" s="118">
        <f t="shared" si="100"/>
        <v>8.8328052161750506E-2</v>
      </c>
      <c r="AW486" s="118">
        <f t="shared" si="101"/>
        <v>8.7909778657385709E-2</v>
      </c>
      <c r="AX486" s="118">
        <f t="shared" si="102"/>
        <v>0.99999999999999989</v>
      </c>
      <c r="AY486" s="118">
        <f>SUMPRODUCT(AN486:AW486,幕後結果_最佳化!$Z$1005:$AI$1005)</f>
        <v>-2.1142893749620903E-2</v>
      </c>
      <c r="AZ486" s="118">
        <f>(SUMPRODUCT(AN486:AW486,MMULT(AN486:AW486,幕後結果!$AB$9:$AK$18)))*252</f>
        <v>5.2649576409956045E-2</v>
      </c>
      <c r="BA486" s="118">
        <f t="shared" si="103"/>
        <v>0.22945495507823763</v>
      </c>
      <c r="BB486" s="113">
        <f t="shared" si="104"/>
        <v>-0.27910878511115222</v>
      </c>
      <c r="BC486" s="50"/>
      <c r="BD486" s="50"/>
    </row>
    <row r="487" spans="1:56">
      <c r="A487" s="85">
        <v>486</v>
      </c>
      <c r="B487" s="114">
        <v>0.28420231006813013</v>
      </c>
      <c r="C487" s="114">
        <v>1.8112853962967357E-2</v>
      </c>
      <c r="D487" s="114">
        <v>0.6415038598832572</v>
      </c>
      <c r="E487" s="114">
        <v>0.80062338257537324</v>
      </c>
      <c r="F487" s="114">
        <v>0.74802133653693748</v>
      </c>
      <c r="G487" s="114">
        <v>0.32679711203321804</v>
      </c>
      <c r="H487" s="114">
        <v>0.47109051386042178</v>
      </c>
      <c r="I487" s="114">
        <v>0.47951083741214795</v>
      </c>
      <c r="J487" s="114">
        <v>0.71704737938317153</v>
      </c>
      <c r="K487" s="94">
        <v>7.7688673989689816E-2</v>
      </c>
      <c r="L487" s="95"/>
      <c r="M487" s="96">
        <v>486</v>
      </c>
      <c r="N487" s="117">
        <v>-0.57040266842113019</v>
      </c>
      <c r="O487" s="117">
        <v>-2.0943848872681836</v>
      </c>
      <c r="P487" s="117">
        <v>0.36248145388652014</v>
      </c>
      <c r="Q487" s="117">
        <v>0.84384999359605972</v>
      </c>
      <c r="R487" s="117">
        <v>0.66827616191731809</v>
      </c>
      <c r="S487" s="117">
        <v>-0.44877465465191485</v>
      </c>
      <c r="T487" s="117">
        <v>-7.2528874154027298E-2</v>
      </c>
      <c r="U487" s="114">
        <v>-5.1381313431143646E-2</v>
      </c>
      <c r="V487" s="114">
        <v>0.57409245135606601</v>
      </c>
      <c r="W487" s="88">
        <v>-1.4207916187199143</v>
      </c>
      <c r="X487" s="50"/>
      <c r="Y487" s="89">
        <v>486</v>
      </c>
      <c r="Z487" s="114">
        <f>(幕後結果!$AB$2+幕後結果!$AB$4*幕後結果_最佳化!$N1488)*12/3</f>
        <v>-0.75647398430054957</v>
      </c>
      <c r="AA487" s="114">
        <f>(幕後結果!$AC$2+幕後結果!$AC$4*幕後結果_最佳化!$O1488)*12/3</f>
        <v>-1.117498130968132</v>
      </c>
      <c r="AB487" s="114">
        <f>(幕後結果!$AD$2+幕後結果!$AD$4*幕後結果_最佳化!$P1488)*12/3</f>
        <v>-1.9085607165302745</v>
      </c>
      <c r="AC487" s="114">
        <f>(幕後結果!$AE$2+幕後結果!$AE$4*幕後結果_最佳化!$Q1488)*12/3</f>
        <v>-0.24874080437997417</v>
      </c>
      <c r="AD487" s="114">
        <f>(幕後結果!$AF$2+幕後結果!$AF$4*幕後結果_最佳化!$R1488)*12/3</f>
        <v>-0.45732825418045692</v>
      </c>
      <c r="AE487" s="114">
        <f>(幕後結果!$AG$2+幕後結果!$AG$4*幕後結果_最佳化!$S1488)*12/3</f>
        <v>-0.23400038740120768</v>
      </c>
      <c r="AF487" s="114">
        <f>(幕後結果!$AH$2+幕後結果!$AH$4*幕後結果_最佳化!$T1488)*12/3</f>
        <v>-0.2762306165851971</v>
      </c>
      <c r="AG487" s="114">
        <f>(幕後結果!$AI$2+幕後結果!$AI$4*幕後結果_最佳化!$U1488)*12/3</f>
        <v>-1.0105573138514277</v>
      </c>
      <c r="AH487" s="114">
        <f>(幕後結果!$AJ$2+幕後結果!$AJ$4*幕後結果_最佳化!$V1488)*12/3</f>
        <v>0.72723900022685728</v>
      </c>
      <c r="AI487" s="90">
        <f>(幕後結果!$AK$2+幕後結果!$AK$4*幕後結果_最佳化!$W1488)*12/3</f>
        <v>-0.15968161005063963</v>
      </c>
      <c r="AJ487" s="50"/>
      <c r="AK487" s="50"/>
      <c r="AL487" s="50"/>
      <c r="AM487" s="98">
        <v>486</v>
      </c>
      <c r="AN487" s="118">
        <f t="shared" si="92"/>
        <v>0.12593714451930438</v>
      </c>
      <c r="AO487" s="118">
        <f t="shared" si="93"/>
        <v>0.11328007614941109</v>
      </c>
      <c r="AP487" s="118">
        <f t="shared" si="94"/>
        <v>3.8752332810916459E-2</v>
      </c>
      <c r="AQ487" s="118">
        <f t="shared" si="95"/>
        <v>0.10199767064616126</v>
      </c>
      <c r="AR487" s="118">
        <f t="shared" si="96"/>
        <v>0.15161862096814377</v>
      </c>
      <c r="AS487" s="118">
        <f t="shared" si="97"/>
        <v>0.1247672396163453</v>
      </c>
      <c r="AT487" s="118">
        <f t="shared" si="98"/>
        <v>7.9222280822065071E-3</v>
      </c>
      <c r="AU487" s="118">
        <f t="shared" si="99"/>
        <v>0.12355647262476559</v>
      </c>
      <c r="AV487" s="118">
        <f t="shared" si="100"/>
        <v>5.9345123570353632E-2</v>
      </c>
      <c r="AW487" s="118">
        <f t="shared" si="101"/>
        <v>0.15282309101239197</v>
      </c>
      <c r="AX487" s="118">
        <f t="shared" si="102"/>
        <v>1</v>
      </c>
      <c r="AY487" s="118">
        <f>SUMPRODUCT(AN487:AW487,幕後結果_最佳化!$Z$1005:$AI$1005)</f>
        <v>-4.2974872909020218E-2</v>
      </c>
      <c r="AZ487" s="118">
        <f>(SUMPRODUCT(AN487:AW487,MMULT(AN487:AW487,幕後結果!$AB$9:$AK$18)))*252</f>
        <v>7.7023431256428077E-2</v>
      </c>
      <c r="BA487" s="118">
        <f t="shared" si="103"/>
        <v>0.27753095549222628</v>
      </c>
      <c r="BB487" s="113">
        <f t="shared" si="104"/>
        <v>-0.30942448476319823</v>
      </c>
      <c r="BC487" s="50"/>
      <c r="BD487" s="50"/>
    </row>
    <row r="488" spans="1:56">
      <c r="A488" s="85">
        <v>487</v>
      </c>
      <c r="B488" s="114">
        <v>0.38916107012313739</v>
      </c>
      <c r="C488" s="114">
        <v>0.38961791354278197</v>
      </c>
      <c r="D488" s="114">
        <v>0.34910633741829411</v>
      </c>
      <c r="E488" s="114">
        <v>0.25960624004720523</v>
      </c>
      <c r="F488" s="114">
        <v>0.48405981683344934</v>
      </c>
      <c r="G488" s="114">
        <v>0.73650971765138507</v>
      </c>
      <c r="H488" s="114">
        <v>0.35226358113428846</v>
      </c>
      <c r="I488" s="114">
        <v>0.4890625731579139</v>
      </c>
      <c r="J488" s="114">
        <v>0.98597547755964143</v>
      </c>
      <c r="K488" s="94">
        <v>0.59162968827038753</v>
      </c>
      <c r="L488" s="95"/>
      <c r="M488" s="96">
        <v>487</v>
      </c>
      <c r="N488" s="117">
        <v>-0.28150624319286943</v>
      </c>
      <c r="O488" s="117">
        <v>-0.28031502150858606</v>
      </c>
      <c r="P488" s="117">
        <v>-0.38773429338862986</v>
      </c>
      <c r="Q488" s="117">
        <v>-0.6445598201030619</v>
      </c>
      <c r="R488" s="117">
        <v>-3.996675136904481E-2</v>
      </c>
      <c r="S488" s="117">
        <v>0.63262192690696062</v>
      </c>
      <c r="T488" s="117">
        <v>-0.37921641588301541</v>
      </c>
      <c r="U488" s="114">
        <v>-2.7419498781975658E-2</v>
      </c>
      <c r="V488" s="114">
        <v>2.1965997391460617</v>
      </c>
      <c r="W488" s="88">
        <v>0.23173914769591875</v>
      </c>
      <c r="X488" s="50"/>
      <c r="Y488" s="89">
        <v>487</v>
      </c>
      <c r="Z488" s="114">
        <f>(幕後結果!$AB$2+幕後結果!$AB$4*幕後結果_最佳化!$N1489)*12/3</f>
        <v>-0.3977945128992586</v>
      </c>
      <c r="AA488" s="114">
        <f>(幕後結果!$AC$2+幕後結果!$AC$4*幕後結果_最佳化!$O1489)*12/3</f>
        <v>0.94635308320954648</v>
      </c>
      <c r="AB488" s="114">
        <f>(幕後結果!$AD$2+幕後結果!$AD$4*幕後結果_最佳化!$P1489)*12/3</f>
        <v>-1.6295884333062436</v>
      </c>
      <c r="AC488" s="114">
        <f>(幕後結果!$AE$2+幕後結果!$AE$4*幕後結果_最佳化!$Q1489)*12/3</f>
        <v>-0.95817389296545985</v>
      </c>
      <c r="AD488" s="114">
        <f>(幕後結果!$AF$2+幕後結果!$AF$4*幕後結果_最佳化!$R1489)*12/3</f>
        <v>-1.2102231655193325</v>
      </c>
      <c r="AE488" s="114">
        <f>(幕後結果!$AG$2+幕後結果!$AG$4*幕後結果_最佳化!$S1489)*12/3</f>
        <v>0.72025962348276995</v>
      </c>
      <c r="AF488" s="114">
        <f>(幕後結果!$AH$2+幕後結果!$AH$4*幕後結果_最佳化!$T1489)*12/3</f>
        <v>-0.5701862523781932</v>
      </c>
      <c r="AG488" s="114">
        <f>(幕後結果!$AI$2+幕後結果!$AI$4*幕後結果_最佳化!$U1489)*12/3</f>
        <v>-2.1185578655268404</v>
      </c>
      <c r="AH488" s="114">
        <f>(幕後結果!$AJ$2+幕後結果!$AJ$4*幕後結果_最佳化!$V1489)*12/3</f>
        <v>1.4064533730956041</v>
      </c>
      <c r="AI488" s="90">
        <f>(幕後結果!$AK$2+幕後結果!$AK$4*幕後結果_最佳化!$W1489)*12/3</f>
        <v>0.69658315117666014</v>
      </c>
      <c r="AJ488" s="50"/>
      <c r="AK488" s="50"/>
      <c r="AL488" s="50"/>
      <c r="AM488" s="98">
        <v>487</v>
      </c>
      <c r="AN488" s="118">
        <f t="shared" si="92"/>
        <v>0.15511157839894668</v>
      </c>
      <c r="AO488" s="118">
        <f t="shared" si="93"/>
        <v>0.13953805386374568</v>
      </c>
      <c r="AP488" s="118">
        <f t="shared" si="94"/>
        <v>4.533693465769164E-2</v>
      </c>
      <c r="AQ488" s="118">
        <f t="shared" si="95"/>
        <v>0.11862598320653862</v>
      </c>
      <c r="AR488" s="118">
        <f t="shared" si="96"/>
        <v>2.8395790350587209E-2</v>
      </c>
      <c r="AS488" s="118">
        <f t="shared" si="97"/>
        <v>3.3391277383331204E-2</v>
      </c>
      <c r="AT488" s="118">
        <f t="shared" si="98"/>
        <v>2.4866483940114096E-2</v>
      </c>
      <c r="AU488" s="118">
        <f t="shared" si="99"/>
        <v>0.16943462569099133</v>
      </c>
      <c r="AV488" s="118">
        <f t="shared" si="100"/>
        <v>0.11636624823018799</v>
      </c>
      <c r="AW488" s="118">
        <f t="shared" si="101"/>
        <v>0.16893302427786566</v>
      </c>
      <c r="AX488" s="118">
        <f t="shared" si="102"/>
        <v>1.0000000000000002</v>
      </c>
      <c r="AY488" s="118">
        <f>SUMPRODUCT(AN488:AW488,幕後結果_最佳化!$Z$1005:$AI$1005)</f>
        <v>2.0330194809040789E-2</v>
      </c>
      <c r="AZ488" s="118">
        <f>(SUMPRODUCT(AN488:AW488,MMULT(AN488:AW488,幕後結果!$AB$9:$AK$18)))*252</f>
        <v>7.6560112931720548E-2</v>
      </c>
      <c r="BA488" s="118">
        <f t="shared" si="103"/>
        <v>0.27669498176100077</v>
      </c>
      <c r="BB488" s="113">
        <f t="shared" si="104"/>
        <v>-8.1569261022790079E-2</v>
      </c>
      <c r="BC488" s="50"/>
      <c r="BD488" s="50"/>
    </row>
    <row r="489" spans="1:56">
      <c r="A489" s="85">
        <v>488</v>
      </c>
      <c r="B489" s="114">
        <v>0.10616858904402715</v>
      </c>
      <c r="C489" s="114">
        <v>0.16285608542954155</v>
      </c>
      <c r="D489" s="114">
        <v>0.2616153321245136</v>
      </c>
      <c r="E489" s="114">
        <v>0.68365116746120025</v>
      </c>
      <c r="F489" s="114">
        <v>1.9554546018740737E-4</v>
      </c>
      <c r="G489" s="114">
        <v>0.21088089693139289</v>
      </c>
      <c r="H489" s="114">
        <v>0.68308969657287943</v>
      </c>
      <c r="I489" s="114">
        <v>0.10865787660814119</v>
      </c>
      <c r="J489" s="114">
        <v>0.45929822433113121</v>
      </c>
      <c r="K489" s="94">
        <v>0.43431937221589823</v>
      </c>
      <c r="L489" s="95"/>
      <c r="M489" s="96">
        <v>488</v>
      </c>
      <c r="N489" s="117">
        <v>-1.2471645235272246</v>
      </c>
      <c r="O489" s="117">
        <v>-0.98278722443569411</v>
      </c>
      <c r="P489" s="117">
        <v>-0.63837336597445693</v>
      </c>
      <c r="Q489" s="117">
        <v>0.47793331997128125</v>
      </c>
      <c r="R489" s="117">
        <v>-3.5460237752348007</v>
      </c>
      <c r="S489" s="117">
        <v>-0.80336846935342754</v>
      </c>
      <c r="T489" s="117">
        <v>0.4763562371408091</v>
      </c>
      <c r="U489" s="114">
        <v>-1.2336972119830549</v>
      </c>
      <c r="V489" s="114">
        <v>-0.10220186347659919</v>
      </c>
      <c r="W489" s="88">
        <v>-0.16538781423207513</v>
      </c>
      <c r="X489" s="50"/>
      <c r="Y489" s="89">
        <v>488</v>
      </c>
      <c r="Z489" s="114">
        <f>(幕後結果!$AB$2+幕後結果!$AB$4*幕後結果_最佳化!$N1490)*12/3</f>
        <v>-1.5967079341052883</v>
      </c>
      <c r="AA489" s="114">
        <f>(幕後結果!$AC$2+幕後結果!$AC$4*幕後結果_最佳化!$O1490)*12/3</f>
        <v>-0.41550261960009438</v>
      </c>
      <c r="AB489" s="114">
        <f>(幕後結果!$AD$2+幕後結果!$AD$4*幕後結果_最佳化!$P1490)*12/3</f>
        <v>-3.2298822288498754</v>
      </c>
      <c r="AC489" s="114">
        <f>(幕後結果!$AE$2+幕後結果!$AE$4*幕後結果_最佳化!$Q1490)*12/3</f>
        <v>-0.41854057067996714</v>
      </c>
      <c r="AD489" s="114">
        <f>(幕後結果!$AF$2+幕後結果!$AF$4*幕後結果_最佳化!$R1490)*12/3</f>
        <v>-5.1659793766688438</v>
      </c>
      <c r="AE489" s="114">
        <f>(幕後結果!$AG$2+幕後結果!$AG$4*幕後結果_最佳化!$S1490)*12/3</f>
        <v>-1.4346085958868067</v>
      </c>
      <c r="AF489" s="114">
        <f>(幕後結果!$AH$2+幕後結果!$AH$4*幕後結果_最佳化!$T1490)*12/3</f>
        <v>-0.28456426389962941</v>
      </c>
      <c r="AG489" s="114">
        <f>(幕後結果!$AI$2+幕後結果!$AI$4*幕後結果_最佳化!$U1490)*12/3</f>
        <v>-4.7018691922031399</v>
      </c>
      <c r="AH489" s="114">
        <f>(幕後結果!$AJ$2+幕後結果!$AJ$4*幕後結果_最佳化!$V1490)*12/3</f>
        <v>0.51485695275848764</v>
      </c>
      <c r="AI489" s="90">
        <f>(幕後結果!$AK$2+幕後結果!$AK$4*幕後結果_最佳化!$W1490)*12/3</f>
        <v>2.397997198865498E-2</v>
      </c>
      <c r="AJ489" s="50"/>
      <c r="AK489" s="50"/>
      <c r="AL489" s="50"/>
      <c r="AM489" s="98">
        <v>488</v>
      </c>
      <c r="AN489" s="118">
        <f t="shared" si="92"/>
        <v>1.8141839920270592E-2</v>
      </c>
      <c r="AO489" s="118">
        <f t="shared" si="93"/>
        <v>0.12741378017750049</v>
      </c>
      <c r="AP489" s="118">
        <f t="shared" si="94"/>
        <v>1.2355455710206463E-2</v>
      </c>
      <c r="AQ489" s="118">
        <f t="shared" si="95"/>
        <v>0.15860707707939437</v>
      </c>
      <c r="AR489" s="118">
        <f t="shared" si="96"/>
        <v>2.546210112648311E-2</v>
      </c>
      <c r="AS489" s="118">
        <f t="shared" si="97"/>
        <v>7.2394186172001454E-2</v>
      </c>
      <c r="AT489" s="118">
        <f t="shared" si="98"/>
        <v>0.10069000494165717</v>
      </c>
      <c r="AU489" s="118">
        <f t="shared" si="99"/>
        <v>0.17228974736278724</v>
      </c>
      <c r="AV489" s="118">
        <f t="shared" si="100"/>
        <v>0.15409004890932371</v>
      </c>
      <c r="AW489" s="118">
        <f t="shared" si="101"/>
        <v>0.15855575860037552</v>
      </c>
      <c r="AX489" s="118">
        <f t="shared" si="102"/>
        <v>1</v>
      </c>
      <c r="AY489" s="118">
        <f>SUMPRODUCT(AN489:AW489,幕後結果_最佳化!$Z$1005:$AI$1005)</f>
        <v>1.4108448504875179E-2</v>
      </c>
      <c r="AZ489" s="118">
        <f>(SUMPRODUCT(AN489:AW489,MMULT(AN489:AW489,幕後結果!$AB$9:$AK$18)))*252</f>
        <v>5.5966769959491687E-2</v>
      </c>
      <c r="BA489" s="118">
        <f t="shared" si="103"/>
        <v>0.23657296962986216</v>
      </c>
      <c r="BB489" s="113">
        <f t="shared" si="104"/>
        <v>-0.12170262536828096</v>
      </c>
      <c r="BC489" s="50"/>
      <c r="BD489" s="50"/>
    </row>
    <row r="490" spans="1:56">
      <c r="A490" s="85">
        <v>489</v>
      </c>
      <c r="B490" s="114">
        <v>0.38275798572538244</v>
      </c>
      <c r="C490" s="114">
        <v>0.96881142620603633</v>
      </c>
      <c r="D490" s="114">
        <v>0.72283460470652416</v>
      </c>
      <c r="E490" s="114">
        <v>0.21882156730304825</v>
      </c>
      <c r="F490" s="114">
        <v>0.82637355804892509</v>
      </c>
      <c r="G490" s="114">
        <v>0.83153878410870208</v>
      </c>
      <c r="H490" s="114">
        <v>0.12905691509431438</v>
      </c>
      <c r="I490" s="114">
        <v>9.5710930747592293E-3</v>
      </c>
      <c r="J490" s="114">
        <v>0.59927065493999332</v>
      </c>
      <c r="K490" s="94">
        <v>0.42936153575652569</v>
      </c>
      <c r="L490" s="95"/>
      <c r="M490" s="96">
        <v>489</v>
      </c>
      <c r="N490" s="117">
        <v>-0.2982452714749369</v>
      </c>
      <c r="O490" s="117">
        <v>1.8636053372846471</v>
      </c>
      <c r="P490" s="117">
        <v>0.59128304113986951</v>
      </c>
      <c r="Q490" s="117">
        <v>-0.77617928627358224</v>
      </c>
      <c r="R490" s="117">
        <v>0.93993113833307407</v>
      </c>
      <c r="S490" s="117">
        <v>0.96026386440956635</v>
      </c>
      <c r="T490" s="117">
        <v>-1.1308604542221534</v>
      </c>
      <c r="U490" s="114">
        <v>-2.3427503631923718</v>
      </c>
      <c r="V490" s="114">
        <v>0.25145973358167723</v>
      </c>
      <c r="W490" s="88">
        <v>-0.17799987804986267</v>
      </c>
      <c r="X490" s="50"/>
      <c r="Y490" s="89">
        <v>489</v>
      </c>
      <c r="Z490" s="114">
        <f>(幕後結果!$AB$2+幕後結果!$AB$4*幕後結果_最佳化!$N1491)*12/3</f>
        <v>-0.41857686010635686</v>
      </c>
      <c r="AA490" s="114">
        <f>(幕後結果!$AC$2+幕後結果!$AC$4*幕後結果_最佳化!$O1491)*12/3</f>
        <v>3.1494357739708909</v>
      </c>
      <c r="AB490" s="114">
        <f>(幕後結果!$AD$2+幕後結果!$AD$4*幕後結果_最佳化!$P1491)*12/3</f>
        <v>0.26307335433862633</v>
      </c>
      <c r="AC490" s="114">
        <f>(幕後結果!$AE$2+幕後結果!$AE$4*幕後結果_最佳化!$Q1491)*12/3</f>
        <v>-0.80047574032503777</v>
      </c>
      <c r="AD490" s="114">
        <f>(幕後結果!$AF$2+幕後結果!$AF$4*幕後結果_最佳化!$R1491)*12/3</f>
        <v>0.23714350718451604</v>
      </c>
      <c r="AE490" s="114">
        <f>(幕後結果!$AG$2+幕後結果!$AG$4*幕後結果_最佳化!$S1491)*12/3</f>
        <v>1.6647317281749778</v>
      </c>
      <c r="AF490" s="114">
        <f>(幕後結果!$AH$2+幕後結果!$AH$4*幕後結果_最佳化!$T1491)*12/3</f>
        <v>-0.71046634544641918</v>
      </c>
      <c r="AG490" s="114">
        <f>(幕後結果!$AI$2+幕後結果!$AI$4*幕後結果_最佳化!$U1491)*12/3</f>
        <v>-5.1322403684552551</v>
      </c>
      <c r="AH490" s="114">
        <f>(幕後結果!$AJ$2+幕後結果!$AJ$4*幕後結果_最佳化!$V1491)*12/3</f>
        <v>0.67101183594359404</v>
      </c>
      <c r="AI490" s="90">
        <f>(幕後結果!$AK$2+幕後結果!$AK$4*幕後結果_最佳化!$W1491)*12/3</f>
        <v>-5.1558978134876421E-2</v>
      </c>
      <c r="AJ490" s="50"/>
      <c r="AK490" s="50"/>
      <c r="AL490" s="50"/>
      <c r="AM490" s="98">
        <v>489</v>
      </c>
      <c r="AN490" s="118">
        <f t="shared" si="92"/>
        <v>4.2719709357075669E-2</v>
      </c>
      <c r="AO490" s="118">
        <f t="shared" si="93"/>
        <v>0.16282513153879377</v>
      </c>
      <c r="AP490" s="118">
        <f t="shared" si="94"/>
        <v>9.8075378024543081E-2</v>
      </c>
      <c r="AQ490" s="118">
        <f t="shared" si="95"/>
        <v>0.14237905868352996</v>
      </c>
      <c r="AR490" s="118">
        <f t="shared" si="96"/>
        <v>3.2284153841138676E-2</v>
      </c>
      <c r="AS490" s="118">
        <f t="shared" si="97"/>
        <v>0.12406174008593936</v>
      </c>
      <c r="AT490" s="118">
        <f t="shared" si="98"/>
        <v>8.8777375876227527E-2</v>
      </c>
      <c r="AU490" s="118">
        <f t="shared" si="99"/>
        <v>2.2552138570993092E-2</v>
      </c>
      <c r="AV490" s="118">
        <f t="shared" si="100"/>
        <v>0.12804537060438911</v>
      </c>
      <c r="AW490" s="118">
        <f t="shared" si="101"/>
        <v>0.15827994341736973</v>
      </c>
      <c r="AX490" s="118">
        <f t="shared" si="102"/>
        <v>1</v>
      </c>
      <c r="AY490" s="118">
        <f>SUMPRODUCT(AN490:AW490,幕後結果_最佳化!$Z$1005:$AI$1005)</f>
        <v>0.25697356281181427</v>
      </c>
      <c r="AZ490" s="118">
        <f>(SUMPRODUCT(AN490:AW490,MMULT(AN490:AW490,幕後結果!$AB$9:$AK$18)))*252</f>
        <v>6.0027702848852574E-2</v>
      </c>
      <c r="BA490" s="118">
        <f t="shared" si="103"/>
        <v>0.24500551595597306</v>
      </c>
      <c r="BB490" s="113">
        <f t="shared" si="104"/>
        <v>0.87374997243034647</v>
      </c>
      <c r="BC490" s="50"/>
      <c r="BD490" s="50"/>
    </row>
    <row r="491" spans="1:56">
      <c r="A491" s="85">
        <v>490</v>
      </c>
      <c r="B491" s="114">
        <v>0.51564097661348196</v>
      </c>
      <c r="C491" s="114">
        <v>5.2158551903067174E-2</v>
      </c>
      <c r="D491" s="114">
        <v>0.89756054293038012</v>
      </c>
      <c r="E491" s="114">
        <v>0.1627951619882344</v>
      </c>
      <c r="F491" s="114">
        <v>0.14940850444839082</v>
      </c>
      <c r="G491" s="114">
        <v>0.1247482017905337</v>
      </c>
      <c r="H491" s="114">
        <v>0.59192529497001467</v>
      </c>
      <c r="I491" s="114">
        <v>0.66363840874258351</v>
      </c>
      <c r="J491" s="114">
        <v>0.12728139396050353</v>
      </c>
      <c r="K491" s="94">
        <v>0.8684399141460164</v>
      </c>
      <c r="L491" s="95"/>
      <c r="M491" s="96">
        <v>490</v>
      </c>
      <c r="N491" s="117">
        <v>3.9216163709164441E-2</v>
      </c>
      <c r="O491" s="117">
        <v>-1.624275124381251</v>
      </c>
      <c r="P491" s="117">
        <v>1.2677733155406283</v>
      </c>
      <c r="Q491" s="117">
        <v>-0.98303477467913281</v>
      </c>
      <c r="R491" s="117">
        <v>-1.0389736119900741</v>
      </c>
      <c r="S491" s="117">
        <v>-1.1515734331810668</v>
      </c>
      <c r="T491" s="117">
        <v>0.23250035687882187</v>
      </c>
      <c r="U491" s="114">
        <v>0.42241355930782831</v>
      </c>
      <c r="V491" s="114">
        <v>-1.1393366011928154</v>
      </c>
      <c r="W491" s="88">
        <v>1.1190468052466374</v>
      </c>
      <c r="X491" s="50"/>
      <c r="Y491" s="89">
        <v>490</v>
      </c>
      <c r="Z491" s="114">
        <f>(幕後結果!$AB$2+幕後結果!$AB$4*幕後結果_最佳化!$N1492)*12/3</f>
        <v>3.9851868041351768E-4</v>
      </c>
      <c r="AA491" s="114">
        <f>(幕後結果!$AC$2+幕後結果!$AC$4*幕後結果_最佳化!$O1492)*12/3</f>
        <v>-0.23024819842365707</v>
      </c>
      <c r="AB491" s="114">
        <f>(幕後結果!$AD$2+幕後結果!$AD$4*幕後結果_最佳化!$P1492)*12/3</f>
        <v>-0.10583120420844416</v>
      </c>
      <c r="AC491" s="114">
        <f>(幕後結果!$AE$2+幕後結果!$AE$4*幕後結果_最佳化!$Q1492)*12/3</f>
        <v>-1.3026781295701184</v>
      </c>
      <c r="AD491" s="114">
        <f>(幕後結果!$AF$2+幕後結果!$AF$4*幕後結果_最佳化!$R1492)*12/3</f>
        <v>-2.1049808330254249</v>
      </c>
      <c r="AE491" s="114">
        <f>(幕後結果!$AG$2+幕後結果!$AG$4*幕後結果_最佳化!$S1492)*12/3</f>
        <v>-1.1526327927009834</v>
      </c>
      <c r="AF491" s="114">
        <f>(幕後結果!$AH$2+幕後結果!$AH$4*幕後結果_最佳化!$T1492)*12/3</f>
        <v>-0.47474226539424352</v>
      </c>
      <c r="AG491" s="114">
        <f>(幕後結果!$AI$2+幕後結果!$AI$4*幕後結果_最佳化!$U1492)*12/3</f>
        <v>-1.0042431743067497</v>
      </c>
      <c r="AH491" s="114">
        <f>(幕後結果!$AJ$2+幕後結果!$AJ$4*幕後結果_最佳化!$V1492)*12/3</f>
        <v>-0.20431768044881093</v>
      </c>
      <c r="AI491" s="90">
        <f>(幕後結果!$AK$2+幕後結果!$AK$4*幕後結果_最佳化!$W1492)*12/3</f>
        <v>1.2483009074869476</v>
      </c>
      <c r="AJ491" s="50"/>
      <c r="AK491" s="50"/>
      <c r="AL491" s="50"/>
      <c r="AM491" s="98">
        <v>490</v>
      </c>
      <c r="AN491" s="118">
        <f t="shared" si="92"/>
        <v>0.16475510912163147</v>
      </c>
      <c r="AO491" s="118">
        <f t="shared" si="93"/>
        <v>0.10762090880408323</v>
      </c>
      <c r="AP491" s="118">
        <f t="shared" si="94"/>
        <v>7.4655595576669856E-2</v>
      </c>
      <c r="AQ491" s="118">
        <f t="shared" si="95"/>
        <v>0.18677163004528843</v>
      </c>
      <c r="AR491" s="118">
        <f t="shared" si="96"/>
        <v>6.9531544023536201E-2</v>
      </c>
      <c r="AS491" s="118">
        <f t="shared" si="97"/>
        <v>0.10387457770614233</v>
      </c>
      <c r="AT491" s="118">
        <f t="shared" si="98"/>
        <v>8.4399120441992381E-2</v>
      </c>
      <c r="AU491" s="118">
        <f t="shared" si="99"/>
        <v>7.9151729187411049E-2</v>
      </c>
      <c r="AV491" s="118">
        <f t="shared" si="100"/>
        <v>7.1884179428913517E-3</v>
      </c>
      <c r="AW491" s="118">
        <f t="shared" si="101"/>
        <v>0.12205136715035389</v>
      </c>
      <c r="AX491" s="118">
        <f t="shared" si="102"/>
        <v>1.0000000000000002</v>
      </c>
      <c r="AY491" s="118">
        <f>SUMPRODUCT(AN491:AW491,幕後結果_最佳化!$Z$1005:$AI$1005)</f>
        <v>-6.6916843189615827E-2</v>
      </c>
      <c r="AZ491" s="118">
        <f>(SUMPRODUCT(AN491:AW491,MMULT(AN491:AW491,幕後結果!$AB$9:$AK$18)))*252</f>
        <v>7.0414186472749649E-2</v>
      </c>
      <c r="BA491" s="118">
        <f t="shared" si="103"/>
        <v>0.26535671552223744</v>
      </c>
      <c r="BB491" s="113">
        <f t="shared" si="104"/>
        <v>-0.41384610513244369</v>
      </c>
      <c r="BC491" s="50"/>
      <c r="BD491" s="50"/>
    </row>
    <row r="492" spans="1:56">
      <c r="A492" s="85">
        <v>491</v>
      </c>
      <c r="B492" s="114">
        <v>0.48061362739638969</v>
      </c>
      <c r="C492" s="114">
        <v>0.71367716374798396</v>
      </c>
      <c r="D492" s="114">
        <v>0.63778152252946363</v>
      </c>
      <c r="E492" s="114">
        <v>0.73579152222590372</v>
      </c>
      <c r="F492" s="114">
        <v>0.1041019534274894</v>
      </c>
      <c r="G492" s="114">
        <v>0.97506669867941076</v>
      </c>
      <c r="H492" s="114">
        <v>0.7484309309903685</v>
      </c>
      <c r="I492" s="114">
        <v>0.95116946621008736</v>
      </c>
      <c r="J492" s="114">
        <v>0.30819308326943884</v>
      </c>
      <c r="K492" s="94">
        <v>0.20385188879342531</v>
      </c>
      <c r="L492" s="95"/>
      <c r="M492" s="96">
        <v>491</v>
      </c>
      <c r="N492" s="117">
        <v>-4.8613570832229933E-2</v>
      </c>
      <c r="O492" s="117">
        <v>0.56415937539700023</v>
      </c>
      <c r="P492" s="117">
        <v>0.35253515993079448</v>
      </c>
      <c r="Q492" s="117">
        <v>0.63042439287247642</v>
      </c>
      <c r="R492" s="117">
        <v>-1.2585195903668023</v>
      </c>
      <c r="S492" s="117">
        <v>1.9611064829530558</v>
      </c>
      <c r="T492" s="117">
        <v>0.66956028571912207</v>
      </c>
      <c r="U492" s="114">
        <v>1.6563000638621863</v>
      </c>
      <c r="V492" s="114">
        <v>-0.50097862460561371</v>
      </c>
      <c r="W492" s="88">
        <v>-0.82794124088492083</v>
      </c>
      <c r="X492" s="50"/>
      <c r="Y492" s="89">
        <v>491</v>
      </c>
      <c r="Z492" s="114">
        <f>(幕後結果!$AB$2+幕後結果!$AB$4*幕後結果_最佳化!$N1493)*12/3</f>
        <v>-0.10864652309790661</v>
      </c>
      <c r="AA492" s="114">
        <f>(幕後結果!$AC$2+幕後結果!$AC$4*幕後結果_最佳化!$O1493)*12/3</f>
        <v>1.9719561657682732</v>
      </c>
      <c r="AB492" s="114">
        <f>(幕後結果!$AD$2+幕後結果!$AD$4*幕後結果_最佳化!$P1493)*12/3</f>
        <v>-0.2533181673490339</v>
      </c>
      <c r="AC492" s="114">
        <f>(幕後結果!$AE$2+幕後結果!$AE$4*幕後結果_最佳化!$Q1493)*12/3</f>
        <v>-2.652548341255323E-2</v>
      </c>
      <c r="AD492" s="114">
        <f>(幕後結果!$AF$2+幕後結果!$AF$4*幕後結果_最佳化!$R1493)*12/3</f>
        <v>-1.913227454482719</v>
      </c>
      <c r="AE492" s="114">
        <f>(幕後結果!$AG$2+幕後結果!$AG$4*幕後結果_最佳化!$S1493)*12/3</f>
        <v>2.2095327499576607</v>
      </c>
      <c r="AF492" s="114">
        <f>(幕後結果!$AH$2+幕後結果!$AH$4*幕後結果_最佳化!$T1493)*12/3</f>
        <v>-4.2848286191417007E-3</v>
      </c>
      <c r="AG492" s="114">
        <f>(幕後結果!$AI$2+幕後結果!$AI$4*幕後結果_最佳化!$U1493)*12/3</f>
        <v>0.61205084581864533</v>
      </c>
      <c r="AH492" s="114">
        <f>(幕後結果!$AJ$2+幕後結果!$AJ$4*幕後結果_最佳化!$V1493)*12/3</f>
        <v>1.0441507030779071</v>
      </c>
      <c r="AI492" s="90">
        <f>(幕後結果!$AK$2+幕後結果!$AK$4*幕後結果_最佳化!$W1493)*12/3</f>
        <v>0.77980016283589515</v>
      </c>
      <c r="AJ492" s="50"/>
      <c r="AK492" s="50"/>
      <c r="AL492" s="50"/>
      <c r="AM492" s="98">
        <v>491</v>
      </c>
      <c r="AN492" s="118">
        <f t="shared" si="92"/>
        <v>0.12619425936547929</v>
      </c>
      <c r="AO492" s="118">
        <f t="shared" si="93"/>
        <v>7.271855330290343E-2</v>
      </c>
      <c r="AP492" s="118">
        <f t="shared" si="94"/>
        <v>0.1395893643739112</v>
      </c>
      <c r="AQ492" s="118">
        <f t="shared" si="95"/>
        <v>7.1544458779445999E-2</v>
      </c>
      <c r="AR492" s="118">
        <f t="shared" si="96"/>
        <v>4.9043063524731562E-2</v>
      </c>
      <c r="AS492" s="118">
        <f t="shared" si="97"/>
        <v>6.6366621983879243E-2</v>
      </c>
      <c r="AT492" s="118">
        <f t="shared" si="98"/>
        <v>0.14430054618401614</v>
      </c>
      <c r="AU492" s="118">
        <f t="shared" si="99"/>
        <v>0.12156168161558738</v>
      </c>
      <c r="AV492" s="118">
        <f t="shared" si="100"/>
        <v>0.15042125455875122</v>
      </c>
      <c r="AW492" s="118">
        <f t="shared" si="101"/>
        <v>5.8260196311294636E-2</v>
      </c>
      <c r="AX492" s="118">
        <f t="shared" si="102"/>
        <v>1</v>
      </c>
      <c r="AY492" s="118">
        <f>SUMPRODUCT(AN492:AW492,幕後結果_最佳化!$Z$1005:$AI$1005)</f>
        <v>-0.16119095218584814</v>
      </c>
      <c r="AZ492" s="118">
        <f>(SUMPRODUCT(AN492:AW492,MMULT(AN492:AW492,幕後結果!$AB$9:$AK$18)))*252</f>
        <v>6.8811496427137533E-2</v>
      </c>
      <c r="BA492" s="118">
        <f t="shared" si="103"/>
        <v>0.26231945491544756</v>
      </c>
      <c r="BB492" s="113">
        <f t="shared" si="104"/>
        <v>-0.77802445972462086</v>
      </c>
      <c r="BC492" s="50"/>
      <c r="BD492" s="50"/>
    </row>
    <row r="493" spans="1:56">
      <c r="A493" s="85">
        <v>492</v>
      </c>
      <c r="B493" s="114">
        <v>0.30529666363332231</v>
      </c>
      <c r="C493" s="114">
        <v>0.12774246232691655</v>
      </c>
      <c r="D493" s="114">
        <v>0.57452186406049677</v>
      </c>
      <c r="E493" s="114">
        <v>0.98073164790681711</v>
      </c>
      <c r="F493" s="114">
        <v>6.0598026098980018E-2</v>
      </c>
      <c r="G493" s="114">
        <v>0.68419835485214442</v>
      </c>
      <c r="H493" s="114">
        <v>0.44964385828738362</v>
      </c>
      <c r="I493" s="114">
        <v>0.403944148171971</v>
      </c>
      <c r="J493" s="114">
        <v>0.93783664939067535</v>
      </c>
      <c r="K493" s="94">
        <v>0.41623537028694213</v>
      </c>
      <c r="L493" s="95"/>
      <c r="M493" s="96">
        <v>492</v>
      </c>
      <c r="N493" s="117">
        <v>-0.50922670390748936</v>
      </c>
      <c r="O493" s="117">
        <v>-1.1371276546710283</v>
      </c>
      <c r="P493" s="117">
        <v>0.18789843206344872</v>
      </c>
      <c r="Q493" s="117">
        <v>2.0690999952788589</v>
      </c>
      <c r="R493" s="117">
        <v>-1.5497728229016452</v>
      </c>
      <c r="S493" s="117">
        <v>0.47947142727137498</v>
      </c>
      <c r="T493" s="117">
        <v>-0.126561188963763</v>
      </c>
      <c r="U493" s="114">
        <v>-0.24315116499918171</v>
      </c>
      <c r="V493" s="114">
        <v>1.5368636557652542</v>
      </c>
      <c r="W493" s="88">
        <v>-0.21153382527311659</v>
      </c>
      <c r="X493" s="50"/>
      <c r="Y493" s="89">
        <v>492</v>
      </c>
      <c r="Z493" s="114">
        <f>(幕後結果!$AB$2+幕後結果!$AB$4*幕後結果_最佳化!$N1494)*12/3</f>
        <v>-0.68052094127871288</v>
      </c>
      <c r="AA493" s="114">
        <f>(幕後結果!$AC$2+幕後結果!$AC$4*幕後結果_最佳化!$O1494)*12/3</f>
        <v>-8.8583630096473742E-2</v>
      </c>
      <c r="AB493" s="114">
        <f>(幕後結果!$AD$2+幕後結果!$AD$4*幕後結果_最佳化!$P1494)*12/3</f>
        <v>-1.6288839678590377</v>
      </c>
      <c r="AC493" s="114">
        <f>(幕後結果!$AE$2+幕後結果!$AE$4*幕後結果_最佳化!$Q1494)*12/3</f>
        <v>0.65019490185748752</v>
      </c>
      <c r="AD493" s="114">
        <f>(幕後結果!$AF$2+幕後結果!$AF$4*幕後結果_最佳化!$R1494)*12/3</f>
        <v>-2.405175300241023</v>
      </c>
      <c r="AE493" s="114">
        <f>(幕後結果!$AG$2+幕後結果!$AG$4*幕後結果_最佳化!$S1494)*12/3</f>
        <v>0.6060842820418787</v>
      </c>
      <c r="AF493" s="114">
        <f>(幕後結果!$AH$2+幕後結果!$AH$4*幕後結果_最佳化!$T1494)*12/3</f>
        <v>-0.20359697416516953</v>
      </c>
      <c r="AG493" s="114">
        <f>(幕後結果!$AI$2+幕後結果!$AI$4*幕後結果_最佳化!$U1494)*12/3</f>
        <v>-1.6598904340547174</v>
      </c>
      <c r="AH493" s="114">
        <f>(幕後結果!$AJ$2+幕後結果!$AJ$4*幕後結果_最佳化!$V1494)*12/3</f>
        <v>1.6363456581974372</v>
      </c>
      <c r="AI493" s="90">
        <f>(幕後結果!$AK$2+幕後結果!$AK$4*幕後結果_最佳化!$W1494)*12/3</f>
        <v>1.1192245687738391</v>
      </c>
      <c r="AJ493" s="50"/>
      <c r="AK493" s="50"/>
      <c r="AL493" s="50"/>
      <c r="AM493" s="98">
        <v>492</v>
      </c>
      <c r="AN493" s="118">
        <f t="shared" si="92"/>
        <v>0.1157361383319019</v>
      </c>
      <c r="AO493" s="118">
        <f t="shared" si="93"/>
        <v>3.1088827894163337E-2</v>
      </c>
      <c r="AP493" s="118">
        <f t="shared" si="94"/>
        <v>0.13902476145411224</v>
      </c>
      <c r="AQ493" s="118">
        <f t="shared" si="95"/>
        <v>0.13572664673102552</v>
      </c>
      <c r="AR493" s="118">
        <f t="shared" si="96"/>
        <v>1.5814449684827255E-2</v>
      </c>
      <c r="AS493" s="118">
        <f t="shared" si="97"/>
        <v>9.7016806581582099E-2</v>
      </c>
      <c r="AT493" s="118">
        <f t="shared" si="98"/>
        <v>0.18955605317443619</v>
      </c>
      <c r="AU493" s="118">
        <f t="shared" si="99"/>
        <v>1.9079928018828629E-2</v>
      </c>
      <c r="AV493" s="118">
        <f t="shared" si="100"/>
        <v>0.1722034534288153</v>
      </c>
      <c r="AW493" s="118">
        <f t="shared" si="101"/>
        <v>8.4752934700307564E-2</v>
      </c>
      <c r="AX493" s="118">
        <f t="shared" si="102"/>
        <v>0.99999999999999989</v>
      </c>
      <c r="AY493" s="118">
        <f>SUMPRODUCT(AN493:AW493,幕後結果_最佳化!$Z$1005:$AI$1005)</f>
        <v>-1.6558749483284785E-2</v>
      </c>
      <c r="AZ493" s="118">
        <f>(SUMPRODUCT(AN493:AW493,MMULT(AN493:AW493,幕後結果!$AB$9:$AK$18)))*252</f>
        <v>5.2106585258000014E-2</v>
      </c>
      <c r="BA493" s="118">
        <f t="shared" si="103"/>
        <v>0.22826866902402532</v>
      </c>
      <c r="BB493" s="113">
        <f t="shared" si="104"/>
        <v>-0.26047704986191839</v>
      </c>
      <c r="BC493" s="50"/>
      <c r="BD493" s="50"/>
    </row>
    <row r="494" spans="1:56">
      <c r="A494" s="85">
        <v>493</v>
      </c>
      <c r="B494" s="114">
        <v>0.72418983373317092</v>
      </c>
      <c r="C494" s="114">
        <v>0.79448821635911981</v>
      </c>
      <c r="D494" s="114">
        <v>0.3111361092521443</v>
      </c>
      <c r="E494" s="114">
        <v>0.31467277749532352</v>
      </c>
      <c r="F494" s="114">
        <v>0.45813207666438571</v>
      </c>
      <c r="G494" s="114">
        <v>0.75937960309337904</v>
      </c>
      <c r="H494" s="114">
        <v>0.96625285855638965</v>
      </c>
      <c r="I494" s="114">
        <v>0.90243532827728612</v>
      </c>
      <c r="J494" s="114">
        <v>9.1532970365879818E-2</v>
      </c>
      <c r="K494" s="94">
        <v>0.69527853240025572</v>
      </c>
      <c r="L494" s="95"/>
      <c r="M494" s="96">
        <v>493</v>
      </c>
      <c r="N494" s="117">
        <v>0.5953338512804105</v>
      </c>
      <c r="O494" s="117">
        <v>0.82209370615082367</v>
      </c>
      <c r="P494" s="117">
        <v>-0.49263258671633375</v>
      </c>
      <c r="Q494" s="117">
        <v>-0.48264819162339784</v>
      </c>
      <c r="R494" s="117">
        <v>-0.10514071386646709</v>
      </c>
      <c r="S494" s="117">
        <v>0.70430830761244179</v>
      </c>
      <c r="T494" s="117">
        <v>1.8283683847370296</v>
      </c>
      <c r="U494" s="114">
        <v>1.295553542695717</v>
      </c>
      <c r="V494" s="114">
        <v>-1.3313741196864901</v>
      </c>
      <c r="W494" s="88">
        <v>0.51086879190387935</v>
      </c>
      <c r="X494" s="50"/>
      <c r="Y494" s="89">
        <v>493</v>
      </c>
      <c r="Z494" s="114">
        <f>(幕後結果!$AB$2+幕後結果!$AB$4*幕後結果_最佳化!$N1495)*12/3</f>
        <v>0.69084665440019799</v>
      </c>
      <c r="AA494" s="114">
        <f>(幕後結果!$AC$2+幕後結果!$AC$4*幕後結果_最佳化!$O1495)*12/3</f>
        <v>2.6627069594310395</v>
      </c>
      <c r="AB494" s="114">
        <f>(幕後結果!$AD$2+幕後結果!$AD$4*幕後結果_最佳化!$P1495)*12/3</f>
        <v>-0.33213076376558193</v>
      </c>
      <c r="AC494" s="114">
        <f>(幕後結果!$AE$2+幕後結果!$AE$4*幕後結果_最佳化!$Q1495)*12/3</f>
        <v>-0.63967565750471111</v>
      </c>
      <c r="AD494" s="114">
        <f>(幕後結果!$AF$2+幕後結果!$AF$4*幕後結果_最佳化!$R1495)*12/3</f>
        <v>-0.76268383588537081</v>
      </c>
      <c r="AE494" s="114">
        <f>(幕後結果!$AG$2+幕後結果!$AG$4*幕後結果_最佳化!$S1495)*12/3</f>
        <v>1.263726157775156</v>
      </c>
      <c r="AF494" s="114">
        <f>(幕後結果!$AH$2+幕後結果!$AH$4*幕後結果_最佳化!$T1495)*12/3</f>
        <v>0.36284408325000789</v>
      </c>
      <c r="AG494" s="114">
        <f>(幕後結果!$AI$2+幕後結果!$AI$4*幕後結果_最佳化!$U1495)*12/3</f>
        <v>8.6699493799387906E-2</v>
      </c>
      <c r="AH494" s="114">
        <f>(幕後結果!$AJ$2+幕後結果!$AJ$4*幕後結果_最佳化!$V1495)*12/3</f>
        <v>0.57301577412120608</v>
      </c>
      <c r="AI494" s="90">
        <f>(幕後結果!$AK$2+幕後結果!$AK$4*幕後結果_最佳化!$W1495)*12/3</f>
        <v>1.7941086374843305</v>
      </c>
      <c r="AJ494" s="50"/>
      <c r="AK494" s="50"/>
      <c r="AL494" s="50"/>
      <c r="AM494" s="98">
        <v>493</v>
      </c>
      <c r="AN494" s="118">
        <f t="shared" si="92"/>
        <v>8.541233851938887E-2</v>
      </c>
      <c r="AO494" s="118">
        <f t="shared" si="93"/>
        <v>7.7299007780654766E-2</v>
      </c>
      <c r="AP494" s="118">
        <f t="shared" si="94"/>
        <v>2.6077072949878995E-2</v>
      </c>
      <c r="AQ494" s="118">
        <f t="shared" si="95"/>
        <v>2.2406253198205928E-2</v>
      </c>
      <c r="AR494" s="118">
        <f t="shared" si="96"/>
        <v>0.17970568636558115</v>
      </c>
      <c r="AS494" s="118">
        <f t="shared" si="97"/>
        <v>0.17095833196815141</v>
      </c>
      <c r="AT494" s="118">
        <f t="shared" si="98"/>
        <v>0.12018484078089922</v>
      </c>
      <c r="AU494" s="118">
        <f t="shared" si="99"/>
        <v>0.12818033468509876</v>
      </c>
      <c r="AV494" s="118">
        <f t="shared" si="100"/>
        <v>1.5087653468724123E-2</v>
      </c>
      <c r="AW494" s="118">
        <f t="shared" si="101"/>
        <v>0.17468848028341658</v>
      </c>
      <c r="AX494" s="118">
        <f t="shared" si="102"/>
        <v>0.99999999999999978</v>
      </c>
      <c r="AY494" s="118">
        <f>SUMPRODUCT(AN494:AW494,幕後結果_最佳化!$Z$1005:$AI$1005)</f>
        <v>-0.10394270450734455</v>
      </c>
      <c r="AZ494" s="118">
        <f>(SUMPRODUCT(AN494:AW494,MMULT(AN494:AW494,幕後結果!$AB$9:$AK$18)))*252</f>
        <v>7.1279231182617822E-2</v>
      </c>
      <c r="BA494" s="118">
        <f t="shared" si="103"/>
        <v>0.2669817057077466</v>
      </c>
      <c r="BB494" s="113">
        <f t="shared" si="104"/>
        <v>-0.55001036163911154</v>
      </c>
      <c r="BC494" s="50"/>
      <c r="BD494" s="50"/>
    </row>
    <row r="495" spans="1:56">
      <c r="A495" s="85">
        <v>494</v>
      </c>
      <c r="B495" s="114">
        <v>4.4787050858844824E-2</v>
      </c>
      <c r="C495" s="114">
        <v>0.59497013369956409</v>
      </c>
      <c r="D495" s="114">
        <v>0.41119565150151294</v>
      </c>
      <c r="E495" s="114">
        <v>0.40679359223979183</v>
      </c>
      <c r="F495" s="114">
        <v>0.28969666186200382</v>
      </c>
      <c r="G495" s="114">
        <v>0.21253418718733563</v>
      </c>
      <c r="H495" s="114">
        <v>0.41954496167845834</v>
      </c>
      <c r="I495" s="114">
        <v>0.92503668162123254</v>
      </c>
      <c r="J495" s="114">
        <v>0.86978681492247256</v>
      </c>
      <c r="K495" s="94">
        <v>0.63947294657797005</v>
      </c>
      <c r="L495" s="95"/>
      <c r="M495" s="96">
        <v>494</v>
      </c>
      <c r="N495" s="117">
        <v>-1.6976486136581836</v>
      </c>
      <c r="O495" s="117">
        <v>0.24034897283461612</v>
      </c>
      <c r="P495" s="117">
        <v>-0.22447039183422746</v>
      </c>
      <c r="Q495" s="117">
        <v>-0.23580088101821561</v>
      </c>
      <c r="R495" s="117">
        <v>-0.55427110277429859</v>
      </c>
      <c r="S495" s="117">
        <v>-0.79765904869813009</v>
      </c>
      <c r="T495" s="117">
        <v>-0.20305771287455807</v>
      </c>
      <c r="U495" s="114">
        <v>1.4397906518613517</v>
      </c>
      <c r="V495" s="114">
        <v>1.1253839480637207</v>
      </c>
      <c r="W495" s="88">
        <v>0.35705035790040146</v>
      </c>
      <c r="X495" s="50"/>
      <c r="Y495" s="89">
        <v>494</v>
      </c>
      <c r="Z495" s="114">
        <f>(幕後結果!$AB$2+幕後結果!$AB$4*幕後結果_最佳化!$N1496)*12/3</f>
        <v>-2.1560066349985161</v>
      </c>
      <c r="AA495" s="114">
        <f>(幕後結果!$AC$2+幕後結果!$AC$4*幕後結果_最佳化!$O1496)*12/3</f>
        <v>0.55080389515667361</v>
      </c>
      <c r="AB495" s="114">
        <f>(幕後結果!$AD$2+幕後結果!$AD$4*幕後結果_最佳化!$P1496)*12/3</f>
        <v>-2.7797261584862305</v>
      </c>
      <c r="AC495" s="114">
        <f>(幕後結果!$AE$2+幕後結果!$AE$4*幕後結果_最佳化!$Q1496)*12/3</f>
        <v>-0.77982853781382799</v>
      </c>
      <c r="AD495" s="114">
        <f>(幕後結果!$AF$2+幕後結果!$AF$4*幕後結果_最佳化!$R1496)*12/3</f>
        <v>-2.1296087437786926</v>
      </c>
      <c r="AE495" s="114">
        <f>(幕後結果!$AG$2+幕後結果!$AG$4*幕後結果_最佳化!$S1496)*12/3</f>
        <v>-0.87178572688464007</v>
      </c>
      <c r="AF495" s="114">
        <f>(幕後結果!$AH$2+幕後結果!$AH$4*幕後結果_最佳化!$T1496)*12/3</f>
        <v>-0.41716427944119922</v>
      </c>
      <c r="AG495" s="114">
        <f>(幕後結果!$AI$2+幕後結果!$AI$4*幕後結果_最佳化!$U1496)*12/3</f>
        <v>-0.85242000112098248</v>
      </c>
      <c r="AH495" s="114">
        <f>(幕後結果!$AJ$2+幕後結果!$AJ$4*幕後結果_最佳化!$V1496)*12/3</f>
        <v>0.93759203705489291</v>
      </c>
      <c r="AI495" s="90">
        <f>(幕後結果!$AK$2+幕後結果!$AK$4*幕後結果_最佳化!$W1496)*12/3</f>
        <v>0.88260561488400846</v>
      </c>
      <c r="AJ495" s="50"/>
      <c r="AK495" s="50"/>
      <c r="AL495" s="50"/>
      <c r="AM495" s="98">
        <v>494</v>
      </c>
      <c r="AN495" s="118">
        <f t="shared" si="92"/>
        <v>0.10012923519277712</v>
      </c>
      <c r="AO495" s="118">
        <f t="shared" si="93"/>
        <v>9.2244161187989615E-2</v>
      </c>
      <c r="AP495" s="118">
        <f t="shared" si="94"/>
        <v>0.11204757544097674</v>
      </c>
      <c r="AQ495" s="118">
        <f t="shared" si="95"/>
        <v>8.8877187484093317E-2</v>
      </c>
      <c r="AR495" s="118">
        <f t="shared" si="96"/>
        <v>5.6289212958540221E-3</v>
      </c>
      <c r="AS495" s="118">
        <f t="shared" si="97"/>
        <v>0.16263263068434436</v>
      </c>
      <c r="AT495" s="118">
        <f t="shared" si="98"/>
        <v>6.0013135997463232E-3</v>
      </c>
      <c r="AU495" s="118">
        <f t="shared" si="99"/>
        <v>0.12711903073363984</v>
      </c>
      <c r="AV495" s="118">
        <f t="shared" si="100"/>
        <v>0.17112383482004442</v>
      </c>
      <c r="AW495" s="118">
        <f t="shared" si="101"/>
        <v>0.13419610956053418</v>
      </c>
      <c r="AX495" s="118">
        <f t="shared" si="102"/>
        <v>0.99999999999999989</v>
      </c>
      <c r="AY495" s="118">
        <f>SUMPRODUCT(AN495:AW495,幕後結果_最佳化!$Z$1005:$AI$1005)</f>
        <v>7.7755025354284565E-2</v>
      </c>
      <c r="AZ495" s="118">
        <f>(SUMPRODUCT(AN495:AW495,MMULT(AN495:AW495,幕後結果!$AB$9:$AK$18)))*252</f>
        <v>7.3674169531445011E-2</v>
      </c>
      <c r="BA495" s="118">
        <f t="shared" si="103"/>
        <v>0.2714298611638834</v>
      </c>
      <c r="BB495" s="113">
        <f t="shared" si="104"/>
        <v>0.12841264113250925</v>
      </c>
      <c r="BC495" s="50"/>
      <c r="BD495" s="50"/>
    </row>
    <row r="496" spans="1:56">
      <c r="A496" s="85">
        <v>495</v>
      </c>
      <c r="B496" s="114">
        <v>0.61417085397299753</v>
      </c>
      <c r="C496" s="114">
        <v>0.57664713426602754</v>
      </c>
      <c r="D496" s="114">
        <v>0.84586464169041631</v>
      </c>
      <c r="E496" s="114">
        <v>0.60326563583418813</v>
      </c>
      <c r="F496" s="114">
        <v>0.51762270244042452</v>
      </c>
      <c r="G496" s="114">
        <v>0.74944035776960249</v>
      </c>
      <c r="H496" s="114">
        <v>0.31115948068052934</v>
      </c>
      <c r="I496" s="114">
        <v>0.96883269308008724</v>
      </c>
      <c r="J496" s="114">
        <v>0.52543876779507914</v>
      </c>
      <c r="K496" s="94">
        <v>0.69043329840031253</v>
      </c>
      <c r="L496" s="95"/>
      <c r="M496" s="96">
        <v>495</v>
      </c>
      <c r="N496" s="117">
        <v>0.29020646308658943</v>
      </c>
      <c r="O496" s="117">
        <v>0.19332336165992198</v>
      </c>
      <c r="P496" s="117">
        <v>1.0188573027907759</v>
      </c>
      <c r="Q496" s="117">
        <v>0.26180896329619996</v>
      </c>
      <c r="R496" s="117">
        <v>4.4187940039312333E-2</v>
      </c>
      <c r="S496" s="117">
        <v>0.67272967584561505</v>
      </c>
      <c r="T496" s="117">
        <v>-0.49256644630396551</v>
      </c>
      <c r="U496" s="114">
        <v>1.8639080801183925</v>
      </c>
      <c r="V496" s="114">
        <v>6.3808808469736925E-2</v>
      </c>
      <c r="W496" s="88">
        <v>0.49707891441354024</v>
      </c>
      <c r="X496" s="50"/>
      <c r="Y496" s="89">
        <v>495</v>
      </c>
      <c r="Z496" s="114">
        <f>(幕後結果!$AB$2+幕後結果!$AB$4*幕後結果_最佳化!$N1497)*12/3</f>
        <v>0.31201562448716269</v>
      </c>
      <c r="AA496" s="114">
        <f>(幕後結果!$AC$2+幕後結果!$AC$4*幕後結果_最佳化!$O1497)*12/3</f>
        <v>1.8122664318701613</v>
      </c>
      <c r="AB496" s="114">
        <f>(幕後結果!$AD$2+幕後結果!$AD$4*幕後結果_最佳化!$P1497)*12/3</f>
        <v>0.65785123535091783</v>
      </c>
      <c r="AC496" s="114">
        <f>(幕後結果!$AE$2+幕後結果!$AE$4*幕後結果_最佳化!$Q1497)*12/3</f>
        <v>-0.27289372843279425</v>
      </c>
      <c r="AD496" s="114">
        <f>(幕後結果!$AF$2+幕後結果!$AF$4*幕後結果_最佳化!$R1497)*12/3</f>
        <v>-0.4398976759547979</v>
      </c>
      <c r="AE496" s="114">
        <f>(幕後結果!$AG$2+幕後結果!$AG$4*幕後結果_最佳化!$S1497)*12/3</f>
        <v>1.3062424414029734</v>
      </c>
      <c r="AF496" s="114">
        <f>(幕後結果!$AH$2+幕後結果!$AH$4*幕後結果_最佳化!$T1497)*12/3</f>
        <v>-0.44794003723741294</v>
      </c>
      <c r="AG496" s="114">
        <f>(幕後結果!$AI$2+幕後結果!$AI$4*幕後結果_最佳化!$U1497)*12/3</f>
        <v>1.3528525616594866</v>
      </c>
      <c r="AH496" s="114">
        <f>(幕後結果!$AJ$2+幕後結果!$AJ$4*幕後結果_最佳化!$V1497)*12/3</f>
        <v>0.83231285330392357</v>
      </c>
      <c r="AI496" s="90">
        <f>(幕後結果!$AK$2+幕後結果!$AK$4*幕後結果_最佳化!$W1497)*12/3</f>
        <v>1.7501955300877003</v>
      </c>
      <c r="AJ496" s="50"/>
      <c r="AK496" s="50"/>
      <c r="AL496" s="50"/>
      <c r="AM496" s="98">
        <v>495</v>
      </c>
      <c r="AN496" s="118">
        <f t="shared" si="92"/>
        <v>0.1435385225996188</v>
      </c>
      <c r="AO496" s="118">
        <f t="shared" si="93"/>
        <v>3.4131680384551423E-2</v>
      </c>
      <c r="AP496" s="118">
        <f t="shared" si="94"/>
        <v>0.17332261229881207</v>
      </c>
      <c r="AQ496" s="118">
        <f t="shared" si="95"/>
        <v>0.14399878003563291</v>
      </c>
      <c r="AR496" s="118">
        <f t="shared" si="96"/>
        <v>6.2351177553065441E-2</v>
      </c>
      <c r="AS496" s="118">
        <f t="shared" si="97"/>
        <v>3.1172408343425221E-2</v>
      </c>
      <c r="AT496" s="118">
        <f t="shared" si="98"/>
        <v>0.15481187847978994</v>
      </c>
      <c r="AU496" s="118">
        <f t="shared" si="99"/>
        <v>2.5716325449082051E-2</v>
      </c>
      <c r="AV496" s="118">
        <f t="shared" si="100"/>
        <v>3.59922689122305E-2</v>
      </c>
      <c r="AW496" s="118">
        <f t="shared" si="101"/>
        <v>0.19496434594379181</v>
      </c>
      <c r="AX496" s="118">
        <f t="shared" si="102"/>
        <v>1.0000000000000002</v>
      </c>
      <c r="AY496" s="118">
        <f>SUMPRODUCT(AN496:AW496,幕後結果_最佳化!$Z$1005:$AI$1005)</f>
        <v>-0.10705151791298984</v>
      </c>
      <c r="AZ496" s="118">
        <f>(SUMPRODUCT(AN496:AW496,MMULT(AN496:AW496,幕後結果!$AB$9:$AK$18)))*252</f>
        <v>7.0821067740317892E-2</v>
      </c>
      <c r="BA496" s="118">
        <f t="shared" si="103"/>
        <v>0.266122279676689</v>
      </c>
      <c r="BB496" s="113">
        <f t="shared" si="104"/>
        <v>-0.56346848559679175</v>
      </c>
      <c r="BC496" s="50"/>
      <c r="BD496" s="50"/>
    </row>
    <row r="497" spans="1:56">
      <c r="A497" s="85">
        <v>496</v>
      </c>
      <c r="B497" s="114">
        <v>1.5376167977703137E-3</v>
      </c>
      <c r="C497" s="114">
        <v>1.9242774694625764E-2</v>
      </c>
      <c r="D497" s="114">
        <v>0.47629019906989978</v>
      </c>
      <c r="E497" s="114">
        <v>0.71447288926229158</v>
      </c>
      <c r="F497" s="114">
        <v>0.38364319402916336</v>
      </c>
      <c r="G497" s="114">
        <v>7.487603922028252E-2</v>
      </c>
      <c r="H497" s="114">
        <v>0.53544004713722471</v>
      </c>
      <c r="I497" s="114">
        <v>0.11392621522719093</v>
      </c>
      <c r="J497" s="114">
        <v>0.76241511061564027</v>
      </c>
      <c r="K497" s="94">
        <v>0.70365928217204465</v>
      </c>
      <c r="L497" s="95"/>
      <c r="M497" s="96">
        <v>496</v>
      </c>
      <c r="N497" s="117">
        <v>-2.9601158671822461</v>
      </c>
      <c r="O497" s="117">
        <v>-2.0696455479842752</v>
      </c>
      <c r="P497" s="117">
        <v>-5.9466687358464616E-2</v>
      </c>
      <c r="Q497" s="117">
        <v>0.56649957543601626</v>
      </c>
      <c r="R497" s="117">
        <v>-0.29592627062446131</v>
      </c>
      <c r="S497" s="117">
        <v>-1.4404077283931536</v>
      </c>
      <c r="T497" s="117">
        <v>8.8952190698830522E-2</v>
      </c>
      <c r="U497" s="114">
        <v>-1.2059093879042821</v>
      </c>
      <c r="V497" s="114">
        <v>0.71409283082467134</v>
      </c>
      <c r="W497" s="88">
        <v>0.53495433354197153</v>
      </c>
      <c r="X497" s="50"/>
      <c r="Y497" s="89">
        <v>496</v>
      </c>
      <c r="Z497" s="114">
        <f>(幕後結果!$AB$2+幕後結果!$AB$4*幕後結果_最佳化!$N1498)*12/3</f>
        <v>-3.7234233546677555</v>
      </c>
      <c r="AA497" s="114">
        <f>(幕後結果!$AC$2+幕後結果!$AC$4*幕後結果_最佳化!$O1498)*12/3</f>
        <v>-2.6668074407841935</v>
      </c>
      <c r="AB497" s="114">
        <f>(幕後結果!$AD$2+幕後結果!$AD$4*幕後結果_最佳化!$P1498)*12/3</f>
        <v>-4.9321179318726962</v>
      </c>
      <c r="AC497" s="114">
        <f>(幕後結果!$AE$2+幕後結果!$AE$4*幕後結果_最佳化!$Q1498)*12/3</f>
        <v>-0.66085293325178207</v>
      </c>
      <c r="AD497" s="114">
        <f>(幕後結果!$AF$2+幕後結果!$AF$4*幕後結果_最佳化!$R1498)*12/3</f>
        <v>-2.5165193406593502</v>
      </c>
      <c r="AE497" s="114">
        <f>(幕後結果!$AG$2+幕後結果!$AG$4*幕後結果_最佳化!$S1498)*12/3</f>
        <v>-2.0641540615063647</v>
      </c>
      <c r="AF497" s="114">
        <f>(幕後結果!$AH$2+幕後結果!$AH$4*幕後結果_最佳化!$T1498)*12/3</f>
        <v>-0.27632515947364983</v>
      </c>
      <c r="AG497" s="114">
        <f>(幕後結果!$AI$2+幕後結果!$AI$4*幕後結果_最佳化!$U1498)*12/3</f>
        <v>-4.0957183630529475</v>
      </c>
      <c r="AH497" s="114">
        <f>(幕後結果!$AJ$2+幕後結果!$AJ$4*幕後結果_最佳化!$V1498)*12/3</f>
        <v>0.51654768259224537</v>
      </c>
      <c r="AI497" s="90">
        <f>(幕後結果!$AK$2+幕後結果!$AK$4*幕後結果_最佳化!$W1498)*12/3</f>
        <v>0.45315000482505169</v>
      </c>
      <c r="AJ497" s="50"/>
      <c r="AK497" s="50"/>
      <c r="AL497" s="50"/>
      <c r="AM497" s="98">
        <v>496</v>
      </c>
      <c r="AN497" s="118">
        <f t="shared" si="92"/>
        <v>0.12798582159234256</v>
      </c>
      <c r="AO497" s="118">
        <f t="shared" si="93"/>
        <v>4.4524368728973501E-2</v>
      </c>
      <c r="AP497" s="118">
        <f t="shared" si="94"/>
        <v>0.12691174243454123</v>
      </c>
      <c r="AQ497" s="118">
        <f t="shared" si="95"/>
        <v>8.9971241949761291E-2</v>
      </c>
      <c r="AR497" s="118">
        <f t="shared" si="96"/>
        <v>0.17170741131454265</v>
      </c>
      <c r="AS497" s="118">
        <f t="shared" si="97"/>
        <v>4.453138134659447E-2</v>
      </c>
      <c r="AT497" s="118">
        <f t="shared" si="98"/>
        <v>9.3105210676280331E-2</v>
      </c>
      <c r="AU497" s="118">
        <f t="shared" si="99"/>
        <v>0.1583129044836882</v>
      </c>
      <c r="AV497" s="118">
        <f t="shared" si="100"/>
        <v>2.5612599995463052E-2</v>
      </c>
      <c r="AW497" s="118">
        <f t="shared" si="101"/>
        <v>0.11733731747781262</v>
      </c>
      <c r="AX497" s="118">
        <f t="shared" si="102"/>
        <v>0.99999999999999989</v>
      </c>
      <c r="AY497" s="118">
        <f>SUMPRODUCT(AN497:AW497,幕後結果_最佳化!$Z$1005:$AI$1005)</f>
        <v>-0.39436316025476775</v>
      </c>
      <c r="AZ497" s="118">
        <f>(SUMPRODUCT(AN497:AW497,MMULT(AN497:AW497,幕後結果!$AB$9:$AK$18)))*252</f>
        <v>8.6599831404457345E-2</v>
      </c>
      <c r="BA497" s="118">
        <f t="shared" si="103"/>
        <v>0.29427849293561592</v>
      </c>
      <c r="BB497" s="113">
        <f t="shared" si="104"/>
        <v>-1.4858821516067602</v>
      </c>
      <c r="BC497" s="50"/>
      <c r="BD497" s="50"/>
    </row>
    <row r="498" spans="1:56">
      <c r="A498" s="85">
        <v>497</v>
      </c>
      <c r="B498" s="114">
        <v>0.52828127865804264</v>
      </c>
      <c r="C498" s="114">
        <v>0.28850809159125457</v>
      </c>
      <c r="D498" s="114">
        <v>0.38682355703586269</v>
      </c>
      <c r="E498" s="114">
        <v>0.44691108273542368</v>
      </c>
      <c r="F498" s="114">
        <v>0.47389544008441886</v>
      </c>
      <c r="G498" s="114">
        <v>0.87983774038330109</v>
      </c>
      <c r="H498" s="114">
        <v>2.8542961342177264E-2</v>
      </c>
      <c r="I498" s="114">
        <v>0.47422601834756217</v>
      </c>
      <c r="J498" s="114">
        <v>5.2581534104336525E-2</v>
      </c>
      <c r="K498" s="94">
        <v>9.1116757441780605E-2</v>
      </c>
      <c r="L498" s="95"/>
      <c r="M498" s="96">
        <v>497</v>
      </c>
      <c r="N498" s="117">
        <v>7.095013404076915E-2</v>
      </c>
      <c r="O498" s="117">
        <v>-0.5577484282004076</v>
      </c>
      <c r="P498" s="117">
        <v>-0.28760761640671728</v>
      </c>
      <c r="Q498" s="117">
        <v>-0.13346939685897183</v>
      </c>
      <c r="R498" s="117">
        <v>-6.5481192796518692E-2</v>
      </c>
      <c r="S498" s="117">
        <v>1.174176044371591</v>
      </c>
      <c r="T498" s="117">
        <v>-1.9026523555067265</v>
      </c>
      <c r="U498" s="114">
        <v>-6.4650800041847228E-2</v>
      </c>
      <c r="V498" s="114">
        <v>-1.6203222665407104</v>
      </c>
      <c r="W498" s="88">
        <v>-1.3339095087830015</v>
      </c>
      <c r="X498" s="50"/>
      <c r="Y498" s="89">
        <v>497</v>
      </c>
      <c r="Z498" s="114">
        <f>(幕後結果!$AB$2+幕後結果!$AB$4*幕後結果_最佳化!$N1499)*12/3</f>
        <v>3.9797842140407547E-2</v>
      </c>
      <c r="AA498" s="114">
        <f>(幕後結果!$AC$2+幕後結果!$AC$4*幕後結果_最佳化!$O1499)*12/3</f>
        <v>0.8921105951555145</v>
      </c>
      <c r="AB498" s="114">
        <f>(幕後結果!$AD$2+幕後結果!$AD$4*幕後結果_最佳化!$P1499)*12/3</f>
        <v>-1.2572486524266135</v>
      </c>
      <c r="AC498" s="114">
        <f>(幕後結果!$AE$2+幕後結果!$AE$4*幕後結果_最佳化!$Q1499)*12/3</f>
        <v>-0.62897394123346462</v>
      </c>
      <c r="AD498" s="114">
        <f>(幕後結果!$AF$2+幕後結果!$AF$4*幕後結果_最佳化!$R1499)*12/3</f>
        <v>-1.0282939790264674</v>
      </c>
      <c r="AE498" s="114">
        <f>(幕後結果!$AG$2+幕後結果!$AG$4*幕後結果_最佳化!$S1499)*12/3</f>
        <v>1.3461274030199541</v>
      </c>
      <c r="AF498" s="114">
        <f>(幕後結果!$AH$2+幕後結果!$AH$4*幕後結果_最佳化!$T1499)*12/3</f>
        <v>-1.1180860519207507</v>
      </c>
      <c r="AG498" s="114">
        <f>(幕後結果!$AI$2+幕後結果!$AI$4*幕後結果_最佳化!$U1499)*12/3</f>
        <v>-1.931808493698254</v>
      </c>
      <c r="AH498" s="114">
        <f>(幕後結果!$AJ$2+幕後結果!$AJ$4*幕後結果_最佳化!$V1499)*12/3</f>
        <v>-0.56941059381142844</v>
      </c>
      <c r="AI498" s="90">
        <f>(幕後結果!$AK$2+幕後結果!$AK$4*幕後結果_最佳化!$W1499)*12/3</f>
        <v>-0.52511178321965668</v>
      </c>
      <c r="AJ498" s="50"/>
      <c r="AK498" s="50"/>
      <c r="AL498" s="50"/>
      <c r="AM498" s="98">
        <v>497</v>
      </c>
      <c r="AN498" s="118">
        <f t="shared" si="92"/>
        <v>3.3336582919352473E-2</v>
      </c>
      <c r="AO498" s="118">
        <f t="shared" si="93"/>
        <v>0.11768995720656125</v>
      </c>
      <c r="AP498" s="118">
        <f t="shared" si="94"/>
        <v>0.10286469970262078</v>
      </c>
      <c r="AQ498" s="118">
        <f t="shared" si="95"/>
        <v>0.12137563656087651</v>
      </c>
      <c r="AR498" s="118">
        <f t="shared" si="96"/>
        <v>1.8729693542143069E-2</v>
      </c>
      <c r="AS498" s="118">
        <f t="shared" si="97"/>
        <v>0.17037894411355209</v>
      </c>
      <c r="AT498" s="118">
        <f t="shared" si="98"/>
        <v>0.14785695547759045</v>
      </c>
      <c r="AU498" s="118">
        <f t="shared" si="99"/>
        <v>0.13714348439504409</v>
      </c>
      <c r="AV498" s="118">
        <f t="shared" si="100"/>
        <v>1.6902542681014282E-3</v>
      </c>
      <c r="AW498" s="118">
        <f t="shared" si="101"/>
        <v>0.14893379181415797</v>
      </c>
      <c r="AX498" s="118">
        <f t="shared" si="102"/>
        <v>1</v>
      </c>
      <c r="AY498" s="118">
        <f>SUMPRODUCT(AN498:AW498,幕後結果_最佳化!$Z$1005:$AI$1005)</f>
        <v>-6.325447710601334E-2</v>
      </c>
      <c r="AZ498" s="118">
        <f>(SUMPRODUCT(AN498:AW498,MMULT(AN498:AW498,幕後結果!$AB$9:$AK$18)))*252</f>
        <v>6.647191085882781E-2</v>
      </c>
      <c r="BA498" s="118">
        <f t="shared" si="103"/>
        <v>0.25782147090346802</v>
      </c>
      <c r="BB498" s="113">
        <f t="shared" si="104"/>
        <v>-0.41173637220369075</v>
      </c>
      <c r="BC498" s="50"/>
      <c r="BD498" s="50"/>
    </row>
    <row r="499" spans="1:56">
      <c r="A499" s="85">
        <v>498</v>
      </c>
      <c r="B499" s="114">
        <v>0.62525426282824448</v>
      </c>
      <c r="C499" s="114">
        <v>0.56827034605003401</v>
      </c>
      <c r="D499" s="114">
        <v>0.83968141825399534</v>
      </c>
      <c r="E499" s="114">
        <v>0.76876139782851416</v>
      </c>
      <c r="F499" s="114">
        <v>0.94025033361940569</v>
      </c>
      <c r="G499" s="114">
        <v>4.6861703044228209E-2</v>
      </c>
      <c r="H499" s="114">
        <v>0.99324598322925506</v>
      </c>
      <c r="I499" s="114">
        <v>0.89049021688539365</v>
      </c>
      <c r="J499" s="114">
        <v>0.33544821230435096</v>
      </c>
      <c r="K499" s="94">
        <v>0.64111828194633347</v>
      </c>
      <c r="L499" s="95"/>
      <c r="M499" s="96">
        <v>498</v>
      </c>
      <c r="N499" s="117">
        <v>0.31930996840626508</v>
      </c>
      <c r="O499" s="117">
        <v>0.17197229750020662</v>
      </c>
      <c r="P499" s="117">
        <v>0.99314937831358574</v>
      </c>
      <c r="Q499" s="117">
        <v>0.73477390112515784</v>
      </c>
      <c r="R499" s="117">
        <v>1.556878509098744</v>
      </c>
      <c r="S499" s="117">
        <v>-1.6760754944197911</v>
      </c>
      <c r="T499" s="117">
        <v>2.4700866303097571</v>
      </c>
      <c r="U499" s="114">
        <v>1.2291393434776658</v>
      </c>
      <c r="V499" s="114">
        <v>-0.42491803818857099</v>
      </c>
      <c r="W499" s="88">
        <v>0.36144951840939543</v>
      </c>
      <c r="X499" s="50"/>
      <c r="Y499" s="89">
        <v>498</v>
      </c>
      <c r="Z499" s="114">
        <f>(幕後結果!$AB$2+幕後結果!$AB$4*幕後結果_最佳化!$N1500)*12/3</f>
        <v>0.34814909306759961</v>
      </c>
      <c r="AA499" s="114">
        <f>(幕後結果!$AC$2+幕後結果!$AC$4*幕後結果_最佳化!$O1500)*12/3</f>
        <v>1.8093959856763684</v>
      </c>
      <c r="AB499" s="114">
        <f>(幕後結果!$AD$2+幕後結果!$AD$4*幕後結果_最佳化!$P1500)*12/3</f>
        <v>0.65370132990808827</v>
      </c>
      <c r="AC499" s="114">
        <f>(幕後結果!$AE$2+幕後結果!$AE$4*幕後結果_最佳化!$Q1500)*12/3</f>
        <v>2.9506265845936352E-2</v>
      </c>
      <c r="AD499" s="114">
        <f>(幕後結果!$AF$2+幕後結果!$AF$4*幕後結果_最佳化!$R1500)*12/3</f>
        <v>1.2189964900004799</v>
      </c>
      <c r="AE499" s="114">
        <f>(幕後結果!$AG$2+幕後結果!$AG$4*幕後結果_最佳化!$S1500)*12/3</f>
        <v>-0.43463138666797224</v>
      </c>
      <c r="AF499" s="114">
        <f>(幕後結果!$AH$2+幕後結果!$AH$4*幕後結果_最佳化!$T1500)*12/3</f>
        <v>0.87994754640316908</v>
      </c>
      <c r="AG499" s="114">
        <f>(幕後結果!$AI$2+幕後結果!$AI$4*幕後結果_最佳化!$U1500)*12/3</f>
        <v>1.3212517764557621</v>
      </c>
      <c r="AH499" s="114">
        <f>(幕後結果!$AJ$2+幕後結果!$AJ$4*幕後結果_最佳化!$V1500)*12/3</f>
        <v>1.164006237978124</v>
      </c>
      <c r="AI499" s="90">
        <f>(幕後結果!$AK$2+幕後結果!$AK$4*幕後結果_最佳化!$W1500)*12/3</f>
        <v>2.2192146724164856</v>
      </c>
      <c r="AJ499" s="50"/>
      <c r="AK499" s="50"/>
      <c r="AL499" s="50"/>
      <c r="AM499" s="98">
        <v>498</v>
      </c>
      <c r="AN499" s="118">
        <f t="shared" si="92"/>
        <v>0.12590244622763294</v>
      </c>
      <c r="AO499" s="118">
        <f t="shared" si="93"/>
        <v>9.9574609752598936E-2</v>
      </c>
      <c r="AP499" s="118">
        <f t="shared" si="94"/>
        <v>0.10424245810822552</v>
      </c>
      <c r="AQ499" s="118">
        <f t="shared" si="95"/>
        <v>0.14122849095318918</v>
      </c>
      <c r="AR499" s="118">
        <f t="shared" si="96"/>
        <v>0.14259613419959521</v>
      </c>
      <c r="AS499" s="118">
        <f t="shared" si="97"/>
        <v>4.3938035249541742E-2</v>
      </c>
      <c r="AT499" s="118">
        <f t="shared" si="98"/>
        <v>0.15210294942449329</v>
      </c>
      <c r="AU499" s="118">
        <f t="shared" si="99"/>
        <v>2.4736093646429719E-3</v>
      </c>
      <c r="AV499" s="118">
        <f t="shared" si="100"/>
        <v>0.13011993849866074</v>
      </c>
      <c r="AW499" s="118">
        <f t="shared" si="101"/>
        <v>5.7821328221419374E-2</v>
      </c>
      <c r="AX499" s="118">
        <f t="shared" si="102"/>
        <v>1</v>
      </c>
      <c r="AY499" s="118">
        <f>SUMPRODUCT(AN499:AW499,幕後結果_最佳化!$Z$1005:$AI$1005)</f>
        <v>-4.5897385296392847E-2</v>
      </c>
      <c r="AZ499" s="118">
        <f>(SUMPRODUCT(AN499:AW499,MMULT(AN499:AW499,幕後結果!$AB$9:$AK$18)))*252</f>
        <v>5.9752508862664713E-2</v>
      </c>
      <c r="BA499" s="118">
        <f t="shared" si="103"/>
        <v>0.24444326307481806</v>
      </c>
      <c r="BB499" s="113">
        <f t="shared" si="104"/>
        <v>-0.36326378636671264</v>
      </c>
      <c r="BC499" s="50"/>
      <c r="BD499" s="50"/>
    </row>
    <row r="500" spans="1:56">
      <c r="A500" s="85">
        <v>499</v>
      </c>
      <c r="B500" s="114">
        <v>0.66190029676700846</v>
      </c>
      <c r="C500" s="114">
        <v>0.5597456350239205</v>
      </c>
      <c r="D500" s="114">
        <v>9.6951935003852796E-3</v>
      </c>
      <c r="E500" s="114">
        <v>0.24334566620890374</v>
      </c>
      <c r="F500" s="114">
        <v>0.67454111443494047</v>
      </c>
      <c r="G500" s="114">
        <v>0.41212801271366262</v>
      </c>
      <c r="H500" s="114">
        <v>0.42418904844935956</v>
      </c>
      <c r="I500" s="114">
        <v>0.3035212279774635</v>
      </c>
      <c r="J500" s="114">
        <v>0.73514604773463987</v>
      </c>
      <c r="K500" s="94">
        <v>0.23550467836033095</v>
      </c>
      <c r="L500" s="95"/>
      <c r="M500" s="96">
        <v>499</v>
      </c>
      <c r="N500" s="117">
        <v>0.41765496099537197</v>
      </c>
      <c r="O500" s="117">
        <v>0.1503243408670597</v>
      </c>
      <c r="P500" s="117">
        <v>-2.3379394964978588</v>
      </c>
      <c r="Q500" s="117">
        <v>-0.69558089780887888</v>
      </c>
      <c r="R500" s="117">
        <v>0.45248757379264881</v>
      </c>
      <c r="S500" s="117">
        <v>-0.22207432383375175</v>
      </c>
      <c r="T500" s="117">
        <v>-0.19118826539559428</v>
      </c>
      <c r="U500" s="114">
        <v>-0.51429972212935438</v>
      </c>
      <c r="V500" s="114">
        <v>0.62845196490568378</v>
      </c>
      <c r="W500" s="88">
        <v>-0.72083773316600963</v>
      </c>
      <c r="X500" s="50"/>
      <c r="Y500" s="89">
        <v>499</v>
      </c>
      <c r="Z500" s="114">
        <f>(幕後結果!$AB$2+幕後結果!$AB$4*幕後結果_最佳化!$N1501)*12/3</f>
        <v>0.47024935764842307</v>
      </c>
      <c r="AA500" s="114">
        <f>(幕後結果!$AC$2+幕後結果!$AC$4*幕後結果_最佳化!$O1501)*12/3</f>
        <v>1.8518501571336852</v>
      </c>
      <c r="AB500" s="114">
        <f>(幕後結果!$AD$2+幕後結果!$AD$4*幕後結果_最佳化!$P1501)*12/3</f>
        <v>-2.7329685964951782</v>
      </c>
      <c r="AC500" s="114">
        <f>(幕後結果!$AE$2+幕後結果!$AE$4*幕後結果_最佳化!$Q1501)*12/3</f>
        <v>-0.86417075177717495</v>
      </c>
      <c r="AD500" s="114">
        <f>(幕後結果!$AF$2+幕後結果!$AF$4*幕後結果_最佳化!$R1501)*12/3</f>
        <v>-0.68496389594195517</v>
      </c>
      <c r="AE500" s="114">
        <f>(幕後結果!$AG$2+幕後結果!$AG$4*幕後結果_最佳化!$S1501)*12/3</f>
        <v>0.16345373864602558</v>
      </c>
      <c r="AF500" s="114">
        <f>(幕後結果!$AH$2+幕後結果!$AH$4*幕後結果_最佳化!$T1501)*12/3</f>
        <v>-0.47573768626120261</v>
      </c>
      <c r="AG500" s="114">
        <f>(幕後結果!$AI$2+幕後結果!$AI$4*幕後結果_最佳化!$U1501)*12/3</f>
        <v>-3.1308228677247101</v>
      </c>
      <c r="AH500" s="114">
        <f>(幕後結果!$AJ$2+幕後結果!$AJ$4*幕後結果_最佳化!$V1501)*12/3</f>
        <v>0.54383779536089194</v>
      </c>
      <c r="AI500" s="90">
        <f>(幕後結果!$AK$2+幕後結果!$AK$4*幕後結果_最佳化!$W1501)*12/3</f>
        <v>0.10373628295371984</v>
      </c>
      <c r="AJ500" s="50"/>
      <c r="AK500" s="50"/>
      <c r="AL500" s="50"/>
      <c r="AM500" s="98">
        <v>499</v>
      </c>
      <c r="AN500" s="118">
        <f t="shared" si="92"/>
        <v>0.15445526035294688</v>
      </c>
      <c r="AO500" s="118">
        <f t="shared" si="93"/>
        <v>0.17223032978280192</v>
      </c>
      <c r="AP500" s="118">
        <f t="shared" si="94"/>
        <v>9.8569737625004858E-2</v>
      </c>
      <c r="AQ500" s="118">
        <f t="shared" si="95"/>
        <v>6.7664181938871151E-2</v>
      </c>
      <c r="AR500" s="118">
        <f t="shared" si="96"/>
        <v>0.1679829679136764</v>
      </c>
      <c r="AS500" s="118">
        <f t="shared" si="97"/>
        <v>7.5573327301144258E-2</v>
      </c>
      <c r="AT500" s="118">
        <f t="shared" si="98"/>
        <v>6.168035587367033E-2</v>
      </c>
      <c r="AU500" s="118">
        <f t="shared" si="99"/>
        <v>0.13397697548345336</v>
      </c>
      <c r="AV500" s="118">
        <f t="shared" si="100"/>
        <v>4.3173364933788913E-2</v>
      </c>
      <c r="AW500" s="118">
        <f t="shared" si="101"/>
        <v>2.4693498794641892E-2</v>
      </c>
      <c r="AX500" s="118">
        <f t="shared" si="102"/>
        <v>1</v>
      </c>
      <c r="AY500" s="118">
        <f>SUMPRODUCT(AN500:AW500,幕後結果_最佳化!$Z$1005:$AI$1005)</f>
        <v>-0.18157370452941693</v>
      </c>
      <c r="AZ500" s="118">
        <f>(SUMPRODUCT(AN500:AW500,MMULT(AN500:AW500,幕後結果!$AB$9:$AK$18)))*252</f>
        <v>9.3797826483770677E-2</v>
      </c>
      <c r="BA500" s="118">
        <f t="shared" si="103"/>
        <v>0.30626430821068701</v>
      </c>
      <c r="BB500" s="113">
        <f t="shared" si="104"/>
        <v>-0.73294111821543295</v>
      </c>
      <c r="BC500" s="50"/>
      <c r="BD500" s="50"/>
    </row>
    <row r="501" spans="1:56">
      <c r="A501" s="85">
        <v>500</v>
      </c>
      <c r="B501" s="114">
        <v>0.36195804107021079</v>
      </c>
      <c r="C501" s="114">
        <v>0.3206876991383143</v>
      </c>
      <c r="D501" s="114">
        <v>0.76350544748548632</v>
      </c>
      <c r="E501" s="114">
        <v>9.2831810971981454E-2</v>
      </c>
      <c r="F501" s="114">
        <v>0.20120499603253483</v>
      </c>
      <c r="G501" s="114">
        <v>9.7820402493909775E-2</v>
      </c>
      <c r="H501" s="114">
        <v>0.54733516271374127</v>
      </c>
      <c r="I501" s="114">
        <v>0.95274390154236865</v>
      </c>
      <c r="J501" s="114">
        <v>0.36448184158188313</v>
      </c>
      <c r="K501" s="94">
        <v>0.89041550029231953</v>
      </c>
      <c r="L501" s="95"/>
      <c r="M501" s="96">
        <v>500</v>
      </c>
      <c r="N501" s="117">
        <v>-0.35322991563588779</v>
      </c>
      <c r="O501" s="117">
        <v>-0.46577662506307543</v>
      </c>
      <c r="P501" s="117">
        <v>0.71762408166756497</v>
      </c>
      <c r="Q501" s="117">
        <v>-1.3235166531980651</v>
      </c>
      <c r="R501" s="117">
        <v>-0.83732485476292162</v>
      </c>
      <c r="S501" s="117">
        <v>-1.2940712678127582</v>
      </c>
      <c r="T501" s="117">
        <v>0.11893143803102987</v>
      </c>
      <c r="U501" s="114">
        <v>1.6720614926230788</v>
      </c>
      <c r="V501" s="114">
        <v>-0.34650439322056242</v>
      </c>
      <c r="W501" s="88">
        <v>1.2287408115622589</v>
      </c>
      <c r="X501" s="50"/>
      <c r="Y501" s="89">
        <v>500</v>
      </c>
      <c r="Z501" s="114">
        <f>(幕後結果!$AB$2+幕後結果!$AB$4*幕後結果_最佳化!$N1502)*12/3</f>
        <v>-0.48684306688705842</v>
      </c>
      <c r="AA501" s="114">
        <f>(幕後結果!$AC$2+幕後結果!$AC$4*幕後結果_最佳化!$O1502)*12/3</f>
        <v>0.70755229318618185</v>
      </c>
      <c r="AB501" s="114">
        <f>(幕後結果!$AD$2+幕後結果!$AD$4*幕後結果_最佳化!$P1502)*12/3</f>
        <v>-0.62787175050760924</v>
      </c>
      <c r="AC501" s="114">
        <f>(幕後結果!$AE$2+幕後結果!$AE$4*幕後結果_最佳化!$Q1502)*12/3</f>
        <v>-1.4239566473331466</v>
      </c>
      <c r="AD501" s="114">
        <f>(幕後結果!$AF$2+幕後結果!$AF$4*幕後結果_最佳化!$R1502)*12/3</f>
        <v>-2.036751750558988</v>
      </c>
      <c r="AE501" s="114">
        <f>(幕後結果!$AG$2+幕後結果!$AG$4*幕後結果_最佳化!$S1502)*12/3</f>
        <v>-1.2340747237858121</v>
      </c>
      <c r="AF501" s="114">
        <f>(幕後結果!$AH$2+幕後結果!$AH$4*幕後結果_最佳化!$T1502)*12/3</f>
        <v>-0.49693510859381967</v>
      </c>
      <c r="AG501" s="114">
        <f>(幕後結果!$AI$2+幕後結果!$AI$4*幕後結果_最佳化!$U1502)*12/3</f>
        <v>3.0262386097910765E-2</v>
      </c>
      <c r="AH501" s="114">
        <f>(幕後結果!$AJ$2+幕後結果!$AJ$4*幕後結果_最佳化!$V1502)*12/3</f>
        <v>0.14730600264317872</v>
      </c>
      <c r="AI501" s="90">
        <f>(幕後結果!$AK$2+幕後結果!$AK$4*幕後結果_最佳化!$W1502)*12/3</f>
        <v>1.4449214138603628</v>
      </c>
      <c r="AJ501" s="50"/>
      <c r="AK501" s="50"/>
      <c r="AL501" s="50"/>
      <c r="AM501" s="98">
        <v>500</v>
      </c>
      <c r="AN501" s="118">
        <f t="shared" si="92"/>
        <v>0.16859260904680817</v>
      </c>
      <c r="AO501" s="118">
        <f t="shared" si="93"/>
        <v>7.5542834053196825E-2</v>
      </c>
      <c r="AP501" s="118">
        <f t="shared" si="94"/>
        <v>5.6344661415461628E-2</v>
      </c>
      <c r="AQ501" s="118">
        <f t="shared" si="95"/>
        <v>9.2690013964674231E-2</v>
      </c>
      <c r="AR501" s="118">
        <f t="shared" si="96"/>
        <v>0.12046890854982013</v>
      </c>
      <c r="AS501" s="118">
        <f t="shared" si="97"/>
        <v>0.12738802636455496</v>
      </c>
      <c r="AT501" s="118">
        <f t="shared" si="98"/>
        <v>9.3819242921758833E-2</v>
      </c>
      <c r="AU501" s="118">
        <f t="shared" si="99"/>
        <v>8.700877037372852E-2</v>
      </c>
      <c r="AV501" s="118">
        <f t="shared" si="100"/>
        <v>2.5695682912553166E-2</v>
      </c>
      <c r="AW501" s="118">
        <f t="shared" si="101"/>
        <v>0.15244925039744353</v>
      </c>
      <c r="AX501" s="118">
        <f t="shared" si="102"/>
        <v>1</v>
      </c>
      <c r="AY501" s="118">
        <f>SUMPRODUCT(AN501:AW501,幕後結果_最佳化!$Z$1005:$AI$1005)</f>
        <v>-6.5613868139459991E-2</v>
      </c>
      <c r="AZ501" s="118">
        <f>(SUMPRODUCT(AN501:AW501,MMULT(AN501:AW501,幕後結果!$AB$9:$AK$18)))*252</f>
        <v>7.1186875695767052E-2</v>
      </c>
      <c r="BA501" s="118">
        <f t="shared" si="103"/>
        <v>0.26680868744433162</v>
      </c>
      <c r="BB501" s="113">
        <f t="shared" si="104"/>
        <v>-0.40671040054533791</v>
      </c>
      <c r="BC501" s="50"/>
      <c r="BD501" s="50"/>
    </row>
    <row r="502" spans="1:56">
      <c r="A502" s="85">
        <v>501</v>
      </c>
      <c r="B502" s="114">
        <v>0.90574653066526922</v>
      </c>
      <c r="C502" s="114">
        <v>0.71087407525524804</v>
      </c>
      <c r="D502" s="114">
        <v>0.21187477652007947</v>
      </c>
      <c r="E502" s="114">
        <v>0.89456801778896278</v>
      </c>
      <c r="F502" s="114">
        <v>0.53628401128004666</v>
      </c>
      <c r="G502" s="114">
        <v>0.13449512106452111</v>
      </c>
      <c r="H502" s="114">
        <v>0.26363887902495886</v>
      </c>
      <c r="I502" s="114">
        <v>0.55640195053215313</v>
      </c>
      <c r="J502" s="114">
        <v>0.62576491943573243</v>
      </c>
      <c r="K502" s="94">
        <v>0.14728634233604154</v>
      </c>
      <c r="L502" s="95"/>
      <c r="M502" s="96">
        <v>501</v>
      </c>
      <c r="N502" s="117">
        <v>1.3150088187853799</v>
      </c>
      <c r="O502" s="117">
        <v>0.55594003351101773</v>
      </c>
      <c r="P502" s="117">
        <v>-0.79993311017169</v>
      </c>
      <c r="Q502" s="117">
        <v>1.2511932935670365</v>
      </c>
      <c r="R502" s="117">
        <v>9.1076283365937261E-2</v>
      </c>
      <c r="S502" s="117">
        <v>-1.1053909070114409</v>
      </c>
      <c r="T502" s="117">
        <v>-0.63216700049095387</v>
      </c>
      <c r="U502" s="114">
        <v>0.14185302585863399</v>
      </c>
      <c r="V502" s="114">
        <v>0.32065723182461381</v>
      </c>
      <c r="W502" s="88">
        <v>-1.0481430928529878</v>
      </c>
      <c r="X502" s="50"/>
      <c r="Y502" s="89">
        <v>501</v>
      </c>
      <c r="Z502" s="114">
        <f>(幕後結果!$AB$2+幕後結果!$AB$4*幕後結果_最佳化!$N1503)*12/3</f>
        <v>1.5843593959354028</v>
      </c>
      <c r="AA502" s="114">
        <f>(幕後結果!$AC$2+幕後結果!$AC$4*幕後結果_最佳化!$O1503)*12/3</f>
        <v>2.8621163470882358</v>
      </c>
      <c r="AB502" s="114">
        <f>(幕後結果!$AD$2+幕後結果!$AD$4*幕後結果_最佳化!$P1503)*12/3</f>
        <v>1.7063240982334027E-2</v>
      </c>
      <c r="AC502" s="114">
        <f>(幕後結果!$AE$2+幕後結果!$AE$4*幕後結果_最佳化!$Q1503)*12/3</f>
        <v>0.5094371114404046</v>
      </c>
      <c r="AD502" s="114">
        <f>(幕後結果!$AF$2+幕後結果!$AF$4*幕後結果_最佳化!$R1503)*12/3</f>
        <v>-4.8750122367675175E-2</v>
      </c>
      <c r="AE502" s="114">
        <f>(幕後結果!$AG$2+幕後結果!$AG$4*幕後結果_最佳化!$S1503)*12/3</f>
        <v>0.12000147623262863</v>
      </c>
      <c r="AF502" s="114">
        <f>(幕後結果!$AH$2+幕後結果!$AH$4*幕後結果_最佳化!$T1503)*12/3</f>
        <v>-0.35730114085163939</v>
      </c>
      <c r="AG502" s="114">
        <f>(幕後結果!$AI$2+幕後結果!$AI$4*幕後結果_最佳化!$U1503)*12/3</f>
        <v>-1.0053229569202025</v>
      </c>
      <c r="AH502" s="114">
        <f>(幕後結果!$AJ$2+幕後結果!$AJ$4*幕後結果_最佳化!$V1503)*12/3</f>
        <v>0.85393337287276794</v>
      </c>
      <c r="AI502" s="90">
        <f>(幕後結果!$AK$2+幕後結果!$AK$4*幕後結果_最佳化!$W1503)*12/3</f>
        <v>0.80643397297801334</v>
      </c>
      <c r="AJ502" s="50"/>
      <c r="AK502" s="50"/>
      <c r="AL502" s="50"/>
      <c r="AM502" s="98">
        <v>501</v>
      </c>
      <c r="AN502" s="118">
        <f t="shared" si="92"/>
        <v>0.10317321819320521</v>
      </c>
      <c r="AO502" s="118">
        <f t="shared" si="93"/>
        <v>5.2911755815079889E-3</v>
      </c>
      <c r="AP502" s="118">
        <f t="shared" si="94"/>
        <v>0.13282831606623721</v>
      </c>
      <c r="AQ502" s="118">
        <f t="shared" si="95"/>
        <v>0.11328354446338744</v>
      </c>
      <c r="AR502" s="118">
        <f t="shared" si="96"/>
        <v>0.17301309729590308</v>
      </c>
      <c r="AS502" s="118">
        <f t="shared" si="97"/>
        <v>1.462441558890425E-2</v>
      </c>
      <c r="AT502" s="118">
        <f t="shared" si="98"/>
        <v>2.0830707534379104E-2</v>
      </c>
      <c r="AU502" s="118">
        <f t="shared" si="99"/>
        <v>0.15210770824278852</v>
      </c>
      <c r="AV502" s="118">
        <f t="shared" si="100"/>
        <v>0.15148260677664807</v>
      </c>
      <c r="AW502" s="118">
        <f t="shared" si="101"/>
        <v>0.1333652102570391</v>
      </c>
      <c r="AX502" s="118">
        <f t="shared" si="102"/>
        <v>1</v>
      </c>
      <c r="AY502" s="118">
        <f>SUMPRODUCT(AN502:AW502,幕後結果_最佳化!$Z$1005:$AI$1005)</f>
        <v>-0.35232595096799441</v>
      </c>
      <c r="AZ502" s="118">
        <f>(SUMPRODUCT(AN502:AW502,MMULT(AN502:AW502,幕後結果!$AB$9:$AK$18)))*252</f>
        <v>8.0894251814140589E-2</v>
      </c>
      <c r="BA502" s="118">
        <f t="shared" si="103"/>
        <v>0.28441914811443442</v>
      </c>
      <c r="BB502" s="113">
        <f t="shared" si="104"/>
        <v>-1.3895898134431424</v>
      </c>
      <c r="BC502" s="50"/>
      <c r="BD502" s="50"/>
    </row>
    <row r="503" spans="1:56">
      <c r="A503" s="85">
        <v>502</v>
      </c>
      <c r="B503" s="114">
        <v>0.14649702402746012</v>
      </c>
      <c r="C503" s="114">
        <v>0.3243865921074609</v>
      </c>
      <c r="D503" s="114">
        <v>0.40675750290084633</v>
      </c>
      <c r="E503" s="114">
        <v>0.86965948788795444</v>
      </c>
      <c r="F503" s="114">
        <v>0.21557423435791168</v>
      </c>
      <c r="G503" s="114">
        <v>0.12400939680912693</v>
      </c>
      <c r="H503" s="114">
        <v>0.18356299083674465</v>
      </c>
      <c r="I503" s="114">
        <v>0.47420749697843356</v>
      </c>
      <c r="J503" s="114">
        <v>0.33906360046938544</v>
      </c>
      <c r="K503" s="94">
        <v>0.53107765890875314</v>
      </c>
      <c r="L503" s="95"/>
      <c r="M503" s="96">
        <v>502</v>
      </c>
      <c r="N503" s="117">
        <v>-1.0515761648854247</v>
      </c>
      <c r="O503" s="117">
        <v>-0.45546716563634759</v>
      </c>
      <c r="P503" s="117">
        <v>-0.23589389483320508</v>
      </c>
      <c r="Q503" s="117">
        <v>1.1247829427593805</v>
      </c>
      <c r="R503" s="117">
        <v>-0.78722789807969573</v>
      </c>
      <c r="S503" s="117">
        <v>-1.1551749427249245</v>
      </c>
      <c r="T503" s="117">
        <v>-0.90186990159748404</v>
      </c>
      <c r="U503" s="114">
        <v>-6.4697323425197309E-2</v>
      </c>
      <c r="V503" s="114">
        <v>-0.41502008361151299</v>
      </c>
      <c r="W503" s="88">
        <v>7.7979094923281519E-2</v>
      </c>
      <c r="X503" s="50"/>
      <c r="Y503" s="89">
        <v>502</v>
      </c>
      <c r="Z503" s="114">
        <f>(幕後結果!$AB$2+幕後結果!$AB$4*幕後結果_最佳化!$N1504)*12/3</f>
        <v>-1.353875129807147</v>
      </c>
      <c r="AA503" s="114">
        <f>(幕後結果!$AC$2+幕後結果!$AC$4*幕後結果_最佳化!$O1504)*12/3</f>
        <v>0.25797811560134809</v>
      </c>
      <c r="AB503" s="114">
        <f>(幕後結果!$AD$2+幕後結果!$AD$4*幕後結果_最佳化!$P1504)*12/3</f>
        <v>-2.3785952416117269</v>
      </c>
      <c r="AC503" s="114">
        <f>(幕後結果!$AE$2+幕後結果!$AE$4*幕後結果_最佳化!$Q1504)*12/3</f>
        <v>7.3170251271877984E-2</v>
      </c>
      <c r="AD503" s="114">
        <f>(幕後結果!$AF$2+幕後結果!$AF$4*幕後結果_最佳化!$R1504)*12/3</f>
        <v>-1.9706428118751047</v>
      </c>
      <c r="AE503" s="114">
        <f>(幕後結果!$AG$2+幕後結果!$AG$4*幕後結果_最佳化!$S1504)*12/3</f>
        <v>-0.94282717529763227</v>
      </c>
      <c r="AF503" s="114">
        <f>(幕後結果!$AH$2+幕後結果!$AH$4*幕後結果_最佳化!$T1504)*12/3</f>
        <v>-0.55152504575002603</v>
      </c>
      <c r="AG503" s="114">
        <f>(幕後結果!$AI$2+幕後結果!$AI$4*幕後結果_最佳化!$U1504)*12/3</f>
        <v>-2.2038920130155084</v>
      </c>
      <c r="AH503" s="114">
        <f>(幕後結果!$AJ$2+幕後結果!$AJ$4*幕後結果_最佳化!$V1504)*12/3</f>
        <v>0.22104158880196323</v>
      </c>
      <c r="AI503" s="90">
        <f>(幕後結果!$AK$2+幕後結果!$AK$4*幕後結果_最佳化!$W1504)*12/3</f>
        <v>0.87892712332123646</v>
      </c>
      <c r="AJ503" s="50"/>
      <c r="AK503" s="50"/>
      <c r="AL503" s="50"/>
      <c r="AM503" s="98">
        <v>502</v>
      </c>
      <c r="AN503" s="118">
        <f t="shared" si="92"/>
        <v>8.321964502378966E-2</v>
      </c>
      <c r="AO503" s="118">
        <f t="shared" si="93"/>
        <v>0.14826536806771037</v>
      </c>
      <c r="AP503" s="118">
        <f t="shared" si="94"/>
        <v>2.7115751037253631E-2</v>
      </c>
      <c r="AQ503" s="118">
        <f t="shared" si="95"/>
        <v>7.4395395018179183E-2</v>
      </c>
      <c r="AR503" s="118">
        <f t="shared" si="96"/>
        <v>3.8975940006811802E-2</v>
      </c>
      <c r="AS503" s="118">
        <f t="shared" si="97"/>
        <v>0.10429425399843191</v>
      </c>
      <c r="AT503" s="118">
        <f t="shared" si="98"/>
        <v>8.5909426012489701E-2</v>
      </c>
      <c r="AU503" s="118">
        <f t="shared" si="99"/>
        <v>0.13147541293341539</v>
      </c>
      <c r="AV503" s="118">
        <f t="shared" si="100"/>
        <v>0.17403345449805985</v>
      </c>
      <c r="AW503" s="118">
        <f t="shared" si="101"/>
        <v>0.13231535340385844</v>
      </c>
      <c r="AX503" s="118">
        <f t="shared" si="102"/>
        <v>0.99999999999999989</v>
      </c>
      <c r="AY503" s="118">
        <f>SUMPRODUCT(AN503:AW503,幕後結果_最佳化!$Z$1005:$AI$1005)</f>
        <v>0.13842781864256098</v>
      </c>
      <c r="AZ503" s="118">
        <f>(SUMPRODUCT(AN503:AW503,MMULT(AN503:AW503,幕後結果!$AB$9:$AK$18)))*252</f>
        <v>5.8826844904760693E-2</v>
      </c>
      <c r="BA503" s="118">
        <f t="shared" si="103"/>
        <v>0.24254246000393559</v>
      </c>
      <c r="BB503" s="113">
        <f t="shared" si="104"/>
        <v>0.3938601869586501</v>
      </c>
      <c r="BC503" s="50"/>
      <c r="BD503" s="50"/>
    </row>
    <row r="504" spans="1:56">
      <c r="A504" s="85">
        <v>503</v>
      </c>
      <c r="B504" s="114">
        <v>0.75729013893024932</v>
      </c>
      <c r="C504" s="114">
        <v>0.22878363252907419</v>
      </c>
      <c r="D504" s="114">
        <v>0.43587478322115913</v>
      </c>
      <c r="E504" s="114">
        <v>0.79398811808808833</v>
      </c>
      <c r="F504" s="114">
        <v>0.10912821121470873</v>
      </c>
      <c r="G504" s="114">
        <v>0.77839894497514428</v>
      </c>
      <c r="H504" s="114">
        <v>0.22595318272221787</v>
      </c>
      <c r="I504" s="114">
        <v>0.83514869103567357</v>
      </c>
      <c r="J504" s="114">
        <v>0.20068948043869295</v>
      </c>
      <c r="K504" s="94">
        <v>0.51861963032080616</v>
      </c>
      <c r="L504" s="95"/>
      <c r="M504" s="96">
        <v>503</v>
      </c>
      <c r="N504" s="117">
        <v>0.69761224429238511</v>
      </c>
      <c r="O504" s="117">
        <v>-0.74285864576888638</v>
      </c>
      <c r="P504" s="117">
        <v>-0.16143656906539364</v>
      </c>
      <c r="Q504" s="117">
        <v>0.82033744811560161</v>
      </c>
      <c r="R504" s="117">
        <v>-1.2311776665335239</v>
      </c>
      <c r="S504" s="117">
        <v>0.76679718546323317</v>
      </c>
      <c r="T504" s="117">
        <v>-0.75224062758982646</v>
      </c>
      <c r="U504" s="114">
        <v>0.97471304977692153</v>
      </c>
      <c r="V504" s="114">
        <v>-0.83916101480591765</v>
      </c>
      <c r="W504" s="88">
        <v>4.6689449371612519E-2</v>
      </c>
      <c r="X504" s="50"/>
      <c r="Y504" s="89">
        <v>503</v>
      </c>
      <c r="Z504" s="114">
        <f>(幕後結果!$AB$2+幕後結果!$AB$4*幕後結果_最佳化!$N1505)*12/3</f>
        <v>0.81783043383714704</v>
      </c>
      <c r="AA504" s="114">
        <f>(幕後結果!$AC$2+幕後結果!$AC$4*幕後結果_最佳化!$O1505)*12/3</f>
        <v>1.1139199256393437</v>
      </c>
      <c r="AB504" s="114">
        <f>(幕後結果!$AD$2+幕後結果!$AD$4*幕後結果_最佳化!$P1505)*12/3</f>
        <v>-0.52201484162236733</v>
      </c>
      <c r="AC504" s="114">
        <f>(幕後結果!$AE$2+幕後結果!$AE$4*幕後結果_最佳化!$Q1505)*12/3</f>
        <v>2.0785308020388082E-2</v>
      </c>
      <c r="AD504" s="114">
        <f>(幕後結果!$AF$2+幕後結果!$AF$4*幕後結果_最佳化!$R1505)*12/3</f>
        <v>-1.8235043587909014</v>
      </c>
      <c r="AE504" s="114">
        <f>(幕後結果!$AG$2+幕後結果!$AG$4*幕後結果_最佳化!$S1505)*12/3</f>
        <v>1.0962106935561335</v>
      </c>
      <c r="AF504" s="114">
        <f>(幕後結果!$AH$2+幕後結果!$AH$4*幕後結果_最佳化!$T1505)*12/3</f>
        <v>-0.60621822707777673</v>
      </c>
      <c r="AG504" s="114">
        <f>(幕後結果!$AI$2+幕後結果!$AI$4*幕後結果_最佳化!$U1505)*12/3</f>
        <v>-0.10511529225989702</v>
      </c>
      <c r="AH504" s="114">
        <f>(幕後結果!$AJ$2+幕後結果!$AJ$4*幕後結果_最佳化!$V1505)*12/3</f>
        <v>0.27064012036924551</v>
      </c>
      <c r="AI504" s="90">
        <f>(幕後結果!$AK$2+幕後結果!$AK$4*幕後結果_最佳化!$W1505)*12/3</f>
        <v>1.3326642422824222</v>
      </c>
      <c r="AJ504" s="50"/>
      <c r="AK504" s="50"/>
      <c r="AL504" s="50"/>
      <c r="AM504" s="98">
        <v>503</v>
      </c>
      <c r="AN504" s="118">
        <f t="shared" si="92"/>
        <v>0.21142451740024978</v>
      </c>
      <c r="AO504" s="118">
        <f t="shared" si="93"/>
        <v>6.111726990471613E-2</v>
      </c>
      <c r="AP504" s="118">
        <f t="shared" si="94"/>
        <v>4.3963189788388472E-2</v>
      </c>
      <c r="AQ504" s="118">
        <f t="shared" si="95"/>
        <v>7.3678795851232243E-2</v>
      </c>
      <c r="AR504" s="118">
        <f t="shared" si="96"/>
        <v>9.6835137005106976E-3</v>
      </c>
      <c r="AS504" s="118">
        <f t="shared" si="97"/>
        <v>0.19459413128451725</v>
      </c>
      <c r="AT504" s="118">
        <f t="shared" si="98"/>
        <v>4.0299494777618579E-2</v>
      </c>
      <c r="AU504" s="118">
        <f t="shared" si="99"/>
        <v>1.091867098974357E-2</v>
      </c>
      <c r="AV504" s="118">
        <f t="shared" si="100"/>
        <v>0.1511476096149619</v>
      </c>
      <c r="AW504" s="118">
        <f t="shared" si="101"/>
        <v>0.20317280668806151</v>
      </c>
      <c r="AX504" s="118">
        <f t="shared" si="102"/>
        <v>1.0000000000000002</v>
      </c>
      <c r="AY504" s="118">
        <f>SUMPRODUCT(AN504:AW504,幕後結果_最佳化!$Z$1005:$AI$1005)</f>
        <v>0.33137084654475468</v>
      </c>
      <c r="AZ504" s="118">
        <f>(SUMPRODUCT(AN504:AW504,MMULT(AN504:AW504,幕後結果!$AB$9:$AK$18)))*252</f>
        <v>6.6242670879867044E-2</v>
      </c>
      <c r="BA504" s="118">
        <f t="shared" si="103"/>
        <v>0.25737651578935294</v>
      </c>
      <c r="BB504" s="113">
        <f t="shared" si="104"/>
        <v>1.1208126182765275</v>
      </c>
      <c r="BC504" s="50"/>
      <c r="BD504" s="50"/>
    </row>
    <row r="505" spans="1:56">
      <c r="A505" s="85">
        <v>504</v>
      </c>
      <c r="B505" s="114">
        <v>0.67447582273998896</v>
      </c>
      <c r="C505" s="114">
        <v>0.45650112712959623</v>
      </c>
      <c r="D505" s="114">
        <v>0.47964921216728418</v>
      </c>
      <c r="E505" s="114">
        <v>0.28519850113910561</v>
      </c>
      <c r="F505" s="114">
        <v>0.66243415855656673</v>
      </c>
      <c r="G505" s="114">
        <v>0.15903469507651158</v>
      </c>
      <c r="H505" s="114">
        <v>0.74801750480973372</v>
      </c>
      <c r="I505" s="114">
        <v>0.87849130013709109</v>
      </c>
      <c r="J505" s="114">
        <v>0.45414539888082195</v>
      </c>
      <c r="K505" s="94">
        <v>0.80507317511856202</v>
      </c>
      <c r="L505" s="95"/>
      <c r="M505" s="96">
        <v>504</v>
      </c>
      <c r="N505" s="117">
        <v>0.45230627710119398</v>
      </c>
      <c r="O505" s="117">
        <v>-0.10925245743891793</v>
      </c>
      <c r="P505" s="117">
        <v>-5.1034004292834147E-2</v>
      </c>
      <c r="Q505" s="117">
        <v>-0.56746690957155899</v>
      </c>
      <c r="R505" s="117">
        <v>0.4191155553193131</v>
      </c>
      <c r="S505" s="117">
        <v>-0.99843309927123369</v>
      </c>
      <c r="T505" s="117">
        <v>0.66826415423421082</v>
      </c>
      <c r="U505" s="114">
        <v>1.1674779702824132</v>
      </c>
      <c r="V505" s="114">
        <v>-0.11519470219281265</v>
      </c>
      <c r="W505" s="88">
        <v>0.85988280165731434</v>
      </c>
      <c r="X505" s="50"/>
      <c r="Y505" s="89">
        <v>504</v>
      </c>
      <c r="Z505" s="114">
        <f>(幕後結果!$AB$2+幕後結果!$AB$4*幕後結果_最佳化!$N1506)*12/3</f>
        <v>0.51327071291225224</v>
      </c>
      <c r="AA505" s="114">
        <f>(幕後結果!$AC$2+幕後結果!$AC$4*幕後結果_最佳化!$O1506)*12/3</f>
        <v>1.6066103761872317</v>
      </c>
      <c r="AB505" s="114">
        <f>(幕後結果!$AD$2+幕後結果!$AD$4*幕後結果_最佳化!$P1506)*12/3</f>
        <v>-0.41058012956285944</v>
      </c>
      <c r="AC505" s="114">
        <f>(幕後結果!$AE$2+幕後結果!$AE$4*幕後結果_最佳化!$Q1506)*12/3</f>
        <v>-0.81694313424708087</v>
      </c>
      <c r="AD505" s="114">
        <f>(幕後結果!$AF$2+幕後結果!$AF$4*幕後結果_最佳化!$R1506)*12/3</f>
        <v>-0.35163878711644242</v>
      </c>
      <c r="AE505" s="114">
        <f>(幕後結果!$AG$2+幕後結果!$AG$4*幕後結果_最佳化!$S1506)*12/3</f>
        <v>-0.36819023048282878</v>
      </c>
      <c r="AF505" s="114">
        <f>(幕後結果!$AH$2+幕後結果!$AH$4*幕後結果_最佳化!$T1506)*12/3</f>
        <v>-0.10580643921936078</v>
      </c>
      <c r="AG505" s="114">
        <f>(幕後結果!$AI$2+幕後結果!$AI$4*幕後結果_最佳化!$U1506)*12/3</f>
        <v>5.3458055016855077E-2</v>
      </c>
      <c r="AH505" s="114">
        <f>(幕後結果!$AJ$2+幕後結果!$AJ$4*幕後結果_最佳化!$V1506)*12/3</f>
        <v>0.56185189068722852</v>
      </c>
      <c r="AI505" s="90">
        <f>(幕後結果!$AK$2+幕後結果!$AK$4*幕後結果_最佳化!$W1506)*12/3</f>
        <v>1.7907989588639819</v>
      </c>
      <c r="AJ505" s="50"/>
      <c r="AK505" s="50"/>
      <c r="AL505" s="50"/>
      <c r="AM505" s="98">
        <v>504</v>
      </c>
      <c r="AN505" s="118">
        <f t="shared" si="92"/>
        <v>0.128214361495504</v>
      </c>
      <c r="AO505" s="118">
        <f t="shared" si="93"/>
        <v>0.11725965696505528</v>
      </c>
      <c r="AP505" s="118">
        <f t="shared" si="94"/>
        <v>0.10673280721432053</v>
      </c>
      <c r="AQ505" s="118">
        <f t="shared" si="95"/>
        <v>0.14200785739552857</v>
      </c>
      <c r="AR505" s="118">
        <f t="shared" si="96"/>
        <v>1.7063234194900381E-2</v>
      </c>
      <c r="AS505" s="118">
        <f t="shared" si="97"/>
        <v>8.3974284199447427E-2</v>
      </c>
      <c r="AT505" s="118">
        <f t="shared" si="98"/>
        <v>4.0201661542623279E-2</v>
      </c>
      <c r="AU505" s="118">
        <f t="shared" si="99"/>
        <v>2.5696832439829776E-2</v>
      </c>
      <c r="AV505" s="118">
        <f t="shared" si="100"/>
        <v>0.15413652144090612</v>
      </c>
      <c r="AW505" s="118">
        <f t="shared" si="101"/>
        <v>0.18471278311188463</v>
      </c>
      <c r="AX505" s="118">
        <f t="shared" si="102"/>
        <v>1</v>
      </c>
      <c r="AY505" s="118">
        <f>SUMPRODUCT(AN505:AW505,幕後結果_最佳化!$Z$1005:$AI$1005)</f>
        <v>0.23251601348542261</v>
      </c>
      <c r="AZ505" s="118">
        <f>(SUMPRODUCT(AN505:AW505,MMULT(AN505:AW505,幕後結果!$AB$9:$AK$18)))*252</f>
        <v>6.6364121546530694E-2</v>
      </c>
      <c r="BA505" s="118">
        <f t="shared" si="103"/>
        <v>0.2576123474263815</v>
      </c>
      <c r="BB505" s="113">
        <f t="shared" si="104"/>
        <v>0.73605172803143548</v>
      </c>
      <c r="BC505" s="50"/>
      <c r="BD505" s="50"/>
    </row>
    <row r="506" spans="1:56">
      <c r="A506" s="85">
        <v>505</v>
      </c>
      <c r="B506" s="114">
        <v>0.27454129442797948</v>
      </c>
      <c r="C506" s="114">
        <v>0.97109238941423626</v>
      </c>
      <c r="D506" s="114">
        <v>0.52297583974158246</v>
      </c>
      <c r="E506" s="114">
        <v>0.34858144228533816</v>
      </c>
      <c r="F506" s="114">
        <v>0.70166324341473585</v>
      </c>
      <c r="G506" s="114">
        <v>0.29791870680254728</v>
      </c>
      <c r="H506" s="114">
        <v>0.51766064691218916</v>
      </c>
      <c r="I506" s="114">
        <v>0.8563162094044936</v>
      </c>
      <c r="J506" s="114">
        <v>0.34307992451372438</v>
      </c>
      <c r="K506" s="94">
        <v>0.99019320975176672</v>
      </c>
      <c r="L506" s="95"/>
      <c r="M506" s="96">
        <v>505</v>
      </c>
      <c r="N506" s="117">
        <v>-0.59913541205678778</v>
      </c>
      <c r="O506" s="117">
        <v>1.8970963628498201</v>
      </c>
      <c r="P506" s="117">
        <v>5.7623763585551026E-2</v>
      </c>
      <c r="Q506" s="117">
        <v>-0.38915311414996057</v>
      </c>
      <c r="R506" s="117">
        <v>0.52919020159282881</v>
      </c>
      <c r="S506" s="117">
        <v>-0.53039597860172727</v>
      </c>
      <c r="T506" s="117">
        <v>4.428314582813319E-2</v>
      </c>
      <c r="U506" s="114">
        <v>1.0639141745105332</v>
      </c>
      <c r="V506" s="114">
        <v>-0.40407189831019746</v>
      </c>
      <c r="W506" s="88">
        <v>2.3336590774406796</v>
      </c>
      <c r="X506" s="50"/>
      <c r="Y506" s="89">
        <v>505</v>
      </c>
      <c r="Z506" s="114">
        <f>(幕後結果!$AB$2+幕後結果!$AB$4*幕後結果_最佳化!$N1507)*12/3</f>
        <v>-0.7921471335650434</v>
      </c>
      <c r="AA506" s="114">
        <f>(幕後結果!$AC$2+幕後結果!$AC$4*幕後結果_最佳化!$O1507)*12/3</f>
        <v>2.985731980238969</v>
      </c>
      <c r="AB506" s="114">
        <f>(幕後結果!$AD$2+幕後結果!$AD$4*幕後結果_最佳化!$P1507)*12/3</f>
        <v>-0.60770880021457763</v>
      </c>
      <c r="AC506" s="114">
        <f>(幕後結果!$AE$2+幕後結果!$AE$4*幕後結果_最佳化!$Q1507)*12/3</f>
        <v>-0.57787016601112517</v>
      </c>
      <c r="AD506" s="114">
        <f>(幕後結果!$AF$2+幕後結果!$AF$4*幕後結果_最佳化!$R1507)*12/3</f>
        <v>-0.31907270618117767</v>
      </c>
      <c r="AE506" s="114">
        <f>(幕後結果!$AG$2+幕後結果!$AG$4*幕後結果_最佳化!$S1507)*12/3</f>
        <v>0.20273640580926591</v>
      </c>
      <c r="AF506" s="114">
        <f>(幕後結果!$AH$2+幕後結果!$AH$4*幕後結果_最佳化!$T1507)*12/3</f>
        <v>-0.20641990160491697</v>
      </c>
      <c r="AG506" s="114">
        <f>(幕後結果!$AI$2+幕後結果!$AI$4*幕後結果_最佳化!$U1507)*12/3</f>
        <v>-0.81147157206981557</v>
      </c>
      <c r="AH506" s="114">
        <f>(幕後結果!$AJ$2+幕後結果!$AJ$4*幕後結果_最佳化!$V1507)*12/3</f>
        <v>0.57956825123193267</v>
      </c>
      <c r="AI506" s="90">
        <f>(幕後結果!$AK$2+幕後結果!$AK$4*幕後結果_最佳化!$W1507)*12/3</f>
        <v>2.8436239257678615</v>
      </c>
      <c r="AJ506" s="50"/>
      <c r="AK506" s="50"/>
      <c r="AL506" s="50"/>
      <c r="AM506" s="98">
        <v>505</v>
      </c>
      <c r="AN506" s="118">
        <f t="shared" si="92"/>
        <v>0.13611267778248562</v>
      </c>
      <c r="AO506" s="118">
        <f t="shared" si="93"/>
        <v>0.13441285108696069</v>
      </c>
      <c r="AP506" s="118">
        <f t="shared" si="94"/>
        <v>0.15476762596410845</v>
      </c>
      <c r="AQ506" s="118">
        <f t="shared" si="95"/>
        <v>5.1080158026948708E-2</v>
      </c>
      <c r="AR506" s="118">
        <f t="shared" si="96"/>
        <v>5.0673832672748741E-2</v>
      </c>
      <c r="AS506" s="118">
        <f t="shared" si="97"/>
        <v>0.14429075225260971</v>
      </c>
      <c r="AT506" s="118">
        <f t="shared" si="98"/>
        <v>0.10317260119155862</v>
      </c>
      <c r="AU506" s="118">
        <f t="shared" si="99"/>
        <v>0.1371717239017429</v>
      </c>
      <c r="AV506" s="118">
        <f t="shared" si="100"/>
        <v>1.9207667343730566E-2</v>
      </c>
      <c r="AW506" s="118">
        <f t="shared" si="101"/>
        <v>6.9110109777105966E-2</v>
      </c>
      <c r="AX506" s="118">
        <f t="shared" si="102"/>
        <v>1</v>
      </c>
      <c r="AY506" s="118">
        <f>SUMPRODUCT(AN506:AW506,幕後結果_最佳化!$Z$1005:$AI$1005)</f>
        <v>-0.12803765385594412</v>
      </c>
      <c r="AZ506" s="118">
        <f>(SUMPRODUCT(AN506:AW506,MMULT(AN506:AW506,幕後結果!$AB$9:$AK$18)))*252</f>
        <v>9.1878539824854805E-2</v>
      </c>
      <c r="BA506" s="118">
        <f t="shared" si="103"/>
        <v>0.30311473046497561</v>
      </c>
      <c r="BB506" s="113">
        <f t="shared" si="104"/>
        <v>-0.5639371388969685</v>
      </c>
      <c r="BC506" s="50"/>
      <c r="BD506" s="50"/>
    </row>
    <row r="507" spans="1:56">
      <c r="A507" s="85">
        <v>506</v>
      </c>
      <c r="B507" s="114">
        <v>0.63467024624805313</v>
      </c>
      <c r="C507" s="114">
        <v>0.13626168226861779</v>
      </c>
      <c r="D507" s="114">
        <v>0.21748757457500068</v>
      </c>
      <c r="E507" s="114">
        <v>0.58994585366324337</v>
      </c>
      <c r="F507" s="114">
        <v>0.1621563737788887</v>
      </c>
      <c r="G507" s="114">
        <v>0.24589803023661472</v>
      </c>
      <c r="H507" s="114">
        <v>8.9666193252214699E-2</v>
      </c>
      <c r="I507" s="114">
        <v>0.48750085095315221</v>
      </c>
      <c r="J507" s="114">
        <v>0.99160331900005239</v>
      </c>
      <c r="K507" s="94">
        <v>0.53187943141927518</v>
      </c>
      <c r="L507" s="95"/>
      <c r="M507" s="96">
        <v>506</v>
      </c>
      <c r="N507" s="117">
        <v>0.34424837159103627</v>
      </c>
      <c r="O507" s="117">
        <v>-1.0972700378568865</v>
      </c>
      <c r="P507" s="117">
        <v>-0.780706478938749</v>
      </c>
      <c r="Q507" s="117">
        <v>0.2274056945416412</v>
      </c>
      <c r="R507" s="117">
        <v>-0.98563399965534348</v>
      </c>
      <c r="S507" s="117">
        <v>-0.6874549814973977</v>
      </c>
      <c r="T507" s="117">
        <v>-1.3428134518744097</v>
      </c>
      <c r="U507" s="114">
        <v>-3.1335847950620922E-2</v>
      </c>
      <c r="V507" s="114">
        <v>2.3912008750796114</v>
      </c>
      <c r="W507" s="88">
        <v>7.9995120060526656E-2</v>
      </c>
      <c r="X507" s="50"/>
      <c r="Y507" s="89">
        <v>506</v>
      </c>
      <c r="Z507" s="114">
        <f>(幕後結果!$AB$2+幕後結果!$AB$4*幕後結果_最佳化!$N1508)*12/3</f>
        <v>0.3791113774393724</v>
      </c>
      <c r="AA507" s="114">
        <f>(幕後結果!$AC$2+幕後結果!$AC$4*幕後結果_最佳化!$O1508)*12/3</f>
        <v>0.51503247237767114</v>
      </c>
      <c r="AB507" s="114">
        <f>(幕後結果!$AD$2+幕後結果!$AD$4*幕後結果_最佳化!$P1508)*12/3</f>
        <v>-1.6997124706913462</v>
      </c>
      <c r="AC507" s="114">
        <f>(幕後結果!$AE$2+幕後結果!$AE$4*幕後結果_最佳化!$Q1508)*12/3</f>
        <v>-0.43164522988463028</v>
      </c>
      <c r="AD507" s="114">
        <f>(幕後結果!$AF$2+幕後結果!$AF$4*幕後結果_最佳化!$R1508)*12/3</f>
        <v>-1.9653742405895163</v>
      </c>
      <c r="AE507" s="114">
        <f>(幕後結果!$AG$2+幕後結果!$AG$4*幕後結果_最佳化!$S1508)*12/3</f>
        <v>-0.48792006413143701</v>
      </c>
      <c r="AF507" s="114">
        <f>(幕後結果!$AH$2+幕後結果!$AH$4*幕後結果_最佳化!$T1508)*12/3</f>
        <v>-0.91938320962025044</v>
      </c>
      <c r="AG507" s="114">
        <f>(幕後結果!$AI$2+幕後結果!$AI$4*幕後結果_最佳化!$U1508)*12/3</f>
        <v>-2.0310332803687396</v>
      </c>
      <c r="AH507" s="114">
        <f>(幕後結果!$AJ$2+幕後結果!$AJ$4*幕後結果_最佳化!$V1508)*12/3</f>
        <v>1.2065912813182811</v>
      </c>
      <c r="AI507" s="90">
        <f>(幕後結果!$AK$2+幕後結果!$AK$4*幕後結果_最佳化!$W1508)*12/3</f>
        <v>0.76984459268842897</v>
      </c>
      <c r="AJ507" s="50"/>
      <c r="AK507" s="50"/>
      <c r="AL507" s="50"/>
      <c r="AM507" s="98">
        <v>506</v>
      </c>
      <c r="AN507" s="118">
        <f t="shared" si="92"/>
        <v>0.14360081705452796</v>
      </c>
      <c r="AO507" s="118">
        <f t="shared" si="93"/>
        <v>0.11422885662310867</v>
      </c>
      <c r="AP507" s="118">
        <f t="shared" si="94"/>
        <v>0.12270423219022697</v>
      </c>
      <c r="AQ507" s="118">
        <f t="shared" si="95"/>
        <v>8.9114047551903899E-2</v>
      </c>
      <c r="AR507" s="118">
        <f t="shared" si="96"/>
        <v>3.6833138322019773E-2</v>
      </c>
      <c r="AS507" s="118">
        <f t="shared" si="97"/>
        <v>0.16832006501900704</v>
      </c>
      <c r="AT507" s="118">
        <f t="shared" si="98"/>
        <v>0.10610496028111696</v>
      </c>
      <c r="AU507" s="118">
        <f t="shared" si="99"/>
        <v>6.5203540837787538E-2</v>
      </c>
      <c r="AV507" s="118">
        <f t="shared" si="100"/>
        <v>3.658098362230011E-3</v>
      </c>
      <c r="AW507" s="118">
        <f t="shared" si="101"/>
        <v>0.15023224375807118</v>
      </c>
      <c r="AX507" s="118">
        <f t="shared" si="102"/>
        <v>1</v>
      </c>
      <c r="AY507" s="118">
        <f>SUMPRODUCT(AN507:AW507,幕後結果_最佳化!$Z$1005:$AI$1005)</f>
        <v>5.0171897005402866E-2</v>
      </c>
      <c r="AZ507" s="118">
        <f>(SUMPRODUCT(AN507:AW507,MMULT(AN507:AW507,幕後結果!$AB$9:$AK$18)))*252</f>
        <v>7.7883544999695173E-2</v>
      </c>
      <c r="BA507" s="118">
        <f t="shared" si="103"/>
        <v>0.27907623510377083</v>
      </c>
      <c r="BB507" s="113">
        <f t="shared" si="104"/>
        <v>2.6057027043878907E-2</v>
      </c>
      <c r="BC507" s="50"/>
      <c r="BD507" s="50"/>
    </row>
    <row r="508" spans="1:56">
      <c r="A508" s="85">
        <v>507</v>
      </c>
      <c r="B508" s="114">
        <v>0.72902078588045649</v>
      </c>
      <c r="C508" s="114">
        <v>0.58631347549049151</v>
      </c>
      <c r="D508" s="114">
        <v>0.69349944626985716</v>
      </c>
      <c r="E508" s="114">
        <v>0.44552823407745801</v>
      </c>
      <c r="F508" s="114">
        <v>0.6118746998539093</v>
      </c>
      <c r="G508" s="114">
        <v>0.5836276783743426</v>
      </c>
      <c r="H508" s="114">
        <v>0.8297479075606391</v>
      </c>
      <c r="I508" s="114">
        <v>0.60006548461053222</v>
      </c>
      <c r="J508" s="114">
        <v>0.60902541420053602</v>
      </c>
      <c r="K508" s="94">
        <v>0.21458564429371885</v>
      </c>
      <c r="L508" s="95"/>
      <c r="M508" s="96">
        <v>507</v>
      </c>
      <c r="N508" s="117">
        <v>0.60985414841020769</v>
      </c>
      <c r="O508" s="117">
        <v>0.2180719539745497</v>
      </c>
      <c r="P508" s="117">
        <v>0.50579423295384729</v>
      </c>
      <c r="Q508" s="117">
        <v>-0.1369675203033712</v>
      </c>
      <c r="R508" s="117">
        <v>0.28420850208258608</v>
      </c>
      <c r="S508" s="117">
        <v>0.21118278520343761</v>
      </c>
      <c r="T508" s="117">
        <v>0.95316952415422862</v>
      </c>
      <c r="U508" s="114">
        <v>0.25351660561411793</v>
      </c>
      <c r="V508" s="114">
        <v>0.27677982750522606</v>
      </c>
      <c r="W508" s="88">
        <v>-0.79061054987146706</v>
      </c>
      <c r="X508" s="50"/>
      <c r="Y508" s="89">
        <v>507</v>
      </c>
      <c r="Z508" s="114">
        <f>(幕後結果!$AB$2+幕後結果!$AB$4*幕後結果_最佳化!$N1509)*12/3</f>
        <v>0.70887433506461017</v>
      </c>
      <c r="AA508" s="114">
        <f>(幕後結果!$AC$2+幕後結果!$AC$4*幕後結果_最佳化!$O1509)*12/3</f>
        <v>2.048478171140887</v>
      </c>
      <c r="AB508" s="114">
        <f>(幕後結果!$AD$2+幕後結果!$AD$4*幕後結果_最佳化!$P1509)*12/3</f>
        <v>0.478172382921491</v>
      </c>
      <c r="AC508" s="114">
        <f>(幕後結果!$AE$2+幕後結果!$AE$4*幕後結果_最佳化!$Q1509)*12/3</f>
        <v>-0.4906965480760454</v>
      </c>
      <c r="AD508" s="114">
        <f>(幕後結果!$AF$2+幕後結果!$AF$4*幕後結果_最佳化!$R1509)*12/3</f>
        <v>-0.21561466012658981</v>
      </c>
      <c r="AE508" s="114">
        <f>(幕後結果!$AG$2+幕後結果!$AG$4*幕後結果_最佳化!$S1509)*12/3</f>
        <v>0.92122732151747722</v>
      </c>
      <c r="AF508" s="114">
        <f>(幕後結果!$AH$2+幕後結果!$AH$4*幕後結果_最佳化!$T1509)*12/3</f>
        <v>7.2089717440777412E-2</v>
      </c>
      <c r="AG508" s="114">
        <f>(幕後結果!$AI$2+幕後結果!$AI$4*幕後結果_最佳化!$U1509)*12/3</f>
        <v>-0.76608972385075236</v>
      </c>
      <c r="AH508" s="114">
        <f>(幕後結果!$AJ$2+幕後結果!$AJ$4*幕後結果_最佳化!$V1509)*12/3</f>
        <v>1.1081574101436897</v>
      </c>
      <c r="AI508" s="90">
        <f>(幕後結果!$AK$2+幕後結果!$AK$4*幕後結果_最佳化!$W1509)*12/3</f>
        <v>0.52782833358734016</v>
      </c>
      <c r="AJ508" s="50"/>
      <c r="AK508" s="50"/>
      <c r="AL508" s="50"/>
      <c r="AM508" s="98">
        <v>507</v>
      </c>
      <c r="AN508" s="118">
        <f t="shared" si="92"/>
        <v>3.0007887720476759E-2</v>
      </c>
      <c r="AO508" s="118">
        <f t="shared" si="93"/>
        <v>0.17818547377961805</v>
      </c>
      <c r="AP508" s="118">
        <f t="shared" si="94"/>
        <v>0.13915141135775513</v>
      </c>
      <c r="AQ508" s="118">
        <f t="shared" si="95"/>
        <v>7.2550273544319296E-2</v>
      </c>
      <c r="AR508" s="118">
        <f t="shared" si="96"/>
        <v>0.19340613775230706</v>
      </c>
      <c r="AS508" s="118">
        <f t="shared" si="97"/>
        <v>2.8136221205701632E-2</v>
      </c>
      <c r="AT508" s="118">
        <f t="shared" si="98"/>
        <v>1.4297907534829563E-2</v>
      </c>
      <c r="AU508" s="118">
        <f t="shared" si="99"/>
        <v>0.20758296275143739</v>
      </c>
      <c r="AV508" s="118">
        <f t="shared" si="100"/>
        <v>2.396634901694282E-2</v>
      </c>
      <c r="AW508" s="118">
        <f t="shared" si="101"/>
        <v>0.1127153753366122</v>
      </c>
      <c r="AX508" s="118">
        <f t="shared" si="102"/>
        <v>0.99999999999999989</v>
      </c>
      <c r="AY508" s="118">
        <f>SUMPRODUCT(AN508:AW508,幕後結果_最佳化!$Z$1005:$AI$1005)</f>
        <v>-0.29452761209891409</v>
      </c>
      <c r="AZ508" s="118">
        <f>(SUMPRODUCT(AN508:AW508,MMULT(AN508:AW508,幕後結果!$AB$9:$AK$18)))*252</f>
        <v>0.10495509223405176</v>
      </c>
      <c r="BA508" s="118">
        <f t="shared" si="103"/>
        <v>0.32396773332239703</v>
      </c>
      <c r="BB508" s="113">
        <f t="shared" si="104"/>
        <v>-1.0415469733312066</v>
      </c>
      <c r="BC508" s="50"/>
      <c r="BD508" s="50"/>
    </row>
    <row r="509" spans="1:56">
      <c r="A509" s="85">
        <v>508</v>
      </c>
      <c r="B509" s="114">
        <v>0.31731829000301226</v>
      </c>
      <c r="C509" s="114">
        <v>0.97025509049300518</v>
      </c>
      <c r="D509" s="114">
        <v>0.3971622907508221</v>
      </c>
      <c r="E509" s="114">
        <v>0.49470235581746724</v>
      </c>
      <c r="F509" s="114">
        <v>0.54986274811475488</v>
      </c>
      <c r="G509" s="114">
        <v>0.60299906389935543</v>
      </c>
      <c r="H509" s="114">
        <v>0.9142226219125551</v>
      </c>
      <c r="I509" s="114">
        <v>0.30001614438406632</v>
      </c>
      <c r="J509" s="114">
        <v>0.10462210011796014</v>
      </c>
      <c r="K509" s="94">
        <v>0.62106584270111331</v>
      </c>
      <c r="L509" s="95"/>
      <c r="M509" s="96">
        <v>508</v>
      </c>
      <c r="N509" s="117">
        <v>-0.4752110104547827</v>
      </c>
      <c r="O509" s="117">
        <v>1.8845559147973261</v>
      </c>
      <c r="P509" s="117">
        <v>-0.26069907232819511</v>
      </c>
      <c r="Q509" s="117">
        <v>-1.3279614992523465E-2</v>
      </c>
      <c r="R509" s="117">
        <v>0.12531458787064417</v>
      </c>
      <c r="S509" s="117">
        <v>0.26111753171876934</v>
      </c>
      <c r="T509" s="117">
        <v>1.3672251128827055</v>
      </c>
      <c r="U509" s="114">
        <v>-0.52435408035123332</v>
      </c>
      <c r="V509" s="114">
        <v>-1.2556464008218595</v>
      </c>
      <c r="W509" s="88">
        <v>0.30828127296250091</v>
      </c>
      <c r="X509" s="50"/>
      <c r="Y509" s="89">
        <v>508</v>
      </c>
      <c r="Z509" s="114">
        <f>(幕後結果!$AB$2+幕後結果!$AB$4*幕後結果_最佳化!$N1510)*12/3</f>
        <v>-0.63828874357212939</v>
      </c>
      <c r="AA509" s="114">
        <f>(幕後結果!$AC$2+幕後結果!$AC$4*幕後結果_最佳化!$O1510)*12/3</f>
        <v>3.0544490805679332</v>
      </c>
      <c r="AB509" s="114">
        <f>(幕後結果!$AD$2+幕後結果!$AD$4*幕後結果_最佳化!$P1510)*12/3</f>
        <v>-0.81143306213166311</v>
      </c>
      <c r="AC509" s="114">
        <f>(幕後結果!$AE$2+幕後結果!$AE$4*幕後結果_最佳化!$Q1510)*12/3</f>
        <v>-0.32588029790845119</v>
      </c>
      <c r="AD509" s="114">
        <f>(幕後結果!$AF$2+幕後結果!$AF$4*幕後結果_最佳化!$R1510)*12/3</f>
        <v>-0.67415232605931441</v>
      </c>
      <c r="AE509" s="114">
        <f>(幕後結果!$AG$2+幕後結果!$AG$4*幕後結果_最佳化!$S1510)*12/3</f>
        <v>0.91177837172773823</v>
      </c>
      <c r="AF509" s="114">
        <f>(幕後結果!$AH$2+幕後結果!$AH$4*幕後結果_最佳化!$T1510)*12/3</f>
        <v>0.33293662490436449</v>
      </c>
      <c r="AG509" s="114">
        <f>(幕後結果!$AI$2+幕後結果!$AI$4*幕後結果_最佳化!$U1510)*12/3</f>
        <v>-2.7746976511233203</v>
      </c>
      <c r="AH509" s="114">
        <f>(幕後結果!$AJ$2+幕後結果!$AJ$4*幕後結果_最佳化!$V1510)*12/3</f>
        <v>0.626147018852375</v>
      </c>
      <c r="AI509" s="90">
        <f>(幕後結果!$AK$2+幕後結果!$AK$4*幕後結果_最佳化!$W1510)*12/3</f>
        <v>1.217374933037251</v>
      </c>
      <c r="AJ509" s="50"/>
      <c r="AK509" s="50"/>
      <c r="AL509" s="50"/>
      <c r="AM509" s="98">
        <v>508</v>
      </c>
      <c r="AN509" s="118">
        <f t="shared" si="92"/>
        <v>0.15242503925192666</v>
      </c>
      <c r="AO509" s="118">
        <f t="shared" si="93"/>
        <v>0.1402686401767505</v>
      </c>
      <c r="AP509" s="118">
        <f t="shared" si="94"/>
        <v>1.656806016446832E-2</v>
      </c>
      <c r="AQ509" s="118">
        <f t="shared" si="95"/>
        <v>0.14618850505448433</v>
      </c>
      <c r="AR509" s="118">
        <f t="shared" si="96"/>
        <v>0.10518148373062161</v>
      </c>
      <c r="AS509" s="118">
        <f t="shared" si="97"/>
        <v>0.10107690541890413</v>
      </c>
      <c r="AT509" s="118">
        <f t="shared" si="98"/>
        <v>9.1451741253324406E-2</v>
      </c>
      <c r="AU509" s="118">
        <f t="shared" si="99"/>
        <v>2.552140361835302E-2</v>
      </c>
      <c r="AV509" s="118">
        <f t="shared" si="100"/>
        <v>0.13567104283491513</v>
      </c>
      <c r="AW509" s="118">
        <f t="shared" si="101"/>
        <v>8.5647178496251905E-2</v>
      </c>
      <c r="AX509" s="118">
        <f t="shared" si="102"/>
        <v>1</v>
      </c>
      <c r="AY509" s="118">
        <f>SUMPRODUCT(AN509:AW509,幕後結果_最佳化!$Z$1005:$AI$1005)</f>
        <v>0.1465909511481048</v>
      </c>
      <c r="AZ509" s="118">
        <f>(SUMPRODUCT(AN509:AW509,MMULT(AN509:AW509,幕後結果!$AB$9:$AK$18)))*252</f>
        <v>5.6725009597419766E-2</v>
      </c>
      <c r="BA509" s="118">
        <f t="shared" si="103"/>
        <v>0.23817012742453611</v>
      </c>
      <c r="BB509" s="113">
        <f t="shared" si="104"/>
        <v>0.43536505719408136</v>
      </c>
      <c r="BC509" s="50"/>
      <c r="BD509" s="50"/>
    </row>
    <row r="510" spans="1:56">
      <c r="A510" s="85">
        <v>509</v>
      </c>
      <c r="B510" s="114">
        <v>0.58371581661080718</v>
      </c>
      <c r="C510" s="114">
        <v>0.233627912432951</v>
      </c>
      <c r="D510" s="114">
        <v>0.84021322320557479</v>
      </c>
      <c r="E510" s="114">
        <v>0.23895907265760941</v>
      </c>
      <c r="F510" s="114">
        <v>0.84188253147193182</v>
      </c>
      <c r="G510" s="114">
        <v>0.12987837373075362</v>
      </c>
      <c r="H510" s="114">
        <v>0.86277070069182704</v>
      </c>
      <c r="I510" s="114">
        <v>0.45474370028402977</v>
      </c>
      <c r="J510" s="114">
        <v>0.35927935246345966</v>
      </c>
      <c r="K510" s="94">
        <v>0.56890361640756315</v>
      </c>
      <c r="L510" s="95"/>
      <c r="M510" s="96">
        <v>509</v>
      </c>
      <c r="N510" s="117">
        <v>0.21140870226140485</v>
      </c>
      <c r="O510" s="117">
        <v>-0.7269512422912463</v>
      </c>
      <c r="P510" s="117">
        <v>0.995334602911783</v>
      </c>
      <c r="Q510" s="117">
        <v>-0.70965493335458074</v>
      </c>
      <c r="R510" s="117">
        <v>1.0022249979041697</v>
      </c>
      <c r="S510" s="117">
        <v>-1.1269662577980055</v>
      </c>
      <c r="T510" s="117">
        <v>1.0928524269447679</v>
      </c>
      <c r="U510" s="114">
        <v>-0.11368513008124073</v>
      </c>
      <c r="V510" s="114">
        <v>-0.36038571876003173</v>
      </c>
      <c r="W510" s="88">
        <v>0.17358354206182378</v>
      </c>
      <c r="X510" s="50"/>
      <c r="Y510" s="89">
        <v>509</v>
      </c>
      <c r="Z510" s="114">
        <f>(幕後結果!$AB$2+幕後結果!$AB$4*幕後結果_最佳化!$N1511)*12/3</f>
        <v>0.21418423326087288</v>
      </c>
      <c r="AA510" s="114">
        <f>(幕後結果!$AC$2+幕後結果!$AC$4*幕後結果_最佳化!$O1511)*12/3</f>
        <v>0.80993235828773458</v>
      </c>
      <c r="AB510" s="114">
        <f>(幕後結果!$AD$2+幕後結果!$AD$4*幕後結果_最佳化!$P1511)*12/3</f>
        <v>0.16713064971356528</v>
      </c>
      <c r="AC510" s="114">
        <f>(幕後結果!$AE$2+幕後結果!$AE$4*幕後結果_最佳化!$Q1511)*12/3</f>
        <v>-1.0066647234388582</v>
      </c>
      <c r="AD510" s="114">
        <f>(幕後結果!$AF$2+幕後結果!$AF$4*幕後結果_最佳化!$R1511)*12/3</f>
        <v>0.21314479354525484</v>
      </c>
      <c r="AE510" s="114">
        <f>(幕後結果!$AG$2+幕後結果!$AG$4*幕後結果_最佳化!$S1511)*12/3</f>
        <v>-0.50916722148575011</v>
      </c>
      <c r="AF510" s="114">
        <f>(幕後結果!$AH$2+幕後結果!$AH$4*幕後結果_最佳化!$T1511)*12/3</f>
        <v>5.4576516542083509E-2</v>
      </c>
      <c r="AG510" s="114">
        <f>(幕後結果!$AI$2+幕後結果!$AI$4*幕後結果_最佳化!$U1511)*12/3</f>
        <v>-1.1285507668094814</v>
      </c>
      <c r="AH510" s="114">
        <f>(幕後結果!$AJ$2+幕後結果!$AJ$4*幕後結果_最佳化!$V1511)*12/3</f>
        <v>0.48717890533610825</v>
      </c>
      <c r="AI510" s="90">
        <f>(幕後結果!$AK$2+幕後結果!$AK$4*幕後結果_最佳化!$W1511)*12/3</f>
        <v>0.92002997779237405</v>
      </c>
      <c r="AJ510" s="50"/>
      <c r="AK510" s="50"/>
      <c r="AL510" s="50"/>
      <c r="AM510" s="98">
        <v>509</v>
      </c>
      <c r="AN510" s="118">
        <f t="shared" si="92"/>
        <v>0.19551248622723338</v>
      </c>
      <c r="AO510" s="118">
        <f t="shared" si="93"/>
        <v>6.3533928050080166E-2</v>
      </c>
      <c r="AP510" s="118">
        <f t="shared" si="94"/>
        <v>1.4449179071755041E-2</v>
      </c>
      <c r="AQ510" s="118">
        <f t="shared" si="95"/>
        <v>0.1897281503558389</v>
      </c>
      <c r="AR510" s="118">
        <f t="shared" si="96"/>
        <v>0.24045302338229108</v>
      </c>
      <c r="AS510" s="118">
        <f t="shared" si="97"/>
        <v>5.5454592429764582E-2</v>
      </c>
      <c r="AT510" s="118">
        <f t="shared" si="98"/>
        <v>9.8701277908173832E-2</v>
      </c>
      <c r="AU510" s="118">
        <f t="shared" si="99"/>
        <v>0.114315163596547</v>
      </c>
      <c r="AV510" s="118">
        <f t="shared" si="100"/>
        <v>2.9443755868281793E-3</v>
      </c>
      <c r="AW510" s="118">
        <f t="shared" si="101"/>
        <v>2.4907823391487855E-2</v>
      </c>
      <c r="AX510" s="118">
        <f t="shared" si="102"/>
        <v>1</v>
      </c>
      <c r="AY510" s="118">
        <f>SUMPRODUCT(AN510:AW510,幕後結果_最佳化!$Z$1005:$AI$1005)</f>
        <v>-0.41035744549236025</v>
      </c>
      <c r="AZ510" s="118">
        <f>(SUMPRODUCT(AN510:AW510,MMULT(AN510:AW510,幕後結果!$AB$9:$AK$18)))*252</f>
        <v>7.4954188979836675E-2</v>
      </c>
      <c r="BA510" s="118">
        <f t="shared" si="103"/>
        <v>0.27377762687962043</v>
      </c>
      <c r="BB510" s="113">
        <f t="shared" si="104"/>
        <v>-1.6555678806130378</v>
      </c>
      <c r="BC510" s="50"/>
      <c r="BD510" s="50"/>
    </row>
    <row r="511" spans="1:56">
      <c r="A511" s="85">
        <v>510</v>
      </c>
      <c r="B511" s="114">
        <v>0.11373417106621186</v>
      </c>
      <c r="C511" s="114">
        <v>0.25352254333284874</v>
      </c>
      <c r="D511" s="114">
        <v>0.71864863294170611</v>
      </c>
      <c r="E511" s="114">
        <v>0.8636437478810941</v>
      </c>
      <c r="F511" s="114">
        <v>0.82620113640003789</v>
      </c>
      <c r="G511" s="114">
        <v>0.57882366171836752</v>
      </c>
      <c r="H511" s="114">
        <v>0.40481371516788789</v>
      </c>
      <c r="I511" s="114">
        <v>0.94808028183554072</v>
      </c>
      <c r="J511" s="114">
        <v>0.38890949476191805</v>
      </c>
      <c r="K511" s="94">
        <v>0.76819991485348993</v>
      </c>
      <c r="L511" s="95"/>
      <c r="M511" s="96">
        <v>510</v>
      </c>
      <c r="N511" s="117">
        <v>-1.2069060119708914</v>
      </c>
      <c r="O511" s="117">
        <v>-0.66344579158267514</v>
      </c>
      <c r="P511" s="117">
        <v>0.5788317076301227</v>
      </c>
      <c r="Q511" s="117">
        <v>1.0968373395875528</v>
      </c>
      <c r="R511" s="117">
        <v>0.93925910969359883</v>
      </c>
      <c r="S511" s="117">
        <v>0.19888503428967169</v>
      </c>
      <c r="T511" s="117">
        <v>-0.24090669853983149</v>
      </c>
      <c r="U511" s="114">
        <v>1.6265183342770568</v>
      </c>
      <c r="V511" s="114">
        <v>-0.28216239779389507</v>
      </c>
      <c r="W511" s="88">
        <v>0.73293156446602437</v>
      </c>
      <c r="X511" s="50"/>
      <c r="Y511" s="89">
        <v>510</v>
      </c>
      <c r="Z511" s="114">
        <f>(幕後結果!$AB$2+幕後結果!$AB$4*幕後結果_最佳化!$N1512)*12/3</f>
        <v>-1.5467249631044557</v>
      </c>
      <c r="AA511" s="114">
        <f>(幕後結果!$AC$2+幕後結果!$AC$4*幕後結果_最佳化!$O1512)*12/3</f>
        <v>-5.9174707416443706E-2</v>
      </c>
      <c r="AB511" s="114">
        <f>(幕後結果!$AD$2+幕後結果!$AD$4*幕後結果_最佳化!$P1512)*12/3</f>
        <v>-1.7808991162125782</v>
      </c>
      <c r="AC511" s="114">
        <f>(幕後結果!$AE$2+幕後結果!$AE$4*幕後結果_最佳化!$Q1512)*12/3</f>
        <v>1.2931229759713114E-2</v>
      </c>
      <c r="AD511" s="114">
        <f>(幕後結果!$AF$2+幕後結果!$AF$4*幕後結果_最佳化!$R1512)*12/3</f>
        <v>-0.14456689264020794</v>
      </c>
      <c r="AE511" s="114">
        <f>(幕後結果!$AG$2+幕後結果!$AG$4*幕後結果_最佳化!$S1512)*12/3</f>
        <v>0.55504161870974067</v>
      </c>
      <c r="AF511" s="114">
        <f>(幕後結果!$AH$2+幕後結果!$AH$4*幕後結果_最佳化!$T1512)*12/3</f>
        <v>-0.21313981824343473</v>
      </c>
      <c r="AG511" s="114">
        <f>(幕後結果!$AI$2+幕後結果!$AI$4*幕後結果_最佳化!$U1512)*12/3</f>
        <v>0.96497884599987982</v>
      </c>
      <c r="AH511" s="114">
        <f>(幕後結果!$AJ$2+幕後結果!$AJ$4*幕後結果_最佳化!$V1512)*12/3</f>
        <v>0.603497444951136</v>
      </c>
      <c r="AI511" s="90">
        <f>(幕後結果!$AK$2+幕後結果!$AK$4*幕後結果_最佳化!$W1512)*12/3</f>
        <v>1.9676922945283326</v>
      </c>
      <c r="AJ511" s="50"/>
      <c r="AK511" s="50"/>
      <c r="AL511" s="50"/>
      <c r="AM511" s="98">
        <v>510</v>
      </c>
      <c r="AN511" s="118">
        <f t="shared" si="92"/>
        <v>0.10309014585542436</v>
      </c>
      <c r="AO511" s="118">
        <f t="shared" si="93"/>
        <v>9.2989559055799906E-2</v>
      </c>
      <c r="AP511" s="118">
        <f t="shared" si="94"/>
        <v>0.17267251096517397</v>
      </c>
      <c r="AQ511" s="118">
        <f t="shared" si="95"/>
        <v>0.1365625886049639</v>
      </c>
      <c r="AR511" s="118">
        <f t="shared" si="96"/>
        <v>6.1759974747773734E-2</v>
      </c>
      <c r="AS511" s="118">
        <f t="shared" si="97"/>
        <v>7.5941097684244049E-2</v>
      </c>
      <c r="AT511" s="118">
        <f t="shared" si="98"/>
        <v>7.1999984682012491E-2</v>
      </c>
      <c r="AU511" s="118">
        <f t="shared" si="99"/>
        <v>4.072060068750006E-2</v>
      </c>
      <c r="AV511" s="118">
        <f t="shared" si="100"/>
        <v>0.10746109578094874</v>
      </c>
      <c r="AW511" s="118">
        <f t="shared" si="101"/>
        <v>0.1368024419361587</v>
      </c>
      <c r="AX511" s="118">
        <f t="shared" si="102"/>
        <v>1</v>
      </c>
      <c r="AY511" s="118">
        <f>SUMPRODUCT(AN511:AW511,幕後結果_最佳化!$Z$1005:$AI$1005)</f>
        <v>-4.2492961859499911E-4</v>
      </c>
      <c r="AZ511" s="118">
        <f>(SUMPRODUCT(AN511:AW511,MMULT(AN511:AW511,幕後結果!$AB$9:$AK$18)))*252</f>
        <v>7.3740502361043708E-2</v>
      </c>
      <c r="BA511" s="118">
        <f t="shared" si="103"/>
        <v>0.27155202514627597</v>
      </c>
      <c r="BB511" s="113">
        <f t="shared" si="104"/>
        <v>-0.1595455957113828</v>
      </c>
      <c r="BC511" s="50"/>
      <c r="BD511" s="50"/>
    </row>
    <row r="512" spans="1:56">
      <c r="A512" s="85">
        <v>511</v>
      </c>
      <c r="B512" s="114">
        <v>0.59030863621998986</v>
      </c>
      <c r="C512" s="114">
        <v>8.8473166522616387E-2</v>
      </c>
      <c r="D512" s="114">
        <v>0.38154413944640786</v>
      </c>
      <c r="E512" s="114">
        <v>0.76022070861960023</v>
      </c>
      <c r="F512" s="114">
        <v>0.19396010809387199</v>
      </c>
      <c r="G512" s="114">
        <v>3.2082771691725798E-2</v>
      </c>
      <c r="H512" s="114">
        <v>0.97658525421259168</v>
      </c>
      <c r="I512" s="114">
        <v>0.50777457646435842</v>
      </c>
      <c r="J512" s="114">
        <v>0.29165970709872946</v>
      </c>
      <c r="K512" s="94">
        <v>0.2104673561081889</v>
      </c>
      <c r="L512" s="95"/>
      <c r="M512" s="96">
        <v>511</v>
      </c>
      <c r="N512" s="117">
        <v>0.22833897439471496</v>
      </c>
      <c r="O512" s="117">
        <v>-1.350217167337771</v>
      </c>
      <c r="P512" s="117">
        <v>-0.30142782527476569</v>
      </c>
      <c r="Q512" s="117">
        <v>0.70701270446194986</v>
      </c>
      <c r="R512" s="117">
        <v>-0.8633952026488958</v>
      </c>
      <c r="S512" s="117">
        <v>-1.8510278724653026</v>
      </c>
      <c r="T512" s="117">
        <v>1.9878390664037822</v>
      </c>
      <c r="U512" s="114">
        <v>1.9489206880145576E-2</v>
      </c>
      <c r="V512" s="114">
        <v>-0.54854255995353884</v>
      </c>
      <c r="W512" s="88">
        <v>-0.80480067479001038</v>
      </c>
      <c r="X512" s="50"/>
      <c r="Y512" s="89">
        <v>511</v>
      </c>
      <c r="Z512" s="114">
        <f>(幕後結果!$AB$2+幕後結果!$AB$4*幕後結果_最佳化!$N1513)*12/3</f>
        <v>0.23520401934738358</v>
      </c>
      <c r="AA512" s="114">
        <f>(幕後結果!$AC$2+幕後結果!$AC$4*幕後結果_最佳化!$O1513)*12/3</f>
        <v>0.17741753946571048</v>
      </c>
      <c r="AB512" s="114">
        <f>(幕後結果!$AD$2+幕後結果!$AD$4*幕後結果_最佳化!$P1513)*12/3</f>
        <v>-1.4287374030619302</v>
      </c>
      <c r="AC512" s="114">
        <f>(幕後結果!$AE$2+幕後結果!$AE$4*幕後結果_最佳化!$Q1513)*12/3</f>
        <v>-0.16799581847569223</v>
      </c>
      <c r="AD512" s="114">
        <f>(幕後結果!$AF$2+幕後結果!$AF$4*幕後結果_最佳化!$R1513)*12/3</f>
        <v>-1.7565230414823576</v>
      </c>
      <c r="AE512" s="114">
        <f>(幕後結果!$AG$2+幕後結果!$AG$4*幕後結果_最佳化!$S1513)*12/3</f>
        <v>-1.4650878245224648</v>
      </c>
      <c r="AF512" s="114">
        <f>(幕後結果!$AH$2+幕後結果!$AH$4*幕後結果_最佳化!$T1513)*12/3</f>
        <v>0.464230361205688</v>
      </c>
      <c r="AG512" s="114">
        <f>(幕後結果!$AI$2+幕後結果!$AI$4*幕後結果_最佳化!$U1513)*12/3</f>
        <v>-1.2665060307680425</v>
      </c>
      <c r="AH512" s="114">
        <f>(幕後結果!$AJ$2+幕後結果!$AJ$4*幕後結果_最佳化!$V1513)*12/3</f>
        <v>0.65917513424761798</v>
      </c>
      <c r="AI512" s="90">
        <f>(幕後結果!$AK$2+幕後結果!$AK$4*幕後結果_最佳化!$W1513)*12/3</f>
        <v>0.62189377597412299</v>
      </c>
      <c r="AJ512" s="50"/>
      <c r="AK512" s="50"/>
      <c r="AL512" s="50"/>
      <c r="AM512" s="98">
        <v>511</v>
      </c>
      <c r="AN512" s="118">
        <f t="shared" si="92"/>
        <v>2.1977323541345743E-2</v>
      </c>
      <c r="AO512" s="118">
        <f t="shared" si="93"/>
        <v>0.11636416327971838</v>
      </c>
      <c r="AP512" s="118">
        <f t="shared" si="94"/>
        <v>6.1416370650564676E-2</v>
      </c>
      <c r="AQ512" s="118">
        <f t="shared" si="95"/>
        <v>0.18709103437179128</v>
      </c>
      <c r="AR512" s="118">
        <f t="shared" si="96"/>
        <v>0.12203840880718343</v>
      </c>
      <c r="AS512" s="118">
        <f t="shared" si="97"/>
        <v>7.1834622620295399E-2</v>
      </c>
      <c r="AT512" s="118">
        <f t="shared" si="98"/>
        <v>0.25202221624852728</v>
      </c>
      <c r="AU512" s="118">
        <f t="shared" si="99"/>
        <v>7.0214378601978758E-3</v>
      </c>
      <c r="AV512" s="118">
        <f t="shared" si="100"/>
        <v>0.12988615881964335</v>
      </c>
      <c r="AW512" s="118">
        <f t="shared" si="101"/>
        <v>3.0348263800732727E-2</v>
      </c>
      <c r="AX512" s="118">
        <f t="shared" si="102"/>
        <v>1</v>
      </c>
      <c r="AY512" s="118">
        <f>SUMPRODUCT(AN512:AW512,幕後結果_最佳化!$Z$1005:$AI$1005)</f>
        <v>-4.5247565131327702E-2</v>
      </c>
      <c r="AZ512" s="118">
        <f>(SUMPRODUCT(AN512:AW512,MMULT(AN512:AW512,幕後結果!$AB$9:$AK$18)))*252</f>
        <v>4.2049850254866586E-2</v>
      </c>
      <c r="BA512" s="118">
        <f t="shared" si="103"/>
        <v>0.20506060142032789</v>
      </c>
      <c r="BB512" s="113">
        <f t="shared" si="104"/>
        <v>-0.42986104849387974</v>
      </c>
      <c r="BC512" s="50"/>
      <c r="BD512" s="50"/>
    </row>
    <row r="513" spans="1:56">
      <c r="A513" s="85">
        <v>512</v>
      </c>
      <c r="B513" s="114">
        <v>0.26874640092249691</v>
      </c>
      <c r="C513" s="114">
        <v>0.38674698236753224</v>
      </c>
      <c r="D513" s="114">
        <v>0.93436216034347019</v>
      </c>
      <c r="E513" s="114">
        <v>0.76356715940446551</v>
      </c>
      <c r="F513" s="114">
        <v>0.56226208633746033</v>
      </c>
      <c r="G513" s="114">
        <v>0.82618050163537626</v>
      </c>
      <c r="H513" s="114">
        <v>0.47318889582965551</v>
      </c>
      <c r="I513" s="114">
        <v>5.0704976857136819E-2</v>
      </c>
      <c r="J513" s="114">
        <v>0.92275243024549258</v>
      </c>
      <c r="K513" s="94">
        <v>0.77986485442820319</v>
      </c>
      <c r="L513" s="95"/>
      <c r="M513" s="96">
        <v>512</v>
      </c>
      <c r="N513" s="117">
        <v>-0.61660878011118281</v>
      </c>
      <c r="O513" s="117">
        <v>-0.28780767148105563</v>
      </c>
      <c r="P513" s="117">
        <v>1.5090904125349018</v>
      </c>
      <c r="Q513" s="117">
        <v>0.71782421415788822</v>
      </c>
      <c r="R513" s="117">
        <v>0.15670692732223254</v>
      </c>
      <c r="S513" s="117">
        <v>0.93917871229073957</v>
      </c>
      <c r="T513" s="117">
        <v>-6.725614168006333E-2</v>
      </c>
      <c r="U513" s="114">
        <v>-1.6380562815676041</v>
      </c>
      <c r="V513" s="114">
        <v>1.4238318981768741</v>
      </c>
      <c r="W513" s="88">
        <v>0.77173686601572278</v>
      </c>
      <c r="X513" s="50"/>
      <c r="Y513" s="89">
        <v>512</v>
      </c>
      <c r="Z513" s="114">
        <f>(幕後結果!$AB$2+幕後結果!$AB$4*幕後結果_最佳化!$N1514)*12/3</f>
        <v>-0.81384120060792453</v>
      </c>
      <c r="AA513" s="114">
        <f>(幕後結果!$AC$2+幕後結果!$AC$4*幕後結果_最佳化!$O1514)*12/3</f>
        <v>0.71777726861211688</v>
      </c>
      <c r="AB513" s="114">
        <f>(幕後結果!$AD$2+幕後結果!$AD$4*幕後結果_最佳化!$P1514)*12/3</f>
        <v>-1.2088492886160207E-2</v>
      </c>
      <c r="AC513" s="114">
        <f>(幕後結果!$AE$2+幕後結果!$AE$4*幕後結果_最佳化!$Q1514)*12/3</f>
        <v>-0.12986233346846865</v>
      </c>
      <c r="AD513" s="114">
        <f>(幕後結果!$AF$2+幕後結果!$AF$4*幕後結果_最佳化!$R1514)*12/3</f>
        <v>-0.5885697515482442</v>
      </c>
      <c r="AE513" s="114">
        <f>(幕後結果!$AG$2+幕後結果!$AG$4*幕後結果_最佳化!$S1514)*12/3</f>
        <v>1.3290251407717104</v>
      </c>
      <c r="AF513" s="114">
        <f>(幕後結果!$AH$2+幕後結果!$AH$4*幕後結果_最佳化!$T1514)*12/3</f>
        <v>-0.22311332883290688</v>
      </c>
      <c r="AG513" s="114">
        <f>(幕後結果!$AI$2+幕後結果!$AI$4*幕後結果_最佳化!$U1514)*12/3</f>
        <v>-3.206518032962085</v>
      </c>
      <c r="AH513" s="114">
        <f>(幕後結果!$AJ$2+幕後結果!$AJ$4*幕後結果_最佳化!$V1514)*12/3</f>
        <v>1.561172155862695</v>
      </c>
      <c r="AI513" s="90">
        <f>(幕後結果!$AK$2+幕後結果!$AK$4*幕後結果_最佳化!$W1514)*12/3</f>
        <v>1.2936990715365022</v>
      </c>
      <c r="AJ513" s="50"/>
      <c r="AK513" s="50"/>
      <c r="AL513" s="50"/>
      <c r="AM513" s="98">
        <v>512</v>
      </c>
      <c r="AN513" s="118">
        <f t="shared" si="92"/>
        <v>0.2146112830439065</v>
      </c>
      <c r="AO513" s="118">
        <f t="shared" si="93"/>
        <v>5.2151858018036783E-2</v>
      </c>
      <c r="AP513" s="118">
        <f t="shared" si="94"/>
        <v>2.392927321310585E-2</v>
      </c>
      <c r="AQ513" s="118">
        <f t="shared" si="95"/>
        <v>9.0013284217858938E-2</v>
      </c>
      <c r="AR513" s="118">
        <f t="shared" si="96"/>
        <v>0.1147257222353142</v>
      </c>
      <c r="AS513" s="118">
        <f t="shared" si="97"/>
        <v>0.14449588171246094</v>
      </c>
      <c r="AT513" s="118">
        <f t="shared" si="98"/>
        <v>0.10356601546343329</v>
      </c>
      <c r="AU513" s="118">
        <f t="shared" si="99"/>
        <v>0.1484641011739373</v>
      </c>
      <c r="AV513" s="118">
        <f t="shared" si="100"/>
        <v>5.9397962089872858E-2</v>
      </c>
      <c r="AW513" s="118">
        <f t="shared" si="101"/>
        <v>4.8644618832073161E-2</v>
      </c>
      <c r="AX513" s="118">
        <f t="shared" si="102"/>
        <v>0.99999999999999967</v>
      </c>
      <c r="AY513" s="118">
        <f>SUMPRODUCT(AN513:AW513,幕後結果_最佳化!$Z$1005:$AI$1005)</f>
        <v>-0.230717991194822</v>
      </c>
      <c r="AZ513" s="118">
        <f>(SUMPRODUCT(AN513:AW513,MMULT(AN513:AW513,幕後結果!$AB$9:$AK$18)))*252</f>
        <v>7.2807561203352911E-2</v>
      </c>
      <c r="BA513" s="118">
        <f t="shared" si="103"/>
        <v>0.26982876274287904</v>
      </c>
      <c r="BB513" s="113">
        <f t="shared" si="104"/>
        <v>-1.0140430857460283</v>
      </c>
      <c r="BC513" s="50"/>
      <c r="BD513" s="50"/>
    </row>
    <row r="514" spans="1:56">
      <c r="A514" s="85">
        <v>513</v>
      </c>
      <c r="B514" s="114">
        <v>0.33074594419205239</v>
      </c>
      <c r="C514" s="114">
        <v>0.46718694964457508</v>
      </c>
      <c r="D514" s="114">
        <v>0.14808985914654715</v>
      </c>
      <c r="E514" s="114">
        <v>0.181223327145692</v>
      </c>
      <c r="F514" s="114">
        <v>0.93928027607986375</v>
      </c>
      <c r="G514" s="114">
        <v>0.32238644087244284</v>
      </c>
      <c r="H514" s="114">
        <v>0.40045529932641055</v>
      </c>
      <c r="I514" s="114">
        <v>5.2676938977982868E-2</v>
      </c>
      <c r="J514" s="114">
        <v>5.662340838195945E-2</v>
      </c>
      <c r="K514" s="94">
        <v>8.4784115378178315E-2</v>
      </c>
      <c r="L514" s="95"/>
      <c r="M514" s="96">
        <v>513</v>
      </c>
      <c r="N514" s="117">
        <v>-0.4378543237421898</v>
      </c>
      <c r="O514" s="117">
        <v>-8.2343078161959071E-2</v>
      </c>
      <c r="P514" s="117">
        <v>-1.0446609081461513</v>
      </c>
      <c r="Q514" s="117">
        <v>-0.91071292094602185</v>
      </c>
      <c r="R514" s="117">
        <v>1.5487599027259367</v>
      </c>
      <c r="S514" s="117">
        <v>-0.46103585415825282</v>
      </c>
      <c r="T514" s="117">
        <v>-0.25216879260216984</v>
      </c>
      <c r="U514" s="114">
        <v>-1.6194341785103821</v>
      </c>
      <c r="V514" s="114">
        <v>-1.5837667134389637</v>
      </c>
      <c r="W514" s="88">
        <v>-1.3735924866328877</v>
      </c>
      <c r="X514" s="50"/>
      <c r="Y514" s="89">
        <v>513</v>
      </c>
      <c r="Z514" s="114">
        <f>(幕後結果!$AB$2+幕後結果!$AB$4*幕後結果_最佳化!$N1515)*12/3</f>
        <v>-0.59190853435773816</v>
      </c>
      <c r="AA514" s="114">
        <f>(幕後結果!$AC$2+幕後結果!$AC$4*幕後結果_最佳化!$O1515)*12/3</f>
        <v>1.0477709340633978</v>
      </c>
      <c r="AB514" s="114">
        <f>(幕後結果!$AD$2+幕後結果!$AD$4*幕後結果_最佳化!$P1515)*12/3</f>
        <v>-2.4044777540627331</v>
      </c>
      <c r="AC514" s="114">
        <f>(幕後結果!$AE$2+幕後結果!$AE$4*幕後結果_最佳化!$Q1515)*12/3</f>
        <v>-1.1185744170523519</v>
      </c>
      <c r="AD514" s="114">
        <f>(幕後結果!$AF$2+幕後結果!$AF$4*幕後結果_最佳化!$R1515)*12/3</f>
        <v>0.25031214985453243</v>
      </c>
      <c r="AE514" s="114">
        <f>(幕後結果!$AG$2+幕後結果!$AG$4*幕後結果_最佳化!$S1515)*12/3</f>
        <v>-7.8123824204977266E-2</v>
      </c>
      <c r="AF514" s="114">
        <f>(幕後結果!$AH$2+幕後結果!$AH$4*幕後結果_最佳化!$T1515)*12/3</f>
        <v>-0.45867463737512065</v>
      </c>
      <c r="AG514" s="114">
        <f>(幕後結果!$AI$2+幕後結果!$AI$4*幕後結果_最佳化!$U1515)*12/3</f>
        <v>-4.2609881797602895</v>
      </c>
      <c r="AH514" s="114">
        <f>(幕後結果!$AJ$2+幕後結果!$AJ$4*幕後結果_最佳化!$V1515)*12/3</f>
        <v>-0.53934280614248675</v>
      </c>
      <c r="AI514" s="90">
        <f>(幕後結果!$AK$2+幕後結果!$AK$4*幕後結果_最佳化!$W1515)*12/3</f>
        <v>-0.87881934812851503</v>
      </c>
      <c r="AJ514" s="50"/>
      <c r="AK514" s="50"/>
      <c r="AL514" s="50"/>
      <c r="AM514" s="98">
        <v>513</v>
      </c>
      <c r="AN514" s="118">
        <f t="shared" si="92"/>
        <v>2.789117931008929E-2</v>
      </c>
      <c r="AO514" s="118">
        <f t="shared" si="93"/>
        <v>0.16388410000385401</v>
      </c>
      <c r="AP514" s="118">
        <f t="shared" si="94"/>
        <v>0.15927098028513387</v>
      </c>
      <c r="AQ514" s="118">
        <f t="shared" si="95"/>
        <v>8.5680881803665315E-2</v>
      </c>
      <c r="AR514" s="118">
        <f t="shared" si="96"/>
        <v>0.12685139692444586</v>
      </c>
      <c r="AS514" s="118">
        <f t="shared" si="97"/>
        <v>7.47239149492048E-2</v>
      </c>
      <c r="AT514" s="118">
        <f t="shared" si="98"/>
        <v>0.1568865607308596</v>
      </c>
      <c r="AU514" s="118">
        <f t="shared" si="99"/>
        <v>2.5101156591134419E-2</v>
      </c>
      <c r="AV514" s="118">
        <f t="shared" si="100"/>
        <v>9.0100527044529796E-2</v>
      </c>
      <c r="AW514" s="118">
        <f t="shared" si="101"/>
        <v>8.960930235708324E-2</v>
      </c>
      <c r="AX514" s="118">
        <f t="shared" si="102"/>
        <v>1.0000000000000002</v>
      </c>
      <c r="AY514" s="118">
        <f>SUMPRODUCT(AN514:AW514,幕後結果_最佳化!$Z$1005:$AI$1005)</f>
        <v>2.0432358406417717E-2</v>
      </c>
      <c r="AZ514" s="118">
        <f>(SUMPRODUCT(AN514:AW514,MMULT(AN514:AW514,幕後結果!$AB$9:$AK$18)))*252</f>
        <v>6.9242268165314966E-2</v>
      </c>
      <c r="BA514" s="118">
        <f t="shared" si="103"/>
        <v>0.26313925622247047</v>
      </c>
      <c r="BB514" s="113">
        <f t="shared" si="104"/>
        <v>-8.5383085428299102E-2</v>
      </c>
      <c r="BC514" s="50"/>
      <c r="BD514" s="50"/>
    </row>
    <row r="515" spans="1:56">
      <c r="A515" s="85">
        <v>514</v>
      </c>
      <c r="B515" s="114">
        <v>0.89452809546714351</v>
      </c>
      <c r="C515" s="114">
        <v>0.38180355906351915</v>
      </c>
      <c r="D515" s="114">
        <v>0.98484558364627639</v>
      </c>
      <c r="E515" s="114">
        <v>0.9726710909165488</v>
      </c>
      <c r="F515" s="114">
        <v>0.52939448160999136</v>
      </c>
      <c r="G515" s="114">
        <v>0.34853305143294899</v>
      </c>
      <c r="H515" s="114">
        <v>0.35922655844075191</v>
      </c>
      <c r="I515" s="114">
        <v>9.8139731775636729E-2</v>
      </c>
      <c r="J515" s="114">
        <v>0.51609615988852742</v>
      </c>
      <c r="K515" s="94">
        <v>0.94898984725904101</v>
      </c>
      <c r="L515" s="95"/>
      <c r="M515" s="96">
        <v>514</v>
      </c>
      <c r="N515" s="117">
        <v>1.2509744232151512</v>
      </c>
      <c r="O515" s="117">
        <v>-0.30074740386903198</v>
      </c>
      <c r="P515" s="117">
        <v>2.1660308093104983</v>
      </c>
      <c r="Q515" s="117">
        <v>1.9215864242136869</v>
      </c>
      <c r="R515" s="117">
        <v>7.3747833472095028E-2</v>
      </c>
      <c r="S515" s="117">
        <v>-0.38928395672242316</v>
      </c>
      <c r="T515" s="117">
        <v>-0.36052693620903725</v>
      </c>
      <c r="U515" s="114">
        <v>-1.2922243437546994</v>
      </c>
      <c r="V515" s="114">
        <v>4.0358042485633419E-2</v>
      </c>
      <c r="W515" s="88">
        <v>1.6351371232710497</v>
      </c>
      <c r="X515" s="50"/>
      <c r="Y515" s="89">
        <v>514</v>
      </c>
      <c r="Z515" s="114">
        <f>(幕後結果!$AB$2+幕後結果!$AB$4*幕後結果_最佳化!$N1516)*12/3</f>
        <v>1.5048574667007866</v>
      </c>
      <c r="AA515" s="114">
        <f>(幕後結果!$AC$2+幕後結果!$AC$4*幕後結果_最佳化!$O1516)*12/3</f>
        <v>1.9351806234400264</v>
      </c>
      <c r="AB515" s="114">
        <f>(幕後結果!$AD$2+幕後結果!$AD$4*幕後結果_最佳化!$P1516)*12/3</f>
        <v>2.6957371930412974</v>
      </c>
      <c r="AC515" s="114">
        <f>(幕後結果!$AE$2+幕後結果!$AE$4*幕後結果_最佳化!$Q1516)*12/3</f>
        <v>0.82170134339481071</v>
      </c>
      <c r="AD515" s="114">
        <f>(幕後結果!$AF$2+幕後結果!$AF$4*幕後結果_最佳化!$R1516)*12/3</f>
        <v>0.3847639472328519</v>
      </c>
      <c r="AE515" s="114">
        <f>(幕後結果!$AG$2+幕後結果!$AG$4*幕後結果_最佳化!$S1516)*12/3</f>
        <v>0.93136306488697107</v>
      </c>
      <c r="AF515" s="114">
        <f>(幕後結果!$AH$2+幕後結果!$AH$4*幕後結果_最佳化!$T1516)*12/3</f>
        <v>-0.17453356587817714</v>
      </c>
      <c r="AG515" s="114">
        <f>(幕後結果!$AI$2+幕後結果!$AI$4*幕後結果_最佳化!$U1516)*12/3</f>
        <v>-1.4947049330306295</v>
      </c>
      <c r="AH515" s="114">
        <f>(幕後結果!$AJ$2+幕後結果!$AJ$4*幕後結果_最佳化!$V1516)*12/3</f>
        <v>1.1298099182151693</v>
      </c>
      <c r="AI515" s="90">
        <f>(幕後結果!$AK$2+幕後結果!$AK$4*幕後結果_最佳化!$W1516)*12/3</f>
        <v>2.8715496028100653</v>
      </c>
      <c r="AJ515" s="50"/>
      <c r="AK515" s="50"/>
      <c r="AL515" s="50"/>
      <c r="AM515" s="98">
        <v>514</v>
      </c>
      <c r="AN515" s="118">
        <f t="shared" si="92"/>
        <v>0.13196126279468737</v>
      </c>
      <c r="AO515" s="118">
        <f t="shared" si="93"/>
        <v>5.1011743649859144E-2</v>
      </c>
      <c r="AP515" s="118">
        <f t="shared" si="94"/>
        <v>6.3197868915642219E-2</v>
      </c>
      <c r="AQ515" s="118">
        <f t="shared" si="95"/>
        <v>0.17223247526535626</v>
      </c>
      <c r="AR515" s="118">
        <f t="shared" si="96"/>
        <v>0.11703616244097551</v>
      </c>
      <c r="AS515" s="118">
        <f t="shared" si="97"/>
        <v>0.10327086384838473</v>
      </c>
      <c r="AT515" s="118">
        <f t="shared" si="98"/>
        <v>7.2726229443275295E-2</v>
      </c>
      <c r="AU515" s="118">
        <f t="shared" si="99"/>
        <v>4.744974256800389E-2</v>
      </c>
      <c r="AV515" s="118">
        <f t="shared" si="100"/>
        <v>8.6711567068352341E-2</v>
      </c>
      <c r="AW515" s="118">
        <f t="shared" si="101"/>
        <v>0.15440208400546332</v>
      </c>
      <c r="AX515" s="118">
        <f t="shared" si="102"/>
        <v>1.0000000000000002</v>
      </c>
      <c r="AY515" s="118">
        <f>SUMPRODUCT(AN515:AW515,幕後結果_最佳化!$Z$1005:$AI$1005)</f>
        <v>-3.991690625046479E-2</v>
      </c>
      <c r="AZ515" s="118">
        <f>(SUMPRODUCT(AN515:AW515,MMULT(AN515:AW515,幕後結果!$AB$9:$AK$18)))*252</f>
        <v>6.0011017431326898E-2</v>
      </c>
      <c r="BA515" s="118">
        <f t="shared" si="103"/>
        <v>0.24497146248354501</v>
      </c>
      <c r="BB515" s="113">
        <f t="shared" si="104"/>
        <v>-0.33806756677230387</v>
      </c>
      <c r="BC515" s="50"/>
      <c r="BD515" s="50"/>
    </row>
    <row r="516" spans="1:56">
      <c r="A516" s="85">
        <v>515</v>
      </c>
      <c r="B516" s="114">
        <v>0.66401687463837966</v>
      </c>
      <c r="C516" s="114">
        <v>0.13818931189845074</v>
      </c>
      <c r="D516" s="114">
        <v>0.15832658188630067</v>
      </c>
      <c r="E516" s="114">
        <v>0.27965650995802571</v>
      </c>
      <c r="F516" s="114">
        <v>0.88109764381079292</v>
      </c>
      <c r="G516" s="114">
        <v>0.98324334038390848</v>
      </c>
      <c r="H516" s="114">
        <v>0.41536732347810701</v>
      </c>
      <c r="I516" s="114">
        <v>0.73506117070522858</v>
      </c>
      <c r="J516" s="114">
        <v>0.15773559311403829</v>
      </c>
      <c r="K516" s="94">
        <v>0.30316200931253245</v>
      </c>
      <c r="L516" s="95"/>
      <c r="M516" s="96">
        <v>515</v>
      </c>
      <c r="N516" s="117">
        <v>0.4234509878651167</v>
      </c>
      <c r="O516" s="117">
        <v>-1.0884905099900146</v>
      </c>
      <c r="P516" s="117">
        <v>-1.0013592370286069</v>
      </c>
      <c r="Q516" s="117">
        <v>-0.58386220975479131</v>
      </c>
      <c r="R516" s="117">
        <v>1.1804916931330247</v>
      </c>
      <c r="S516" s="117">
        <v>2.1258791997874775</v>
      </c>
      <c r="T516" s="117">
        <v>-0.21375945163762761</v>
      </c>
      <c r="U516" s="114">
        <v>0.62819278134650647</v>
      </c>
      <c r="V516" s="114">
        <v>-1.0038079613626649</v>
      </c>
      <c r="W516" s="88">
        <v>-0.51532773858325909</v>
      </c>
      <c r="X516" s="50"/>
      <c r="Y516" s="89">
        <v>515</v>
      </c>
      <c r="Z516" s="114">
        <f>(幕後結果!$AB$2+幕後結果!$AB$4*幕後結果_最佳化!$N1517)*12/3</f>
        <v>0.47744541710892058</v>
      </c>
      <c r="AA516" s="114">
        <f>(幕後結果!$AC$2+幕後結果!$AC$4*幕後結果_最佳化!$O1517)*12/3</f>
        <v>0.57629522030482316</v>
      </c>
      <c r="AB516" s="114">
        <f>(幕後結果!$AD$2+幕後結果!$AD$4*幕後結果_最佳化!$P1517)*12/3</f>
        <v>-1.8409685559740527</v>
      </c>
      <c r="AC516" s="114">
        <f>(幕後結果!$AE$2+幕後結果!$AE$4*幕後結果_最佳化!$Q1517)*12/3</f>
        <v>-0.93967389334191287</v>
      </c>
      <c r="AD516" s="114">
        <f>(幕後結果!$AF$2+幕後結果!$AF$4*幕後結果_最佳化!$R1517)*12/3</f>
        <v>0.13215417447086131</v>
      </c>
      <c r="AE516" s="114">
        <f>(幕後結果!$AG$2+幕後結果!$AG$4*幕後結果_最佳化!$S1517)*12/3</f>
        <v>2.2805157002567258</v>
      </c>
      <c r="AF516" s="114">
        <f>(幕後結果!$AH$2+幕後結果!$AH$4*幕後結果_最佳化!$T1517)*12/3</f>
        <v>-0.49742881444493831</v>
      </c>
      <c r="AG516" s="114">
        <f>(幕後結果!$AI$2+幕後結果!$AI$4*幕後結果_最佳化!$U1517)*12/3</f>
        <v>-0.52610987212202942</v>
      </c>
      <c r="AH516" s="114">
        <f>(幕後結果!$AJ$2+幕後結果!$AJ$4*幕後結果_最佳化!$V1517)*12/3</f>
        <v>5.3361797724205129E-4</v>
      </c>
      <c r="AI516" s="90">
        <f>(幕後結果!$AK$2+幕後結果!$AK$4*幕後結果_最佳化!$W1517)*12/3</f>
        <v>0.55423468753896621</v>
      </c>
      <c r="AJ516" s="50"/>
      <c r="AK516" s="50"/>
      <c r="AL516" s="50"/>
      <c r="AM516" s="98">
        <v>515</v>
      </c>
      <c r="AN516" s="118">
        <f t="shared" ref="AN516:AN579" si="105">B1517/SUM($B1517:$K1517)</f>
        <v>2.0930418260428282E-2</v>
      </c>
      <c r="AO516" s="118">
        <f t="shared" ref="AO516:AO579" si="106">C1517/SUM($B1517:$K1517)</f>
        <v>0.14829362258044834</v>
      </c>
      <c r="AP516" s="118">
        <f t="shared" ref="AP516:AP579" si="107">D1517/SUM($B1517:$K1517)</f>
        <v>5.7953708407081771E-2</v>
      </c>
      <c r="AQ516" s="118">
        <f t="shared" ref="AQ516:AQ579" si="108">E1517/SUM($B1517:$K1517)</f>
        <v>0.15894261477379248</v>
      </c>
      <c r="AR516" s="118">
        <f t="shared" ref="AR516:AR579" si="109">F1517/SUM($B1517:$K1517)</f>
        <v>4.8818876042502075E-2</v>
      </c>
      <c r="AS516" s="118">
        <f t="shared" ref="AS516:AS579" si="110">G1517/SUM($B1517:$K1517)</f>
        <v>0.11141011251876261</v>
      </c>
      <c r="AT516" s="118">
        <f t="shared" ref="AT516:AT579" si="111">H1517/SUM($B1517:$K1517)</f>
        <v>0.14275561387756949</v>
      </c>
      <c r="AU516" s="118">
        <f t="shared" ref="AU516:AU579" si="112">I1517/SUM($B1517:$K1517)</f>
        <v>0.14170865993434364</v>
      </c>
      <c r="AV516" s="118">
        <f t="shared" ref="AV516:AV579" si="113">J1517/SUM($B1517:$K1517)</f>
        <v>9.6873839380753807E-2</v>
      </c>
      <c r="AW516" s="118">
        <f t="shared" ref="AW516:AW579" si="114">K1517/SUM($B1517:$K1517)</f>
        <v>7.2312534224317521E-2</v>
      </c>
      <c r="AX516" s="118">
        <f t="shared" ref="AX516:AX579" si="115">SUM(AN516:AW516)</f>
        <v>1</v>
      </c>
      <c r="AY516" s="118">
        <f>SUMPRODUCT(AN516:AW516,幕後結果_最佳化!$Z$1005:$AI$1005)</f>
        <v>-6.9215942343248738E-2</v>
      </c>
      <c r="AZ516" s="118">
        <f>(SUMPRODUCT(AN516:AW516,MMULT(AN516:AW516,幕後結果!$AB$9:$AK$18)))*252</f>
        <v>5.6265978983404769E-2</v>
      </c>
      <c r="BA516" s="118">
        <f t="shared" ref="BA516:BA579" si="116">AZ516^0.5</f>
        <v>0.23720450877545471</v>
      </c>
      <c r="BB516" s="113">
        <f t="shared" ref="BB516:BB579" si="117">(AY516-$BC$2)/$BA516</f>
        <v>-0.4726551907551691</v>
      </c>
      <c r="BC516" s="50"/>
      <c r="BD516" s="50"/>
    </row>
    <row r="517" spans="1:56">
      <c r="A517" s="85">
        <v>516</v>
      </c>
      <c r="B517" s="114">
        <v>0.81572719917035763</v>
      </c>
      <c r="C517" s="114">
        <v>0.62433322770556243</v>
      </c>
      <c r="D517" s="114">
        <v>0.20834687744971059</v>
      </c>
      <c r="E517" s="114">
        <v>0.61961561466732951</v>
      </c>
      <c r="F517" s="114">
        <v>0.67397659886598849</v>
      </c>
      <c r="G517" s="114">
        <v>0.40100502480497346</v>
      </c>
      <c r="H517" s="114">
        <v>0.93512631562714965</v>
      </c>
      <c r="I517" s="114">
        <v>3.068697968460854E-2</v>
      </c>
      <c r="J517" s="114">
        <v>5.2506499916196603E-2</v>
      </c>
      <c r="K517" s="94">
        <v>0.94351192798632422</v>
      </c>
      <c r="L517" s="95"/>
      <c r="M517" s="96">
        <v>516</v>
      </c>
      <c r="N517" s="117">
        <v>0.89920101152399357</v>
      </c>
      <c r="O517" s="117">
        <v>0.31688146766287872</v>
      </c>
      <c r="P517" s="117">
        <v>-0.81217058608271597</v>
      </c>
      <c r="Q517" s="117">
        <v>0.30447141037832626</v>
      </c>
      <c r="R517" s="117">
        <v>0.45092056342163139</v>
      </c>
      <c r="S517" s="117">
        <v>-0.25074657429588837</v>
      </c>
      <c r="T517" s="117">
        <v>1.5150988662963687</v>
      </c>
      <c r="U517" s="114">
        <v>-1.8707916937833688</v>
      </c>
      <c r="V517" s="114">
        <v>-1.6210216303891234</v>
      </c>
      <c r="W517" s="88">
        <v>1.5849568256169455</v>
      </c>
      <c r="X517" s="50"/>
      <c r="Y517" s="89">
        <v>516</v>
      </c>
      <c r="Z517" s="114">
        <f>(幕後結果!$AB$2+幕後結果!$AB$4*幕後結果_最佳化!$N1518)*12/3</f>
        <v>1.0681130478014476</v>
      </c>
      <c r="AA517" s="114">
        <f>(幕後結果!$AC$2+幕後結果!$AC$4*幕後結果_最佳化!$O1518)*12/3</f>
        <v>2.3412069247354577</v>
      </c>
      <c r="AB517" s="114">
        <f>(幕後結果!$AD$2+幕後結果!$AD$4*幕後結果_最佳化!$P1518)*12/3</f>
        <v>-0.54569293808546027</v>
      </c>
      <c r="AC517" s="114">
        <f>(幕後結果!$AE$2+幕後結果!$AE$4*幕後結果_最佳化!$Q1518)*12/3</f>
        <v>-0.16391632570730591</v>
      </c>
      <c r="AD517" s="114">
        <f>(幕後結果!$AF$2+幕後結果!$AF$4*幕後結果_最佳化!$R1518)*12/3</f>
        <v>-4.6621857898558328E-2</v>
      </c>
      <c r="AE517" s="114">
        <f>(幕後結果!$AG$2+幕後結果!$AG$4*幕後結果_最佳化!$S1518)*12/3</f>
        <v>0.61224733275545451</v>
      </c>
      <c r="AF517" s="114">
        <f>(幕後結果!$AH$2+幕後結果!$AH$4*幕後結果_最佳化!$T1518)*12/3</f>
        <v>0.35595022721247704</v>
      </c>
      <c r="AG517" s="114">
        <f>(幕後結果!$AI$2+幕後結果!$AI$4*幕後結果_最佳化!$U1518)*12/3</f>
        <v>-3.7257492135040007</v>
      </c>
      <c r="AH517" s="114">
        <f>(幕後結果!$AJ$2+幕後結果!$AJ$4*幕後結果_最佳化!$V1518)*12/3</f>
        <v>0.29749727180563978</v>
      </c>
      <c r="AI517" s="90">
        <f>(幕後結果!$AK$2+幕後結果!$AK$4*幕後結果_最佳化!$W1518)*12/3</f>
        <v>2.4050143887071185</v>
      </c>
      <c r="AJ517" s="50"/>
      <c r="AK517" s="50"/>
      <c r="AL517" s="50"/>
      <c r="AM517" s="98">
        <v>516</v>
      </c>
      <c r="AN517" s="118">
        <f t="shared" si="105"/>
        <v>9.0600076877754496E-2</v>
      </c>
      <c r="AO517" s="118">
        <f t="shared" si="106"/>
        <v>0.1299187486360055</v>
      </c>
      <c r="AP517" s="118">
        <f t="shared" si="107"/>
        <v>5.2596074373433277E-2</v>
      </c>
      <c r="AQ517" s="118">
        <f t="shared" si="108"/>
        <v>6.1864751558532799E-2</v>
      </c>
      <c r="AR517" s="118">
        <f t="shared" si="109"/>
        <v>0.14479710246538594</v>
      </c>
      <c r="AS517" s="118">
        <f t="shared" si="110"/>
        <v>0.12673600046442907</v>
      </c>
      <c r="AT517" s="118">
        <f t="shared" si="111"/>
        <v>0.14191780262734652</v>
      </c>
      <c r="AU517" s="118">
        <f t="shared" si="112"/>
        <v>8.9306485382576004E-2</v>
      </c>
      <c r="AV517" s="118">
        <f t="shared" si="113"/>
        <v>4.5789515040947255E-2</v>
      </c>
      <c r="AW517" s="118">
        <f t="shared" si="114"/>
        <v>0.11647344257358913</v>
      </c>
      <c r="AX517" s="118">
        <f t="shared" si="115"/>
        <v>1</v>
      </c>
      <c r="AY517" s="118">
        <f>SUMPRODUCT(AN517:AW517,幕後結果_最佳化!$Z$1005:$AI$1005)</f>
        <v>-3.16412920024704E-2</v>
      </c>
      <c r="AZ517" s="118">
        <f>(SUMPRODUCT(AN517:AW517,MMULT(AN517:AW517,幕後結果!$AB$9:$AK$18)))*252</f>
        <v>6.4562963110643898E-2</v>
      </c>
      <c r="BA517" s="118">
        <f t="shared" si="116"/>
        <v>0.25409243025057615</v>
      </c>
      <c r="BB517" s="113">
        <f t="shared" si="117"/>
        <v>-0.29336289919758984</v>
      </c>
      <c r="BC517" s="50"/>
      <c r="BD517" s="50"/>
    </row>
    <row r="518" spans="1:56">
      <c r="A518" s="85">
        <v>517</v>
      </c>
      <c r="B518" s="114">
        <v>0.87973064780341059</v>
      </c>
      <c r="C518" s="114">
        <v>0.50354410075842071</v>
      </c>
      <c r="D518" s="114">
        <v>0.70102489636144538</v>
      </c>
      <c r="E518" s="114">
        <v>0.66746231862599581</v>
      </c>
      <c r="F518" s="114">
        <v>0.31310478971372047</v>
      </c>
      <c r="G518" s="114">
        <v>0.46929064044143054</v>
      </c>
      <c r="H518" s="114">
        <v>0.32835360613216036</v>
      </c>
      <c r="I518" s="114">
        <v>0.94941074994082841</v>
      </c>
      <c r="J518" s="114">
        <v>0.1182536743633178</v>
      </c>
      <c r="K518" s="94">
        <v>0.85957004008128024</v>
      </c>
      <c r="L518" s="95"/>
      <c r="M518" s="96">
        <v>517</v>
      </c>
      <c r="N518" s="117">
        <v>1.1736413672538426</v>
      </c>
      <c r="O518" s="117">
        <v>8.8838600245832611E-3</v>
      </c>
      <c r="P518" s="117">
        <v>0.52735050576811793</v>
      </c>
      <c r="Q518" s="117">
        <v>0.43291659603144877</v>
      </c>
      <c r="R518" s="117">
        <v>-0.48706879485631149</v>
      </c>
      <c r="S518" s="117">
        <v>-7.7053127548554937E-2</v>
      </c>
      <c r="T518" s="117">
        <v>-0.44446391515885808</v>
      </c>
      <c r="U518" s="114">
        <v>1.639166924853203</v>
      </c>
      <c r="V518" s="114">
        <v>-1.1837618477637288</v>
      </c>
      <c r="W518" s="88">
        <v>1.0783896143500928</v>
      </c>
      <c r="X518" s="50"/>
      <c r="Y518" s="89">
        <v>517</v>
      </c>
      <c r="Z518" s="114">
        <f>(幕後結果!$AB$2+幕後結果!$AB$4*幕後結果_最佳化!$N1519)*12/3</f>
        <v>1.4088445803795639</v>
      </c>
      <c r="AA518" s="114">
        <f>(幕後結果!$AC$2+幕後結果!$AC$4*幕後結果_最佳化!$O1519)*12/3</f>
        <v>2.2039857532248925</v>
      </c>
      <c r="AB518" s="114">
        <f>(幕後結果!$AD$2+幕後結果!$AD$4*幕後結果_最佳化!$P1519)*12/3</f>
        <v>1.0258094072390334</v>
      </c>
      <c r="AC518" s="114">
        <f>(幕後結果!$AE$2+幕後結果!$AE$4*幕後結果_最佳化!$Q1519)*12/3</f>
        <v>-9.4661571482203388E-2</v>
      </c>
      <c r="AD518" s="114">
        <f>(幕後結果!$AF$2+幕後結果!$AF$4*幕後結果_最佳化!$R1519)*12/3</f>
        <v>-0.71610461622591826</v>
      </c>
      <c r="AE518" s="114">
        <f>(幕後結果!$AG$2+幕後結果!$AG$4*幕後結果_最佳化!$S1519)*12/3</f>
        <v>0.74920042316165747</v>
      </c>
      <c r="AF518" s="114">
        <f>(幕後結果!$AH$2+幕後結果!$AH$4*幕後結果_最佳化!$T1519)*12/3</f>
        <v>-0.45174814444239547</v>
      </c>
      <c r="AG518" s="114">
        <f>(幕後結果!$AI$2+幕後結果!$AI$4*幕後結果_最佳化!$U1519)*12/3</f>
        <v>1.1461039250210661</v>
      </c>
      <c r="AH518" s="114">
        <f>(幕後結果!$AJ$2+幕後結果!$AJ$4*幕後結果_最佳化!$V1519)*12/3</f>
        <v>0.21605551390246699</v>
      </c>
      <c r="AI518" s="90">
        <f>(幕後結果!$AK$2+幕後結果!$AK$4*幕後結果_最佳化!$W1519)*12/3</f>
        <v>2.3831432205422685</v>
      </c>
      <c r="AJ518" s="50"/>
      <c r="AK518" s="50"/>
      <c r="AL518" s="50"/>
      <c r="AM518" s="98">
        <v>517</v>
      </c>
      <c r="AN518" s="118">
        <f t="shared" si="105"/>
        <v>9.420443464453962E-2</v>
      </c>
      <c r="AO518" s="118">
        <f t="shared" si="106"/>
        <v>0.13613781840666286</v>
      </c>
      <c r="AP518" s="118">
        <f t="shared" si="107"/>
        <v>5.8844285627461586E-2</v>
      </c>
      <c r="AQ518" s="118">
        <f t="shared" si="108"/>
        <v>0.14872984030759973</v>
      </c>
      <c r="AR518" s="118">
        <f t="shared" si="109"/>
        <v>0.11420430581925375</v>
      </c>
      <c r="AS518" s="118">
        <f t="shared" si="110"/>
        <v>3.8208143409057843E-2</v>
      </c>
      <c r="AT518" s="118">
        <f t="shared" si="111"/>
        <v>0.12500087543324936</v>
      </c>
      <c r="AU518" s="118">
        <f t="shared" si="112"/>
        <v>0.11900136710114685</v>
      </c>
      <c r="AV518" s="118">
        <f t="shared" si="113"/>
        <v>0.14107390136694198</v>
      </c>
      <c r="AW518" s="118">
        <f t="shared" si="114"/>
        <v>2.4595027884086375E-2</v>
      </c>
      <c r="AX518" s="118">
        <f t="shared" si="115"/>
        <v>1</v>
      </c>
      <c r="AY518" s="118">
        <f>SUMPRODUCT(AN518:AW518,幕後結果_最佳化!$Z$1005:$AI$1005)</f>
        <v>-0.14416224252231619</v>
      </c>
      <c r="AZ518" s="118">
        <f>(SUMPRODUCT(AN518:AW518,MMULT(AN518:AW518,幕後結果!$AB$9:$AK$18)))*252</f>
        <v>5.9464782751768051E-2</v>
      </c>
      <c r="BA518" s="118">
        <f t="shared" si="116"/>
        <v>0.24385401934716608</v>
      </c>
      <c r="BB518" s="113">
        <f t="shared" si="117"/>
        <v>-0.76710748103767146</v>
      </c>
      <c r="BC518" s="50"/>
      <c r="BD518" s="50"/>
    </row>
    <row r="519" spans="1:56">
      <c r="A519" s="85">
        <v>518</v>
      </c>
      <c r="B519" s="114">
        <v>0.46891658477927245</v>
      </c>
      <c r="C519" s="114">
        <v>0.72913385280738052</v>
      </c>
      <c r="D519" s="114">
        <v>0.12104914759360907</v>
      </c>
      <c r="E519" s="114">
        <v>0.98555734713054632</v>
      </c>
      <c r="F519" s="114">
        <v>0.73419745111731261</v>
      </c>
      <c r="G519" s="114">
        <v>6.1616828336109375E-2</v>
      </c>
      <c r="H519" s="114">
        <v>0.10306745217862412</v>
      </c>
      <c r="I519" s="114">
        <v>0.53109299519720965</v>
      </c>
      <c r="J519" s="114">
        <v>0.90171231393627393</v>
      </c>
      <c r="K519" s="94">
        <v>0.25485678694269942</v>
      </c>
      <c r="L519" s="95"/>
      <c r="M519" s="96">
        <v>518</v>
      </c>
      <c r="N519" s="117">
        <v>-7.7993567801852376E-2</v>
      </c>
      <c r="O519" s="117">
        <v>0.61019552410112932</v>
      </c>
      <c r="P519" s="117">
        <v>-1.1697581858120847</v>
      </c>
      <c r="Q519" s="117">
        <v>2.1850482948018675</v>
      </c>
      <c r="R519" s="117">
        <v>0.62555768992758698</v>
      </c>
      <c r="S519" s="117">
        <v>-1.5413416519356786</v>
      </c>
      <c r="T519" s="117">
        <v>-1.2642650645567264</v>
      </c>
      <c r="U519" s="114">
        <v>7.8017654412419896E-2</v>
      </c>
      <c r="V519" s="114">
        <v>1.2913701039907115</v>
      </c>
      <c r="W519" s="88">
        <v>-0.65928375229744018</v>
      </c>
      <c r="X519" s="50"/>
      <c r="Y519" s="89">
        <v>518</v>
      </c>
      <c r="Z519" s="114">
        <f>(幕後結果!$AB$2+幕後結果!$AB$4*幕後結果_最佳化!$N1520)*12/3</f>
        <v>-0.14512326999607086</v>
      </c>
      <c r="AA519" s="114">
        <f>(幕後結果!$AC$2+幕後結果!$AC$4*幕後結果_最佳化!$O1520)*12/3</f>
        <v>2.000137692966768</v>
      </c>
      <c r="AB519" s="114">
        <f>(幕後結果!$AD$2+幕後結果!$AD$4*幕後結果_最佳化!$P1520)*12/3</f>
        <v>-1.8585067549724321</v>
      </c>
      <c r="AC519" s="114">
        <f>(幕後結果!$AE$2+幕後結果!$AE$4*幕後結果_最佳化!$Q1520)*12/3</f>
        <v>0.97341286481114186</v>
      </c>
      <c r="AD519" s="114">
        <f>(幕後結果!$AF$2+幕後結果!$AF$4*幕後結果_最佳化!$R1520)*12/3</f>
        <v>7.1910976026210216E-2</v>
      </c>
      <c r="AE519" s="114">
        <f>(幕後結果!$AG$2+幕後結果!$AG$4*幕後結果_最佳化!$S1520)*12/3</f>
        <v>-0.42923018489501813</v>
      </c>
      <c r="AF519" s="114">
        <f>(幕後結果!$AH$2+幕後結果!$AH$4*幕後結果_最佳化!$T1520)*12/3</f>
        <v>-0.42789507860062609</v>
      </c>
      <c r="AG519" s="114">
        <f>(幕後結果!$AI$2+幕後結果!$AI$4*幕後結果_最佳化!$U1520)*12/3</f>
        <v>-1.4411891701855968</v>
      </c>
      <c r="AH519" s="114">
        <f>(幕後結果!$AJ$2+幕後結果!$AJ$4*幕後結果_最佳化!$V1520)*12/3</f>
        <v>1.1779693884663347</v>
      </c>
      <c r="AI519" s="90">
        <f>(幕後結果!$AK$2+幕後結果!$AK$4*幕後結果_最佳化!$W1520)*12/3</f>
        <v>1.1416774081556345</v>
      </c>
      <c r="AJ519" s="50"/>
      <c r="AK519" s="50"/>
      <c r="AL519" s="50"/>
      <c r="AM519" s="98">
        <v>518</v>
      </c>
      <c r="AN519" s="118">
        <f t="shared" si="105"/>
        <v>2.4787811666118605E-2</v>
      </c>
      <c r="AO519" s="118">
        <f t="shared" si="106"/>
        <v>0.11796162807319011</v>
      </c>
      <c r="AP519" s="118">
        <f t="shared" si="107"/>
        <v>0.10526561727474609</v>
      </c>
      <c r="AQ519" s="118">
        <f t="shared" si="108"/>
        <v>0.14764136875673967</v>
      </c>
      <c r="AR519" s="118">
        <f t="shared" si="109"/>
        <v>4.1846027734089131E-2</v>
      </c>
      <c r="AS519" s="118">
        <f t="shared" si="110"/>
        <v>0.17447467747507969</v>
      </c>
      <c r="AT519" s="118">
        <f t="shared" si="111"/>
        <v>3.3966791454095334E-2</v>
      </c>
      <c r="AU519" s="118">
        <f t="shared" si="112"/>
        <v>0.14080609392401336</v>
      </c>
      <c r="AV519" s="118">
        <f t="shared" si="113"/>
        <v>8.7260649148787894E-2</v>
      </c>
      <c r="AW519" s="118">
        <f t="shared" si="114"/>
        <v>0.12598933449314009</v>
      </c>
      <c r="AX519" s="118">
        <f t="shared" si="115"/>
        <v>0.99999999999999989</v>
      </c>
      <c r="AY519" s="118">
        <f>SUMPRODUCT(AN519:AW519,幕後結果_最佳化!$Z$1005:$AI$1005)</f>
        <v>-2.9965407566703725E-2</v>
      </c>
      <c r="AZ519" s="118">
        <f>(SUMPRODUCT(AN519:AW519,MMULT(AN519:AW519,幕後結果!$AB$9:$AK$18)))*252</f>
        <v>7.0753305257679547E-2</v>
      </c>
      <c r="BA519" s="118">
        <f t="shared" si="116"/>
        <v>0.26599493464665741</v>
      </c>
      <c r="BB519" s="113">
        <f t="shared" si="117"/>
        <v>-0.27393532009734228</v>
      </c>
      <c r="BC519" s="50"/>
      <c r="BD519" s="50"/>
    </row>
    <row r="520" spans="1:56">
      <c r="A520" s="85">
        <v>519</v>
      </c>
      <c r="B520" s="114">
        <v>0.8908816680008167</v>
      </c>
      <c r="C520" s="114">
        <v>0.54110197731655107</v>
      </c>
      <c r="D520" s="114">
        <v>7.8491460719511297E-2</v>
      </c>
      <c r="E520" s="114">
        <v>0.39128583160892827</v>
      </c>
      <c r="F520" s="114">
        <v>0.37660018122643835</v>
      </c>
      <c r="G520" s="114">
        <v>0.50600553067075671</v>
      </c>
      <c r="H520" s="114">
        <v>0.76065490761246313</v>
      </c>
      <c r="I520" s="114">
        <v>5.9714566779684564E-2</v>
      </c>
      <c r="J520" s="114">
        <v>0.39007507052852475</v>
      </c>
      <c r="K520" s="94">
        <v>0.64143793444554831</v>
      </c>
      <c r="L520" s="95"/>
      <c r="M520" s="96">
        <v>519</v>
      </c>
      <c r="N520" s="117">
        <v>1.231230508378429</v>
      </c>
      <c r="O520" s="117">
        <v>0.1032103251824964</v>
      </c>
      <c r="P520" s="117">
        <v>-1.4152919255633241</v>
      </c>
      <c r="Q520" s="117">
        <v>-0.27596927753792261</v>
      </c>
      <c r="R520" s="117">
        <v>-0.31442224592974977</v>
      </c>
      <c r="S520" s="117">
        <v>1.5054201583891426E-2</v>
      </c>
      <c r="T520" s="117">
        <v>0.70841080449619664</v>
      </c>
      <c r="U520" s="114">
        <v>-1.557174193838373</v>
      </c>
      <c r="V520" s="114">
        <v>-0.27912338024498001</v>
      </c>
      <c r="W520" s="88">
        <v>0.36230498804426448</v>
      </c>
      <c r="X520" s="50"/>
      <c r="Y520" s="89">
        <v>519</v>
      </c>
      <c r="Z520" s="114">
        <f>(幕後結果!$AB$2+幕後結果!$AB$4*幕後結果_最佳化!$N1521)*12/3</f>
        <v>1.4803444013991571</v>
      </c>
      <c r="AA520" s="114">
        <f>(幕後結果!$AC$2+幕後結果!$AC$4*幕後結果_最佳化!$O1521)*12/3</f>
        <v>2.339352690994434</v>
      </c>
      <c r="AB520" s="114">
        <f>(幕後結果!$AD$2+幕後結果!$AD$4*幕後結果_最佳化!$P1521)*12/3</f>
        <v>-0.90475535980379329</v>
      </c>
      <c r="AC520" s="114">
        <f>(幕後結果!$AE$2+幕後結果!$AE$4*幕後結果_最佳化!$Q1521)*12/3</f>
        <v>-0.52355041028560434</v>
      </c>
      <c r="AD520" s="114">
        <f>(幕後結果!$AF$2+幕後結果!$AF$4*幕後結果_最佳化!$R1521)*12/3</f>
        <v>-0.94140482838905937</v>
      </c>
      <c r="AE520" s="114">
        <f>(幕後結果!$AG$2+幕後結果!$AG$4*幕後結果_最佳化!$S1521)*12/3</f>
        <v>0.61301130765602485</v>
      </c>
      <c r="AF520" s="114">
        <f>(幕後結果!$AH$2+幕後結果!$AH$4*幕後結果_最佳化!$T1521)*12/3</f>
        <v>-0.10738692320143312</v>
      </c>
      <c r="AG520" s="114">
        <f>(幕後結果!$AI$2+幕後結果!$AI$4*幕後結果_最佳化!$U1521)*12/3</f>
        <v>-3.8284858698506699</v>
      </c>
      <c r="AH520" s="114">
        <f>(幕後結果!$AJ$2+幕後結果!$AJ$4*幕後結果_最佳化!$V1521)*12/3</f>
        <v>0.57432341608593274</v>
      </c>
      <c r="AI520" s="90">
        <f>(幕後結果!$AK$2+幕後結果!$AK$4*幕後結果_最佳化!$W1521)*12/3</f>
        <v>1.1425782575635006</v>
      </c>
      <c r="AJ520" s="50"/>
      <c r="AK520" s="50"/>
      <c r="AL520" s="50"/>
      <c r="AM520" s="98">
        <v>519</v>
      </c>
      <c r="AN520" s="118">
        <f t="shared" si="105"/>
        <v>0.10266260755904362</v>
      </c>
      <c r="AO520" s="118">
        <f t="shared" si="106"/>
        <v>0.13301287896583591</v>
      </c>
      <c r="AP520" s="118">
        <f t="shared" si="107"/>
        <v>2.261115320051699E-2</v>
      </c>
      <c r="AQ520" s="118">
        <f t="shared" si="108"/>
        <v>7.5147673592568215E-2</v>
      </c>
      <c r="AR520" s="118">
        <f t="shared" si="109"/>
        <v>0.13128631802480439</v>
      </c>
      <c r="AS520" s="118">
        <f t="shared" si="110"/>
        <v>0.12613733809939395</v>
      </c>
      <c r="AT520" s="118">
        <f t="shared" si="111"/>
        <v>0.14914000378116316</v>
      </c>
      <c r="AU520" s="118">
        <f t="shared" si="112"/>
        <v>0.20112424504644227</v>
      </c>
      <c r="AV520" s="118">
        <f t="shared" si="113"/>
        <v>3.7932421174167071E-2</v>
      </c>
      <c r="AW520" s="118">
        <f t="shared" si="114"/>
        <v>2.094536055606433E-2</v>
      </c>
      <c r="AX520" s="118">
        <f t="shared" si="115"/>
        <v>0.99999999999999989</v>
      </c>
      <c r="AY520" s="118">
        <f>SUMPRODUCT(AN520:AW520,幕後結果_最佳化!$Z$1005:$AI$1005)</f>
        <v>-0.27179454037138334</v>
      </c>
      <c r="AZ520" s="118">
        <f>(SUMPRODUCT(AN520:AW520,MMULT(AN520:AW520,幕後結果!$AB$9:$AK$18)))*252</f>
        <v>7.1966182700306941E-2</v>
      </c>
      <c r="BA520" s="118">
        <f t="shared" si="116"/>
        <v>0.26826513508152144</v>
      </c>
      <c r="BB520" s="113">
        <f t="shared" si="117"/>
        <v>-1.1730728269096644</v>
      </c>
      <c r="BC520" s="50"/>
      <c r="BD520" s="50"/>
    </row>
    <row r="521" spans="1:56">
      <c r="A521" s="85">
        <v>520</v>
      </c>
      <c r="B521" s="114">
        <v>0.4748702392812898</v>
      </c>
      <c r="C521" s="114">
        <v>4.0143142502481188E-2</v>
      </c>
      <c r="D521" s="114">
        <v>0.77347296817108813</v>
      </c>
      <c r="E521" s="114">
        <v>0.37470635310484091</v>
      </c>
      <c r="F521" s="114">
        <v>0.56358678441833954</v>
      </c>
      <c r="G521" s="114">
        <v>0.48172688616374248</v>
      </c>
      <c r="H521" s="114">
        <v>0.76869276924509422</v>
      </c>
      <c r="I521" s="114">
        <v>0.79006769796777054</v>
      </c>
      <c r="J521" s="114">
        <v>0.25692268906727778</v>
      </c>
      <c r="K521" s="94">
        <v>0.65171619580258122</v>
      </c>
      <c r="L521" s="95"/>
      <c r="M521" s="96">
        <v>520</v>
      </c>
      <c r="N521" s="117">
        <v>-6.3032683282281718E-2</v>
      </c>
      <c r="O521" s="117">
        <v>-1.7490273898320952</v>
      </c>
      <c r="P521" s="117">
        <v>0.75033318038189778</v>
      </c>
      <c r="Q521" s="117">
        <v>-0.3194138545876784</v>
      </c>
      <c r="R521" s="117">
        <v>0.16006936753802276</v>
      </c>
      <c r="S521" s="117">
        <v>-4.5819931658850996E-2</v>
      </c>
      <c r="T521" s="117">
        <v>0.73454858346701024</v>
      </c>
      <c r="U521" s="114">
        <v>0.8066561674899162</v>
      </c>
      <c r="V521" s="114">
        <v>-0.6528617994660495</v>
      </c>
      <c r="W521" s="88">
        <v>0.3899579944730675</v>
      </c>
      <c r="X521" s="50"/>
      <c r="Y521" s="89">
        <v>520</v>
      </c>
      <c r="Z521" s="114">
        <f>(幕後結果!$AB$2+幕後結果!$AB$4*幕後結果_最佳化!$N1522)*12/3</f>
        <v>-0.1265485778830221</v>
      </c>
      <c r="AA521" s="114">
        <f>(幕後結果!$AC$2+幕後結果!$AC$4*幕後結果_最佳化!$O1522)*12/3</f>
        <v>-0.42646855030864672</v>
      </c>
      <c r="AB521" s="114">
        <f>(幕後結果!$AD$2+幕後結果!$AD$4*幕後結果_最佳化!$P1522)*12/3</f>
        <v>-0.80960741586069906</v>
      </c>
      <c r="AC521" s="114">
        <f>(幕後結果!$AE$2+幕後結果!$AE$4*幕後結果_最佳化!$Q1522)*12/3</f>
        <v>-0.90192087997164982</v>
      </c>
      <c r="AD521" s="114">
        <f>(幕後結果!$AF$2+幕後結果!$AF$4*幕後結果_最佳化!$R1522)*12/3</f>
        <v>-0.88268677884068791</v>
      </c>
      <c r="AE521" s="114">
        <f>(幕後結果!$AG$2+幕後結果!$AG$4*幕後結果_最佳化!$S1522)*12/3</f>
        <v>7.4017084790281074E-2</v>
      </c>
      <c r="AF521" s="114">
        <f>(幕後結果!$AH$2+幕後結果!$AH$4*幕後結果_最佳化!$T1522)*12/3</f>
        <v>-0.13785055085681458</v>
      </c>
      <c r="AG521" s="114">
        <f>(幕後結果!$AI$2+幕後結果!$AI$4*幕後結果_最佳化!$U1522)*12/3</f>
        <v>9.6219097113039442E-3</v>
      </c>
      <c r="AH521" s="114">
        <f>(幕後結果!$AJ$2+幕後結果!$AJ$4*幕後結果_最佳化!$V1522)*12/3</f>
        <v>0.29793537807341897</v>
      </c>
      <c r="AI521" s="90">
        <f>(幕後結果!$AK$2+幕後結果!$AK$4*幕後結果_最佳化!$W1522)*12/3</f>
        <v>1.201892065667882</v>
      </c>
      <c r="AJ521" s="50"/>
      <c r="AK521" s="50"/>
      <c r="AL521" s="50"/>
      <c r="AM521" s="98">
        <v>520</v>
      </c>
      <c r="AN521" s="118">
        <f t="shared" si="105"/>
        <v>9.1380923943863185E-2</v>
      </c>
      <c r="AO521" s="118">
        <f t="shared" si="106"/>
        <v>7.2580379557360256E-2</v>
      </c>
      <c r="AP521" s="118">
        <f t="shared" si="107"/>
        <v>7.8712927759859788E-2</v>
      </c>
      <c r="AQ521" s="118">
        <f t="shared" si="108"/>
        <v>4.8959909592260563E-2</v>
      </c>
      <c r="AR521" s="118">
        <f t="shared" si="109"/>
        <v>0.10202940556812187</v>
      </c>
      <c r="AS521" s="118">
        <f t="shared" si="110"/>
        <v>0.13702417776706052</v>
      </c>
      <c r="AT521" s="118">
        <f t="shared" si="111"/>
        <v>0.12512648575680863</v>
      </c>
      <c r="AU521" s="118">
        <f t="shared" si="112"/>
        <v>8.495164170959392E-2</v>
      </c>
      <c r="AV521" s="118">
        <f t="shared" si="113"/>
        <v>9.4534655999551312E-2</v>
      </c>
      <c r="AW521" s="118">
        <f t="shared" si="114"/>
        <v>0.16469949234552003</v>
      </c>
      <c r="AX521" s="118">
        <f t="shared" si="115"/>
        <v>1</v>
      </c>
      <c r="AY521" s="118">
        <f>SUMPRODUCT(AN521:AW521,幕後結果_最佳化!$Z$1005:$AI$1005)</f>
        <v>2.659956849751538E-3</v>
      </c>
      <c r="AZ521" s="118">
        <f>(SUMPRODUCT(AN521:AW521,MMULT(AN521:AW521,幕後結果!$AB$9:$AK$18)))*252</f>
        <v>6.2091874527801204E-2</v>
      </c>
      <c r="BA521" s="118">
        <f t="shared" si="116"/>
        <v>0.24918241215583656</v>
      </c>
      <c r="BB521" s="113">
        <f t="shared" si="117"/>
        <v>-0.16148829607236759</v>
      </c>
      <c r="BC521" s="50"/>
      <c r="BD521" s="50"/>
    </row>
    <row r="522" spans="1:56">
      <c r="A522" s="85">
        <v>521</v>
      </c>
      <c r="B522" s="114">
        <v>0.7114492896873128</v>
      </c>
      <c r="C522" s="114">
        <v>0.3080532508340359</v>
      </c>
      <c r="D522" s="114">
        <v>0.31522708596268467</v>
      </c>
      <c r="E522" s="114">
        <v>0.13332399889100932</v>
      </c>
      <c r="F522" s="114">
        <v>0.79483319627465199</v>
      </c>
      <c r="G522" s="114">
        <v>0.54434089179165346</v>
      </c>
      <c r="H522" s="114">
        <v>0.26900882120453584</v>
      </c>
      <c r="I522" s="114">
        <v>0.27122876182585975</v>
      </c>
      <c r="J522" s="114">
        <v>0.37036162789312321</v>
      </c>
      <c r="K522" s="94">
        <v>0.97787363505999902</v>
      </c>
      <c r="L522" s="95"/>
      <c r="M522" s="96">
        <v>521</v>
      </c>
      <c r="N522" s="117">
        <v>0.55762362488607453</v>
      </c>
      <c r="O522" s="117">
        <v>-0.50137603628222205</v>
      </c>
      <c r="P522" s="117">
        <v>-0.48108769671172885</v>
      </c>
      <c r="Q522" s="117">
        <v>-1.1108149785050307</v>
      </c>
      <c r="R522" s="117">
        <v>0.82330669481356888</v>
      </c>
      <c r="S522" s="117">
        <v>0.11137596777526326</v>
      </c>
      <c r="T522" s="117">
        <v>-0.6158134605716592</v>
      </c>
      <c r="U522" s="114">
        <v>-0.60910095646990403</v>
      </c>
      <c r="V522" s="114">
        <v>-0.33089571893698688</v>
      </c>
      <c r="W522" s="88">
        <v>2.0116890095424784</v>
      </c>
      <c r="X522" s="50"/>
      <c r="Y522" s="89">
        <v>521</v>
      </c>
      <c r="Z522" s="114">
        <f>(幕後結果!$AB$2+幕後結果!$AB$4*幕後結果_最佳化!$N1523)*12/3</f>
        <v>0.6440275078536235</v>
      </c>
      <c r="AA522" s="114">
        <f>(幕後結果!$AC$2+幕後結果!$AC$4*幕後結果_最佳化!$O1523)*12/3</f>
        <v>1.2710541581297687</v>
      </c>
      <c r="AB522" s="114">
        <f>(幕後結果!$AD$2+幕後結果!$AD$4*幕後結果_最佳化!$P1523)*12/3</f>
        <v>-0.90836192618357303</v>
      </c>
      <c r="AC522" s="114">
        <f>(幕後結果!$AE$2+幕後結果!$AE$4*幕後結果_最佳化!$Q1523)*12/3</f>
        <v>-1.1967827330322158</v>
      </c>
      <c r="AD522" s="114">
        <f>(幕後結果!$AF$2+幕後結果!$AF$4*幕後結果_最佳化!$R1523)*12/3</f>
        <v>-0.11359490165877184</v>
      </c>
      <c r="AE522" s="114">
        <f>(幕後結果!$AG$2+幕後結果!$AG$4*幕後結果_最佳化!$S1523)*12/3</f>
        <v>0.51824147398876541</v>
      </c>
      <c r="AF522" s="114">
        <f>(幕後結果!$AH$2+幕後結果!$AH$4*幕後結果_最佳化!$T1523)*12/3</f>
        <v>-0.6993089358123209</v>
      </c>
      <c r="AG522" s="114">
        <f>(幕後結果!$AI$2+幕後結果!$AI$4*幕後結果_最佳化!$U1523)*12/3</f>
        <v>-2.5126545357787302</v>
      </c>
      <c r="AH522" s="114">
        <f>(幕後結果!$AJ$2+幕後結果!$AJ$4*幕後結果_最佳化!$V1523)*12/3</f>
        <v>3.3357042142934001E-2</v>
      </c>
      <c r="AI522" s="90">
        <f>(幕後結果!$AK$2+幕後結果!$AK$4*幕後結果_最佳化!$W1523)*12/3</f>
        <v>2.0712326882836818</v>
      </c>
      <c r="AJ522" s="50"/>
      <c r="AK522" s="50"/>
      <c r="AL522" s="50"/>
      <c r="AM522" s="98">
        <v>521</v>
      </c>
      <c r="AN522" s="118">
        <f t="shared" si="105"/>
        <v>3.3859180547592571E-2</v>
      </c>
      <c r="AO522" s="118">
        <f t="shared" si="106"/>
        <v>6.3127997378019635E-2</v>
      </c>
      <c r="AP522" s="118">
        <f t="shared" si="107"/>
        <v>0.15802580599447485</v>
      </c>
      <c r="AQ522" s="118">
        <f t="shared" si="108"/>
        <v>9.5798889763905201E-2</v>
      </c>
      <c r="AR522" s="118">
        <f t="shared" si="109"/>
        <v>8.855271189659579E-2</v>
      </c>
      <c r="AS522" s="118">
        <f t="shared" si="110"/>
        <v>3.89266356659181E-2</v>
      </c>
      <c r="AT522" s="118">
        <f t="shared" si="111"/>
        <v>0.18624632814207284</v>
      </c>
      <c r="AU522" s="118">
        <f t="shared" si="112"/>
        <v>0.11645935106156574</v>
      </c>
      <c r="AV522" s="118">
        <f t="shared" si="113"/>
        <v>0.18196909126648295</v>
      </c>
      <c r="AW522" s="118">
        <f t="shared" si="114"/>
        <v>3.7034008283372243E-2</v>
      </c>
      <c r="AX522" s="118">
        <f t="shared" si="115"/>
        <v>0.99999999999999989</v>
      </c>
      <c r="AY522" s="118">
        <f>SUMPRODUCT(AN522:AW522,幕後結果_最佳化!$Z$1005:$AI$1005)</f>
        <v>-0.25347535985700981</v>
      </c>
      <c r="AZ522" s="118">
        <f>(SUMPRODUCT(AN522:AW522,MMULT(AN522:AW522,幕後結果!$AB$9:$AK$18)))*252</f>
        <v>5.9801987209777197E-2</v>
      </c>
      <c r="BA522" s="118">
        <f t="shared" si="116"/>
        <v>0.2445444483315399</v>
      </c>
      <c r="BB522" s="113">
        <f t="shared" si="117"/>
        <v>-1.2119488374367036</v>
      </c>
      <c r="BC522" s="50"/>
      <c r="BD522" s="50"/>
    </row>
    <row r="523" spans="1:56">
      <c r="A523" s="85">
        <v>522</v>
      </c>
      <c r="B523" s="114">
        <v>0.22917488412340647</v>
      </c>
      <c r="C523" s="114">
        <v>0.12757632545858955</v>
      </c>
      <c r="D523" s="114">
        <v>0.50323238775802626</v>
      </c>
      <c r="E523" s="114">
        <v>0.68709266174512917</v>
      </c>
      <c r="F523" s="114">
        <v>0.20267834366237891</v>
      </c>
      <c r="G523" s="114">
        <v>0.30972083503555936</v>
      </c>
      <c r="H523" s="114">
        <v>0.81126325929062038</v>
      </c>
      <c r="I523" s="114">
        <v>0.74508446809837414</v>
      </c>
      <c r="J523" s="114">
        <v>0.79790192276353333</v>
      </c>
      <c r="K523" s="94">
        <v>0.17228388193439303</v>
      </c>
      <c r="L523" s="95"/>
      <c r="M523" s="96">
        <v>522</v>
      </c>
      <c r="N523" s="117">
        <v>-0.74156692661025136</v>
      </c>
      <c r="O523" s="117">
        <v>-1.1379229650063265</v>
      </c>
      <c r="P523" s="117">
        <v>8.1024832029531445E-3</v>
      </c>
      <c r="Q523" s="117">
        <v>0.48762614022333267</v>
      </c>
      <c r="R523" s="117">
        <v>-0.83209258426632382</v>
      </c>
      <c r="S523" s="117">
        <v>-0.49664180115222867</v>
      </c>
      <c r="T523" s="117">
        <v>0.8825610491206195</v>
      </c>
      <c r="U523" s="114">
        <v>0.65910076603249135</v>
      </c>
      <c r="V523" s="114">
        <v>0.83415054680152101</v>
      </c>
      <c r="W523" s="88">
        <v>-0.94517848051408526</v>
      </c>
      <c r="X523" s="50"/>
      <c r="Y523" s="89">
        <v>522</v>
      </c>
      <c r="Z523" s="114">
        <f>(幕後結果!$AB$2+幕後結果!$AB$4*幕後結果_最佳化!$N1524)*12/3</f>
        <v>-0.96898303698806743</v>
      </c>
      <c r="AA523" s="114">
        <f>(幕後結果!$AC$2+幕後結果!$AC$4*幕後結果_最佳化!$O1524)*12/3</f>
        <v>-0.24252084546211039</v>
      </c>
      <c r="AB523" s="114">
        <f>(幕後結果!$AD$2+幕後結果!$AD$4*幕後結果_最佳化!$P1524)*12/3</f>
        <v>-2.0693325649818264</v>
      </c>
      <c r="AC523" s="114">
        <f>(幕後結果!$AE$2+幕後結果!$AE$4*幕後結果_最佳化!$Q1524)*12/3</f>
        <v>-0.3818511636066701</v>
      </c>
      <c r="AD523" s="114">
        <f>(幕後結果!$AF$2+幕後結果!$AF$4*幕後結果_最佳化!$R1524)*12/3</f>
        <v>-2.0671529861085514</v>
      </c>
      <c r="AE523" s="114">
        <f>(幕後結果!$AG$2+幕後結果!$AG$4*幕後結果_最佳化!$S1524)*12/3</f>
        <v>-0.50063220927690044</v>
      </c>
      <c r="AF523" s="114">
        <f>(幕後結果!$AH$2+幕後結果!$AH$4*幕後結果_最佳化!$T1524)*12/3</f>
        <v>1.4978642532979536E-2</v>
      </c>
      <c r="AG523" s="114">
        <f>(幕後結果!$AI$2+幕後結果!$AI$4*幕後結果_最佳化!$U1524)*12/3</f>
        <v>-0.85884245550809413</v>
      </c>
      <c r="AH523" s="114">
        <f>(幕後結果!$AJ$2+幕後結果!$AJ$4*幕後結果_最佳化!$V1524)*12/3</f>
        <v>1.1233443431995938</v>
      </c>
      <c r="AI523" s="90">
        <f>(幕後結果!$AK$2+幕後結果!$AK$4*幕後結果_最佳化!$W1524)*12/3</f>
        <v>0.21430635750528904</v>
      </c>
      <c r="AJ523" s="50"/>
      <c r="AK523" s="50"/>
      <c r="AL523" s="50"/>
      <c r="AM523" s="98">
        <v>522</v>
      </c>
      <c r="AN523" s="118">
        <f t="shared" si="105"/>
        <v>0.1538136367075123</v>
      </c>
      <c r="AO523" s="118">
        <f t="shared" si="106"/>
        <v>9.321090961304998E-2</v>
      </c>
      <c r="AP523" s="118">
        <f t="shared" si="107"/>
        <v>9.1943848311571194E-2</v>
      </c>
      <c r="AQ523" s="118">
        <f t="shared" si="108"/>
        <v>0.12068292268613094</v>
      </c>
      <c r="AR523" s="118">
        <f t="shared" si="109"/>
        <v>0.12874814434757897</v>
      </c>
      <c r="AS523" s="118">
        <f t="shared" si="110"/>
        <v>9.2452195080489588E-2</v>
      </c>
      <c r="AT523" s="118">
        <f t="shared" si="111"/>
        <v>3.8444445385008186E-2</v>
      </c>
      <c r="AU523" s="118">
        <f t="shared" si="112"/>
        <v>7.2251658290524393E-2</v>
      </c>
      <c r="AV523" s="118">
        <f t="shared" si="113"/>
        <v>0.10567692551262022</v>
      </c>
      <c r="AW523" s="118">
        <f t="shared" si="114"/>
        <v>0.10277531406551424</v>
      </c>
      <c r="AX523" s="118">
        <f t="shared" si="115"/>
        <v>1.0000000000000002</v>
      </c>
      <c r="AY523" s="118">
        <f>SUMPRODUCT(AN523:AW523,幕後結果_最佳化!$Z$1005:$AI$1005)</f>
        <v>-5.4305972236833797E-2</v>
      </c>
      <c r="AZ523" s="118">
        <f>(SUMPRODUCT(AN523:AW523,MMULT(AN523:AW523,幕後結果!$AB$9:$AK$18)))*252</f>
        <v>7.3310988566637425E-2</v>
      </c>
      <c r="BA523" s="118">
        <f t="shared" si="116"/>
        <v>0.27076002025158263</v>
      </c>
      <c r="BB523" s="113">
        <f t="shared" si="117"/>
        <v>-0.35901154146211373</v>
      </c>
      <c r="BC523" s="50"/>
      <c r="BD523" s="50"/>
    </row>
    <row r="524" spans="1:56">
      <c r="A524" s="85">
        <v>523</v>
      </c>
      <c r="B524" s="114">
        <v>0.12912935624130828</v>
      </c>
      <c r="C524" s="114">
        <v>0.49643095725071595</v>
      </c>
      <c r="D524" s="114">
        <v>0.47131043105279469</v>
      </c>
      <c r="E524" s="114">
        <v>0.65025231706954201</v>
      </c>
      <c r="F524" s="114">
        <v>0.64865418211466896</v>
      </c>
      <c r="G524" s="114">
        <v>0.46427581098986503</v>
      </c>
      <c r="H524" s="114">
        <v>0.10412284623961754</v>
      </c>
      <c r="I524" s="114">
        <v>0.93048747499682816</v>
      </c>
      <c r="J524" s="114">
        <v>0.10188591033375394</v>
      </c>
      <c r="K524" s="94">
        <v>0.77449736996459206</v>
      </c>
      <c r="L524" s="95"/>
      <c r="M524" s="96">
        <v>523</v>
      </c>
      <c r="N524" s="117">
        <v>-1.1305163511879932</v>
      </c>
      <c r="O524" s="117">
        <v>-8.94638280870407E-3</v>
      </c>
      <c r="P524" s="117">
        <v>-7.1976182732886182E-2</v>
      </c>
      <c r="Q524" s="117">
        <v>0.38600175930026009</v>
      </c>
      <c r="R524" s="117">
        <v>0.3816895721385074</v>
      </c>
      <c r="S524" s="117">
        <v>-8.9667274924900522E-2</v>
      </c>
      <c r="T524" s="117">
        <v>-1.258403982182853</v>
      </c>
      <c r="U524" s="114">
        <v>1.4794314117768474</v>
      </c>
      <c r="V524" s="114">
        <v>-1.2708786562027401</v>
      </c>
      <c r="W524" s="88">
        <v>0.75374016337656047</v>
      </c>
      <c r="X524" s="50"/>
      <c r="Y524" s="89">
        <v>523</v>
      </c>
      <c r="Z524" s="114">
        <f>(幕後結果!$AB$2+幕後結果!$AB$4*幕後結果_最佳化!$N1525)*12/3</f>
        <v>-1.4518833494414094</v>
      </c>
      <c r="AA524" s="114">
        <f>(幕後結果!$AC$2+幕後結果!$AC$4*幕後結果_最佳化!$O1525)*12/3</f>
        <v>0.66709550912681193</v>
      </c>
      <c r="AB524" s="114">
        <f>(幕後結果!$AD$2+幕後結果!$AD$4*幕後結果_最佳化!$P1525)*12/3</f>
        <v>-2.1080846573627152</v>
      </c>
      <c r="AC524" s="114">
        <f>(幕後結果!$AE$2+幕後結果!$AE$4*幕後結果_最佳化!$Q1525)*12/3</f>
        <v>-0.3554063766638878</v>
      </c>
      <c r="AD524" s="114">
        <f>(幕後結果!$AF$2+幕後結果!$AF$4*幕後結果_最佳化!$R1525)*12/3</f>
        <v>-0.83306556099004003</v>
      </c>
      <c r="AE524" s="114">
        <f>(幕後結果!$AG$2+幕後結果!$AG$4*幕後結果_最佳化!$S1525)*12/3</f>
        <v>0.16794308548603457</v>
      </c>
      <c r="AF524" s="114">
        <f>(幕後結果!$AH$2+幕後結果!$AH$4*幕後結果_最佳化!$T1525)*12/3</f>
        <v>-0.71483066801821094</v>
      </c>
      <c r="AG524" s="114">
        <f>(幕後結果!$AI$2+幕後結果!$AI$4*幕後結果_最佳化!$U1525)*12/3</f>
        <v>-8.1785228269955379E-2</v>
      </c>
      <c r="AH524" s="114">
        <f>(幕後結果!$AJ$2+幕後結果!$AJ$4*幕後結果_最佳化!$V1525)*12/3</f>
        <v>-0.22842306275394497</v>
      </c>
      <c r="AI524" s="90">
        <f>(幕後結果!$AK$2+幕後結果!$AK$4*幕後結果_最佳化!$W1525)*12/3</f>
        <v>1.5403271759410979</v>
      </c>
      <c r="AJ524" s="50"/>
      <c r="AK524" s="50"/>
      <c r="AL524" s="50"/>
      <c r="AM524" s="98">
        <v>523</v>
      </c>
      <c r="AN524" s="118">
        <f t="shared" si="105"/>
        <v>0.17686136238881572</v>
      </c>
      <c r="AO524" s="118">
        <f t="shared" si="106"/>
        <v>0.17965603157512436</v>
      </c>
      <c r="AP524" s="118">
        <f t="shared" si="107"/>
        <v>7.8838125388101851E-2</v>
      </c>
      <c r="AQ524" s="118">
        <f t="shared" si="108"/>
        <v>8.677507719252063E-2</v>
      </c>
      <c r="AR524" s="118">
        <f t="shared" si="109"/>
        <v>4.7755146724136673E-2</v>
      </c>
      <c r="AS524" s="118">
        <f t="shared" si="110"/>
        <v>0.19223716147020278</v>
      </c>
      <c r="AT524" s="118">
        <f t="shared" si="111"/>
        <v>4.5842953958492617E-2</v>
      </c>
      <c r="AU524" s="118">
        <f t="shared" si="112"/>
        <v>5.5827971669283737E-2</v>
      </c>
      <c r="AV524" s="118">
        <f t="shared" si="113"/>
        <v>7.1796550996372527E-2</v>
      </c>
      <c r="AW524" s="118">
        <f t="shared" si="114"/>
        <v>6.4409618636949301E-2</v>
      </c>
      <c r="AX524" s="118">
        <f t="shared" si="115"/>
        <v>1.0000000000000002</v>
      </c>
      <c r="AY524" s="118">
        <f>SUMPRODUCT(AN524:AW524,幕後結果_最佳化!$Z$1005:$AI$1005)</f>
        <v>0.18392461719727493</v>
      </c>
      <c r="AZ524" s="118">
        <f>(SUMPRODUCT(AN524:AW524,MMULT(AN524:AW524,幕後結果!$AB$9:$AK$18)))*252</f>
        <v>8.2716152027456871E-2</v>
      </c>
      <c r="BA524" s="118">
        <f t="shared" si="116"/>
        <v>0.28760415857121552</v>
      </c>
      <c r="BB524" s="113">
        <f t="shared" si="117"/>
        <v>0.49034276102914875</v>
      </c>
      <c r="BC524" s="50"/>
      <c r="BD524" s="50"/>
    </row>
    <row r="525" spans="1:56">
      <c r="A525" s="85">
        <v>524</v>
      </c>
      <c r="B525" s="114">
        <v>0.23562282406173884</v>
      </c>
      <c r="C525" s="114">
        <v>1.1028032517436337E-2</v>
      </c>
      <c r="D525" s="114">
        <v>0.78402941526157255</v>
      </c>
      <c r="E525" s="114">
        <v>0.6478912123238405</v>
      </c>
      <c r="F525" s="114">
        <v>6.5888446912760745E-2</v>
      </c>
      <c r="G525" s="114">
        <v>0.32663634467213831</v>
      </c>
      <c r="H525" s="114">
        <v>0.24982503128863298</v>
      </c>
      <c r="I525" s="114">
        <v>0.16837634214961739</v>
      </c>
      <c r="J525" s="114">
        <v>0.49699320786902201</v>
      </c>
      <c r="K525" s="94">
        <v>0.22341489230430445</v>
      </c>
      <c r="L525" s="95"/>
      <c r="M525" s="96">
        <v>524</v>
      </c>
      <c r="N525" s="117">
        <v>-0.72045377933652877</v>
      </c>
      <c r="O525" s="117">
        <v>-2.2894009838335121</v>
      </c>
      <c r="P525" s="117">
        <v>0.78587423651178623</v>
      </c>
      <c r="Q525" s="117">
        <v>0.37963338487823128</v>
      </c>
      <c r="R525" s="117">
        <v>-1.5071317349316022</v>
      </c>
      <c r="S525" s="117">
        <v>-0.44922037702762302</v>
      </c>
      <c r="T525" s="117">
        <v>-0.67504045541759694</v>
      </c>
      <c r="U525" s="114">
        <v>-0.96060128110692033</v>
      </c>
      <c r="V525" s="114">
        <v>-7.5369815285819377E-3</v>
      </c>
      <c r="W525" s="88">
        <v>-0.76071086365790164</v>
      </c>
      <c r="X525" s="50"/>
      <c r="Y525" s="89">
        <v>524</v>
      </c>
      <c r="Z525" s="114">
        <f>(幕後結果!$AB$2+幕後結果!$AB$4*幕後結果_最佳化!$N1526)*12/3</f>
        <v>-0.94277000061085003</v>
      </c>
      <c r="AA525" s="114">
        <f>(幕後結果!$AC$2+幕後結果!$AC$4*幕後結果_最佳化!$O1526)*12/3</f>
        <v>-1.4177852510676987</v>
      </c>
      <c r="AB525" s="114">
        <f>(幕後結果!$AD$2+幕後結果!$AD$4*幕後結果_最佳化!$P1526)*12/3</f>
        <v>-1.7091207064685243</v>
      </c>
      <c r="AC525" s="114">
        <f>(幕後結果!$AE$2+幕後結果!$AE$4*幕後結果_最佳化!$Q1526)*12/3</f>
        <v>-0.5840013180247845</v>
      </c>
      <c r="AD525" s="114">
        <f>(幕後結果!$AF$2+幕後結果!$AF$4*幕後結果_最佳化!$R1526)*12/3</f>
        <v>-2.8165820804555715</v>
      </c>
      <c r="AE525" s="114">
        <f>(幕後結果!$AG$2+幕後結果!$AG$4*幕後結果_最佳化!$S1526)*12/3</f>
        <v>-0.75674800899193551</v>
      </c>
      <c r="AF525" s="114">
        <f>(幕後結果!$AH$2+幕後結果!$AH$4*幕後結果_最佳化!$T1526)*12/3</f>
        <v>-0.70077373616710281</v>
      </c>
      <c r="AG525" s="114">
        <f>(幕後結果!$AI$2+幕後結果!$AI$4*幕後結果_最佳化!$U1526)*12/3</f>
        <v>-2.9625442004102638</v>
      </c>
      <c r="AH525" s="114">
        <f>(幕後結果!$AJ$2+幕後結果!$AJ$4*幕後結果_最佳化!$V1526)*12/3</f>
        <v>0.24676493639587327</v>
      </c>
      <c r="AI525" s="90">
        <f>(幕後結果!$AK$2+幕後結果!$AK$4*幕後結果_最佳化!$W1526)*12/3</f>
        <v>-0.36335107159051433</v>
      </c>
      <c r="AJ525" s="50"/>
      <c r="AK525" s="50"/>
      <c r="AL525" s="50"/>
      <c r="AM525" s="98">
        <v>524</v>
      </c>
      <c r="AN525" s="118">
        <f t="shared" si="105"/>
        <v>7.3287055786884062E-2</v>
      </c>
      <c r="AO525" s="118">
        <f t="shared" si="106"/>
        <v>1.8678070282643334E-2</v>
      </c>
      <c r="AP525" s="118">
        <f t="shared" si="107"/>
        <v>0.15698479469143028</v>
      </c>
      <c r="AQ525" s="118">
        <f t="shared" si="108"/>
        <v>0.19558762748402092</v>
      </c>
      <c r="AR525" s="118">
        <f t="shared" si="109"/>
        <v>3.6616861092706017E-2</v>
      </c>
      <c r="AS525" s="118">
        <f t="shared" si="110"/>
        <v>7.7245314258555298E-2</v>
      </c>
      <c r="AT525" s="118">
        <f t="shared" si="111"/>
        <v>0.13693004306232373</v>
      </c>
      <c r="AU525" s="118">
        <f t="shared" si="112"/>
        <v>9.6869324377652929E-2</v>
      </c>
      <c r="AV525" s="118">
        <f t="shared" si="113"/>
        <v>0.16762840570301635</v>
      </c>
      <c r="AW525" s="118">
        <f t="shared" si="114"/>
        <v>4.0172503260767149E-2</v>
      </c>
      <c r="AX525" s="118">
        <f t="shared" si="115"/>
        <v>1</v>
      </c>
      <c r="AY525" s="118">
        <f>SUMPRODUCT(AN525:AW525,幕後結果_最佳化!$Z$1005:$AI$1005)</f>
        <v>-0.2570216250861122</v>
      </c>
      <c r="AZ525" s="118">
        <f>(SUMPRODUCT(AN525:AW525,MMULT(AN525:AW525,幕後結果!$AB$9:$AK$18)))*252</f>
        <v>5.7754762328285261E-2</v>
      </c>
      <c r="BA525" s="118">
        <f t="shared" si="116"/>
        <v>0.24032220523348494</v>
      </c>
      <c r="BB525" s="113">
        <f t="shared" si="117"/>
        <v>-1.2479979733654802</v>
      </c>
      <c r="BC525" s="50"/>
      <c r="BD525" s="50"/>
    </row>
    <row r="526" spans="1:56">
      <c r="A526" s="85">
        <v>525</v>
      </c>
      <c r="B526" s="114">
        <v>0.32245880218335654</v>
      </c>
      <c r="C526" s="114">
        <v>0.59468197119770516</v>
      </c>
      <c r="D526" s="114">
        <v>0.69854030057167193</v>
      </c>
      <c r="E526" s="114">
        <v>0.89532232414138124</v>
      </c>
      <c r="F526" s="114">
        <v>0.52352337422227069</v>
      </c>
      <c r="G526" s="114">
        <v>0.18001907239279036</v>
      </c>
      <c r="H526" s="114">
        <v>0.33583937243809014</v>
      </c>
      <c r="I526" s="114">
        <v>0.16498215471668876</v>
      </c>
      <c r="J526" s="114">
        <v>0.95552616848087957</v>
      </c>
      <c r="K526" s="94">
        <v>0.46165102731839647</v>
      </c>
      <c r="L526" s="95"/>
      <c r="M526" s="96">
        <v>525</v>
      </c>
      <c r="N526" s="117">
        <v>-0.46083414217635993</v>
      </c>
      <c r="O526" s="117">
        <v>0.23960555543567763</v>
      </c>
      <c r="P526" s="117">
        <v>0.52020686813602424</v>
      </c>
      <c r="Q526" s="117">
        <v>1.2553400236530112</v>
      </c>
      <c r="R526" s="117">
        <v>5.8998564411491865E-2</v>
      </c>
      <c r="S526" s="117">
        <v>-0.91529240584169547</v>
      </c>
      <c r="T526" s="117">
        <v>-0.42384515436149134</v>
      </c>
      <c r="U526" s="114">
        <v>-0.97418576882293728</v>
      </c>
      <c r="V526" s="114">
        <v>1.7009750996462754</v>
      </c>
      <c r="W526" s="88">
        <v>-9.6275140156655503E-2</v>
      </c>
      <c r="X526" s="50"/>
      <c r="Y526" s="89">
        <v>525</v>
      </c>
      <c r="Z526" s="114">
        <f>(幕後結果!$AB$2+幕後結果!$AB$4*幕後結果_最佳化!$N1527)*12/3</f>
        <v>-0.62043913705506615</v>
      </c>
      <c r="AA526" s="114">
        <f>(幕後結果!$AC$2+幕後結果!$AC$4*幕後結果_最佳化!$O1527)*12/3</f>
        <v>1.3651163533438897</v>
      </c>
      <c r="AB526" s="114">
        <f>(幕後結果!$AD$2+幕後結果!$AD$4*幕後結果_最佳化!$P1527)*12/3</f>
        <v>-0.65935483040722231</v>
      </c>
      <c r="AC526" s="114">
        <f>(幕後結果!$AE$2+幕後結果!$AE$4*幕後結果_最佳化!$Q1527)*12/3</f>
        <v>0.29303231209601127</v>
      </c>
      <c r="AD526" s="114">
        <f>(幕後結果!$AF$2+幕後結果!$AF$4*幕後結果_最佳化!$R1527)*12/3</f>
        <v>-0.61564129095804343</v>
      </c>
      <c r="AE526" s="114">
        <f>(幕後結果!$AG$2+幕後結果!$AG$4*幕後結果_最佳化!$S1527)*12/3</f>
        <v>-0.18278467490721209</v>
      </c>
      <c r="AF526" s="114">
        <f>(幕後結果!$AH$2+幕後結果!$AH$4*幕後結果_最佳化!$T1527)*12/3</f>
        <v>-0.26280305354587324</v>
      </c>
      <c r="AG526" s="114">
        <f>(幕後結果!$AI$2+幕後結果!$AI$4*幕後結果_最佳化!$U1527)*12/3</f>
        <v>-2.6942402610055693</v>
      </c>
      <c r="AH526" s="114">
        <f>(幕後結果!$AJ$2+幕後結果!$AJ$4*幕後結果_最佳化!$V1527)*12/3</f>
        <v>1.5264435703471131</v>
      </c>
      <c r="AI526" s="90">
        <f>(幕後結果!$AK$2+幕後結果!$AK$4*幕後結果_最佳化!$W1527)*12/3</f>
        <v>0.92982834800228753</v>
      </c>
      <c r="AJ526" s="50"/>
      <c r="AK526" s="50"/>
      <c r="AL526" s="50"/>
      <c r="AM526" s="98">
        <v>525</v>
      </c>
      <c r="AN526" s="118">
        <f t="shared" si="105"/>
        <v>0.12906915810973588</v>
      </c>
      <c r="AO526" s="118">
        <f t="shared" si="106"/>
        <v>0.15026450101070396</v>
      </c>
      <c r="AP526" s="118">
        <f t="shared" si="107"/>
        <v>1.9930956360823378E-2</v>
      </c>
      <c r="AQ526" s="118">
        <f t="shared" si="108"/>
        <v>0.13541906500178758</v>
      </c>
      <c r="AR526" s="118">
        <f t="shared" si="109"/>
        <v>0.10204842392108143</v>
      </c>
      <c r="AS526" s="118">
        <f t="shared" si="110"/>
        <v>9.492258443989858E-2</v>
      </c>
      <c r="AT526" s="118">
        <f t="shared" si="111"/>
        <v>3.0485364346396506E-2</v>
      </c>
      <c r="AU526" s="118">
        <f t="shared" si="112"/>
        <v>4.2483269774626929E-2</v>
      </c>
      <c r="AV526" s="118">
        <f t="shared" si="113"/>
        <v>0.15330146727995789</v>
      </c>
      <c r="AW526" s="118">
        <f t="shared" si="114"/>
        <v>0.14207520975498783</v>
      </c>
      <c r="AX526" s="118">
        <f t="shared" si="115"/>
        <v>0.99999999999999978</v>
      </c>
      <c r="AY526" s="118">
        <f>SUMPRODUCT(AN526:AW526,幕後結果_最佳化!$Z$1005:$AI$1005)</f>
        <v>0.21527663653970386</v>
      </c>
      <c r="AZ526" s="118">
        <f>(SUMPRODUCT(AN526:AW526,MMULT(AN526:AW526,幕後結果!$AB$9:$AK$18)))*252</f>
        <v>6.0739056236747101E-2</v>
      </c>
      <c r="BA526" s="118">
        <f t="shared" si="116"/>
        <v>0.24645294933667786</v>
      </c>
      <c r="BB526" s="113">
        <f t="shared" si="117"/>
        <v>0.69943020362974517</v>
      </c>
      <c r="BC526" s="50"/>
      <c r="BD526" s="50"/>
    </row>
    <row r="527" spans="1:56">
      <c r="A527" s="85">
        <v>526</v>
      </c>
      <c r="B527" s="114">
        <v>0.95175300158347187</v>
      </c>
      <c r="C527" s="114">
        <v>0.12244249505074078</v>
      </c>
      <c r="D527" s="114">
        <v>0.11416941374262346</v>
      </c>
      <c r="E527" s="114">
        <v>6.2401638399015136E-2</v>
      </c>
      <c r="F527" s="114">
        <v>0.14149861390311691</v>
      </c>
      <c r="G527" s="114">
        <v>9.3261672961988396E-2</v>
      </c>
      <c r="H527" s="114">
        <v>0.70187022468685356</v>
      </c>
      <c r="I527" s="114">
        <v>0.55299465026023653</v>
      </c>
      <c r="J527" s="114">
        <v>0.13324272572930362</v>
      </c>
      <c r="K527" s="94">
        <v>0.36636882770448209</v>
      </c>
      <c r="L527" s="95"/>
      <c r="M527" s="96">
        <v>526</v>
      </c>
      <c r="N527" s="117">
        <v>1.6620936588077475</v>
      </c>
      <c r="O527" s="117">
        <v>-1.1628632496047382</v>
      </c>
      <c r="P527" s="117">
        <v>-1.204649011708139</v>
      </c>
      <c r="Q527" s="117">
        <v>-1.5349208277077679</v>
      </c>
      <c r="R527" s="117">
        <v>-1.0736106377805796</v>
      </c>
      <c r="S527" s="117">
        <v>-1.3209340775648597</v>
      </c>
      <c r="T527" s="117">
        <v>0.52978709943237434</v>
      </c>
      <c r="U527" s="114">
        <v>0.133230994244873</v>
      </c>
      <c r="V527" s="114">
        <v>-1.1111926100966507</v>
      </c>
      <c r="W527" s="88">
        <v>-0.34148611576720478</v>
      </c>
      <c r="X527" s="50"/>
      <c r="Y527" s="89">
        <v>526</v>
      </c>
      <c r="Z527" s="114">
        <f>(幕後結果!$AB$2+幕後結果!$AB$4*幕後結果_最佳化!$N1528)*12/3</f>
        <v>2.0152827168185241</v>
      </c>
      <c r="AA527" s="114">
        <f>(幕後結果!$AC$2+幕後結果!$AC$4*幕後結果_最佳化!$O1528)*12/3</f>
        <v>1.3157724874022441</v>
      </c>
      <c r="AB527" s="114">
        <f>(幕後結果!$AD$2+幕後結果!$AD$4*幕後結果_最佳化!$P1528)*12/3</f>
        <v>-0.74066518055443409</v>
      </c>
      <c r="AC527" s="114">
        <f>(幕後結果!$AE$2+幕後結果!$AE$4*幕後結果_最佳化!$Q1528)*12/3</f>
        <v>-1.4303774535573248</v>
      </c>
      <c r="AD527" s="114">
        <f>(幕後結果!$AF$2+幕後結果!$AF$4*幕後結果_最佳化!$R1528)*12/3</f>
        <v>-1.9314724130205221</v>
      </c>
      <c r="AE527" s="114">
        <f>(幕後結果!$AG$2+幕後結果!$AG$4*幕後結果_最佳化!$S1528)*12/3</f>
        <v>-1.050589683955482</v>
      </c>
      <c r="AF527" s="114">
        <f>(幕後結果!$AH$2+幕後結果!$AH$4*幕後結果_最佳化!$T1528)*12/3</f>
        <v>-0.45536169674920268</v>
      </c>
      <c r="AG527" s="114">
        <f>(幕後結果!$AI$2+幕後結果!$AI$4*幕後結果_最佳化!$U1528)*12/3</f>
        <v>-1.8162082015144707</v>
      </c>
      <c r="AH527" s="114">
        <f>(幕後結果!$AJ$2+幕後結果!$AJ$4*幕後結果_最佳化!$V1528)*12/3</f>
        <v>-0.32628838766469848</v>
      </c>
      <c r="AI527" s="90">
        <f>(幕後結果!$AK$2+幕後結果!$AK$4*幕後結果_最佳化!$W1528)*12/3</f>
        <v>0.28853989498860078</v>
      </c>
      <c r="AJ527" s="50"/>
      <c r="AK527" s="50"/>
      <c r="AL527" s="50"/>
      <c r="AM527" s="98">
        <v>526</v>
      </c>
      <c r="AN527" s="118">
        <f t="shared" si="105"/>
        <v>5.3412931800573583E-2</v>
      </c>
      <c r="AO527" s="118">
        <f t="shared" si="106"/>
        <v>6.6532066105372031E-2</v>
      </c>
      <c r="AP527" s="118">
        <f t="shared" si="107"/>
        <v>0.17855609850040569</v>
      </c>
      <c r="AQ527" s="118">
        <f t="shared" si="108"/>
        <v>9.8377234259700838E-2</v>
      </c>
      <c r="AR527" s="118">
        <f t="shared" si="109"/>
        <v>0.20581778712639337</v>
      </c>
      <c r="AS527" s="118">
        <f t="shared" si="110"/>
        <v>2.9763071201422849E-2</v>
      </c>
      <c r="AT527" s="118">
        <f t="shared" si="111"/>
        <v>0.16292285991079478</v>
      </c>
      <c r="AU527" s="118">
        <f t="shared" si="112"/>
        <v>5.7974053216741588E-2</v>
      </c>
      <c r="AV527" s="118">
        <f t="shared" si="113"/>
        <v>5.8050170566869903E-2</v>
      </c>
      <c r="AW527" s="118">
        <f t="shared" si="114"/>
        <v>8.8593727311725143E-2</v>
      </c>
      <c r="AX527" s="118">
        <f t="shared" si="115"/>
        <v>0.99999999999999967</v>
      </c>
      <c r="AY527" s="118">
        <f>SUMPRODUCT(AN527:AW527,幕後結果_最佳化!$Z$1005:$AI$1005)</f>
        <v>-0.30760846723569479</v>
      </c>
      <c r="AZ527" s="118">
        <f>(SUMPRODUCT(AN527:AW527,MMULT(AN527:AW527,幕後結果!$AB$9:$AK$18)))*252</f>
        <v>7.4014725644008253E-2</v>
      </c>
      <c r="BA527" s="118">
        <f t="shared" si="116"/>
        <v>0.27205647510031489</v>
      </c>
      <c r="BB527" s="113">
        <f t="shared" si="117"/>
        <v>-1.2883665683989047</v>
      </c>
      <c r="BC527" s="50"/>
      <c r="BD527" s="50"/>
    </row>
    <row r="528" spans="1:56">
      <c r="A528" s="85">
        <v>527</v>
      </c>
      <c r="B528" s="114">
        <v>0.83617324227219791</v>
      </c>
      <c r="C528" s="114">
        <v>0.46962371737191777</v>
      </c>
      <c r="D528" s="114">
        <v>0.19631789278005818</v>
      </c>
      <c r="E528" s="114">
        <v>0.39996071054611937</v>
      </c>
      <c r="F528" s="114">
        <v>0.88618556732785514</v>
      </c>
      <c r="G528" s="114">
        <v>1.436672791268534E-2</v>
      </c>
      <c r="H528" s="114">
        <v>0.101288225825791</v>
      </c>
      <c r="I528" s="114">
        <v>0.33604943464081605</v>
      </c>
      <c r="J528" s="114">
        <v>0.10173968629299779</v>
      </c>
      <c r="K528" s="94">
        <v>0.56390209360160282</v>
      </c>
      <c r="L528" s="95"/>
      <c r="M528" s="96">
        <v>527</v>
      </c>
      <c r="N528" s="117">
        <v>0.97885118358983947</v>
      </c>
      <c r="O528" s="117">
        <v>-7.6215772252880079E-2</v>
      </c>
      <c r="P528" s="117">
        <v>-0.85484712515081984</v>
      </c>
      <c r="Q528" s="117">
        <v>-0.25344880035183071</v>
      </c>
      <c r="R528" s="117">
        <v>1.2064893440520956</v>
      </c>
      <c r="S528" s="117">
        <v>-2.1871242359100571</v>
      </c>
      <c r="T528" s="117">
        <v>-1.2742454236531064</v>
      </c>
      <c r="U528" s="114">
        <v>-0.42326919185003176</v>
      </c>
      <c r="V528" s="114">
        <v>-1.2717010072800639</v>
      </c>
      <c r="W528" s="88">
        <v>0.16086997239108239</v>
      </c>
      <c r="X528" s="50"/>
      <c r="Y528" s="89">
        <v>527</v>
      </c>
      <c r="Z528" s="114">
        <f>(幕後結果!$AB$2+幕後結果!$AB$4*幕後結果_最佳化!$N1529)*12/3</f>
        <v>1.167002750541891</v>
      </c>
      <c r="AA528" s="114">
        <f>(幕後結果!$AC$2+幕後結果!$AC$4*幕後結果_最佳化!$O1529)*12/3</f>
        <v>1.9877300941484457</v>
      </c>
      <c r="AB528" s="114">
        <f>(幕後結果!$AD$2+幕後結果!$AD$4*幕後結果_最佳化!$P1529)*12/3</f>
        <v>-0.6665155418909422</v>
      </c>
      <c r="AC528" s="114">
        <f>(幕後結果!$AE$2+幕後結果!$AE$4*幕後結果_最佳化!$Q1529)*12/3</f>
        <v>-0.55711546706352066</v>
      </c>
      <c r="AD528" s="114">
        <f>(幕後結果!$AF$2+幕後結果!$AF$4*幕後結果_最佳化!$R1529)*12/3</f>
        <v>0.60531649041292113</v>
      </c>
      <c r="AE528" s="114">
        <f>(幕後結果!$AG$2+幕後結果!$AG$4*幕後結果_最佳化!$S1529)*12/3</f>
        <v>-1.1400700385491451</v>
      </c>
      <c r="AF528" s="114">
        <f>(幕後結果!$AH$2+幕後結果!$AH$4*幕後結果_最佳化!$T1529)*12/3</f>
        <v>-0.78415030974010203</v>
      </c>
      <c r="AG528" s="114">
        <f>(幕後結果!$AI$2+幕後結果!$AI$4*幕後結果_最佳化!$U1529)*12/3</f>
        <v>-2.1257609504274564</v>
      </c>
      <c r="AH528" s="114">
        <f>(幕後結果!$AJ$2+幕後結果!$AJ$4*幕後結果_最佳化!$V1529)*12/3</f>
        <v>-0.56913437992708915</v>
      </c>
      <c r="AI528" s="90">
        <f>(幕後結果!$AK$2+幕後結果!$AK$4*幕後結果_最佳化!$W1529)*12/3</f>
        <v>0.97718675928515442</v>
      </c>
      <c r="AJ528" s="50"/>
      <c r="AK528" s="50"/>
      <c r="AL528" s="50"/>
      <c r="AM528" s="98">
        <v>527</v>
      </c>
      <c r="AN528" s="118">
        <f t="shared" si="105"/>
        <v>6.6565544400312721E-3</v>
      </c>
      <c r="AO528" s="118">
        <f t="shared" si="106"/>
        <v>0.11785365760460316</v>
      </c>
      <c r="AP528" s="118">
        <f t="shared" si="107"/>
        <v>0.17835228140602374</v>
      </c>
      <c r="AQ528" s="118">
        <f t="shared" si="108"/>
        <v>0.11587506060899086</v>
      </c>
      <c r="AR528" s="118">
        <f t="shared" si="109"/>
        <v>7.5409138229117082E-3</v>
      </c>
      <c r="AS528" s="118">
        <f t="shared" si="110"/>
        <v>0.19189275500199693</v>
      </c>
      <c r="AT528" s="118">
        <f t="shared" si="111"/>
        <v>0.10974182689926057</v>
      </c>
      <c r="AU528" s="118">
        <f t="shared" si="112"/>
        <v>2.1138215208666513E-2</v>
      </c>
      <c r="AV528" s="118">
        <f t="shared" si="113"/>
        <v>0.12462162027013007</v>
      </c>
      <c r="AW528" s="118">
        <f t="shared" si="114"/>
        <v>0.12632711473738514</v>
      </c>
      <c r="AX528" s="118">
        <f t="shared" si="115"/>
        <v>1.0000000000000002</v>
      </c>
      <c r="AY528" s="118">
        <f>SUMPRODUCT(AN528:AW528,幕後結果_最佳化!$Z$1005:$AI$1005)</f>
        <v>0.16407101654780221</v>
      </c>
      <c r="AZ528" s="118">
        <f>(SUMPRODUCT(AN528:AW528,MMULT(AN528:AW528,幕後結果!$AB$9:$AK$18)))*252</f>
        <v>6.6229735666948286E-2</v>
      </c>
      <c r="BA528" s="118">
        <f t="shared" si="116"/>
        <v>0.25735138559360488</v>
      </c>
      <c r="BB528" s="113">
        <f t="shared" si="117"/>
        <v>0.4708387960232272</v>
      </c>
      <c r="BC528" s="50"/>
      <c r="BD528" s="50"/>
    </row>
    <row r="529" spans="1:56">
      <c r="A529" s="85">
        <v>528</v>
      </c>
      <c r="B529" s="114">
        <v>0.58259082584291688</v>
      </c>
      <c r="C529" s="114">
        <v>0.12396085369649468</v>
      </c>
      <c r="D529" s="114">
        <v>0.29598805040609921</v>
      </c>
      <c r="E529" s="114">
        <v>0.74187120244674509</v>
      </c>
      <c r="F529" s="114">
        <v>0.97902305010245971</v>
      </c>
      <c r="G529" s="114">
        <v>0.16080726517491062</v>
      </c>
      <c r="H529" s="114">
        <v>0.23756223392623199</v>
      </c>
      <c r="I529" s="114">
        <v>0.1130627283754857</v>
      </c>
      <c r="J529" s="114">
        <v>0.69774040671549908</v>
      </c>
      <c r="K529" s="94">
        <v>0.73237602588621775</v>
      </c>
      <c r="L529" s="95"/>
      <c r="M529" s="96">
        <v>528</v>
      </c>
      <c r="N529" s="117">
        <v>0.20852591729508047</v>
      </c>
      <c r="O529" s="117">
        <v>-1.1554121044798584</v>
      </c>
      <c r="P529" s="117">
        <v>-0.53597460614504977</v>
      </c>
      <c r="Q529" s="117">
        <v>0.64912498270521701</v>
      </c>
      <c r="R529" s="117">
        <v>2.0339771456473641</v>
      </c>
      <c r="S529" s="117">
        <v>-0.99114551608927637</v>
      </c>
      <c r="T529" s="117">
        <v>-0.71416611390721829</v>
      </c>
      <c r="U529" s="114">
        <v>-1.210399961295378</v>
      </c>
      <c r="V529" s="114">
        <v>0.51791269157760844</v>
      </c>
      <c r="W529" s="88">
        <v>0.62001494416064296</v>
      </c>
      <c r="X529" s="50"/>
      <c r="Y529" s="89">
        <v>528</v>
      </c>
      <c r="Z529" s="114">
        <f>(幕後結果!$AB$2+幕後結果!$AB$4*幕後結果_最佳化!$N1530)*12/3</f>
        <v>0.21060511044179395</v>
      </c>
      <c r="AA529" s="114">
        <f>(幕後結果!$AC$2+幕後結果!$AC$4*幕後結果_最佳化!$O1530)*12/3</f>
        <v>0.36554355448976117</v>
      </c>
      <c r="AB529" s="114">
        <f>(幕後結果!$AD$2+幕後結果!$AD$4*幕後結果_最佳化!$P1530)*12/3</f>
        <v>-1.6149999367171883</v>
      </c>
      <c r="AC529" s="114">
        <f>(幕後結果!$AE$2+幕後結果!$AE$4*幕後結果_最佳化!$Q1530)*12/3</f>
        <v>-0.18366280844604044</v>
      </c>
      <c r="AD529" s="114">
        <f>(幕後結果!$AF$2+幕後結果!$AF$4*幕後結果_最佳化!$R1530)*12/3</f>
        <v>1.2205717129850484</v>
      </c>
      <c r="AE529" s="114">
        <f>(幕後結果!$AG$2+幕後結果!$AG$4*幕後結果_最佳化!$S1530)*12/3</f>
        <v>-0.17027080227849437</v>
      </c>
      <c r="AF529" s="114">
        <f>(幕後結果!$AH$2+幕後結果!$AH$4*幕後結果_最佳化!$T1530)*12/3</f>
        <v>-0.44574832590007452</v>
      </c>
      <c r="AG529" s="114">
        <f>(幕後結果!$AI$2+幕後結果!$AI$4*幕後結果_最佳化!$U1530)*12/3</f>
        <v>-2.5099916393094182</v>
      </c>
      <c r="AH529" s="114">
        <f>(幕後結果!$AJ$2+幕後結果!$AJ$4*幕後結果_最佳化!$V1530)*12/3</f>
        <v>0.50351198256985863</v>
      </c>
      <c r="AI529" s="90">
        <f>(幕後結果!$AK$2+幕後結果!$AK$4*幕後結果_最佳化!$W1530)*12/3</f>
        <v>1.5029985378479249</v>
      </c>
      <c r="AJ529" s="50"/>
      <c r="AK529" s="50"/>
      <c r="AL529" s="50"/>
      <c r="AM529" s="98">
        <v>528</v>
      </c>
      <c r="AN529" s="118">
        <f t="shared" si="105"/>
        <v>7.4680580273742803E-2</v>
      </c>
      <c r="AO529" s="118">
        <f t="shared" si="106"/>
        <v>9.2495616517436097E-2</v>
      </c>
      <c r="AP529" s="118">
        <f t="shared" si="107"/>
        <v>3.1731976458382098E-2</v>
      </c>
      <c r="AQ529" s="118">
        <f t="shared" si="108"/>
        <v>0.17848103772156393</v>
      </c>
      <c r="AR529" s="118">
        <f t="shared" si="109"/>
        <v>8.556175861246855E-2</v>
      </c>
      <c r="AS529" s="118">
        <f t="shared" si="110"/>
        <v>1.8826070099835317E-2</v>
      </c>
      <c r="AT529" s="118">
        <f t="shared" si="111"/>
        <v>0.17517892100093496</v>
      </c>
      <c r="AU529" s="118">
        <f t="shared" si="112"/>
        <v>0.18206386438102651</v>
      </c>
      <c r="AV529" s="118">
        <f t="shared" si="113"/>
        <v>3.126312494258645E-2</v>
      </c>
      <c r="AW529" s="118">
        <f t="shared" si="114"/>
        <v>0.1297170499920233</v>
      </c>
      <c r="AX529" s="118">
        <f t="shared" si="115"/>
        <v>1</v>
      </c>
      <c r="AY529" s="118">
        <f>SUMPRODUCT(AN529:AW529,幕後結果_最佳化!$Z$1005:$AI$1005)</f>
        <v>-0.28275473213788221</v>
      </c>
      <c r="AZ529" s="118">
        <f>(SUMPRODUCT(AN529:AW529,MMULT(AN529:AW529,幕後結果!$AB$9:$AK$18)))*252</f>
        <v>6.1067002532760539E-2</v>
      </c>
      <c r="BA529" s="118">
        <f t="shared" si="116"/>
        <v>0.24711738614019155</v>
      </c>
      <c r="BB529" s="113">
        <f t="shared" si="117"/>
        <v>-1.3178139232710071</v>
      </c>
      <c r="BC529" s="50"/>
      <c r="BD529" s="50"/>
    </row>
    <row r="530" spans="1:56">
      <c r="A530" s="85">
        <v>529</v>
      </c>
      <c r="B530" s="114">
        <v>0.28194232034745959</v>
      </c>
      <c r="C530" s="114">
        <v>0.22764025187453485</v>
      </c>
      <c r="D530" s="114">
        <v>0.83736891627436183</v>
      </c>
      <c r="E530" s="114">
        <v>0.13872774011595079</v>
      </c>
      <c r="F530" s="114">
        <v>0.21484310644705507</v>
      </c>
      <c r="G530" s="114">
        <v>5.8044443061019413E-2</v>
      </c>
      <c r="H530" s="114">
        <v>0.28268115018457163</v>
      </c>
      <c r="I530" s="114">
        <v>0.59081494670491574</v>
      </c>
      <c r="J530" s="114">
        <v>0.24346326888475911</v>
      </c>
      <c r="K530" s="94">
        <v>0.18125746099844164</v>
      </c>
      <c r="L530" s="95"/>
      <c r="M530" s="96">
        <v>529</v>
      </c>
      <c r="N530" s="117">
        <v>-0.57708114518763054</v>
      </c>
      <c r="O530" s="117">
        <v>-0.74664065033750193</v>
      </c>
      <c r="P530" s="117">
        <v>0.98370177374147205</v>
      </c>
      <c r="Q530" s="117">
        <v>-1.0860531453023303</v>
      </c>
      <c r="R530" s="117">
        <v>-0.78972872338907574</v>
      </c>
      <c r="S530" s="117">
        <v>-1.5714037903592009</v>
      </c>
      <c r="T530" s="117">
        <v>-0.57489501672212662</v>
      </c>
      <c r="U530" s="114">
        <v>0.22964182118645152</v>
      </c>
      <c r="V530" s="114">
        <v>-0.69520548127394977</v>
      </c>
      <c r="W530" s="88">
        <v>-0.91058339668479271</v>
      </c>
      <c r="X530" s="50"/>
      <c r="Y530" s="89">
        <v>529</v>
      </c>
      <c r="Z530" s="114">
        <f>(幕後結果!$AB$2+幕後結果!$AB$4*幕後結果_最佳化!$N1531)*12/3</f>
        <v>-0.76476564978059647</v>
      </c>
      <c r="AA530" s="114">
        <f>(幕後結果!$AC$2+幕後結果!$AC$4*幕後結果_最佳化!$O1531)*12/3</f>
        <v>0.26997107613310045</v>
      </c>
      <c r="AB530" s="114">
        <f>(幕後結果!$AD$2+幕後結果!$AD$4*幕後結果_最佳化!$P1531)*12/3</f>
        <v>-0.70855497551015245</v>
      </c>
      <c r="AC530" s="114">
        <f>(幕後結果!$AE$2+幕後結果!$AE$4*幕後結果_最佳化!$Q1531)*12/3</f>
        <v>-1.3281188127754857</v>
      </c>
      <c r="AD530" s="114">
        <f>(幕後結果!$AF$2+幕後結果!$AF$4*幕後結果_最佳化!$R1531)*12/3</f>
        <v>-2.0299716953856297</v>
      </c>
      <c r="AE530" s="114">
        <f>(幕後結果!$AG$2+幕後結果!$AG$4*幕後結果_最佳化!$S1531)*12/3</f>
        <v>-1.5295422761458106</v>
      </c>
      <c r="AF530" s="114">
        <f>(幕後結果!$AH$2+幕後結果!$AH$4*幕後結果_最佳化!$T1531)*12/3</f>
        <v>-0.74053392926626094</v>
      </c>
      <c r="AG530" s="114">
        <f>(幕後結果!$AI$2+幕後結果!$AI$4*幕後結果_最佳化!$U1531)*12/3</f>
        <v>-1.8636413192965549</v>
      </c>
      <c r="AH530" s="114">
        <f>(幕後結果!$AJ$2+幕後結果!$AJ$4*幕後結果_最佳化!$V1531)*12/3</f>
        <v>-0.20626722378710072</v>
      </c>
      <c r="AI530" s="90">
        <f>(幕後結果!$AK$2+幕後結果!$AK$4*幕後結果_最佳化!$W1531)*12/3</f>
        <v>-0.65427594188450089</v>
      </c>
      <c r="AJ530" s="50"/>
      <c r="AK530" s="50"/>
      <c r="AL530" s="50"/>
      <c r="AM530" s="98">
        <v>529</v>
      </c>
      <c r="AN530" s="118">
        <f t="shared" si="105"/>
        <v>8.1907178545050099E-2</v>
      </c>
      <c r="AO530" s="118">
        <f t="shared" si="106"/>
        <v>3.0542088170070942E-2</v>
      </c>
      <c r="AP530" s="118">
        <f t="shared" si="107"/>
        <v>0.14816921296769553</v>
      </c>
      <c r="AQ530" s="118">
        <f t="shared" si="108"/>
        <v>0.17225860689426759</v>
      </c>
      <c r="AR530" s="118">
        <f t="shared" si="109"/>
        <v>4.8053896799292964E-2</v>
      </c>
      <c r="AS530" s="118">
        <f t="shared" si="110"/>
        <v>3.6680828681813506E-3</v>
      </c>
      <c r="AT530" s="118">
        <f t="shared" si="111"/>
        <v>0.19995468874442679</v>
      </c>
      <c r="AU530" s="118">
        <f t="shared" si="112"/>
        <v>0.17783302986508878</v>
      </c>
      <c r="AV530" s="118">
        <f t="shared" si="113"/>
        <v>6.2322974895797426E-2</v>
      </c>
      <c r="AW530" s="118">
        <f t="shared" si="114"/>
        <v>7.5290240250128579E-2</v>
      </c>
      <c r="AX530" s="118">
        <f t="shared" si="115"/>
        <v>1</v>
      </c>
      <c r="AY530" s="118">
        <f>SUMPRODUCT(AN530:AW530,幕後結果_最佳化!$Z$1005:$AI$1005)</f>
        <v>-0.45747663585802811</v>
      </c>
      <c r="AZ530" s="118">
        <f>(SUMPRODUCT(AN530:AW530,MMULT(AN530:AW530,幕後結果!$AB$9:$AK$18)))*252</f>
        <v>6.8031245128350321E-2</v>
      </c>
      <c r="BA530" s="118">
        <f t="shared" si="116"/>
        <v>0.26082799912653226</v>
      </c>
      <c r="BB530" s="113">
        <f t="shared" si="117"/>
        <v>-1.9184161115129617</v>
      </c>
      <c r="BC530" s="50"/>
      <c r="BD530" s="50"/>
    </row>
    <row r="531" spans="1:56">
      <c r="A531" s="85">
        <v>530</v>
      </c>
      <c r="B531" s="114">
        <v>0.76236442329900567</v>
      </c>
      <c r="C531" s="114">
        <v>0.36619425824690088</v>
      </c>
      <c r="D531" s="114">
        <v>0.88892255311254398</v>
      </c>
      <c r="E531" s="114">
        <v>0.4587043866433107</v>
      </c>
      <c r="F531" s="114">
        <v>0.36942623683561737</v>
      </c>
      <c r="G531" s="114">
        <v>2.9943169752270737E-2</v>
      </c>
      <c r="H531" s="114">
        <v>9.0435315402672023E-2</v>
      </c>
      <c r="I531" s="114">
        <v>0.54396919541379618</v>
      </c>
      <c r="J531" s="114">
        <v>0.6889980563739353</v>
      </c>
      <c r="K531" s="94">
        <v>7.9411861197506539E-2</v>
      </c>
      <c r="L531" s="95"/>
      <c r="M531" s="96">
        <v>530</v>
      </c>
      <c r="N531" s="117">
        <v>0.71392888762873219</v>
      </c>
      <c r="O531" s="117">
        <v>-0.34195000549008148</v>
      </c>
      <c r="P531" s="117">
        <v>1.220818114143934</v>
      </c>
      <c r="Q531" s="117">
        <v>-0.10369830314978548</v>
      </c>
      <c r="R531" s="117">
        <v>-0.333373354844056</v>
      </c>
      <c r="S531" s="117">
        <v>-1.8816294886164113</v>
      </c>
      <c r="T531" s="117">
        <v>-1.3380791680432431</v>
      </c>
      <c r="U531" s="114">
        <v>0.11043851525647493</v>
      </c>
      <c r="V531" s="114">
        <v>0.49301231295689474</v>
      </c>
      <c r="W531" s="88">
        <v>-1.4090387091740175</v>
      </c>
      <c r="X531" s="50"/>
      <c r="Y531" s="89">
        <v>530</v>
      </c>
      <c r="Z531" s="114">
        <f>(幕後結果!$AB$2+幕後結果!$AB$4*幕後結果_最佳化!$N1532)*12/3</f>
        <v>0.83808836884724724</v>
      </c>
      <c r="AA531" s="114">
        <f>(幕後結果!$AC$2+幕後結果!$AC$4*幕後結果_最佳化!$O1532)*12/3</f>
        <v>1.5387075506539405</v>
      </c>
      <c r="AB531" s="114">
        <f>(幕後結果!$AD$2+幕後結果!$AD$4*幕後結果_最佳化!$P1532)*12/3</f>
        <v>1.1073784920003624</v>
      </c>
      <c r="AC531" s="114">
        <f>(幕後結果!$AE$2+幕後結果!$AE$4*幕後結果_最佳化!$Q1532)*12/3</f>
        <v>-0.52605563101909847</v>
      </c>
      <c r="AD531" s="114">
        <f>(幕後結果!$AF$2+幕後結果!$AF$4*幕後結果_最佳化!$R1532)*12/3</f>
        <v>-0.7734296715466108</v>
      </c>
      <c r="AE531" s="114">
        <f>(幕後結果!$AG$2+幕後結果!$AG$4*幕後結果_最佳化!$S1532)*12/3</f>
        <v>-1.0774369113106748</v>
      </c>
      <c r="AF531" s="114">
        <f>(幕後結果!$AH$2+幕後結果!$AH$4*幕後結果_最佳化!$T1532)*12/3</f>
        <v>-0.8629968197610175</v>
      </c>
      <c r="AG531" s="114">
        <f>(幕後結果!$AI$2+幕後結果!$AI$4*幕後結果_最佳化!$U1532)*12/3</f>
        <v>-1.1463914747098141</v>
      </c>
      <c r="AH531" s="114">
        <f>(幕後結果!$AJ$2+幕後結果!$AJ$4*幕後結果_最佳化!$V1532)*12/3</f>
        <v>0.45335947500055268</v>
      </c>
      <c r="AI531" s="90">
        <f>(幕後結果!$AK$2+幕後結果!$AK$4*幕後結果_最佳化!$W1532)*12/3</f>
        <v>-0.43563215673635708</v>
      </c>
      <c r="AJ531" s="50"/>
      <c r="AK531" s="50"/>
      <c r="AL531" s="50"/>
      <c r="AM531" s="98">
        <v>530</v>
      </c>
      <c r="AN531" s="118">
        <f t="shared" si="105"/>
        <v>0.18225616708827067</v>
      </c>
      <c r="AO531" s="118">
        <f t="shared" si="106"/>
        <v>6.2519561862206766E-2</v>
      </c>
      <c r="AP531" s="118">
        <f t="shared" si="107"/>
        <v>8.2419238930966365E-2</v>
      </c>
      <c r="AQ531" s="118">
        <f t="shared" si="108"/>
        <v>0.11187965882526668</v>
      </c>
      <c r="AR531" s="118">
        <f t="shared" si="109"/>
        <v>0.10528702563958871</v>
      </c>
      <c r="AS531" s="118">
        <f t="shared" si="110"/>
        <v>4.9207871964994043E-2</v>
      </c>
      <c r="AT531" s="118">
        <f t="shared" si="111"/>
        <v>0.18966943239671949</v>
      </c>
      <c r="AU531" s="118">
        <f t="shared" si="112"/>
        <v>7.3667912171441169E-2</v>
      </c>
      <c r="AV531" s="118">
        <f t="shared" si="113"/>
        <v>0.12810174076732977</v>
      </c>
      <c r="AW531" s="118">
        <f t="shared" si="114"/>
        <v>1.4991390353216359E-2</v>
      </c>
      <c r="AX531" s="118">
        <f t="shared" si="115"/>
        <v>1.0000000000000002</v>
      </c>
      <c r="AY531" s="118">
        <f>SUMPRODUCT(AN531:AW531,幕後結果_最佳化!$Z$1005:$AI$1005)</f>
        <v>-0.19779146447752638</v>
      </c>
      <c r="AZ531" s="118">
        <f>(SUMPRODUCT(AN531:AW531,MMULT(AN531:AW531,幕後結果!$AB$9:$AK$18)))*252</f>
        <v>5.9313708715763643E-2</v>
      </c>
      <c r="BA531" s="118">
        <f t="shared" si="116"/>
        <v>0.24354405908534013</v>
      </c>
      <c r="BB531" s="113">
        <f t="shared" si="117"/>
        <v>-0.98828715174360227</v>
      </c>
      <c r="BC531" s="50"/>
      <c r="BD531" s="50"/>
    </row>
    <row r="532" spans="1:56">
      <c r="A532" s="85">
        <v>531</v>
      </c>
      <c r="B532" s="114">
        <v>9.7245289771273669E-2</v>
      </c>
      <c r="C532" s="114">
        <v>0.81262422963289516</v>
      </c>
      <c r="D532" s="114">
        <v>6.5682050801256553E-2</v>
      </c>
      <c r="E532" s="114">
        <v>0.47118689653286427</v>
      </c>
      <c r="F532" s="114">
        <v>0.37575121484526597</v>
      </c>
      <c r="G532" s="114">
        <v>0.23258027348733745</v>
      </c>
      <c r="H532" s="114">
        <v>6.9597214810122709E-2</v>
      </c>
      <c r="I532" s="114">
        <v>0.29485887935836086</v>
      </c>
      <c r="J532" s="114">
        <v>0.91631652416164577</v>
      </c>
      <c r="K532" s="94">
        <v>0.65727935308614516</v>
      </c>
      <c r="L532" s="95"/>
      <c r="M532" s="96">
        <v>531</v>
      </c>
      <c r="N532" s="117">
        <v>-1.2974087613681962</v>
      </c>
      <c r="O532" s="117">
        <v>0.88760820096098902</v>
      </c>
      <c r="P532" s="117">
        <v>-1.5087444497074249</v>
      </c>
      <c r="Q532" s="117">
        <v>-7.2286644462039362E-2</v>
      </c>
      <c r="R532" s="117">
        <v>-0.31665891102025856</v>
      </c>
      <c r="S532" s="117">
        <v>-0.73037573385041032</v>
      </c>
      <c r="T532" s="117">
        <v>-1.4787975546405394</v>
      </c>
      <c r="U532" s="114">
        <v>-0.53924507972180291</v>
      </c>
      <c r="V532" s="114">
        <v>1.380713880648859</v>
      </c>
      <c r="W532" s="88">
        <v>0.40504927149408343</v>
      </c>
      <c r="X532" s="50"/>
      <c r="Y532" s="89">
        <v>531</v>
      </c>
      <c r="Z532" s="114">
        <f>(幕後結果!$AB$2+幕後結果!$AB$4*幕後結果_最佳化!$N1533)*12/3</f>
        <v>-1.6590886875380153</v>
      </c>
      <c r="AA532" s="114">
        <f>(幕後結果!$AC$2+幕後結果!$AC$4*幕後結果_最佳化!$O1533)*12/3</f>
        <v>1.4830192585345783</v>
      </c>
      <c r="AB532" s="114">
        <f>(幕後結果!$AD$2+幕後結果!$AD$4*幕後結果_最佳化!$P1533)*12/3</f>
        <v>-3.4212070850708294</v>
      </c>
      <c r="AC532" s="114">
        <f>(幕後結果!$AE$2+幕後結果!$AE$4*幕後結果_最佳化!$Q1533)*12/3</f>
        <v>-0.55628177807451562</v>
      </c>
      <c r="AD532" s="114">
        <f>(幕後結果!$AF$2+幕後結果!$AF$4*幕後結果_最佳化!$R1533)*12/3</f>
        <v>-1.8102912209716575</v>
      </c>
      <c r="AE532" s="114">
        <f>(幕後結果!$AG$2+幕後結果!$AG$4*幕後結果_最佳化!$S1533)*12/3</f>
        <v>-0.60126314870638686</v>
      </c>
      <c r="AF532" s="114">
        <f>(幕後結果!$AH$2+幕後結果!$AH$4*幕後結果_最佳化!$T1533)*12/3</f>
        <v>-0.86615903375705494</v>
      </c>
      <c r="AG532" s="114">
        <f>(幕後結果!$AI$2+幕後結果!$AI$4*幕後結果_最佳化!$U1533)*12/3</f>
        <v>-3.9289642142419745</v>
      </c>
      <c r="AH532" s="114">
        <f>(幕後結果!$AJ$2+幕後結果!$AJ$4*幕後結果_最佳化!$V1533)*12/3</f>
        <v>0.74372688232375983</v>
      </c>
      <c r="AI532" s="90">
        <f>(幕後結果!$AK$2+幕後結果!$AK$4*幕後結果_最佳化!$W1533)*12/3</f>
        <v>0.61960445748205184</v>
      </c>
      <c r="AJ532" s="50"/>
      <c r="AK532" s="50"/>
      <c r="AL532" s="50"/>
      <c r="AM532" s="98">
        <v>531</v>
      </c>
      <c r="AN532" s="118">
        <f t="shared" si="105"/>
        <v>0.13210805910336917</v>
      </c>
      <c r="AO532" s="118">
        <f t="shared" si="106"/>
        <v>5.0615328561103831E-2</v>
      </c>
      <c r="AP532" s="118">
        <f t="shared" si="107"/>
        <v>0.12379338243275392</v>
      </c>
      <c r="AQ532" s="118">
        <f t="shared" si="108"/>
        <v>5.7286742494769352E-2</v>
      </c>
      <c r="AR532" s="118">
        <f t="shared" si="109"/>
        <v>9.6141902986016992E-2</v>
      </c>
      <c r="AS532" s="118">
        <f t="shared" si="110"/>
        <v>0.10812467305692038</v>
      </c>
      <c r="AT532" s="118">
        <f t="shared" si="111"/>
        <v>0.13445325004411959</v>
      </c>
      <c r="AU532" s="118">
        <f t="shared" si="112"/>
        <v>0.10511024972158602</v>
      </c>
      <c r="AV532" s="118">
        <f t="shared" si="113"/>
        <v>0.11138246616349178</v>
      </c>
      <c r="AW532" s="118">
        <f t="shared" si="114"/>
        <v>8.0983945435868954E-2</v>
      </c>
      <c r="AX532" s="118">
        <f t="shared" si="115"/>
        <v>0.99999999999999989</v>
      </c>
      <c r="AY532" s="118">
        <f>SUMPRODUCT(AN532:AW532,幕後結果_最佳化!$Z$1005:$AI$1005)</f>
        <v>-0.17198773598608544</v>
      </c>
      <c r="AZ532" s="118">
        <f>(SUMPRODUCT(AN532:AW532,MMULT(AN532:AW532,幕後結果!$AB$9:$AK$18)))*252</f>
        <v>6.919937902374515E-2</v>
      </c>
      <c r="BA532" s="118">
        <f t="shared" si="116"/>
        <v>0.26305774845791019</v>
      </c>
      <c r="BB532" s="113">
        <f t="shared" si="117"/>
        <v>-0.81688426684176507</v>
      </c>
      <c r="BC532" s="50"/>
      <c r="BD532" s="50"/>
    </row>
    <row r="533" spans="1:56">
      <c r="A533" s="85">
        <v>532</v>
      </c>
      <c r="B533" s="114">
        <v>0.84443930615578289</v>
      </c>
      <c r="C533" s="114">
        <v>0.36757480884407223</v>
      </c>
      <c r="D533" s="114">
        <v>0.81398141367569399</v>
      </c>
      <c r="E533" s="114">
        <v>0.26750723552172762</v>
      </c>
      <c r="F533" s="114">
        <v>0.3121557012047147</v>
      </c>
      <c r="G533" s="114">
        <v>0.55181850282107114</v>
      </c>
      <c r="H533" s="114">
        <v>0.6751313123615803</v>
      </c>
      <c r="I533" s="114">
        <v>0.18098631447984892</v>
      </c>
      <c r="J533" s="114">
        <v>5.617650473596747E-2</v>
      </c>
      <c r="K533" s="94">
        <v>0.21186027495425508</v>
      </c>
      <c r="L533" s="95"/>
      <c r="M533" s="96">
        <v>532</v>
      </c>
      <c r="N533" s="117">
        <v>1.012871825159551</v>
      </c>
      <c r="O533" s="117">
        <v>-0.33828341898884395</v>
      </c>
      <c r="P533" s="117">
        <v>0.89266392896060009</v>
      </c>
      <c r="Q533" s="117">
        <v>-0.62036961670302559</v>
      </c>
      <c r="R533" s="117">
        <v>-0.48974917119440187</v>
      </c>
      <c r="S533" s="117">
        <v>0.13025713249863843</v>
      </c>
      <c r="T533" s="117">
        <v>0.4541270635261348</v>
      </c>
      <c r="U533" s="114">
        <v>-0.91161271054710069</v>
      </c>
      <c r="V533" s="114">
        <v>-1.5877052317011286</v>
      </c>
      <c r="W533" s="88">
        <v>-0.79998316713767137</v>
      </c>
      <c r="X533" s="50"/>
      <c r="Y533" s="89">
        <v>532</v>
      </c>
      <c r="Z533" s="114">
        <f>(幕後結果!$AB$2+幕後結果!$AB$4*幕後結果_最佳化!$N1534)*12/3</f>
        <v>1.209241091585106</v>
      </c>
      <c r="AA533" s="114">
        <f>(幕後結果!$AC$2+幕後結果!$AC$4*幕後結果_最佳化!$O1534)*12/3</f>
        <v>1.7395022880106981</v>
      </c>
      <c r="AB533" s="114">
        <f>(幕後結果!$AD$2+幕後結果!$AD$4*幕後結果_最佳化!$P1534)*12/3</f>
        <v>1.0899382823447417</v>
      </c>
      <c r="AC533" s="114">
        <f>(幕後結果!$AE$2+幕後結果!$AE$4*幕後結果_最佳化!$Q1534)*12/3</f>
        <v>-0.82425868929747159</v>
      </c>
      <c r="AD533" s="114">
        <f>(幕後結果!$AF$2+幕後結果!$AF$4*幕後結果_最佳化!$R1534)*12/3</f>
        <v>-0.96305063602841645</v>
      </c>
      <c r="AE533" s="114">
        <f>(幕後結果!$AG$2+幕後結果!$AG$4*幕後結果_最佳化!$S1534)*12/3</f>
        <v>0.66152144685289826</v>
      </c>
      <c r="AF533" s="114">
        <f>(幕後結果!$AH$2+幕後結果!$AH$4*幕後結果_最佳化!$T1534)*12/3</f>
        <v>-0.26269365469906175</v>
      </c>
      <c r="AG533" s="114">
        <f>(幕後結果!$AI$2+幕後結果!$AI$4*幕後結果_最佳化!$U1534)*12/3</f>
        <v>-2.3762988795711917</v>
      </c>
      <c r="AH533" s="114">
        <f>(幕後結果!$AJ$2+幕後結果!$AJ$4*幕後結果_最佳化!$V1534)*12/3</f>
        <v>6.7402638380669178E-3</v>
      </c>
      <c r="AI533" s="90">
        <f>(幕後結果!$AK$2+幕後結果!$AK$4*幕後結果_最佳化!$W1534)*12/3</f>
        <v>-9.4005838769818384E-3</v>
      </c>
      <c r="AJ533" s="50"/>
      <c r="AK533" s="50"/>
      <c r="AL533" s="50"/>
      <c r="AM533" s="98">
        <v>532</v>
      </c>
      <c r="AN533" s="118">
        <f t="shared" si="105"/>
        <v>8.5727729237589451E-2</v>
      </c>
      <c r="AO533" s="118">
        <f t="shared" si="106"/>
        <v>7.9380144481633899E-2</v>
      </c>
      <c r="AP533" s="118">
        <f t="shared" si="107"/>
        <v>0.17962625573473454</v>
      </c>
      <c r="AQ533" s="118">
        <f t="shared" si="108"/>
        <v>5.2969531197757672E-2</v>
      </c>
      <c r="AR533" s="118">
        <f t="shared" si="109"/>
        <v>5.866808792186582E-2</v>
      </c>
      <c r="AS533" s="118">
        <f t="shared" si="110"/>
        <v>0.13986528573606177</v>
      </c>
      <c r="AT533" s="118">
        <f t="shared" si="111"/>
        <v>5.9547278009199019E-2</v>
      </c>
      <c r="AU533" s="118">
        <f t="shared" si="112"/>
        <v>0.16610987445669312</v>
      </c>
      <c r="AV533" s="118">
        <f t="shared" si="113"/>
        <v>6.3550038075491797E-2</v>
      </c>
      <c r="AW533" s="118">
        <f t="shared" si="114"/>
        <v>0.11455577514897289</v>
      </c>
      <c r="AX533" s="118">
        <f t="shared" si="115"/>
        <v>0.99999999999999989</v>
      </c>
      <c r="AY533" s="118">
        <f>SUMPRODUCT(AN533:AW533,幕後結果_最佳化!$Z$1005:$AI$1005)</f>
        <v>-0.20104057538716397</v>
      </c>
      <c r="AZ533" s="118">
        <f>(SUMPRODUCT(AN533:AW533,MMULT(AN533:AW533,幕後結果!$AB$9:$AK$18)))*252</f>
        <v>9.145249377309525E-2</v>
      </c>
      <c r="BA533" s="118">
        <f t="shared" si="116"/>
        <v>0.3024111336791277</v>
      </c>
      <c r="BB533" s="113">
        <f t="shared" si="117"/>
        <v>-0.80665209782254998</v>
      </c>
      <c r="BC533" s="50"/>
      <c r="BD533" s="50"/>
    </row>
    <row r="534" spans="1:56">
      <c r="A534" s="85">
        <v>533</v>
      </c>
      <c r="B534" s="114">
        <v>0.70428320716399617</v>
      </c>
      <c r="C534" s="114">
        <v>0.36737118514258316</v>
      </c>
      <c r="D534" s="114">
        <v>0.87041055680243828</v>
      </c>
      <c r="E534" s="114">
        <v>0.54163977876808378</v>
      </c>
      <c r="F534" s="114">
        <v>0.90299643213831704</v>
      </c>
      <c r="G534" s="114">
        <v>0.68784786246040164</v>
      </c>
      <c r="H534" s="114">
        <v>0.4483531902402631</v>
      </c>
      <c r="I534" s="114">
        <v>0.44279067808643147</v>
      </c>
      <c r="J534" s="114">
        <v>0.50193256720700985</v>
      </c>
      <c r="K534" s="94">
        <v>0.32845608645952806</v>
      </c>
      <c r="L534" s="95"/>
      <c r="M534" s="96">
        <v>533</v>
      </c>
      <c r="N534" s="117">
        <v>0.53675973844292568</v>
      </c>
      <c r="O534" s="117">
        <v>-0.33882393352453655</v>
      </c>
      <c r="P534" s="117">
        <v>1.128334007633381</v>
      </c>
      <c r="Q534" s="117">
        <v>0.10456568793393602</v>
      </c>
      <c r="R534" s="117">
        <v>1.2988158445617843</v>
      </c>
      <c r="S534" s="117">
        <v>0.48975924217083927</v>
      </c>
      <c r="T534" s="117">
        <v>-0.1298231075087426</v>
      </c>
      <c r="U534" s="114">
        <v>-0.14389756797920641</v>
      </c>
      <c r="V534" s="114">
        <v>4.8442465500821725E-3</v>
      </c>
      <c r="W534" s="88">
        <v>-0.44418038443963875</v>
      </c>
      <c r="X534" s="50"/>
      <c r="Y534" s="89">
        <v>533</v>
      </c>
      <c r="Z534" s="114">
        <f>(幕後結果!$AB$2+幕後結果!$AB$4*幕後結果_最佳化!$N1535)*12/3</f>
        <v>0.61812394135953341</v>
      </c>
      <c r="AA534" s="114">
        <f>(幕後結果!$AC$2+幕後結果!$AC$4*幕後結果_最佳化!$O1535)*12/3</f>
        <v>1.4251787130394031</v>
      </c>
      <c r="AB534" s="114">
        <f>(幕後結果!$AD$2+幕後結果!$AD$4*幕後結果_最佳化!$P1535)*12/3</f>
        <v>0.81973318196167355</v>
      </c>
      <c r="AC534" s="114">
        <f>(幕後結果!$AE$2+幕後結果!$AE$4*幕後結果_最佳化!$Q1535)*12/3</f>
        <v>-0.41020365299275485</v>
      </c>
      <c r="AD534" s="114">
        <f>(幕後結果!$AF$2+幕後結果!$AF$4*幕後結果_最佳化!$R1535)*12/3</f>
        <v>0.87282059463768069</v>
      </c>
      <c r="AE534" s="114">
        <f>(幕後結果!$AG$2+幕後結果!$AG$4*幕後結果_最佳化!$S1535)*12/3</f>
        <v>1.3162415084477148</v>
      </c>
      <c r="AF534" s="114">
        <f>(幕後結果!$AH$2+幕後結果!$AH$4*幕後結果_最佳化!$T1535)*12/3</f>
        <v>-0.28748985688034717</v>
      </c>
      <c r="AG534" s="114">
        <f>(幕後結果!$AI$2+幕後結果!$AI$4*幕後結果_最佳化!$U1535)*12/3</f>
        <v>-0.76051473832989902</v>
      </c>
      <c r="AH534" s="114">
        <f>(幕後結果!$AJ$2+幕後結果!$AJ$4*幕後結果_最佳化!$V1535)*12/3</f>
        <v>0.75172102855166723</v>
      </c>
      <c r="AI534" s="90">
        <f>(幕後結果!$AK$2+幕後結果!$AK$4*幕後結果_最佳化!$W1535)*12/3</f>
        <v>0.73149067035479565</v>
      </c>
      <c r="AJ534" s="50"/>
      <c r="AK534" s="50"/>
      <c r="AL534" s="50"/>
      <c r="AM534" s="98">
        <v>533</v>
      </c>
      <c r="AN534" s="118">
        <f t="shared" si="105"/>
        <v>6.788234889771344E-2</v>
      </c>
      <c r="AO534" s="118">
        <f t="shared" si="106"/>
        <v>0.20754115395615155</v>
      </c>
      <c r="AP534" s="118">
        <f t="shared" si="107"/>
        <v>7.1670395560887973E-2</v>
      </c>
      <c r="AQ534" s="118">
        <f t="shared" si="108"/>
        <v>0.17444588827299676</v>
      </c>
      <c r="AR534" s="118">
        <f t="shared" si="109"/>
        <v>1.1603346360809589E-2</v>
      </c>
      <c r="AS534" s="118">
        <f t="shared" si="110"/>
        <v>0.10145085176891665</v>
      </c>
      <c r="AT534" s="118">
        <f t="shared" si="111"/>
        <v>0.17472498612124471</v>
      </c>
      <c r="AU534" s="118">
        <f t="shared" si="112"/>
        <v>4.9171296919042012E-2</v>
      </c>
      <c r="AV534" s="118">
        <f t="shared" si="113"/>
        <v>9.7308572540400942E-2</v>
      </c>
      <c r="AW534" s="118">
        <f t="shared" si="114"/>
        <v>4.420115960183639E-2</v>
      </c>
      <c r="AX534" s="118">
        <f t="shared" si="115"/>
        <v>1</v>
      </c>
      <c r="AY534" s="118">
        <f>SUMPRODUCT(AN534:AW534,幕後結果_最佳化!$Z$1005:$AI$1005)</f>
        <v>0.1433994268856193</v>
      </c>
      <c r="AZ534" s="118">
        <f>(SUMPRODUCT(AN534:AW534,MMULT(AN534:AW534,幕後結果!$AB$9:$AK$18)))*252</f>
        <v>5.6491604961138545E-2</v>
      </c>
      <c r="BA534" s="118">
        <f t="shared" si="116"/>
        <v>0.23767962672711043</v>
      </c>
      <c r="BB534" s="113">
        <f t="shared" si="117"/>
        <v>0.42283568124670085</v>
      </c>
      <c r="BC534" s="50"/>
      <c r="BD534" s="50"/>
    </row>
    <row r="535" spans="1:56">
      <c r="A535" s="85">
        <v>534</v>
      </c>
      <c r="B535" s="114">
        <v>0.77311035468912825</v>
      </c>
      <c r="C535" s="114">
        <v>0.3906676696473883</v>
      </c>
      <c r="D535" s="114">
        <v>0.38756066665956723</v>
      </c>
      <c r="E535" s="114">
        <v>0.73323796081350801</v>
      </c>
      <c r="F535" s="114">
        <v>2.9053546483674975E-2</v>
      </c>
      <c r="G535" s="114">
        <v>0.76622349655446054</v>
      </c>
      <c r="H535" s="114">
        <v>0.58860623027180137</v>
      </c>
      <c r="I535" s="114">
        <v>0.8421897930271558</v>
      </c>
      <c r="J535" s="114">
        <v>0.71104421638236848</v>
      </c>
      <c r="K535" s="94">
        <v>5.0781321232153509E-2</v>
      </c>
      <c r="L535" s="95"/>
      <c r="M535" s="96">
        <v>534</v>
      </c>
      <c r="N535" s="117">
        <v>0.749129276854131</v>
      </c>
      <c r="O535" s="117">
        <v>-0.27757928023064132</v>
      </c>
      <c r="P535" s="117">
        <v>-0.28568246867133662</v>
      </c>
      <c r="Q535" s="117">
        <v>0.62263549809967256</v>
      </c>
      <c r="R535" s="117">
        <v>-1.8948891193881925</v>
      </c>
      <c r="S535" s="117">
        <v>0.72646622284828255</v>
      </c>
      <c r="T535" s="117">
        <v>0.22396114193587782</v>
      </c>
      <c r="U535" s="114">
        <v>1.0034984717012128</v>
      </c>
      <c r="V535" s="114">
        <v>0.55643785415681246</v>
      </c>
      <c r="W535" s="88">
        <v>-1.6373247005840132</v>
      </c>
      <c r="X535" s="50"/>
      <c r="Y535" s="89">
        <v>534</v>
      </c>
      <c r="Z535" s="114">
        <f>(幕後結果!$AB$2+幕後結果!$AB$4*幕後結果_最佳化!$N1536)*12/3</f>
        <v>0.88179142606060668</v>
      </c>
      <c r="AA535" s="114">
        <f>(幕後結果!$AC$2+幕後結果!$AC$4*幕後結果_最佳化!$O1536)*12/3</f>
        <v>1.6283834342606205</v>
      </c>
      <c r="AB535" s="114">
        <f>(幕後結果!$AD$2+幕後結果!$AD$4*幕後結果_最佳化!$P1536)*12/3</f>
        <v>-0.40364869558334276</v>
      </c>
      <c r="AC535" s="114">
        <f>(幕後結果!$AE$2+幕後結果!$AE$4*幕後結果_最佳化!$Q1536)*12/3</f>
        <v>-4.6214222424816709E-2</v>
      </c>
      <c r="AD535" s="114">
        <f>(幕後結果!$AF$2+幕後結果!$AF$4*幕後結果_最佳化!$R1536)*12/3</f>
        <v>-2.4813829013725734</v>
      </c>
      <c r="AE535" s="114">
        <f>(幕後結果!$AG$2+幕後結果!$AG$4*幕後結果_最佳化!$S1536)*12/3</f>
        <v>1.0017412113033783</v>
      </c>
      <c r="AF535" s="114">
        <f>(幕後結果!$AH$2+幕後結果!$AH$4*幕後結果_最佳化!$T1536)*12/3</f>
        <v>-0.26434446602985562</v>
      </c>
      <c r="AG535" s="114">
        <f>(幕後結果!$AI$2+幕後結果!$AI$4*幕後結果_最佳化!$U1536)*12/3</f>
        <v>-0.31130015201561023</v>
      </c>
      <c r="AH535" s="114">
        <f>(幕後結果!$AJ$2+幕後結果!$AJ$4*幕後結果_最佳化!$V1536)*12/3</f>
        <v>1.1696775918764484</v>
      </c>
      <c r="AI535" s="90">
        <f>(幕後結果!$AK$2+幕後結果!$AK$4*幕後結果_最佳化!$W1536)*12/3</f>
        <v>-6.3421717883183071E-3</v>
      </c>
      <c r="AJ535" s="50"/>
      <c r="AK535" s="50"/>
      <c r="AL535" s="50"/>
      <c r="AM535" s="98">
        <v>534</v>
      </c>
      <c r="AN535" s="118">
        <f t="shared" si="105"/>
        <v>0.12385950232320671</v>
      </c>
      <c r="AO535" s="118">
        <f t="shared" si="106"/>
        <v>9.1344241948319929E-3</v>
      </c>
      <c r="AP535" s="118">
        <f t="shared" si="107"/>
        <v>3.2529279697030677E-2</v>
      </c>
      <c r="AQ535" s="118">
        <f t="shared" si="108"/>
        <v>0.27250928756769882</v>
      </c>
      <c r="AR535" s="118">
        <f t="shared" si="109"/>
        <v>6.0977783455717846E-2</v>
      </c>
      <c r="AS535" s="118">
        <f t="shared" si="110"/>
        <v>7.0225472636631037E-2</v>
      </c>
      <c r="AT535" s="118">
        <f t="shared" si="111"/>
        <v>4.6149379282332273E-2</v>
      </c>
      <c r="AU535" s="118">
        <f t="shared" si="112"/>
        <v>0.17794194146508657</v>
      </c>
      <c r="AV535" s="118">
        <f t="shared" si="113"/>
        <v>5.8463322311062084E-2</v>
      </c>
      <c r="AW535" s="118">
        <f t="shared" si="114"/>
        <v>0.14820960706640177</v>
      </c>
      <c r="AX535" s="118">
        <f t="shared" si="115"/>
        <v>0.99999999999999978</v>
      </c>
      <c r="AY535" s="118">
        <f>SUMPRODUCT(AN535:AW535,幕後結果_最佳化!$Z$1005:$AI$1005)</f>
        <v>-0.31779158856433531</v>
      </c>
      <c r="AZ535" s="118">
        <f>(SUMPRODUCT(AN535:AW535,MMULT(AN535:AW535,幕後結果!$AB$9:$AK$18)))*252</f>
        <v>6.7070803999792677E-2</v>
      </c>
      <c r="BA535" s="118">
        <f t="shared" si="116"/>
        <v>0.25898031585391329</v>
      </c>
      <c r="BB535" s="113">
        <f t="shared" si="117"/>
        <v>-1.3927374649114095</v>
      </c>
      <c r="BC535" s="50"/>
      <c r="BD535" s="50"/>
    </row>
    <row r="536" spans="1:56">
      <c r="A536" s="85">
        <v>535</v>
      </c>
      <c r="B536" s="114">
        <v>0.69712185223602008</v>
      </c>
      <c r="C536" s="114">
        <v>0.1365256388528755</v>
      </c>
      <c r="D536" s="114">
        <v>0.16861818760638059</v>
      </c>
      <c r="E536" s="114">
        <v>0.74436128847597471</v>
      </c>
      <c r="F536" s="114">
        <v>0.15470205436181006</v>
      </c>
      <c r="G536" s="114">
        <v>0.15495300806151091</v>
      </c>
      <c r="H536" s="114">
        <v>0.69824589865999798</v>
      </c>
      <c r="I536" s="114">
        <v>0.6800116399580125</v>
      </c>
      <c r="J536" s="114">
        <v>0.66740910627765726</v>
      </c>
      <c r="K536" s="94">
        <v>0.32592740027151623</v>
      </c>
      <c r="L536" s="95"/>
      <c r="M536" s="96">
        <v>535</v>
      </c>
      <c r="N536" s="117">
        <v>0.51614048244278665</v>
      </c>
      <c r="O536" s="117">
        <v>-1.0960628343734482</v>
      </c>
      <c r="P536" s="117">
        <v>-0.95964010915365094</v>
      </c>
      <c r="Q536" s="117">
        <v>0.65684991860180719</v>
      </c>
      <c r="R536" s="117">
        <v>-1.0164731886667697</v>
      </c>
      <c r="S536" s="117">
        <v>-1.0154192596759453</v>
      </c>
      <c r="T536" s="117">
        <v>0.51936217584378364</v>
      </c>
      <c r="U536" s="114">
        <v>0.4677313485837804</v>
      </c>
      <c r="V536" s="114">
        <v>0.43277011357063677</v>
      </c>
      <c r="W536" s="88">
        <v>-0.4511869691553374</v>
      </c>
      <c r="X536" s="50"/>
      <c r="Y536" s="89">
        <v>535</v>
      </c>
      <c r="Z536" s="114">
        <f>(幕後結果!$AB$2+幕後結果!$AB$4*幕後結果_最佳化!$N1537)*12/3</f>
        <v>0.59252409588905275</v>
      </c>
      <c r="AA536" s="114">
        <f>(幕後結果!$AC$2+幕後結果!$AC$4*幕後結果_最佳化!$O1537)*12/3</f>
        <v>0.6295588088682853</v>
      </c>
      <c r="AB536" s="114">
        <f>(幕後結果!$AD$2+幕後結果!$AD$4*幕後結果_最佳化!$P1537)*12/3</f>
        <v>-1.6999093676722812</v>
      </c>
      <c r="AC536" s="114">
        <f>(幕後結果!$AE$2+幕後結果!$AE$4*幕後結果_最佳化!$Q1537)*12/3</f>
        <v>-0.13957161665967777</v>
      </c>
      <c r="AD536" s="114">
        <f>(幕後結果!$AF$2+幕後結果!$AF$4*幕後結果_最佳化!$R1537)*12/3</f>
        <v>-1.8804906181916152</v>
      </c>
      <c r="AE536" s="114">
        <f>(幕後結果!$AG$2+幕後結果!$AG$4*幕後結果_最佳化!$S1537)*12/3</f>
        <v>-0.67500018017210495</v>
      </c>
      <c r="AF536" s="114">
        <f>(幕後結果!$AH$2+幕後結果!$AH$4*幕後結果_最佳化!$T1537)*12/3</f>
        <v>-0.13042130705220562</v>
      </c>
      <c r="AG536" s="114">
        <f>(幕後結果!$AI$2+幕後結果!$AI$4*幕後結果_最佳化!$U1537)*12/3</f>
        <v>-1.0088222760632237</v>
      </c>
      <c r="AH536" s="114">
        <f>(幕後結果!$AJ$2+幕後結果!$AJ$4*幕後結果_最佳化!$V1537)*12/3</f>
        <v>0.81816892622156911</v>
      </c>
      <c r="AI536" s="90">
        <f>(幕後結果!$AK$2+幕後結果!$AK$4*幕後結果_最佳化!$W1537)*12/3</f>
        <v>0.88485518431786414</v>
      </c>
      <c r="AJ536" s="50"/>
      <c r="AK536" s="50"/>
      <c r="AL536" s="50"/>
      <c r="AM536" s="98">
        <v>535</v>
      </c>
      <c r="AN536" s="118">
        <f t="shared" si="105"/>
        <v>0.10310241215380543</v>
      </c>
      <c r="AO536" s="118">
        <f t="shared" si="106"/>
        <v>0.14566639643125839</v>
      </c>
      <c r="AP536" s="118">
        <f t="shared" si="107"/>
        <v>8.4145939610030113E-2</v>
      </c>
      <c r="AQ536" s="118">
        <f t="shared" si="108"/>
        <v>7.8714755051605856E-2</v>
      </c>
      <c r="AR536" s="118">
        <f t="shared" si="109"/>
        <v>0.10551840975674705</v>
      </c>
      <c r="AS536" s="118">
        <f t="shared" si="110"/>
        <v>9.1526822553620088E-2</v>
      </c>
      <c r="AT536" s="118">
        <f t="shared" si="111"/>
        <v>3.1399829227930962E-3</v>
      </c>
      <c r="AU536" s="118">
        <f t="shared" si="112"/>
        <v>7.9712022304683536E-2</v>
      </c>
      <c r="AV536" s="118">
        <f t="shared" si="113"/>
        <v>0.13410781502164149</v>
      </c>
      <c r="AW536" s="118">
        <f t="shared" si="114"/>
        <v>0.17436544419381481</v>
      </c>
      <c r="AX536" s="118">
        <f t="shared" si="115"/>
        <v>0.99999999999999989</v>
      </c>
      <c r="AY536" s="118">
        <f>SUMPRODUCT(AN536:AW536,幕後結果_最佳化!$Z$1005:$AI$1005)</f>
        <v>0.14562738125696589</v>
      </c>
      <c r="AZ536" s="118">
        <f>(SUMPRODUCT(AN536:AW536,MMULT(AN536:AW536,幕後結果!$AB$9:$AK$18)))*252</f>
        <v>7.4360176565762506E-2</v>
      </c>
      <c r="BA536" s="118">
        <f t="shared" si="116"/>
        <v>0.27269062427183394</v>
      </c>
      <c r="BB536" s="113">
        <f t="shared" si="117"/>
        <v>0.37671768705388731</v>
      </c>
      <c r="BC536" s="50"/>
      <c r="BD536" s="50"/>
    </row>
    <row r="537" spans="1:56">
      <c r="A537" s="85">
        <v>536</v>
      </c>
      <c r="B537" s="114">
        <v>0.59090678078530834</v>
      </c>
      <c r="C537" s="114">
        <v>8.5516832104221008E-2</v>
      </c>
      <c r="D537" s="114">
        <v>0.2923468597587322</v>
      </c>
      <c r="E537" s="114">
        <v>0.30978157235719062</v>
      </c>
      <c r="F537" s="114">
        <v>0.68058748223521914</v>
      </c>
      <c r="G537" s="114">
        <v>0.56266930282662386</v>
      </c>
      <c r="H537" s="114">
        <v>0.18154710076854896</v>
      </c>
      <c r="I537" s="114">
        <v>0.25456454647121363</v>
      </c>
      <c r="J537" s="114">
        <v>0.35967515180398935</v>
      </c>
      <c r="K537" s="94">
        <v>0.66110822410511072</v>
      </c>
      <c r="L537" s="95"/>
      <c r="M537" s="96">
        <v>536</v>
      </c>
      <c r="N537" s="117">
        <v>0.22987817191465071</v>
      </c>
      <c r="O537" s="117">
        <v>-1.3688899932219083</v>
      </c>
      <c r="P537" s="117">
        <v>-0.54654157205451614</v>
      </c>
      <c r="Q537" s="117">
        <v>-0.49646957978397871</v>
      </c>
      <c r="R537" s="117">
        <v>0.46934222839864881</v>
      </c>
      <c r="S537" s="117">
        <v>0.15774036200000258</v>
      </c>
      <c r="T537" s="117">
        <v>-0.90948494422188164</v>
      </c>
      <c r="U537" s="114">
        <v>-0.66019438839991906</v>
      </c>
      <c r="V537" s="114">
        <v>-0.35932723337575395</v>
      </c>
      <c r="W537" s="88">
        <v>0.41548956603730763</v>
      </c>
      <c r="X537" s="50"/>
      <c r="Y537" s="89">
        <v>536</v>
      </c>
      <c r="Z537" s="114">
        <f>(幕後結果!$AB$2+幕後結果!$AB$4*幕後結果_最佳化!$N1538)*12/3</f>
        <v>0.23711501063914686</v>
      </c>
      <c r="AA537" s="114">
        <f>(幕後結果!$AC$2+幕後結果!$AC$4*幕後結果_最佳化!$O1538)*12/3</f>
        <v>0.15914770618757923</v>
      </c>
      <c r="AB537" s="114">
        <f>(幕後結果!$AD$2+幕後結果!$AD$4*幕後結果_最佳化!$P1538)*12/3</f>
        <v>-1.6911860664282541</v>
      </c>
      <c r="AC537" s="114">
        <f>(幕後結果!$AE$2+幕後結果!$AE$4*幕後結果_最佳化!$Q1538)*12/3</f>
        <v>-0.93719553579783488</v>
      </c>
      <c r="AD537" s="114">
        <f>(幕後結果!$AF$2+幕後結果!$AF$4*幕後結果_最佳化!$R1538)*12/3</f>
        <v>-0.63283184735955733</v>
      </c>
      <c r="AE537" s="114">
        <f>(幕後結果!$AG$2+幕後結果!$AG$4*幕後結果_最佳化!$S1538)*12/3</f>
        <v>0.33395521175084636</v>
      </c>
      <c r="AF537" s="114">
        <f>(幕後結果!$AH$2+幕後結果!$AH$4*幕後結果_最佳化!$T1538)*12/3</f>
        <v>-0.78981637933526772</v>
      </c>
      <c r="AG537" s="114">
        <f>(幕後結果!$AI$2+幕後結果!$AI$4*幕後結果_最佳化!$U1538)*12/3</f>
        <v>-2.5081597632016943</v>
      </c>
      <c r="AH537" s="114">
        <f>(幕後結果!$AJ$2+幕後結果!$AJ$4*幕後結果_最佳化!$V1538)*12/3</f>
        <v>-6.041644079751618E-2</v>
      </c>
      <c r="AI537" s="90">
        <f>(幕後結果!$AK$2+幕後結果!$AK$4*幕後結果_最佳化!$W1538)*12/3</f>
        <v>0.80851473192169088</v>
      </c>
      <c r="AJ537" s="50"/>
      <c r="AK537" s="50"/>
      <c r="AL537" s="50"/>
      <c r="AM537" s="98">
        <v>536</v>
      </c>
      <c r="AN537" s="118">
        <f t="shared" si="105"/>
        <v>8.0765505842710111E-2</v>
      </c>
      <c r="AO537" s="118">
        <f t="shared" si="106"/>
        <v>3.8493498426557658E-2</v>
      </c>
      <c r="AP537" s="118">
        <f t="shared" si="107"/>
        <v>3.2831383283878753E-2</v>
      </c>
      <c r="AQ537" s="118">
        <f t="shared" si="108"/>
        <v>9.7197762414314604E-2</v>
      </c>
      <c r="AR537" s="118">
        <f t="shared" si="109"/>
        <v>0.17263093022873038</v>
      </c>
      <c r="AS537" s="118">
        <f t="shared" si="110"/>
        <v>4.7691602270379496E-2</v>
      </c>
      <c r="AT537" s="118">
        <f t="shared" si="111"/>
        <v>0.1664598538041098</v>
      </c>
      <c r="AU537" s="118">
        <f t="shared" si="112"/>
        <v>7.5021179211592112E-2</v>
      </c>
      <c r="AV537" s="118">
        <f t="shared" si="113"/>
        <v>9.5864670474279726E-2</v>
      </c>
      <c r="AW537" s="118">
        <f t="shared" si="114"/>
        <v>0.19304361404344747</v>
      </c>
      <c r="AX537" s="118">
        <f t="shared" si="115"/>
        <v>1</v>
      </c>
      <c r="AY537" s="118">
        <f>SUMPRODUCT(AN537:AW537,幕後結果_最佳化!$Z$1005:$AI$1005)</f>
        <v>-0.11134904250221081</v>
      </c>
      <c r="AZ537" s="118">
        <f>(SUMPRODUCT(AN537:AW537,MMULT(AN537:AW537,幕後結果!$AB$9:$AK$18)))*252</f>
        <v>5.4218470653608762E-2</v>
      </c>
      <c r="BA537" s="118">
        <f t="shared" si="116"/>
        <v>0.23284860028269178</v>
      </c>
      <c r="BB537" s="113">
        <f t="shared" si="117"/>
        <v>-0.66244350326754586</v>
      </c>
      <c r="BC537" s="50"/>
      <c r="BD537" s="50"/>
    </row>
    <row r="538" spans="1:56">
      <c r="A538" s="85">
        <v>537</v>
      </c>
      <c r="B538" s="114">
        <v>0.10374987854736606</v>
      </c>
      <c r="C538" s="114">
        <v>0.84257908168301721</v>
      </c>
      <c r="D538" s="114">
        <v>0.7994773793340253</v>
      </c>
      <c r="E538" s="114">
        <v>0.60223542928550255</v>
      </c>
      <c r="F538" s="114">
        <v>0.7426621256037691</v>
      </c>
      <c r="G538" s="114">
        <v>0.30499620959436924</v>
      </c>
      <c r="H538" s="114">
        <v>0.82987294637255737</v>
      </c>
      <c r="I538" s="114">
        <v>0.7072237878002432</v>
      </c>
      <c r="J538" s="114">
        <v>0.68941803550110392</v>
      </c>
      <c r="K538" s="94">
        <v>0.84210577164765232</v>
      </c>
      <c r="L538" s="95"/>
      <c r="M538" s="96">
        <v>537</v>
      </c>
      <c r="N538" s="117">
        <v>-1.2604702952724924</v>
      </c>
      <c r="O538" s="117">
        <v>1.0051142552418342</v>
      </c>
      <c r="P538" s="117">
        <v>0.83975594113489893</v>
      </c>
      <c r="Q538" s="117">
        <v>0.2591375136086434</v>
      </c>
      <c r="R538" s="117">
        <v>0.65157442798996068</v>
      </c>
      <c r="S538" s="117">
        <v>-0.51008427811043888</v>
      </c>
      <c r="T538" s="117">
        <v>0.95366329134969408</v>
      </c>
      <c r="U538" s="114">
        <v>0.54529240858546935</v>
      </c>
      <c r="V538" s="114">
        <v>0.49420143134678418</v>
      </c>
      <c r="W538" s="88">
        <v>1.0031500757524976</v>
      </c>
      <c r="X538" s="50"/>
      <c r="Y538" s="89">
        <v>537</v>
      </c>
      <c r="Z538" s="114">
        <f>(幕後結果!$AB$2+幕後結果!$AB$4*幕後結果_最佳化!$N1539)*12/3</f>
        <v>-1.6132277202965091</v>
      </c>
      <c r="AA538" s="114">
        <f>(幕後結果!$AC$2+幕後結果!$AC$4*幕後結果_最佳化!$O1539)*12/3</f>
        <v>1.6287155830741655</v>
      </c>
      <c r="AB538" s="114">
        <f>(幕後結果!$AD$2+幕後結果!$AD$4*幕後結果_最佳化!$P1539)*12/3</f>
        <v>-0.87594294430367148</v>
      </c>
      <c r="AC538" s="114">
        <f>(幕後結果!$AE$2+幕後結果!$AE$4*幕後結果_最佳化!$Q1539)*12/3</f>
        <v>-0.33587154983896972</v>
      </c>
      <c r="AD538" s="114">
        <f>(幕後結果!$AF$2+幕後結果!$AF$4*幕後結果_最佳化!$R1539)*12/3</f>
        <v>-0.33702249902204584</v>
      </c>
      <c r="AE538" s="114">
        <f>(幕後結果!$AG$2+幕後結果!$AG$4*幕後結果_最佳化!$S1539)*12/3</f>
        <v>5.5189672433072878E-2</v>
      </c>
      <c r="AF538" s="114">
        <f>(幕後結果!$AH$2+幕後結果!$AH$4*幕後結果_最佳化!$T1539)*12/3</f>
        <v>0.21720612697501362</v>
      </c>
      <c r="AG538" s="114">
        <f>(幕後結果!$AI$2+幕後結果!$AI$4*幕後結果_最佳化!$U1539)*12/3</f>
        <v>-0.98374794500166873</v>
      </c>
      <c r="AH538" s="114">
        <f>(幕後結果!$AJ$2+幕後結果!$AJ$4*幕後結果_最佳化!$V1539)*12/3</f>
        <v>1.2520486483743172</v>
      </c>
      <c r="AI538" s="90">
        <f>(幕後結果!$AK$2+幕後結果!$AK$4*幕後結果_最佳化!$W1539)*12/3</f>
        <v>1.830486200794109</v>
      </c>
      <c r="AJ538" s="50"/>
      <c r="AK538" s="50"/>
      <c r="AL538" s="50"/>
      <c r="AM538" s="98">
        <v>537</v>
      </c>
      <c r="AN538" s="118">
        <f t="shared" si="105"/>
        <v>6.6070138358346381E-2</v>
      </c>
      <c r="AO538" s="118">
        <f t="shared" si="106"/>
        <v>5.9992917846734155E-2</v>
      </c>
      <c r="AP538" s="118">
        <f t="shared" si="107"/>
        <v>9.8211349033742248E-3</v>
      </c>
      <c r="AQ538" s="118">
        <f t="shared" si="108"/>
        <v>0.12664551367069818</v>
      </c>
      <c r="AR538" s="118">
        <f t="shared" si="109"/>
        <v>0.20100699359233953</v>
      </c>
      <c r="AS538" s="118">
        <f t="shared" si="110"/>
        <v>1.0768129967357324E-2</v>
      </c>
      <c r="AT538" s="118">
        <f t="shared" si="111"/>
        <v>4.3533222312936881E-2</v>
      </c>
      <c r="AU538" s="118">
        <f t="shared" si="112"/>
        <v>0.17829282069233399</v>
      </c>
      <c r="AV538" s="118">
        <f t="shared" si="113"/>
        <v>0.11209578983287743</v>
      </c>
      <c r="AW538" s="118">
        <f t="shared" si="114"/>
        <v>0.19177333882300207</v>
      </c>
      <c r="AX538" s="118">
        <f t="shared" si="115"/>
        <v>1.0000000000000002</v>
      </c>
      <c r="AY538" s="118">
        <f>SUMPRODUCT(AN538:AW538,幕後結果_最佳化!$Z$1005:$AI$1005)</f>
        <v>-0.24030587790181213</v>
      </c>
      <c r="AZ538" s="118">
        <f>(SUMPRODUCT(AN538:AW538,MMULT(AN538:AW538,幕後結果!$AB$9:$AK$18)))*252</f>
        <v>7.2311452926354713E-2</v>
      </c>
      <c r="BA538" s="118">
        <f t="shared" si="116"/>
        <v>0.26890788929734788</v>
      </c>
      <c r="BB538" s="113">
        <f t="shared" si="117"/>
        <v>-1.0531705806096825</v>
      </c>
      <c r="BC538" s="50"/>
      <c r="BD538" s="50"/>
    </row>
    <row r="539" spans="1:56">
      <c r="A539" s="85">
        <v>538</v>
      </c>
      <c r="B539" s="114">
        <v>1.5460596635222146E-2</v>
      </c>
      <c r="C539" s="114">
        <v>0.63477994068683796</v>
      </c>
      <c r="D539" s="114">
        <v>0.39509179357576785</v>
      </c>
      <c r="E539" s="114">
        <v>0.41733838949663449</v>
      </c>
      <c r="F539" s="114">
        <v>0.79004767444845636</v>
      </c>
      <c r="G539" s="114">
        <v>0.92495123534373835</v>
      </c>
      <c r="H539" s="114">
        <v>0.99963594974670578</v>
      </c>
      <c r="I539" s="114">
        <v>0.19750109351650491</v>
      </c>
      <c r="J539" s="114">
        <v>0.17700880702976129</v>
      </c>
      <c r="K539" s="94">
        <v>0.44888894699126536</v>
      </c>
      <c r="L539" s="95"/>
      <c r="M539" s="96">
        <v>538</v>
      </c>
      <c r="N539" s="117">
        <v>-2.1580853922809027</v>
      </c>
      <c r="O539" s="117">
        <v>0.34454013432244823</v>
      </c>
      <c r="P539" s="117">
        <v>-0.26607222277562598</v>
      </c>
      <c r="Q539" s="117">
        <v>-0.20870725141410684</v>
      </c>
      <c r="R539" s="117">
        <v>0.80658667872096179</v>
      </c>
      <c r="S539" s="117">
        <v>1.4391870647048237</v>
      </c>
      <c r="T539" s="117">
        <v>3.37877319032417</v>
      </c>
      <c r="U539" s="114">
        <v>-0.85058092899175008</v>
      </c>
      <c r="V539" s="114">
        <v>-0.92682459276199614</v>
      </c>
      <c r="W539" s="88">
        <v>-0.12846891829230614</v>
      </c>
      <c r="X539" s="50"/>
      <c r="Y539" s="89">
        <v>538</v>
      </c>
      <c r="Z539" s="114">
        <f>(幕後結果!$AB$2+幕後結果!$AB$4*幕後結果_最佳化!$N1540)*12/3</f>
        <v>-2.7276621002387782</v>
      </c>
      <c r="AA539" s="114">
        <f>(幕後結果!$AC$2+幕後結果!$AC$4*幕後結果_最佳化!$O1540)*12/3</f>
        <v>0.35497126741382479</v>
      </c>
      <c r="AB539" s="114">
        <f>(幕後結果!$AD$2+幕後結果!$AD$4*幕後結果_最佳化!$P1540)*12/3</f>
        <v>-3.2796418076420744</v>
      </c>
      <c r="AC539" s="114">
        <f>(幕後結果!$AE$2+幕後結果!$AE$4*幕後結果_最佳化!$Q1540)*12/3</f>
        <v>-0.79652887142108397</v>
      </c>
      <c r="AD539" s="114">
        <f>(幕後結果!$AF$2+幕後結果!$AF$4*幕後結果_最佳化!$R1540)*12/3</f>
        <v>-0.88698819555413255</v>
      </c>
      <c r="AE539" s="114">
        <f>(幕後結果!$AG$2+幕後結果!$AG$4*幕後結果_最佳化!$S1540)*12/3</f>
        <v>1.2626359834885794</v>
      </c>
      <c r="AF539" s="114">
        <f>(幕後結果!$AH$2+幕後結果!$AH$4*幕後結果_最佳化!$T1540)*12/3</f>
        <v>1.0591970470969896</v>
      </c>
      <c r="AG539" s="114">
        <f>(幕後結果!$AI$2+幕後結果!$AI$4*幕後結果_最佳化!$U1540)*12/3</f>
        <v>-3.1661994528751958</v>
      </c>
      <c r="AH539" s="114">
        <f>(幕後結果!$AJ$2+幕後結果!$AJ$4*幕後結果_最佳化!$V1540)*12/3</f>
        <v>1.0319540208635591</v>
      </c>
      <c r="AI539" s="90">
        <f>(幕後結果!$AK$2+幕後結果!$AK$4*幕後結果_最佳化!$W1540)*12/3</f>
        <v>0.61670983167843674</v>
      </c>
      <c r="AJ539" s="50"/>
      <c r="AK539" s="50"/>
      <c r="AL539" s="50"/>
      <c r="AM539" s="98">
        <v>538</v>
      </c>
      <c r="AN539" s="118">
        <f t="shared" si="105"/>
        <v>8.267006608727176E-2</v>
      </c>
      <c r="AO539" s="118">
        <f t="shared" si="106"/>
        <v>3.3163360361040388E-2</v>
      </c>
      <c r="AP539" s="118">
        <f t="shared" si="107"/>
        <v>0.12163170390368547</v>
      </c>
      <c r="AQ539" s="118">
        <f t="shared" si="108"/>
        <v>0.1283473282778442</v>
      </c>
      <c r="AR539" s="118">
        <f t="shared" si="109"/>
        <v>1.8891143543689988E-2</v>
      </c>
      <c r="AS539" s="118">
        <f t="shared" si="110"/>
        <v>9.7469249252339352E-3</v>
      </c>
      <c r="AT539" s="118">
        <f t="shared" si="111"/>
        <v>6.2329850141156287E-2</v>
      </c>
      <c r="AU539" s="118">
        <f t="shared" si="112"/>
        <v>0.23716355297098179</v>
      </c>
      <c r="AV539" s="118">
        <f t="shared" si="113"/>
        <v>0.1974923533885479</v>
      </c>
      <c r="AW539" s="118">
        <f t="shared" si="114"/>
        <v>0.10856371640054847</v>
      </c>
      <c r="AX539" s="118">
        <f t="shared" si="115"/>
        <v>1.0000000000000002</v>
      </c>
      <c r="AY539" s="118">
        <f>SUMPRODUCT(AN539:AW539,幕後結果_最佳化!$Z$1005:$AI$1005)</f>
        <v>-0.31941915680846017</v>
      </c>
      <c r="AZ539" s="118">
        <f>(SUMPRODUCT(AN539:AW539,MMULT(AN539:AW539,幕後結果!$AB$9:$AK$18)))*252</f>
        <v>7.830658602673983E-2</v>
      </c>
      <c r="BA539" s="118">
        <f t="shared" si="116"/>
        <v>0.2798331396149138</v>
      </c>
      <c r="BB539" s="113">
        <f t="shared" si="117"/>
        <v>-1.2947685799725426</v>
      </c>
      <c r="BC539" s="50"/>
      <c r="BD539" s="50"/>
    </row>
    <row r="540" spans="1:56">
      <c r="A540" s="85">
        <v>539</v>
      </c>
      <c r="B540" s="114">
        <v>0.75966654103520881</v>
      </c>
      <c r="C540" s="114">
        <v>7.3948886319406881E-2</v>
      </c>
      <c r="D540" s="114">
        <v>0.68673316495190528</v>
      </c>
      <c r="E540" s="114">
        <v>0.61113725680097764</v>
      </c>
      <c r="F540" s="114">
        <v>0.29019637959073674</v>
      </c>
      <c r="G540" s="114">
        <v>0.69361374931989128</v>
      </c>
      <c r="H540" s="114">
        <v>0.10022226819636892</v>
      </c>
      <c r="I540" s="114">
        <v>0.49553337379102258</v>
      </c>
      <c r="J540" s="114">
        <v>0.55542866993676898</v>
      </c>
      <c r="K540" s="94">
        <v>0.325998521835132</v>
      </c>
      <c r="L540" s="95"/>
      <c r="M540" s="96">
        <v>539</v>
      </c>
      <c r="N540" s="117">
        <v>0.70523031607713615</v>
      </c>
      <c r="O540" s="117">
        <v>-1.4469969684330313</v>
      </c>
      <c r="P540" s="117">
        <v>0.48661150321913321</v>
      </c>
      <c r="Q540" s="117">
        <v>0.28228434780746686</v>
      </c>
      <c r="R540" s="117">
        <v>-0.5528111113077252</v>
      </c>
      <c r="S540" s="117">
        <v>0.50611987151583948</v>
      </c>
      <c r="T540" s="117">
        <v>-1.2802860944236933</v>
      </c>
      <c r="U540" s="114">
        <v>-1.1196405472522207E-2</v>
      </c>
      <c r="V540" s="114">
        <v>0.1393891317524201</v>
      </c>
      <c r="W540" s="88">
        <v>-0.45098960126879911</v>
      </c>
      <c r="X540" s="50"/>
      <c r="Y540" s="89">
        <v>539</v>
      </c>
      <c r="Z540" s="114">
        <f>(幕後結果!$AB$2+幕後結果!$AB$4*幕後結果_最佳化!$N1541)*12/3</f>
        <v>0.82728865388501605</v>
      </c>
      <c r="AA540" s="114">
        <f>(幕後結果!$AC$2+幕後結果!$AC$4*幕後結果_最佳化!$O1541)*12/3</f>
        <v>0.39174799749208189</v>
      </c>
      <c r="AB540" s="114">
        <f>(幕後結果!$AD$2+幕後結果!$AD$4*幕後結果_最佳化!$P1541)*12/3</f>
        <v>-0.12711351114545433</v>
      </c>
      <c r="AC540" s="114">
        <f>(幕後結果!$AE$2+幕後結果!$AE$4*幕後結果_最佳化!$Q1541)*12/3</f>
        <v>-0.40521819851268104</v>
      </c>
      <c r="AD540" s="114">
        <f>(幕後結果!$AF$2+幕後結果!$AF$4*幕後結果_最佳化!$R1541)*12/3</f>
        <v>-1.209490044477213</v>
      </c>
      <c r="AE540" s="114">
        <f>(幕後結果!$AG$2+幕後結果!$AG$4*幕後結果_最佳化!$S1541)*12/3</f>
        <v>0.80602382181508725</v>
      </c>
      <c r="AF540" s="114">
        <f>(幕後結果!$AH$2+幕後結果!$AH$4*幕後結果_最佳化!$T1541)*12/3</f>
        <v>-0.88092167092505413</v>
      </c>
      <c r="AG540" s="114">
        <f>(幕後結果!$AI$2+幕後結果!$AI$4*幕後結果_最佳化!$U1541)*12/3</f>
        <v>-1.1378860061995557</v>
      </c>
      <c r="AH540" s="114">
        <f>(幕後結果!$AJ$2+幕後結果!$AJ$4*幕後結果_最佳化!$V1541)*12/3</f>
        <v>0.39935603625108795</v>
      </c>
      <c r="AI540" s="90">
        <f>(幕後結果!$AK$2+幕後結果!$AK$4*幕後結果_最佳化!$W1541)*12/3</f>
        <v>0.463988429563782</v>
      </c>
      <c r="AJ540" s="50"/>
      <c r="AK540" s="50"/>
      <c r="AL540" s="50"/>
      <c r="AM540" s="98">
        <v>539</v>
      </c>
      <c r="AN540" s="118">
        <f t="shared" si="105"/>
        <v>3.1490970643652576E-2</v>
      </c>
      <c r="AO540" s="118">
        <f t="shared" si="106"/>
        <v>0.19561514223305931</v>
      </c>
      <c r="AP540" s="118">
        <f t="shared" si="107"/>
        <v>0.19172460114549031</v>
      </c>
      <c r="AQ540" s="118">
        <f t="shared" si="108"/>
        <v>0.10807151148087943</v>
      </c>
      <c r="AR540" s="118">
        <f t="shared" si="109"/>
        <v>0.1872276345415812</v>
      </c>
      <c r="AS540" s="118">
        <f t="shared" si="110"/>
        <v>2.1032254309437507E-2</v>
      </c>
      <c r="AT540" s="118">
        <f t="shared" si="111"/>
        <v>0.14469920749540843</v>
      </c>
      <c r="AU540" s="118">
        <f t="shared" si="112"/>
        <v>8.527444120939838E-2</v>
      </c>
      <c r="AV540" s="118">
        <f t="shared" si="113"/>
        <v>3.6330207467674589E-3</v>
      </c>
      <c r="AW540" s="118">
        <f t="shared" si="114"/>
        <v>3.1231216194325291E-2</v>
      </c>
      <c r="AX540" s="118">
        <f t="shared" si="115"/>
        <v>1</v>
      </c>
      <c r="AY540" s="118">
        <f>SUMPRODUCT(AN540:AW540,幕後結果_最佳化!$Z$1005:$AI$1005)</f>
        <v>-0.25055055373863322</v>
      </c>
      <c r="AZ540" s="118">
        <f>(SUMPRODUCT(AN540:AW540,MMULT(AN540:AW540,幕後結果!$AB$9:$AK$18)))*252</f>
        <v>9.1556875495153872E-2</v>
      </c>
      <c r="BA540" s="118">
        <f t="shared" si="116"/>
        <v>0.30258366693388106</v>
      </c>
      <c r="BB540" s="113">
        <f t="shared" si="117"/>
        <v>-0.96981623863642463</v>
      </c>
      <c r="BC540" s="50"/>
      <c r="BD540" s="50"/>
    </row>
    <row r="541" spans="1:56">
      <c r="A541" s="85">
        <v>540</v>
      </c>
      <c r="B541" s="114">
        <v>0.68065818058595173</v>
      </c>
      <c r="C541" s="114">
        <v>0.79094874617910627</v>
      </c>
      <c r="D541" s="114">
        <v>0.58241992221128647</v>
      </c>
      <c r="E541" s="114">
        <v>0.87692625227995724</v>
      </c>
      <c r="F541" s="114">
        <v>0.52313721515136402</v>
      </c>
      <c r="G541" s="114">
        <v>0.81797697300629713</v>
      </c>
      <c r="H541" s="114">
        <v>0.86753649971617031</v>
      </c>
      <c r="I541" s="114">
        <v>0.64267900055239058</v>
      </c>
      <c r="J541" s="114">
        <v>0.56068138633540832</v>
      </c>
      <c r="K541" s="94">
        <v>8.8911848511103564E-2</v>
      </c>
      <c r="L541" s="95"/>
      <c r="M541" s="96">
        <v>540</v>
      </c>
      <c r="N541" s="117">
        <v>0.46954008613704151</v>
      </c>
      <c r="O541" s="117">
        <v>0.80971758715699682</v>
      </c>
      <c r="P541" s="117">
        <v>0.20808812950791825</v>
      </c>
      <c r="Q541" s="117">
        <v>1.1597576391575619</v>
      </c>
      <c r="R541" s="117">
        <v>5.8028948633887911E-2</v>
      </c>
      <c r="S541" s="117">
        <v>0.90768238351655484</v>
      </c>
      <c r="T541" s="117">
        <v>1.1148213148966122</v>
      </c>
      <c r="U541" s="114">
        <v>0.36562891092687511</v>
      </c>
      <c r="V541" s="114">
        <v>0.15269699916977253</v>
      </c>
      <c r="W541" s="88">
        <v>-1.3474861937302898</v>
      </c>
      <c r="X541" s="50"/>
      <c r="Y541" s="89">
        <v>540</v>
      </c>
      <c r="Z541" s="114">
        <f>(幕後結果!$AB$2+幕後結果!$AB$4*幕後結果_最佳化!$N1542)*12/3</f>
        <v>0.53466735536057808</v>
      </c>
      <c r="AA541" s="114">
        <f>(幕後結果!$AC$2+幕後結果!$AC$4*幕後結果_最佳化!$O1542)*12/3</f>
        <v>2.5670255643120754</v>
      </c>
      <c r="AB541" s="114">
        <f>(幕後結果!$AD$2+幕後結果!$AD$4*幕後結果_最佳化!$P1542)*12/3</f>
        <v>0.2592577218391825</v>
      </c>
      <c r="AC541" s="114">
        <f>(幕後結果!$AE$2+幕後結果!$AE$4*幕後結果_最佳化!$Q1542)*12/3</f>
        <v>0.39200625650448123</v>
      </c>
      <c r="AD541" s="114">
        <f>(幕後結果!$AF$2+幕後結果!$AF$4*幕後結果_最佳化!$R1542)*12/3</f>
        <v>-0.23559856268501755</v>
      </c>
      <c r="AE541" s="114">
        <f>(幕後結果!$AG$2+幕後結果!$AG$4*幕後結果_最佳化!$S1542)*12/3</f>
        <v>1.7857888057068092</v>
      </c>
      <c r="AF541" s="114">
        <f>(幕後結果!$AH$2+幕後結果!$AH$4*幕後結果_最佳化!$T1542)*12/3</f>
        <v>0.33097547927294657</v>
      </c>
      <c r="AG541" s="114">
        <f>(幕後結果!$AI$2+幕後結果!$AI$4*幕後結果_最佳化!$U1542)*12/3</f>
        <v>-0.45768447121311295</v>
      </c>
      <c r="AH541" s="114">
        <f>(幕後結果!$AJ$2+幕後結果!$AJ$4*幕後結果_最佳化!$V1542)*12/3</f>
        <v>1.4664854586269402</v>
      </c>
      <c r="AI541" s="90">
        <f>(幕後結果!$AK$2+幕後結果!$AK$4*幕後結果_最佳化!$W1542)*12/3</f>
        <v>0.63299244540813504</v>
      </c>
      <c r="AJ541" s="50"/>
      <c r="AK541" s="50"/>
      <c r="AL541" s="50"/>
      <c r="AM541" s="98">
        <v>540</v>
      </c>
      <c r="AN541" s="118">
        <f t="shared" si="105"/>
        <v>9.8200668049209114E-2</v>
      </c>
      <c r="AO541" s="118">
        <f t="shared" si="106"/>
        <v>9.5830291458797304E-2</v>
      </c>
      <c r="AP541" s="118">
        <f t="shared" si="107"/>
        <v>0.13313717745736728</v>
      </c>
      <c r="AQ541" s="118">
        <f t="shared" si="108"/>
        <v>0.15949275712512259</v>
      </c>
      <c r="AR541" s="118">
        <f t="shared" si="109"/>
        <v>3.6197774254031777E-2</v>
      </c>
      <c r="AS541" s="118">
        <f t="shared" si="110"/>
        <v>4.6278887165659296E-2</v>
      </c>
      <c r="AT541" s="118">
        <f t="shared" si="111"/>
        <v>1.5707566095254814E-2</v>
      </c>
      <c r="AU541" s="118">
        <f t="shared" si="112"/>
        <v>0.10398863066854423</v>
      </c>
      <c r="AV541" s="118">
        <f t="shared" si="113"/>
        <v>0.17002101424647631</v>
      </c>
      <c r="AW541" s="118">
        <f t="shared" si="114"/>
        <v>0.14114523347953742</v>
      </c>
      <c r="AX541" s="118">
        <f t="shared" si="115"/>
        <v>1.0000000000000002</v>
      </c>
      <c r="AY541" s="118">
        <f>SUMPRODUCT(AN541:AW541,幕後結果_最佳化!$Z$1005:$AI$1005)</f>
        <v>-9.2581516954930859E-3</v>
      </c>
      <c r="AZ541" s="118">
        <f>(SUMPRODUCT(AN541:AW541,MMULT(AN541:AW541,幕後結果!$AB$9:$AK$18)))*252</f>
        <v>7.1042442261712899E-2</v>
      </c>
      <c r="BA541" s="118">
        <f t="shared" si="116"/>
        <v>0.2665378814759975</v>
      </c>
      <c r="BB541" s="113">
        <f t="shared" si="117"/>
        <v>-0.19568757508935958</v>
      </c>
      <c r="BC541" s="50"/>
      <c r="BD541" s="50"/>
    </row>
    <row r="542" spans="1:56">
      <c r="A542" s="85">
        <v>541</v>
      </c>
      <c r="B542" s="114">
        <v>0.44572008507998473</v>
      </c>
      <c r="C542" s="114">
        <v>0.72375195037571571</v>
      </c>
      <c r="D542" s="114">
        <v>0.2389231047535012</v>
      </c>
      <c r="E542" s="114">
        <v>0.87102189775174543</v>
      </c>
      <c r="F542" s="114">
        <v>0.91830175213503851</v>
      </c>
      <c r="G542" s="114">
        <v>0.86690062100395315</v>
      </c>
      <c r="H542" s="114">
        <v>0.17287003238982446</v>
      </c>
      <c r="I542" s="114">
        <v>0.80177139277211751</v>
      </c>
      <c r="J542" s="114">
        <v>9.3986214282731906E-2</v>
      </c>
      <c r="K542" s="94">
        <v>4.7624881886995984E-2</v>
      </c>
      <c r="L542" s="95"/>
      <c r="M542" s="96">
        <v>541</v>
      </c>
      <c r="N542" s="117">
        <v>-0.13648210519311357</v>
      </c>
      <c r="O542" s="117">
        <v>0.59402394268088965</v>
      </c>
      <c r="P542" s="117">
        <v>-0.70977091265589709</v>
      </c>
      <c r="Q542" s="117">
        <v>1.1312349756441606</v>
      </c>
      <c r="R542" s="117">
        <v>1.3937387976144824</v>
      </c>
      <c r="S542" s="117">
        <v>1.1118590498664838</v>
      </c>
      <c r="T542" s="117">
        <v>-0.94288434190972481</v>
      </c>
      <c r="U542" s="114">
        <v>0.84796544633348747</v>
      </c>
      <c r="V542" s="114">
        <v>-1.3166009250922426</v>
      </c>
      <c r="W542" s="88">
        <v>-1.6683323785981503</v>
      </c>
      <c r="X542" s="50"/>
      <c r="Y542" s="89">
        <v>541</v>
      </c>
      <c r="Z542" s="114">
        <f>(幕後結果!$AB$2+幕後結果!$AB$4*幕後結果_最佳化!$N1543)*12/3</f>
        <v>-0.21773973680751277</v>
      </c>
      <c r="AA542" s="114">
        <f>(幕後結果!$AC$2+幕後結果!$AC$4*幕後結果_最佳化!$O1543)*12/3</f>
        <v>1.9448917741357894</v>
      </c>
      <c r="AB542" s="114">
        <f>(幕後結果!$AD$2+幕後結果!$AD$4*幕後結果_最佳化!$P1543)*12/3</f>
        <v>-1.4474869702281019</v>
      </c>
      <c r="AC542" s="114">
        <f>(幕後結果!$AE$2+幕後結果!$AE$4*幕後結果_最佳化!$Q1543)*12/3</f>
        <v>0.2915028926537146</v>
      </c>
      <c r="AD542" s="114">
        <f>(幕後結果!$AF$2+幕後結果!$AF$4*幕後結果_最佳化!$R1543)*12/3</f>
        <v>0.72705940082674803</v>
      </c>
      <c r="AE542" s="114">
        <f>(幕後結果!$AG$2+幕後結果!$AG$4*幕後結果_最佳化!$S1543)*12/3</f>
        <v>1.9115562586754509</v>
      </c>
      <c r="AF542" s="114">
        <f>(幕後結果!$AH$2+幕後結果!$AH$4*幕後結果_最佳化!$T1543)*12/3</f>
        <v>-0.42468079226298033</v>
      </c>
      <c r="AG542" s="114">
        <f>(幕後結果!$AI$2+幕後結果!$AI$4*幕後結果_最佳化!$U1543)*12/3</f>
        <v>-0.19974708582424139</v>
      </c>
      <c r="AH542" s="114">
        <f>(幕後結果!$AJ$2+幕後結果!$AJ$4*幕後結果_最佳化!$V1543)*12/3</f>
        <v>0.14527010187340661</v>
      </c>
      <c r="AI542" s="90">
        <f>(幕後結果!$AK$2+幕後結果!$AK$4*幕後結果_最佳化!$W1543)*12/3</f>
        <v>0.20082734307328098</v>
      </c>
      <c r="AJ542" s="50"/>
      <c r="AK542" s="50"/>
      <c r="AL542" s="50"/>
      <c r="AM542" s="98">
        <v>541</v>
      </c>
      <c r="AN542" s="118">
        <f t="shared" si="105"/>
        <v>0.16910954340622444</v>
      </c>
      <c r="AO542" s="118">
        <f t="shared" si="106"/>
        <v>0.14202042119730238</v>
      </c>
      <c r="AP542" s="118">
        <f t="shared" si="107"/>
        <v>0.16260440502281878</v>
      </c>
      <c r="AQ542" s="118">
        <f t="shared" si="108"/>
        <v>8.6477176401807188E-2</v>
      </c>
      <c r="AR542" s="118">
        <f t="shared" si="109"/>
        <v>0.15479015793300602</v>
      </c>
      <c r="AS542" s="118">
        <f t="shared" si="110"/>
        <v>3.8772985332055025E-2</v>
      </c>
      <c r="AT542" s="118">
        <f t="shared" si="111"/>
        <v>7.5271309424803035E-2</v>
      </c>
      <c r="AU542" s="118">
        <f t="shared" si="112"/>
        <v>5.6868461577151468E-2</v>
      </c>
      <c r="AV542" s="118">
        <f t="shared" si="113"/>
        <v>9.5154144261401466E-2</v>
      </c>
      <c r="AW542" s="118">
        <f t="shared" si="114"/>
        <v>1.8931395443430362E-2</v>
      </c>
      <c r="AX542" s="118">
        <f t="shared" si="115"/>
        <v>1</v>
      </c>
      <c r="AY542" s="118">
        <f>SUMPRODUCT(AN542:AW542,幕後結果_最佳化!$Z$1005:$AI$1005)</f>
        <v>-0.13691871141674367</v>
      </c>
      <c r="AZ542" s="118">
        <f>(SUMPRODUCT(AN542:AW542,MMULT(AN542:AW542,幕後結果!$AB$9:$AK$18)))*252</f>
        <v>9.3400280966674604E-2</v>
      </c>
      <c r="BA542" s="118">
        <f t="shared" si="116"/>
        <v>0.30561459547389846</v>
      </c>
      <c r="BB542" s="113">
        <f t="shared" si="117"/>
        <v>-0.58838391254812106</v>
      </c>
      <c r="BC542" s="50"/>
      <c r="BD542" s="50"/>
    </row>
    <row r="543" spans="1:56">
      <c r="A543" s="85">
        <v>542</v>
      </c>
      <c r="B543" s="114">
        <v>0.30816842068961003</v>
      </c>
      <c r="C543" s="114">
        <v>0.62038090461237894</v>
      </c>
      <c r="D543" s="114">
        <v>0.62527810886978008</v>
      </c>
      <c r="E543" s="114">
        <v>0.72941953762715062</v>
      </c>
      <c r="F543" s="114">
        <v>0.64938963798728433</v>
      </c>
      <c r="G543" s="114">
        <v>0.92604799753261036</v>
      </c>
      <c r="H543" s="114">
        <v>0.54054179131313562</v>
      </c>
      <c r="I543" s="114">
        <v>0.28701792941807547</v>
      </c>
      <c r="J543" s="114">
        <v>0.62816297873251181</v>
      </c>
      <c r="K543" s="94">
        <v>7.781795241593481E-2</v>
      </c>
      <c r="L543" s="95"/>
      <c r="M543" s="96">
        <v>542</v>
      </c>
      <c r="N543" s="117">
        <v>-0.50104871130156325</v>
      </c>
      <c r="O543" s="117">
        <v>0.30648133272691919</v>
      </c>
      <c r="P543" s="117">
        <v>0.3193728684107065</v>
      </c>
      <c r="Q543" s="117">
        <v>0.61105839093027903</v>
      </c>
      <c r="R543" s="117">
        <v>0.38367313855680774</v>
      </c>
      <c r="S543" s="117">
        <v>1.4469747166939702</v>
      </c>
      <c r="T543" s="117">
        <v>0.10179875060344119</v>
      </c>
      <c r="U543" s="114">
        <v>-0.56211765710047135</v>
      </c>
      <c r="V543" s="114">
        <v>0.32699185913553708</v>
      </c>
      <c r="W543" s="88">
        <v>-1.4199030604713594</v>
      </c>
      <c r="X543" s="50"/>
      <c r="Y543" s="89">
        <v>542</v>
      </c>
      <c r="Z543" s="114">
        <f>(幕後結果!$AB$2+幕後結果!$AB$4*幕後結果_最佳化!$N1544)*12/3</f>
        <v>-0.67036755131308912</v>
      </c>
      <c r="AA543" s="114">
        <f>(幕後結果!$AC$2+幕後結果!$AC$4*幕後結果_最佳化!$O1544)*12/3</f>
        <v>1.4076796610440387</v>
      </c>
      <c r="AB543" s="114">
        <f>(幕後結果!$AD$2+幕後結果!$AD$4*幕後結果_最佳化!$P1544)*12/3</f>
        <v>-0.88539766337464598</v>
      </c>
      <c r="AC543" s="114">
        <f>(幕後結果!$AE$2+幕後結果!$AE$4*幕後結果_最佳化!$Q1544)*12/3</f>
        <v>-0.11377088496192633</v>
      </c>
      <c r="AD543" s="114">
        <f>(幕後結果!$AF$2+幕後結果!$AF$4*幕後結果_最佳化!$R1544)*12/3</f>
        <v>-0.43391676134640683</v>
      </c>
      <c r="AE543" s="114">
        <f>(幕後結果!$AG$2+幕後結果!$AG$4*幕後結果_最佳化!$S1544)*12/3</f>
        <v>1.85839700904767</v>
      </c>
      <c r="AF543" s="114">
        <f>(幕後結果!$AH$2+幕後結果!$AH$4*幕後結果_最佳化!$T1544)*12/3</f>
        <v>-0.14614877950085595</v>
      </c>
      <c r="AG543" s="114">
        <f>(幕後結果!$AI$2+幕後結果!$AI$4*幕後結果_最佳化!$U1544)*12/3</f>
        <v>-2.1488604087602909</v>
      </c>
      <c r="AH543" s="114">
        <f>(幕後結果!$AJ$2+幕後結果!$AJ$4*幕後結果_最佳化!$V1544)*12/3</f>
        <v>1.115808062626743</v>
      </c>
      <c r="AI543" s="90">
        <f>(幕後結果!$AK$2+幕後結果!$AK$4*幕後結果_最佳化!$W1544)*12/3</f>
        <v>-0.1696974273512849</v>
      </c>
      <c r="AJ543" s="50"/>
      <c r="AK543" s="50"/>
      <c r="AL543" s="50"/>
      <c r="AM543" s="98">
        <v>542</v>
      </c>
      <c r="AN543" s="118">
        <f t="shared" si="105"/>
        <v>0.13277751530822321</v>
      </c>
      <c r="AO543" s="118">
        <f t="shared" si="106"/>
        <v>3.6437688677233744E-2</v>
      </c>
      <c r="AP543" s="118">
        <f t="shared" si="107"/>
        <v>5.9195518361320427E-2</v>
      </c>
      <c r="AQ543" s="118">
        <f t="shared" si="108"/>
        <v>2.0520645348463613E-2</v>
      </c>
      <c r="AR543" s="118">
        <f t="shared" si="109"/>
        <v>0.15945153018540797</v>
      </c>
      <c r="AS543" s="118">
        <f t="shared" si="110"/>
        <v>0.15711430497322262</v>
      </c>
      <c r="AT543" s="118">
        <f t="shared" si="111"/>
        <v>4.1445088714627806E-2</v>
      </c>
      <c r="AU543" s="118">
        <f t="shared" si="112"/>
        <v>0.1587883526423669</v>
      </c>
      <c r="AV543" s="118">
        <f t="shared" si="113"/>
        <v>0.13430047697366454</v>
      </c>
      <c r="AW543" s="118">
        <f t="shared" si="114"/>
        <v>9.9968878815469134E-2</v>
      </c>
      <c r="AX543" s="118">
        <f t="shared" si="115"/>
        <v>1</v>
      </c>
      <c r="AY543" s="118">
        <f>SUMPRODUCT(AN543:AW543,幕後結果_最佳化!$Z$1005:$AI$1005)</f>
        <v>-0.18577913981089164</v>
      </c>
      <c r="AZ543" s="118">
        <f>(SUMPRODUCT(AN543:AW543,MMULT(AN543:AW543,幕後結果!$AB$9:$AK$18)))*252</f>
        <v>7.7490487748935299E-2</v>
      </c>
      <c r="BA543" s="118">
        <f t="shared" si="116"/>
        <v>0.27837113310998196</v>
      </c>
      <c r="BB543" s="113">
        <f t="shared" si="117"/>
        <v>-0.82149013533146242</v>
      </c>
      <c r="BC543" s="50"/>
      <c r="BD543" s="50"/>
    </row>
    <row r="544" spans="1:56">
      <c r="A544" s="85">
        <v>543</v>
      </c>
      <c r="B544" s="114">
        <v>0.1430790315649384</v>
      </c>
      <c r="C544" s="114">
        <v>0.68420115901790646</v>
      </c>
      <c r="D544" s="114">
        <v>0.90233815161805198</v>
      </c>
      <c r="E544" s="114">
        <v>8.6267900850592438E-2</v>
      </c>
      <c r="F544" s="114">
        <v>0.46998105499868026</v>
      </c>
      <c r="G544" s="114">
        <v>0.71615747594862533</v>
      </c>
      <c r="H544" s="114">
        <v>0.90485132051446859</v>
      </c>
      <c r="I544" s="114">
        <v>0.89072484060726165</v>
      </c>
      <c r="J544" s="114">
        <v>0.98408828246012114</v>
      </c>
      <c r="K544" s="94">
        <v>0.12502340554690017</v>
      </c>
      <c r="L544" s="95"/>
      <c r="M544" s="96">
        <v>543</v>
      </c>
      <c r="N544" s="117">
        <v>-1.0665876867910593</v>
      </c>
      <c r="O544" s="117">
        <v>0.4794793125135402</v>
      </c>
      <c r="P544" s="117">
        <v>1.2949899490399435</v>
      </c>
      <c r="Q544" s="117">
        <v>-1.3641009313685879</v>
      </c>
      <c r="R544" s="117">
        <v>-7.5317484974974577E-2</v>
      </c>
      <c r="S544" s="117">
        <v>0.57146416016514323</v>
      </c>
      <c r="T544" s="117">
        <v>1.3096999545527579</v>
      </c>
      <c r="U544" s="114">
        <v>1.2303920771724153</v>
      </c>
      <c r="V544" s="114">
        <v>2.1466213965923258</v>
      </c>
      <c r="W544" s="88">
        <v>-1.1502356878082713</v>
      </c>
      <c r="X544" s="50"/>
      <c r="Y544" s="89">
        <v>543</v>
      </c>
      <c r="Z544" s="114">
        <f>(幕後結果!$AB$2+幕後結果!$AB$4*幕後結果_最佳化!$N1545)*12/3</f>
        <v>-1.3725126907869607</v>
      </c>
      <c r="AA544" s="114">
        <f>(幕後結果!$AC$2+幕後結果!$AC$4*幕後結果_最佳化!$O1545)*12/3</f>
        <v>1.2136426371737192</v>
      </c>
      <c r="AB544" s="114">
        <f>(幕後結果!$AD$2+幕後結果!$AD$4*幕後結果_最佳化!$P1545)*12/3</f>
        <v>-0.40683501113224735</v>
      </c>
      <c r="AC544" s="114">
        <f>(幕後結果!$AE$2+幕後結果!$AE$4*幕後結果_最佳化!$Q1545)*12/3</f>
        <v>-1.4145495736186764</v>
      </c>
      <c r="AD544" s="114">
        <f>(幕後結果!$AF$2+幕後結果!$AF$4*幕後結果_最佳化!$R1545)*12/3</f>
        <v>-1.3087718426172574</v>
      </c>
      <c r="AE544" s="114">
        <f>(幕後結果!$AG$2+幕後結果!$AG$4*幕後結果_最佳化!$S1545)*12/3</f>
        <v>0.59169658731425168</v>
      </c>
      <c r="AF544" s="114">
        <f>(幕後結果!$AH$2+幕後結果!$AH$4*幕後結果_最佳化!$T1545)*12/3</f>
        <v>5.473983056282633E-2</v>
      </c>
      <c r="AG544" s="114">
        <f>(幕後結果!$AI$2+幕後結果!$AI$4*幕後結果_最佳化!$U1545)*12/3</f>
        <v>-0.36805471540074164</v>
      </c>
      <c r="AH544" s="114">
        <f>(幕後結果!$AJ$2+幕後結果!$AJ$4*幕後結果_最佳化!$V1545)*12/3</f>
        <v>1.8788177777756294</v>
      </c>
      <c r="AI544" s="90">
        <f>(幕後結果!$AK$2+幕後結果!$AK$4*幕後結果_最佳化!$W1545)*12/3</f>
        <v>-0.43214047568108399</v>
      </c>
      <c r="AJ544" s="50"/>
      <c r="AK544" s="50"/>
      <c r="AL544" s="50"/>
      <c r="AM544" s="98">
        <v>543</v>
      </c>
      <c r="AN544" s="118">
        <f t="shared" si="105"/>
        <v>0.19728172104344066</v>
      </c>
      <c r="AO544" s="118">
        <f t="shared" si="106"/>
        <v>6.4291702573955153E-2</v>
      </c>
      <c r="AP544" s="118">
        <f t="shared" si="107"/>
        <v>0.16742123449771176</v>
      </c>
      <c r="AQ544" s="118">
        <f t="shared" si="108"/>
        <v>2.8846685227623285E-2</v>
      </c>
      <c r="AR544" s="118">
        <f t="shared" si="109"/>
        <v>0.20575615506981976</v>
      </c>
      <c r="AS544" s="118">
        <f t="shared" si="110"/>
        <v>0.15108757094040742</v>
      </c>
      <c r="AT544" s="118">
        <f t="shared" si="111"/>
        <v>6.1166079856444275E-2</v>
      </c>
      <c r="AU544" s="118">
        <f t="shared" si="112"/>
        <v>0.11187805114121738</v>
      </c>
      <c r="AV544" s="118">
        <f t="shared" si="113"/>
        <v>4.5110930034069179E-3</v>
      </c>
      <c r="AW544" s="118">
        <f t="shared" si="114"/>
        <v>7.7597066459733398E-3</v>
      </c>
      <c r="AX544" s="118">
        <f t="shared" si="115"/>
        <v>1</v>
      </c>
      <c r="AY544" s="118">
        <f>SUMPRODUCT(AN544:AW544,幕後結果_最佳化!$Z$1005:$AI$1005)</f>
        <v>-0.36979163855747182</v>
      </c>
      <c r="AZ544" s="118">
        <f>(SUMPRODUCT(AN544:AW544,MMULT(AN544:AW544,幕後結果!$AB$9:$AK$18)))*252</f>
        <v>0.11258893404941298</v>
      </c>
      <c r="BA544" s="118">
        <f t="shared" si="116"/>
        <v>0.33554274548768442</v>
      </c>
      <c r="BB544" s="113">
        <f t="shared" si="117"/>
        <v>-1.2299226972040707</v>
      </c>
      <c r="BC544" s="50"/>
      <c r="BD544" s="50"/>
    </row>
    <row r="545" spans="1:56">
      <c r="A545" s="85">
        <v>544</v>
      </c>
      <c r="B545" s="114">
        <v>0.86228056915271512</v>
      </c>
      <c r="C545" s="114">
        <v>0.35123633028316492</v>
      </c>
      <c r="D545" s="114">
        <v>0.77507303955944873</v>
      </c>
      <c r="E545" s="114">
        <v>0.2058993070754902</v>
      </c>
      <c r="F545" s="114">
        <v>9.8213725159523868E-3</v>
      </c>
      <c r="G545" s="114">
        <v>0.31959697855446767</v>
      </c>
      <c r="H545" s="114">
        <v>0.91720796133763005</v>
      </c>
      <c r="I545" s="114">
        <v>0.84303393160838014</v>
      </c>
      <c r="J545" s="114">
        <v>0.95048721203511977</v>
      </c>
      <c r="K545" s="94">
        <v>0.66485817969145633</v>
      </c>
      <c r="L545" s="95"/>
      <c r="M545" s="96">
        <v>544</v>
      </c>
      <c r="N545" s="117">
        <v>1.0906228707192411</v>
      </c>
      <c r="O545" s="117">
        <v>-0.38198477112804535</v>
      </c>
      <c r="P545" s="117">
        <v>0.75565858498497074</v>
      </c>
      <c r="Q545" s="117">
        <v>-0.82073257051911597</v>
      </c>
      <c r="R545" s="117">
        <v>-2.3331029051331078</v>
      </c>
      <c r="S545" s="117">
        <v>-0.46882607942498694</v>
      </c>
      <c r="T545" s="117">
        <v>1.3865334376590404</v>
      </c>
      <c r="U545" s="114">
        <v>1.0070054882759782</v>
      </c>
      <c r="V545" s="114">
        <v>1.6495960866828692</v>
      </c>
      <c r="W545" s="88">
        <v>0.42575875951751507</v>
      </c>
      <c r="X545" s="50"/>
      <c r="Y545" s="89">
        <v>544</v>
      </c>
      <c r="Z545" s="114">
        <f>(幕後結果!$AB$2+幕後結果!$AB$4*幕後結果_最佳化!$N1546)*12/3</f>
        <v>1.3057729330580936</v>
      </c>
      <c r="AA545" s="114">
        <f>(幕後結果!$AC$2+幕後結果!$AC$4*幕後結果_最佳化!$O1546)*12/3</f>
        <v>1.7456092832575993</v>
      </c>
      <c r="AB545" s="114">
        <f>(幕後結果!$AD$2+幕後結果!$AD$4*幕後結果_最佳化!$P1546)*12/3</f>
        <v>1.0128982680696001</v>
      </c>
      <c r="AC545" s="114">
        <f>(幕後結果!$AE$2+幕後結果!$AE$4*幕後結果_最佳化!$Q1546)*12/3</f>
        <v>-0.94888692424006793</v>
      </c>
      <c r="AD545" s="114">
        <f>(幕後結果!$AF$2+幕後結果!$AF$4*幕後結果_最佳化!$R1546)*12/3</f>
        <v>-2.9088825658046549</v>
      </c>
      <c r="AE545" s="114">
        <f>(幕後結果!$AG$2+幕後結果!$AG$4*幕後結果_最佳化!$S1546)*12/3</f>
        <v>-0.23971885108165938</v>
      </c>
      <c r="AF545" s="114">
        <f>(幕後結果!$AH$2+幕後結果!$AH$4*幕後結果_最佳化!$T1546)*12/3</f>
        <v>-2.5233516984763782E-2</v>
      </c>
      <c r="AG545" s="114">
        <f>(幕後結果!$AI$2+幕後結果!$AI$4*幕後結果_最佳化!$U1546)*12/3</f>
        <v>-0.32620674100424885</v>
      </c>
      <c r="AH545" s="114">
        <f>(幕後結果!$AJ$2+幕後結果!$AJ$4*幕後結果_最佳化!$V1546)*12/3</f>
        <v>1.6573086147552345</v>
      </c>
      <c r="AI545" s="90">
        <f>(幕後結果!$AK$2+幕後結果!$AK$4*幕後結果_最佳化!$W1546)*12/3</f>
        <v>1.2269674991014032</v>
      </c>
      <c r="AJ545" s="50"/>
      <c r="AK545" s="50"/>
      <c r="AL545" s="50"/>
      <c r="AM545" s="98">
        <v>544</v>
      </c>
      <c r="AN545" s="118">
        <f t="shared" si="105"/>
        <v>0.13355505100386333</v>
      </c>
      <c r="AO545" s="118">
        <f t="shared" si="106"/>
        <v>0.13112895854138926</v>
      </c>
      <c r="AP545" s="118">
        <f t="shared" si="107"/>
        <v>0.15542818710108008</v>
      </c>
      <c r="AQ545" s="118">
        <f t="shared" si="108"/>
        <v>0.10338696201164879</v>
      </c>
      <c r="AR545" s="118">
        <f t="shared" si="109"/>
        <v>0.14297256454731955</v>
      </c>
      <c r="AS545" s="118">
        <f t="shared" si="110"/>
        <v>0.11654173295581421</v>
      </c>
      <c r="AT545" s="118">
        <f t="shared" si="111"/>
        <v>4.855570011062775E-2</v>
      </c>
      <c r="AU545" s="118">
        <f t="shared" si="112"/>
        <v>4.8603909336852984E-2</v>
      </c>
      <c r="AV545" s="118">
        <f t="shared" si="113"/>
        <v>1.1641835042674204E-2</v>
      </c>
      <c r="AW545" s="118">
        <f t="shared" si="114"/>
        <v>0.10818509934872976</v>
      </c>
      <c r="AX545" s="118">
        <f t="shared" si="115"/>
        <v>1</v>
      </c>
      <c r="AY545" s="118">
        <f>SUMPRODUCT(AN545:AW545,幕後結果_最佳化!$Z$1005:$AI$1005)</f>
        <v>-6.3140432361761034E-2</v>
      </c>
      <c r="AZ545" s="118">
        <f>(SUMPRODUCT(AN545:AW545,MMULT(AN545:AW545,幕後結果!$AB$9:$AK$18)))*252</f>
        <v>9.1450816332126261E-2</v>
      </c>
      <c r="BA545" s="118">
        <f t="shared" si="116"/>
        <v>0.302408360221946</v>
      </c>
      <c r="BB545" s="113">
        <f t="shared" si="117"/>
        <v>-0.35065311119022957</v>
      </c>
      <c r="BC545" s="50"/>
      <c r="BD545" s="50"/>
    </row>
    <row r="546" spans="1:56">
      <c r="A546" s="85">
        <v>545</v>
      </c>
      <c r="B546" s="114">
        <v>0.87788255148831529</v>
      </c>
      <c r="C546" s="114">
        <v>0.91108435641624896</v>
      </c>
      <c r="D546" s="114">
        <v>0.97776595279885403</v>
      </c>
      <c r="E546" s="114">
        <v>0.80019351907209546</v>
      </c>
      <c r="F546" s="114">
        <v>0.90631285475245948</v>
      </c>
      <c r="G546" s="114">
        <v>0.43548676265597441</v>
      </c>
      <c r="H546" s="114">
        <v>0.26559462682174106</v>
      </c>
      <c r="I546" s="114">
        <v>0.76738038531271369</v>
      </c>
      <c r="J546" s="114">
        <v>0.78185578598741978</v>
      </c>
      <c r="K546" s="94">
        <v>0.65551339705591327</v>
      </c>
      <c r="L546" s="95"/>
      <c r="M546" s="96">
        <v>545</v>
      </c>
      <c r="N546" s="117">
        <v>1.1644667832473752</v>
      </c>
      <c r="O546" s="117">
        <v>1.3474626116828752</v>
      </c>
      <c r="P546" s="117">
        <v>2.0096514252133644</v>
      </c>
      <c r="Q546" s="117">
        <v>0.84231266832090468</v>
      </c>
      <c r="R546" s="117">
        <v>1.3183865214359765</v>
      </c>
      <c r="S546" s="117">
        <v>-0.16242202800652364</v>
      </c>
      <c r="T546" s="117">
        <v>-0.626191634415595</v>
      </c>
      <c r="U546" s="114">
        <v>0.73024698183569137</v>
      </c>
      <c r="V546" s="114">
        <v>0.77847603717333291</v>
      </c>
      <c r="W546" s="88">
        <v>0.40024889340477848</v>
      </c>
      <c r="X546" s="50"/>
      <c r="Y546" s="89">
        <v>545</v>
      </c>
      <c r="Z546" s="114">
        <f>(幕後結果!$AB$2+幕後結果!$AB$4*幕後結果_最佳化!$N1547)*12/3</f>
        <v>1.397453871965064</v>
      </c>
      <c r="AA546" s="114">
        <f>(幕後結果!$AC$2+幕後結果!$AC$4*幕後結果_最佳化!$O1547)*12/3</f>
        <v>3.580344415974718</v>
      </c>
      <c r="AB546" s="114">
        <f>(幕後結果!$AD$2+幕後結果!$AD$4*幕後結果_最佳化!$P1547)*12/3</f>
        <v>3.1200284869796757</v>
      </c>
      <c r="AC546" s="114">
        <f>(幕後結果!$AE$2+幕後結果!$AE$4*幕後結果_最佳化!$Q1547)*12/3</f>
        <v>0.31456136954520236</v>
      </c>
      <c r="AD546" s="114">
        <f>(幕後結果!$AF$2+幕後結果!$AF$4*幕後結果_最佳化!$R1547)*12/3</f>
        <v>1.6551626355789686</v>
      </c>
      <c r="AE546" s="114">
        <f>(幕後結果!$AG$2+幕後結果!$AG$4*幕後結果_最佳化!$S1547)*12/3</f>
        <v>1.4540737099656631</v>
      </c>
      <c r="AF546" s="114">
        <f>(幕後結果!$AH$2+幕後結果!$AH$4*幕後結果_最佳化!$T1547)*12/3</f>
        <v>-0.28055872618350008</v>
      </c>
      <c r="AG546" s="114">
        <f>(幕後結果!$AI$2+幕後結果!$AI$4*幕後結果_最佳化!$U1547)*12/3</f>
        <v>0.80220488571617832</v>
      </c>
      <c r="AH546" s="114">
        <f>(幕後結果!$AJ$2+幕後結果!$AJ$4*幕後結果_最佳化!$V1547)*12/3</f>
        <v>1.4206295305611547</v>
      </c>
      <c r="AI546" s="90">
        <f>(幕後結果!$AK$2+幕後結果!$AK$4*幕後結果_最佳化!$W1547)*12/3</f>
        <v>2.0202909866897967</v>
      </c>
      <c r="AJ546" s="50"/>
      <c r="AK546" s="50"/>
      <c r="AL546" s="50"/>
      <c r="AM546" s="98">
        <v>545</v>
      </c>
      <c r="AN546" s="118">
        <f t="shared" si="105"/>
        <v>2.1287633738371291E-2</v>
      </c>
      <c r="AO546" s="118">
        <f t="shared" si="106"/>
        <v>0.10735775696453601</v>
      </c>
      <c r="AP546" s="118">
        <f t="shared" si="107"/>
        <v>9.9476606116870106E-2</v>
      </c>
      <c r="AQ546" s="118">
        <f t="shared" si="108"/>
        <v>5.1963911214552946E-2</v>
      </c>
      <c r="AR546" s="118">
        <f t="shared" si="109"/>
        <v>0.12106490537675238</v>
      </c>
      <c r="AS546" s="118">
        <f t="shared" si="110"/>
        <v>0.18597462073664273</v>
      </c>
      <c r="AT546" s="118">
        <f t="shared" si="111"/>
        <v>1.0214215773095848E-2</v>
      </c>
      <c r="AU546" s="118">
        <f t="shared" si="112"/>
        <v>0.21703714455448539</v>
      </c>
      <c r="AV546" s="118">
        <f t="shared" si="113"/>
        <v>0.1080905474270767</v>
      </c>
      <c r="AW546" s="118">
        <f t="shared" si="114"/>
        <v>7.7532658097616503E-2</v>
      </c>
      <c r="AX546" s="118">
        <f t="shared" si="115"/>
        <v>1</v>
      </c>
      <c r="AY546" s="118">
        <f>SUMPRODUCT(AN546:AW546,幕後結果_最佳化!$Z$1005:$AI$1005)</f>
        <v>-0.20605252420952502</v>
      </c>
      <c r="AZ546" s="118">
        <f>(SUMPRODUCT(AN546:AW546,MMULT(AN546:AW546,幕後結果!$AB$9:$AK$18)))*252</f>
        <v>8.7001763285127112E-2</v>
      </c>
      <c r="BA546" s="118">
        <f t="shared" si="116"/>
        <v>0.29496061310813537</v>
      </c>
      <c r="BB546" s="113">
        <f t="shared" si="117"/>
        <v>-0.84401955090273917</v>
      </c>
      <c r="BC546" s="50"/>
      <c r="BD546" s="50"/>
    </row>
    <row r="547" spans="1:56">
      <c r="A547" s="85">
        <v>546</v>
      </c>
      <c r="B547" s="114">
        <v>2.9684228433674242E-2</v>
      </c>
      <c r="C547" s="114">
        <v>0.32752453279007199</v>
      </c>
      <c r="D547" s="114">
        <v>0.44162234167533487</v>
      </c>
      <c r="E547" s="114">
        <v>0.85359409465510128</v>
      </c>
      <c r="F547" s="114">
        <v>0.26954722250717733</v>
      </c>
      <c r="G547" s="114">
        <v>0.91360597139016053</v>
      </c>
      <c r="H547" s="114">
        <v>0.37347774031271475</v>
      </c>
      <c r="I547" s="114">
        <v>0.91162469256168976</v>
      </c>
      <c r="J547" s="114">
        <v>0.12229876401524931</v>
      </c>
      <c r="K547" s="94">
        <v>0.35443190227392884</v>
      </c>
      <c r="L547" s="95"/>
      <c r="M547" s="96">
        <v>546</v>
      </c>
      <c r="N547" s="117">
        <v>-1.8854548337883632</v>
      </c>
      <c r="O547" s="117">
        <v>-0.44675901613543345</v>
      </c>
      <c r="P547" s="117">
        <v>-0.14685726543804867</v>
      </c>
      <c r="Q547" s="117">
        <v>1.0519732761181422</v>
      </c>
      <c r="R547" s="117">
        <v>-0.61418294068264134</v>
      </c>
      <c r="S547" s="117">
        <v>1.3632997613495168</v>
      </c>
      <c r="T547" s="117">
        <v>-0.32265639280368852</v>
      </c>
      <c r="U547" s="114">
        <v>1.3508277553872643</v>
      </c>
      <c r="V547" s="114">
        <v>-1.1635719407820757</v>
      </c>
      <c r="W547" s="88">
        <v>-0.37338247005606157</v>
      </c>
      <c r="X547" s="50"/>
      <c r="Y547" s="89">
        <v>546</v>
      </c>
      <c r="Z547" s="114">
        <f>(幕後結果!$AB$2+幕後結果!$AB$4*幕後結果_最佳化!$N1548)*12/3</f>
        <v>-2.3891775221389282</v>
      </c>
      <c r="AA547" s="114">
        <f>(幕後結果!$AC$2+幕後結果!$AC$4*幕後結果_最佳化!$O1548)*12/3</f>
        <v>-0.28256779912824315</v>
      </c>
      <c r="AB547" s="114">
        <f>(幕後結果!$AD$2+幕後結果!$AD$4*幕後結果_最佳化!$P1548)*12/3</f>
        <v>-3.1864715313583147</v>
      </c>
      <c r="AC547" s="114">
        <f>(幕後結果!$AE$2+幕後結果!$AE$4*幕後結果_最佳化!$Q1548)*12/3</f>
        <v>-5.6166361535306686E-2</v>
      </c>
      <c r="AD547" s="114">
        <f>(幕後結果!$AF$2+幕後結果!$AF$4*幕後結果_最佳化!$R1548)*12/3</f>
        <v>-2.1183250760211636</v>
      </c>
      <c r="AE547" s="114">
        <f>(幕後結果!$AG$2+幕後結果!$AG$4*幕後結果_最佳化!$S1548)*12/3</f>
        <v>1.0952278001940943</v>
      </c>
      <c r="AF547" s="114">
        <f>(幕後結果!$AH$2+幕後結果!$AH$4*幕後結果_最佳化!$T1548)*12/3</f>
        <v>-0.334256174774412</v>
      </c>
      <c r="AG547" s="114">
        <f>(幕後結果!$AI$2+幕後結果!$AI$4*幕後結果_最佳化!$U1548)*12/3</f>
        <v>-0.36806820121514772</v>
      </c>
      <c r="AH547" s="114">
        <f>(幕後結果!$AJ$2+幕後結果!$AJ$4*幕後結果_最佳化!$V1548)*12/3</f>
        <v>0.23050394815796182</v>
      </c>
      <c r="AI547" s="90">
        <f>(幕後結果!$AK$2+幕後結果!$AK$4*幕後結果_最佳化!$W1548)*12/3</f>
        <v>0.71503962245569797</v>
      </c>
      <c r="AJ547" s="50"/>
      <c r="AK547" s="50"/>
      <c r="AL547" s="50"/>
      <c r="AM547" s="98">
        <v>546</v>
      </c>
      <c r="AN547" s="118">
        <f t="shared" si="105"/>
        <v>1.0399630266394448E-2</v>
      </c>
      <c r="AO547" s="118">
        <f t="shared" si="106"/>
        <v>3.1774193549836745E-2</v>
      </c>
      <c r="AP547" s="118">
        <f t="shared" si="107"/>
        <v>0.11468369354149517</v>
      </c>
      <c r="AQ547" s="118">
        <f t="shared" si="108"/>
        <v>5.4131369174303411E-2</v>
      </c>
      <c r="AR547" s="118">
        <f t="shared" si="109"/>
        <v>0.1349193656034538</v>
      </c>
      <c r="AS547" s="118">
        <f t="shared" si="110"/>
        <v>0.12000096749250025</v>
      </c>
      <c r="AT547" s="118">
        <f t="shared" si="111"/>
        <v>0.23417027376665978</v>
      </c>
      <c r="AU547" s="118">
        <f t="shared" si="112"/>
        <v>7.3871042269494661E-2</v>
      </c>
      <c r="AV547" s="118">
        <f t="shared" si="113"/>
        <v>0.13054986455956408</v>
      </c>
      <c r="AW547" s="118">
        <f t="shared" si="114"/>
        <v>9.5499599776297781E-2</v>
      </c>
      <c r="AX547" s="118">
        <f t="shared" si="115"/>
        <v>1.0000000000000002</v>
      </c>
      <c r="AY547" s="118">
        <f>SUMPRODUCT(AN547:AW547,幕後結果_最佳化!$Z$1005:$AI$1005)</f>
        <v>-0.17762471232597749</v>
      </c>
      <c r="AZ547" s="118">
        <f>(SUMPRODUCT(AN547:AW547,MMULT(AN547:AW547,幕後結果!$AB$9:$AK$18)))*252</f>
        <v>5.1018719383531433E-2</v>
      </c>
      <c r="BA547" s="118">
        <f t="shared" si="116"/>
        <v>0.22587323742208024</v>
      </c>
      <c r="BB547" s="113">
        <f t="shared" si="117"/>
        <v>-0.97632067810624157</v>
      </c>
      <c r="BC547" s="50"/>
      <c r="BD547" s="50"/>
    </row>
    <row r="548" spans="1:56">
      <c r="A548" s="85">
        <v>547</v>
      </c>
      <c r="B548" s="114">
        <v>0.29619432110784882</v>
      </c>
      <c r="C548" s="114">
        <v>0.30650089451119733</v>
      </c>
      <c r="D548" s="114">
        <v>0.98071446587309286</v>
      </c>
      <c r="E548" s="114">
        <v>0.26526841909944565</v>
      </c>
      <c r="F548" s="114">
        <v>0.10920795587002918</v>
      </c>
      <c r="G548" s="114">
        <v>0.43824757167656547</v>
      </c>
      <c r="H548" s="114">
        <v>0.12945966576648171</v>
      </c>
      <c r="I548" s="114">
        <v>0.17853288208690898</v>
      </c>
      <c r="J548" s="114">
        <v>0.58271559973144837</v>
      </c>
      <c r="K548" s="94">
        <v>0.77231904269989493</v>
      </c>
      <c r="L548" s="95"/>
      <c r="M548" s="96">
        <v>547</v>
      </c>
      <c r="N548" s="117">
        <v>-0.53537779398043972</v>
      </c>
      <c r="O548" s="117">
        <v>-0.50579326218110798</v>
      </c>
      <c r="P548" s="117">
        <v>2.0687338568710376</v>
      </c>
      <c r="Q548" s="117">
        <v>-0.62718673377253631</v>
      </c>
      <c r="R548" s="117">
        <v>-1.2307512549652382</v>
      </c>
      <c r="S548" s="117">
        <v>-0.15541375200892349</v>
      </c>
      <c r="T548" s="117">
        <v>-1.1289490402418136</v>
      </c>
      <c r="U548" s="114">
        <v>-0.92097062404831065</v>
      </c>
      <c r="V548" s="114">
        <v>0.20884556408797833</v>
      </c>
      <c r="W548" s="88">
        <v>0.74650582424789602</v>
      </c>
      <c r="X548" s="50"/>
      <c r="Y548" s="89">
        <v>547</v>
      </c>
      <c r="Z548" s="114">
        <f>(幕後結果!$AB$2+幕後結果!$AB$4*幕後結果_最佳化!$N1549)*12/3</f>
        <v>-0.71298883753780407</v>
      </c>
      <c r="AA548" s="114">
        <f>(幕後結果!$AC$2+幕後結果!$AC$4*幕後結果_最佳化!$O1549)*12/3</f>
        <v>0.54618715980692822</v>
      </c>
      <c r="AB548" s="114">
        <f>(幕後結果!$AD$2+幕後結果!$AD$4*幕後結果_最佳化!$P1549)*12/3</f>
        <v>0.57127343397741481</v>
      </c>
      <c r="AC548" s="114">
        <f>(幕後結果!$AE$2+幕後結果!$AE$4*幕後結果_最佳化!$Q1549)*12/3</f>
        <v>-1.0072083671613468</v>
      </c>
      <c r="AD548" s="114">
        <f>(幕後結果!$AF$2+幕後結果!$AF$4*幕後結果_最佳化!$R1549)*12/3</f>
        <v>-2.1794352040494371</v>
      </c>
      <c r="AE548" s="114">
        <f>(幕後結果!$AG$2+幕後結果!$AG$4*幕後結果_最佳化!$S1549)*12/3</f>
        <v>-0.11315339491339754</v>
      </c>
      <c r="AF548" s="114">
        <f>(幕後結果!$AH$2+幕後結果!$AH$4*幕後結果_最佳化!$T1549)*12/3</f>
        <v>-0.90379621903184404</v>
      </c>
      <c r="AG548" s="114">
        <f>(幕後結果!$AI$2+幕後結果!$AI$4*幕後結果_最佳化!$U1549)*12/3</f>
        <v>-3.0222570085692486</v>
      </c>
      <c r="AH548" s="114">
        <f>(幕後結果!$AJ$2+幕後結果!$AJ$4*幕後結果_最佳化!$V1549)*12/3</f>
        <v>0.4273625129630732</v>
      </c>
      <c r="AI548" s="90">
        <f>(幕後結果!$AK$2+幕後結果!$AK$4*幕後結果_最佳化!$W1549)*12/3</f>
        <v>0.55044815730934193</v>
      </c>
      <c r="AJ548" s="50"/>
      <c r="AK548" s="50"/>
      <c r="AL548" s="50"/>
      <c r="AM548" s="98">
        <v>547</v>
      </c>
      <c r="AN548" s="118">
        <f t="shared" si="105"/>
        <v>0.1038800007233813</v>
      </c>
      <c r="AO548" s="118">
        <f t="shared" si="106"/>
        <v>7.5298217942628448E-2</v>
      </c>
      <c r="AP548" s="118">
        <f t="shared" si="107"/>
        <v>5.4729347178608728E-3</v>
      </c>
      <c r="AQ548" s="118">
        <f t="shared" si="108"/>
        <v>4.7692864788088943E-2</v>
      </c>
      <c r="AR548" s="118">
        <f t="shared" si="109"/>
        <v>7.4605851539914295E-2</v>
      </c>
      <c r="AS548" s="118">
        <f t="shared" si="110"/>
        <v>0.18793333415130753</v>
      </c>
      <c r="AT548" s="118">
        <f t="shared" si="111"/>
        <v>0.15166999381717572</v>
      </c>
      <c r="AU548" s="118">
        <f t="shared" si="112"/>
        <v>0.10115555044810566</v>
      </c>
      <c r="AV548" s="118">
        <f t="shared" si="113"/>
        <v>0.14988087778610329</v>
      </c>
      <c r="AW548" s="118">
        <f t="shared" si="114"/>
        <v>0.10241037408543392</v>
      </c>
      <c r="AX548" s="118">
        <f t="shared" si="115"/>
        <v>1</v>
      </c>
      <c r="AY548" s="118">
        <f>SUMPRODUCT(AN548:AW548,幕後結果_最佳化!$Z$1005:$AI$1005)</f>
        <v>5.8366261292882873E-2</v>
      </c>
      <c r="AZ548" s="118">
        <f>(SUMPRODUCT(AN548:AW548,MMULT(AN548:AW548,幕後結果!$AB$9:$AK$18)))*252</f>
        <v>5.1749671262354517E-2</v>
      </c>
      <c r="BA548" s="118">
        <f t="shared" si="116"/>
        <v>0.22748554077645136</v>
      </c>
      <c r="BB548" s="113">
        <f t="shared" si="117"/>
        <v>6.7987887230518407E-2</v>
      </c>
      <c r="BC548" s="50"/>
      <c r="BD548" s="50"/>
    </row>
    <row r="549" spans="1:56">
      <c r="A549" s="85">
        <v>548</v>
      </c>
      <c r="B549" s="114">
        <v>0.12507872267514042</v>
      </c>
      <c r="C549" s="114">
        <v>0.87398472036523489</v>
      </c>
      <c r="D549" s="114">
        <v>0.84485158258532866</v>
      </c>
      <c r="E549" s="114">
        <v>0.39550254785387584</v>
      </c>
      <c r="F549" s="114">
        <v>0.9462161892746126</v>
      </c>
      <c r="G549" s="114">
        <v>0.21788748109349787</v>
      </c>
      <c r="H549" s="114">
        <v>0.53819902975098755</v>
      </c>
      <c r="I549" s="114">
        <v>0.8873057415904102</v>
      </c>
      <c r="J549" s="114">
        <v>0.94043004566733512</v>
      </c>
      <c r="K549" s="94">
        <v>0.38841229700799795</v>
      </c>
      <c r="L549" s="95"/>
      <c r="M549" s="96">
        <v>548</v>
      </c>
      <c r="N549" s="117">
        <v>-1.1499670436420906</v>
      </c>
      <c r="O549" s="117">
        <v>1.1454312503713022</v>
      </c>
      <c r="P549" s="117">
        <v>1.014599380406167</v>
      </c>
      <c r="Q549" s="117">
        <v>-0.26500566766037975</v>
      </c>
      <c r="R549" s="117">
        <v>1.609222851212764</v>
      </c>
      <c r="S549" s="117">
        <v>-0.77934763376143035</v>
      </c>
      <c r="T549" s="117">
        <v>9.5897549914917099E-2</v>
      </c>
      <c r="U549" s="114">
        <v>1.2123236433664448</v>
      </c>
      <c r="V549" s="114">
        <v>1.5583938708712086</v>
      </c>
      <c r="W549" s="88">
        <v>-0.28345953823724962</v>
      </c>
      <c r="X549" s="50"/>
      <c r="Y549" s="89">
        <v>548</v>
      </c>
      <c r="Z549" s="114">
        <f>(幕後結果!$AB$2+幕後結果!$AB$4*幕後結果_最佳化!$N1550)*12/3</f>
        <v>-1.4760323643775148</v>
      </c>
      <c r="AA549" s="114">
        <f>(幕後結果!$AC$2+幕後結果!$AC$4*幕後結果_最佳化!$O1550)*12/3</f>
        <v>1.8464500486164923</v>
      </c>
      <c r="AB549" s="114">
        <f>(幕後結果!$AD$2+幕後結果!$AD$4*幕後結果_最佳化!$P1550)*12/3</f>
        <v>-0.51513925623512269</v>
      </c>
      <c r="AC549" s="114">
        <f>(幕後結果!$AE$2+幕後結果!$AE$4*幕後結果_最佳化!$Q1550)*12/3</f>
        <v>-0.64377702229418032</v>
      </c>
      <c r="AD549" s="114">
        <f>(幕後結果!$AF$2+幕後結果!$AF$4*幕後結果_最佳化!$R1550)*12/3</f>
        <v>0.65340693344088763</v>
      </c>
      <c r="AE549" s="114">
        <f>(幕後結果!$AG$2+幕後結果!$AG$4*幕後結果_最佳化!$S1550)*12/3</f>
        <v>-3.2152098770735771E-2</v>
      </c>
      <c r="AF549" s="114">
        <f>(幕後結果!$AH$2+幕後結果!$AH$4*幕後結果_最佳化!$T1550)*12/3</f>
        <v>-0.13164433592052913</v>
      </c>
      <c r="AG549" s="114">
        <f>(幕後結果!$AI$2+幕後結果!$AI$4*幕後結果_最佳化!$U1550)*12/3</f>
        <v>-3.258970382710169E-2</v>
      </c>
      <c r="AH549" s="114">
        <f>(幕後結果!$AJ$2+幕後結果!$AJ$4*幕後結果_最佳化!$V1550)*12/3</f>
        <v>1.4342368718188838</v>
      </c>
      <c r="AI549" s="90">
        <f>(幕後結果!$AK$2+幕後結果!$AK$4*幕後結果_最佳化!$W1550)*12/3</f>
        <v>0.72237235676741973</v>
      </c>
      <c r="AJ549" s="50"/>
      <c r="AK549" s="50"/>
      <c r="AL549" s="50"/>
      <c r="AM549" s="98">
        <v>548</v>
      </c>
      <c r="AN549" s="118">
        <f t="shared" si="105"/>
        <v>0.13163534944913799</v>
      </c>
      <c r="AO549" s="118">
        <f t="shared" si="106"/>
        <v>5.8586958540102129E-3</v>
      </c>
      <c r="AP549" s="118">
        <f t="shared" si="107"/>
        <v>2.8684152309361912E-2</v>
      </c>
      <c r="AQ549" s="118">
        <f t="shared" si="108"/>
        <v>7.4812471371724823E-2</v>
      </c>
      <c r="AR549" s="118">
        <f t="shared" si="109"/>
        <v>7.7279131940018203E-2</v>
      </c>
      <c r="AS549" s="118">
        <f t="shared" si="110"/>
        <v>0.1256209744276704</v>
      </c>
      <c r="AT549" s="118">
        <f t="shared" si="111"/>
        <v>4.8234596329303846E-2</v>
      </c>
      <c r="AU549" s="118">
        <f t="shared" si="112"/>
        <v>3.7793537132637556E-2</v>
      </c>
      <c r="AV549" s="118">
        <f t="shared" si="113"/>
        <v>0.25777063251074922</v>
      </c>
      <c r="AW549" s="118">
        <f t="shared" si="114"/>
        <v>0.21231045867538589</v>
      </c>
      <c r="AX549" s="118">
        <f t="shared" si="115"/>
        <v>1</v>
      </c>
      <c r="AY549" s="118">
        <f>SUMPRODUCT(AN549:AW549,幕後結果_最佳化!$Z$1005:$AI$1005)</f>
        <v>0.20015388053353367</v>
      </c>
      <c r="AZ549" s="118">
        <f>(SUMPRODUCT(AN549:AW549,MMULT(AN549:AW549,幕後結果!$AB$9:$AK$18)))*252</f>
        <v>5.2177077724563023E-2</v>
      </c>
      <c r="BA549" s="118">
        <f t="shared" si="116"/>
        <v>0.22842302363063804</v>
      </c>
      <c r="BB549" s="113">
        <f t="shared" si="117"/>
        <v>0.68843270715046012</v>
      </c>
      <c r="BC549" s="50"/>
      <c r="BD549" s="50"/>
    </row>
    <row r="550" spans="1:56">
      <c r="A550" s="85">
        <v>549</v>
      </c>
      <c r="B550" s="114">
        <v>0.85548350497052672</v>
      </c>
      <c r="C550" s="114">
        <v>0.31658449813056988</v>
      </c>
      <c r="D550" s="114">
        <v>0.13519196428974056</v>
      </c>
      <c r="E550" s="114">
        <v>0.38773755931330101</v>
      </c>
      <c r="F550" s="114">
        <v>0.5584616617825926</v>
      </c>
      <c r="G550" s="114">
        <v>0.58754845248207133</v>
      </c>
      <c r="H550" s="114">
        <v>0.72236541256635101</v>
      </c>
      <c r="I550" s="114">
        <v>2.6222868576860403E-2</v>
      </c>
      <c r="J550" s="114">
        <v>0.23461149887331456</v>
      </c>
      <c r="K550" s="94">
        <v>0.50419828860007043</v>
      </c>
      <c r="L550" s="95"/>
      <c r="M550" s="96">
        <v>549</v>
      </c>
      <c r="N550" s="117">
        <v>1.0602453597501338</v>
      </c>
      <c r="O550" s="117">
        <v>-0.47727122809679828</v>
      </c>
      <c r="P550" s="117">
        <v>-1.1021788416588063</v>
      </c>
      <c r="Q550" s="117">
        <v>-0.28522062664101083</v>
      </c>
      <c r="R550" s="117">
        <v>0.14707011713443907</v>
      </c>
      <c r="S550" s="117">
        <v>0.22124317277677771</v>
      </c>
      <c r="T550" s="117">
        <v>0.58988287655805804</v>
      </c>
      <c r="U550" s="114">
        <v>-1.93945682301052</v>
      </c>
      <c r="V550" s="114">
        <v>-0.72374386513230859</v>
      </c>
      <c r="W550" s="88">
        <v>1.0523743156073979E-2</v>
      </c>
      <c r="X550" s="50"/>
      <c r="Y550" s="89">
        <v>549</v>
      </c>
      <c r="Z550" s="114">
        <f>(幕後結果!$AB$2+幕後結果!$AB$4*幕後結果_最佳化!$N1551)*12/3</f>
        <v>1.268057722257969</v>
      </c>
      <c r="AA550" s="114">
        <f>(幕後結果!$AC$2+幕後結果!$AC$4*幕後結果_最佳化!$O1551)*12/3</f>
        <v>1.6271838156369629</v>
      </c>
      <c r="AB550" s="114">
        <f>(幕後結果!$AD$2+幕後結果!$AD$4*幕後結果_最佳化!$P1551)*12/3</f>
        <v>-1.0028122878342454</v>
      </c>
      <c r="AC550" s="114">
        <f>(幕後結果!$AE$2+幕後結果!$AE$4*幕後結果_最佳化!$Q1551)*12/3</f>
        <v>-0.61453639732907317</v>
      </c>
      <c r="AD550" s="114">
        <f>(幕後結果!$AF$2+幕後結果!$AF$4*幕後結果_最佳化!$R1551)*12/3</f>
        <v>-0.56382410450711606</v>
      </c>
      <c r="AE550" s="114">
        <f>(幕後結果!$AG$2+幕後結果!$AG$4*幕後結果_最佳化!$S1551)*12/3</f>
        <v>0.74064118051018368</v>
      </c>
      <c r="AF550" s="114">
        <f>(幕後結果!$AH$2+幕後結果!$AH$4*幕後結果_最佳化!$T1551)*12/3</f>
        <v>-0.15700421796176653</v>
      </c>
      <c r="AG550" s="114">
        <f>(幕後結果!$AI$2+幕後結果!$AI$4*幕後結果_最佳化!$U1551)*12/3</f>
        <v>-4.0698262970629697</v>
      </c>
      <c r="AH550" s="114">
        <f>(幕後結果!$AJ$2+幕後結果!$AJ$4*幕後結果_最佳化!$V1551)*12/3</f>
        <v>0.2893864097587161</v>
      </c>
      <c r="AI550" s="90">
        <f>(幕後結果!$AK$2+幕後結果!$AK$4*幕後結果_最佳化!$W1551)*12/3</f>
        <v>0.73396774097158657</v>
      </c>
      <c r="AJ550" s="50"/>
      <c r="AK550" s="50"/>
      <c r="AL550" s="50"/>
      <c r="AM550" s="98">
        <v>549</v>
      </c>
      <c r="AN550" s="118">
        <f t="shared" si="105"/>
        <v>0.13502811778278656</v>
      </c>
      <c r="AO550" s="118">
        <f t="shared" si="106"/>
        <v>0.1027886388724298</v>
      </c>
      <c r="AP550" s="118">
        <f t="shared" si="107"/>
        <v>7.8621538375992561E-2</v>
      </c>
      <c r="AQ550" s="118">
        <f t="shared" si="108"/>
        <v>0.12652144116588324</v>
      </c>
      <c r="AR550" s="118">
        <f t="shared" si="109"/>
        <v>4.4299486243333117E-2</v>
      </c>
      <c r="AS550" s="118">
        <f t="shared" si="110"/>
        <v>7.2234510205392302E-2</v>
      </c>
      <c r="AT550" s="118">
        <f t="shared" si="111"/>
        <v>8.0519778345577678E-2</v>
      </c>
      <c r="AU550" s="118">
        <f t="shared" si="112"/>
        <v>0.17342623665583165</v>
      </c>
      <c r="AV550" s="118">
        <f t="shared" si="113"/>
        <v>8.6294757783508882E-2</v>
      </c>
      <c r="AW550" s="118">
        <f t="shared" si="114"/>
        <v>0.1002654945692642</v>
      </c>
      <c r="AX550" s="118">
        <f t="shared" si="115"/>
        <v>1</v>
      </c>
      <c r="AY550" s="118">
        <f>SUMPRODUCT(AN550:AW550,幕後結果_最佳化!$Z$1005:$AI$1005)</f>
        <v>-0.16083067345703869</v>
      </c>
      <c r="AZ550" s="118">
        <f>(SUMPRODUCT(AN550:AW550,MMULT(AN550:AW550,幕後結果!$AB$9:$AK$18)))*252</f>
        <v>7.3475924510613411E-2</v>
      </c>
      <c r="BA550" s="118">
        <f t="shared" si="116"/>
        <v>0.27106442870766612</v>
      </c>
      <c r="BB550" s="113">
        <f t="shared" si="117"/>
        <v>-0.75159501535612916</v>
      </c>
      <c r="BC550" s="50"/>
      <c r="BD550" s="50"/>
    </row>
    <row r="551" spans="1:56">
      <c r="A551" s="85">
        <v>550</v>
      </c>
      <c r="B551" s="114">
        <v>0.79002268563289646</v>
      </c>
      <c r="C551" s="114">
        <v>5.4864867175463683E-3</v>
      </c>
      <c r="D551" s="114">
        <v>0.93591883205207438</v>
      </c>
      <c r="E551" s="114">
        <v>0.73319848284889422</v>
      </c>
      <c r="F551" s="114">
        <v>0.28250668749277263</v>
      </c>
      <c r="G551" s="114">
        <v>0.63104093198131106</v>
      </c>
      <c r="H551" s="114">
        <v>0.70251950227704918</v>
      </c>
      <c r="I551" s="114">
        <v>0.49788010482360701</v>
      </c>
      <c r="J551" s="114">
        <v>0.55747660711282299</v>
      </c>
      <c r="K551" s="94">
        <v>0.56866287557220341</v>
      </c>
      <c r="L551" s="95"/>
      <c r="M551" s="96">
        <v>550</v>
      </c>
      <c r="N551" s="117">
        <v>0.80649996406210411</v>
      </c>
      <c r="O551" s="117">
        <v>-2.5435583297997102</v>
      </c>
      <c r="P551" s="117">
        <v>1.5213886481404506</v>
      </c>
      <c r="Q551" s="117">
        <v>0.62251537929639089</v>
      </c>
      <c r="R551" s="117">
        <v>-0.57541098740448082</v>
      </c>
      <c r="S551" s="117">
        <v>0.33461154340513155</v>
      </c>
      <c r="T551" s="117">
        <v>0.53166072927380092</v>
      </c>
      <c r="U551" s="114">
        <v>-5.3138141956544892E-3</v>
      </c>
      <c r="V551" s="114">
        <v>0.14457455819680448</v>
      </c>
      <c r="W551" s="88">
        <v>0.17297096666314749</v>
      </c>
      <c r="X551" s="50"/>
      <c r="Y551" s="89">
        <v>550</v>
      </c>
      <c r="Z551" s="114">
        <f>(幕後結果!$AB$2+幕後結果!$AB$4*幕後結果_最佳化!$N1552)*12/3</f>
        <v>0.95302002553332743</v>
      </c>
      <c r="AA551" s="114">
        <f>(幕後結果!$AC$2+幕後結果!$AC$4*幕後結果_最佳化!$O1552)*12/3</f>
        <v>-0.67397734032174428</v>
      </c>
      <c r="AB551" s="114">
        <f>(幕後結果!$AD$2+幕後結果!$AD$4*幕後結果_最佳化!$P1552)*12/3</f>
        <v>0.61160228594890431</v>
      </c>
      <c r="AC551" s="114">
        <f>(幕後結果!$AE$2+幕後結果!$AE$4*幕後結果_最佳化!$Q1552)*12/3</f>
        <v>-0.30786518115071948</v>
      </c>
      <c r="AD551" s="114">
        <f>(幕後結果!$AF$2+幕後結果!$AF$4*幕後結果_最佳化!$R1552)*12/3</f>
        <v>-1.1203840585237397</v>
      </c>
      <c r="AE551" s="114">
        <f>(幕後結果!$AG$2+幕後結果!$AG$4*幕後結果_最佳化!$S1552)*12/3</f>
        <v>0.60665611722879953</v>
      </c>
      <c r="AF551" s="114">
        <f>(幕後結果!$AH$2+幕後結果!$AH$4*幕後結果_最佳化!$T1552)*12/3</f>
        <v>-0.16878739809789245</v>
      </c>
      <c r="AG551" s="114">
        <f>(幕後結果!$AI$2+幕後結果!$AI$4*幕後結果_最佳化!$U1552)*12/3</f>
        <v>-0.21371950123770134</v>
      </c>
      <c r="AH551" s="114">
        <f>(幕後結果!$AJ$2+幕後結果!$AJ$4*幕後結果_最佳化!$V1552)*12/3</f>
        <v>0.84850070638741892</v>
      </c>
      <c r="AI551" s="90">
        <f>(幕後結果!$AK$2+幕後結果!$AK$4*幕後結果_最佳化!$W1552)*12/3</f>
        <v>1.276227030570005</v>
      </c>
      <c r="AJ551" s="50"/>
      <c r="AK551" s="50"/>
      <c r="AL551" s="50"/>
      <c r="AM551" s="98">
        <v>550</v>
      </c>
      <c r="AN551" s="118">
        <f t="shared" si="105"/>
        <v>5.9438189501803303E-2</v>
      </c>
      <c r="AO551" s="118">
        <f t="shared" si="106"/>
        <v>3.2072992305243533E-2</v>
      </c>
      <c r="AP551" s="118">
        <f t="shared" si="107"/>
        <v>0.11437485478825497</v>
      </c>
      <c r="AQ551" s="118">
        <f t="shared" si="108"/>
        <v>0.16605753868673959</v>
      </c>
      <c r="AR551" s="118">
        <f t="shared" si="109"/>
        <v>5.7487126477504098E-2</v>
      </c>
      <c r="AS551" s="118">
        <f t="shared" si="110"/>
        <v>0.18148980344799284</v>
      </c>
      <c r="AT551" s="118">
        <f t="shared" si="111"/>
        <v>9.6342491556463475E-2</v>
      </c>
      <c r="AU551" s="118">
        <f t="shared" si="112"/>
        <v>7.8708377836939722E-2</v>
      </c>
      <c r="AV551" s="118">
        <f t="shared" si="113"/>
        <v>9.4054189098010839E-3</v>
      </c>
      <c r="AW551" s="118">
        <f t="shared" si="114"/>
        <v>0.20462320648925719</v>
      </c>
      <c r="AX551" s="118">
        <f t="shared" si="115"/>
        <v>0.99999999999999978</v>
      </c>
      <c r="AY551" s="118">
        <f>SUMPRODUCT(AN551:AW551,幕後結果_最佳化!$Z$1005:$AI$1005)</f>
        <v>-7.8831856938874151E-2</v>
      </c>
      <c r="AZ551" s="118">
        <f>(SUMPRODUCT(AN551:AW551,MMULT(AN551:AW551,幕後結果!$AB$9:$AK$18)))*252</f>
        <v>6.5295225667522369E-2</v>
      </c>
      <c r="BA551" s="118">
        <f t="shared" si="116"/>
        <v>0.25552930490948073</v>
      </c>
      <c r="BB551" s="113">
        <f t="shared" si="117"/>
        <v>-0.47639098373470984</v>
      </c>
      <c r="BC551" s="50"/>
      <c r="BD551" s="50"/>
    </row>
    <row r="552" spans="1:56">
      <c r="A552" s="85">
        <v>551</v>
      </c>
      <c r="B552" s="114">
        <v>0.53778216561062586</v>
      </c>
      <c r="C552" s="114">
        <v>7.7922388802616815E-2</v>
      </c>
      <c r="D552" s="114">
        <v>0.48508386994633335</v>
      </c>
      <c r="E552" s="114">
        <v>0.32325659685031649</v>
      </c>
      <c r="F552" s="114">
        <v>0.33750693297123502</v>
      </c>
      <c r="G552" s="114">
        <v>0.49473421675754481</v>
      </c>
      <c r="H552" s="114">
        <v>0.77060425753491968</v>
      </c>
      <c r="I552" s="114">
        <v>0.62457508921206406</v>
      </c>
      <c r="J552" s="114">
        <v>0.30250039121320982</v>
      </c>
      <c r="K552" s="94">
        <v>0.2198571171957926</v>
      </c>
      <c r="L552" s="95"/>
      <c r="M552" s="96">
        <v>551</v>
      </c>
      <c r="N552" s="117">
        <v>9.4847863315865838E-2</v>
      </c>
      <c r="O552" s="117">
        <v>-1.419186064630265</v>
      </c>
      <c r="P552" s="117">
        <v>-3.73979089870572E-2</v>
      </c>
      <c r="Q552" s="117">
        <v>-0.45861147656360352</v>
      </c>
      <c r="R552" s="117">
        <v>-0.41927677794334989</v>
      </c>
      <c r="S552" s="117">
        <v>-1.3199744459336539E-2</v>
      </c>
      <c r="T552" s="117">
        <v>0.74083830779277149</v>
      </c>
      <c r="U552" s="114">
        <v>0.31751900434658864</v>
      </c>
      <c r="V552" s="114">
        <v>-0.51722259276671312</v>
      </c>
      <c r="W552" s="88">
        <v>-0.77267586374733399</v>
      </c>
      <c r="X552" s="50"/>
      <c r="Y552" s="89">
        <v>551</v>
      </c>
      <c r="Z552" s="114">
        <f>(幕後結果!$AB$2+幕後結果!$AB$4*幕後結果_最佳化!$N1553)*12/3</f>
        <v>6.9468077406594317E-2</v>
      </c>
      <c r="AA552" s="114">
        <f>(幕後結果!$AC$2+幕後結果!$AC$4*幕後結果_最佳化!$O1553)*12/3</f>
        <v>1.8217802397695104E-2</v>
      </c>
      <c r="AB552" s="114">
        <f>(幕後結果!$AD$2+幕後結果!$AD$4*幕後結果_最佳化!$P1553)*12/3</f>
        <v>-1.3258960794725456</v>
      </c>
      <c r="AC552" s="114">
        <f>(幕後結果!$AE$2+幕後結果!$AE$4*幕後結果_最佳化!$Q1553)*12/3</f>
        <v>-0.93416322713591826</v>
      </c>
      <c r="AD552" s="114">
        <f>(幕後結果!$AF$2+幕後結果!$AF$4*幕後結果_最佳化!$R1553)*12/3</f>
        <v>-1.5263719661838155</v>
      </c>
      <c r="AE552" s="114">
        <f>(幕後結果!$AG$2+幕後結果!$AG$4*幕後結果_最佳化!$S1553)*12/3</f>
        <v>2.0195171191543904E-2</v>
      </c>
      <c r="AF552" s="114">
        <f>(幕後結果!$AH$2+幕後結果!$AH$4*幕後結果_最佳化!$T1553)*12/3</f>
        <v>-0.17953698976958243</v>
      </c>
      <c r="AG552" s="114">
        <f>(幕後結果!$AI$2+幕後結果!$AI$4*幕後結果_最佳化!$U1553)*12/3</f>
        <v>-1.1190938404607014</v>
      </c>
      <c r="AH552" s="114">
        <f>(幕後結果!$AJ$2+幕後結果!$AJ$4*幕後結果_最佳化!$V1553)*12/3</f>
        <v>0.32020582991088681</v>
      </c>
      <c r="AI552" s="90">
        <f>(幕後結果!$AK$2+幕後結果!$AK$4*幕後結果_最佳化!$W1553)*12/3</f>
        <v>0.12146323449237395</v>
      </c>
      <c r="AJ552" s="50"/>
      <c r="AK552" s="50"/>
      <c r="AL552" s="50"/>
      <c r="AM552" s="98">
        <v>551</v>
      </c>
      <c r="AN552" s="118">
        <f t="shared" si="105"/>
        <v>0.1422990214327288</v>
      </c>
      <c r="AO552" s="118">
        <f t="shared" si="106"/>
        <v>5.9760261217344735E-2</v>
      </c>
      <c r="AP552" s="118">
        <f t="shared" si="107"/>
        <v>0.11049328124265302</v>
      </c>
      <c r="AQ552" s="118">
        <f t="shared" si="108"/>
        <v>0.18841955637574917</v>
      </c>
      <c r="AR552" s="118">
        <f t="shared" si="109"/>
        <v>2.6075425772006524E-2</v>
      </c>
      <c r="AS552" s="118">
        <f t="shared" si="110"/>
        <v>5.1913050857969836E-2</v>
      </c>
      <c r="AT552" s="118">
        <f t="shared" si="111"/>
        <v>8.0856339399110633E-2</v>
      </c>
      <c r="AU552" s="118">
        <f t="shared" si="112"/>
        <v>0.16928116865913082</v>
      </c>
      <c r="AV552" s="118">
        <f t="shared" si="113"/>
        <v>8.6493853071968788E-2</v>
      </c>
      <c r="AW552" s="118">
        <f t="shared" si="114"/>
        <v>8.440804197133768E-2</v>
      </c>
      <c r="AX552" s="118">
        <f t="shared" si="115"/>
        <v>0.99999999999999989</v>
      </c>
      <c r="AY552" s="118">
        <f>SUMPRODUCT(AN552:AW552,幕後結果_最佳化!$Z$1005:$AI$1005)</f>
        <v>-0.27581293215088148</v>
      </c>
      <c r="AZ552" s="118">
        <f>(SUMPRODUCT(AN552:AW552,MMULT(AN552:AW552,幕後結果!$AB$9:$AK$18)))*252</f>
        <v>7.3513983632644359E-2</v>
      </c>
      <c r="BA552" s="118">
        <f t="shared" si="116"/>
        <v>0.27113462271101485</v>
      </c>
      <c r="BB552" s="113">
        <f t="shared" si="117"/>
        <v>-1.1754785462813331</v>
      </c>
      <c r="BC552" s="50"/>
      <c r="BD552" s="50"/>
    </row>
    <row r="553" spans="1:56">
      <c r="A553" s="85">
        <v>552</v>
      </c>
      <c r="B553" s="114">
        <v>1.8270590357617689E-2</v>
      </c>
      <c r="C553" s="114">
        <v>0.14977928109217209</v>
      </c>
      <c r="D553" s="114">
        <v>0.86985306155980324</v>
      </c>
      <c r="E553" s="114">
        <v>0.6600737881545351</v>
      </c>
      <c r="F553" s="114">
        <v>0.14048999271239881</v>
      </c>
      <c r="G553" s="114">
        <v>0.32136210982289382</v>
      </c>
      <c r="H553" s="114">
        <v>0.49057028124882951</v>
      </c>
      <c r="I553" s="114">
        <v>0.37052567349962695</v>
      </c>
      <c r="J553" s="114">
        <v>8.2738384514027485E-2</v>
      </c>
      <c r="K553" s="94">
        <v>0.34992440045998063</v>
      </c>
      <c r="L553" s="95"/>
      <c r="M553" s="96">
        <v>552</v>
      </c>
      <c r="N553" s="117">
        <v>-2.0908536987577144</v>
      </c>
      <c r="O553" s="117">
        <v>-1.037380500702058</v>
      </c>
      <c r="P553" s="117">
        <v>1.1256968043098932</v>
      </c>
      <c r="Q553" s="117">
        <v>0.4126645190131672</v>
      </c>
      <c r="R553" s="117">
        <v>-1.0781204972800258</v>
      </c>
      <c r="S553" s="117">
        <v>-0.46389326324242164</v>
      </c>
      <c r="T553" s="117">
        <v>-2.3639001047280072E-2</v>
      </c>
      <c r="U553" s="114">
        <v>-0.3304614095409395</v>
      </c>
      <c r="V553" s="114">
        <v>-1.3868852080589906</v>
      </c>
      <c r="W553" s="88">
        <v>-0.38552457741371854</v>
      </c>
      <c r="X553" s="50"/>
      <c r="Y553" s="89">
        <v>552</v>
      </c>
      <c r="Z553" s="114">
        <f>(幕後結果!$AB$2+幕後結果!$AB$4*幕後結果_最佳化!$N1554)*12/3</f>
        <v>-2.6441905644617001</v>
      </c>
      <c r="AA553" s="114">
        <f>(幕後結果!$AC$2+幕後結果!$AC$4*幕後結果_最佳化!$O1554)*12/3</f>
        <v>-1.0278877760474032</v>
      </c>
      <c r="AB553" s="114">
        <f>(幕後結果!$AD$2+幕後結果!$AD$4*幕後結果_最佳化!$P1554)*12/3</f>
        <v>-2.3224557340463798</v>
      </c>
      <c r="AC553" s="114">
        <f>(幕後結果!$AE$2+幕後結果!$AE$4*幕後結果_最佳化!$Q1554)*12/3</f>
        <v>-0.55728374350644949</v>
      </c>
      <c r="AD553" s="114">
        <f>(幕後結果!$AF$2+幕後結果!$AF$4*幕後結果_最佳化!$R1554)*12/3</f>
        <v>-2.6751788617222458</v>
      </c>
      <c r="AE553" s="114">
        <f>(幕後結果!$AG$2+幕後結果!$AG$4*幕後結果_最佳化!$S1554)*12/3</f>
        <v>-0.80782742901340088</v>
      </c>
      <c r="AF553" s="114">
        <f>(幕後結果!$AH$2+幕後結果!$AH$4*幕後結果_最佳化!$T1554)*12/3</f>
        <v>-0.33424355312288873</v>
      </c>
      <c r="AG553" s="114">
        <f>(幕後結果!$AI$2+幕後結果!$AI$4*幕後結果_最佳化!$U1554)*12/3</f>
        <v>-2.5844227048088984</v>
      </c>
      <c r="AH553" s="114">
        <f>(幕後結果!$AJ$2+幕後結果!$AJ$4*幕後結果_最佳化!$V1554)*12/3</f>
        <v>-9.1941859443797291E-2</v>
      </c>
      <c r="AI553" s="90">
        <f>(幕後結果!$AK$2+幕後結果!$AK$4*幕後結果_最佳化!$W1554)*12/3</f>
        <v>-4.7225924630568517E-2</v>
      </c>
      <c r="AJ553" s="50"/>
      <c r="AK553" s="50"/>
      <c r="AL553" s="50"/>
      <c r="AM553" s="98">
        <v>552</v>
      </c>
      <c r="AN553" s="118">
        <f t="shared" si="105"/>
        <v>0.12354801059306252</v>
      </c>
      <c r="AO553" s="118">
        <f t="shared" si="106"/>
        <v>8.2889722036588509E-2</v>
      </c>
      <c r="AP553" s="118">
        <f t="shared" si="107"/>
        <v>0.13765199383345611</v>
      </c>
      <c r="AQ553" s="118">
        <f t="shared" si="108"/>
        <v>0.12077749071668044</v>
      </c>
      <c r="AR553" s="118">
        <f t="shared" si="109"/>
        <v>0.11649071761981722</v>
      </c>
      <c r="AS553" s="118">
        <f t="shared" si="110"/>
        <v>0.13616671375560652</v>
      </c>
      <c r="AT553" s="118">
        <f t="shared" si="111"/>
        <v>8.4600792829328614E-2</v>
      </c>
      <c r="AU553" s="118">
        <f t="shared" si="112"/>
        <v>1.0769012249138617E-2</v>
      </c>
      <c r="AV553" s="118">
        <f t="shared" si="113"/>
        <v>0.15143565009627138</v>
      </c>
      <c r="AW553" s="118">
        <f t="shared" si="114"/>
        <v>3.5669896270050093E-2</v>
      </c>
      <c r="AX553" s="118">
        <f t="shared" si="115"/>
        <v>1</v>
      </c>
      <c r="AY553" s="118">
        <f>SUMPRODUCT(AN553:AW553,幕後結果_最佳化!$Z$1005:$AI$1005)</f>
        <v>-1.5551172599756302E-2</v>
      </c>
      <c r="AZ553" s="118">
        <f>(SUMPRODUCT(AN553:AW553,MMULT(AN553:AW553,幕後結果!$AB$9:$AK$18)))*252</f>
        <v>6.8905040482430957E-2</v>
      </c>
      <c r="BA553" s="118">
        <f t="shared" si="116"/>
        <v>0.26249769614690138</v>
      </c>
      <c r="BB553" s="113">
        <f t="shared" si="117"/>
        <v>-0.22267308802224808</v>
      </c>
      <c r="BC553" s="50"/>
      <c r="BD553" s="50"/>
    </row>
    <row r="554" spans="1:56">
      <c r="A554" s="85">
        <v>553</v>
      </c>
      <c r="B554" s="114">
        <v>0.11688502353504693</v>
      </c>
      <c r="C554" s="114">
        <v>0.47178143409164086</v>
      </c>
      <c r="D554" s="114">
        <v>7.3267714224853675E-2</v>
      </c>
      <c r="E554" s="114">
        <v>2.3884083672767398E-2</v>
      </c>
      <c r="F554" s="114">
        <v>0.34094671289679357</v>
      </c>
      <c r="G554" s="114">
        <v>0.5106443950013555</v>
      </c>
      <c r="H554" s="114">
        <v>0.25201698522229354</v>
      </c>
      <c r="I554" s="114">
        <v>0.74178212853075998</v>
      </c>
      <c r="J554" s="114">
        <v>0.33092079516217066</v>
      </c>
      <c r="K554" s="94">
        <v>0.42531271340119581</v>
      </c>
      <c r="L554" s="95"/>
      <c r="M554" s="96">
        <v>553</v>
      </c>
      <c r="N554" s="117">
        <v>-1.1907033888870426</v>
      </c>
      <c r="O554" s="117">
        <v>-7.079254121120733E-2</v>
      </c>
      <c r="P554" s="117">
        <v>-1.4518783677346199</v>
      </c>
      <c r="Q554" s="117">
        <v>-1.9794250776987359</v>
      </c>
      <c r="R554" s="117">
        <v>-0.40988075179372069</v>
      </c>
      <c r="S554" s="117">
        <v>2.6684708051388575E-2</v>
      </c>
      <c r="T554" s="117">
        <v>-0.66815607536103327</v>
      </c>
      <c r="U554" s="114">
        <v>0.64884936983023245</v>
      </c>
      <c r="V554" s="114">
        <v>-0.43737199535102822</v>
      </c>
      <c r="W554" s="88">
        <v>-0.18832048644140997</v>
      </c>
      <c r="X554" s="50"/>
      <c r="Y554" s="89">
        <v>553</v>
      </c>
      <c r="Z554" s="114">
        <f>(幕後結果!$AB$2+幕後結果!$AB$4*幕後結果_最佳化!$N1555)*12/3</f>
        <v>-1.5266085899840978</v>
      </c>
      <c r="AA554" s="114">
        <f>(幕後結果!$AC$2+幕後結果!$AC$4*幕後結果_最佳化!$O1555)*12/3</f>
        <v>0.5635602537879093</v>
      </c>
      <c r="AB554" s="114">
        <f>(幕後結果!$AD$2+幕後結果!$AD$4*幕後結果_最佳化!$P1555)*12/3</f>
        <v>-3.642369786865538</v>
      </c>
      <c r="AC554" s="114">
        <f>(幕後結果!$AE$2+幕後結果!$AE$4*幕後結果_最佳化!$Q1555)*12/3</f>
        <v>-1.8732972595188546</v>
      </c>
      <c r="AD554" s="114">
        <f>(幕後結果!$AF$2+幕後結果!$AF$4*幕後結果_最佳化!$R1555)*12/3</f>
        <v>-2.3358498277359789</v>
      </c>
      <c r="AE554" s="114">
        <f>(幕後結果!$AG$2+幕後結果!$AG$4*幕後結果_最佳化!$S1555)*12/3</f>
        <v>-0.4342120843523371</v>
      </c>
      <c r="AF554" s="114">
        <f>(幕後結果!$AH$2+幕後結果!$AH$4*幕後結果_最佳化!$T1555)*12/3</f>
        <v>-0.87959073120507958</v>
      </c>
      <c r="AG554" s="114">
        <f>(幕後結果!$AI$2+幕後結果!$AI$4*幕後結果_最佳化!$U1555)*12/3</f>
        <v>-2.6052549516950698</v>
      </c>
      <c r="AH554" s="114">
        <f>(幕後結果!$AJ$2+幕後結果!$AJ$4*幕後結果_最佳化!$V1555)*12/3</f>
        <v>-0.29858597185253699</v>
      </c>
      <c r="AI554" s="90">
        <f>(幕後結果!$AK$2+幕後結果!$AK$4*幕後結果_最佳化!$W1555)*12/3</f>
        <v>-0.30815278582933148</v>
      </c>
      <c r="AJ554" s="50"/>
      <c r="AK554" s="50"/>
      <c r="AL554" s="50"/>
      <c r="AM554" s="98">
        <v>553</v>
      </c>
      <c r="AN554" s="118">
        <f t="shared" si="105"/>
        <v>0.1858050983819223</v>
      </c>
      <c r="AO554" s="118">
        <f t="shared" si="106"/>
        <v>9.6986755325016411E-2</v>
      </c>
      <c r="AP554" s="118">
        <f t="shared" si="107"/>
        <v>2.6985679264868671E-2</v>
      </c>
      <c r="AQ554" s="118">
        <f t="shared" si="108"/>
        <v>3.2984364967274464E-2</v>
      </c>
      <c r="AR554" s="118">
        <f t="shared" si="109"/>
        <v>0.15176542224858899</v>
      </c>
      <c r="AS554" s="118">
        <f t="shared" si="110"/>
        <v>4.5011930013269669E-2</v>
      </c>
      <c r="AT554" s="118">
        <f t="shared" si="111"/>
        <v>1.137550442296081E-2</v>
      </c>
      <c r="AU554" s="118">
        <f t="shared" si="112"/>
        <v>0.16475602419590418</v>
      </c>
      <c r="AV554" s="118">
        <f t="shared" si="113"/>
        <v>0.10903722232160172</v>
      </c>
      <c r="AW554" s="118">
        <f t="shared" si="114"/>
        <v>0.17529199885859276</v>
      </c>
      <c r="AX554" s="118">
        <f t="shared" si="115"/>
        <v>1</v>
      </c>
      <c r="AY554" s="118">
        <f>SUMPRODUCT(AN554:AW554,幕後結果_最佳化!$Z$1005:$AI$1005)</f>
        <v>-7.73479565886456E-2</v>
      </c>
      <c r="AZ554" s="118">
        <f>(SUMPRODUCT(AN554:AW554,MMULT(AN554:AW554,幕後結果!$AB$9:$AK$18)))*252</f>
        <v>8.4494855188558579E-2</v>
      </c>
      <c r="BA554" s="118">
        <f t="shared" si="116"/>
        <v>0.29067998759556629</v>
      </c>
      <c r="BB554" s="113">
        <f t="shared" si="117"/>
        <v>-0.41367813994801383</v>
      </c>
      <c r="BC554" s="50"/>
      <c r="BD554" s="50"/>
    </row>
    <row r="555" spans="1:56">
      <c r="A555" s="85">
        <v>554</v>
      </c>
      <c r="B555" s="114">
        <v>0.35329701239372913</v>
      </c>
      <c r="C555" s="114">
        <v>0.31673282270434244</v>
      </c>
      <c r="D555" s="114">
        <v>0.5519003191539531</v>
      </c>
      <c r="E555" s="114">
        <v>0.80415929756692872</v>
      </c>
      <c r="F555" s="114">
        <v>0.56662134144871956</v>
      </c>
      <c r="G555" s="114">
        <v>0.4711167870567301</v>
      </c>
      <c r="H555" s="114">
        <v>0.84809140355822921</v>
      </c>
      <c r="I555" s="114">
        <v>0.25908360364131577</v>
      </c>
      <c r="J555" s="114">
        <v>0.67208043533299011</v>
      </c>
      <c r="K555" s="94">
        <v>0.77923036589625272</v>
      </c>
      <c r="L555" s="95"/>
      <c r="M555" s="96">
        <v>554</v>
      </c>
      <c r="N555" s="117">
        <v>-0.37643433434490975</v>
      </c>
      <c r="O555" s="117">
        <v>-0.47685462415314372</v>
      </c>
      <c r="P555" s="117">
        <v>0.13046396563496684</v>
      </c>
      <c r="Q555" s="117">
        <v>0.85657210992480548</v>
      </c>
      <c r="R555" s="117">
        <v>0.16777877980105738</v>
      </c>
      <c r="S555" s="117">
        <v>-7.2462843728681711E-2</v>
      </c>
      <c r="T555" s="117">
        <v>1.0282820058604416</v>
      </c>
      <c r="U555" s="114">
        <v>-0.64617317902163762</v>
      </c>
      <c r="V555" s="114">
        <v>0.44566516745980539</v>
      </c>
      <c r="W555" s="88">
        <v>0.7695965229622026</v>
      </c>
      <c r="X555" s="50"/>
      <c r="Y555" s="89">
        <v>554</v>
      </c>
      <c r="Z555" s="114">
        <f>(幕後結果!$AB$2+幕後結果!$AB$4*幕後結果_最佳化!$N1556)*12/3</f>
        <v>-0.51565252214476942</v>
      </c>
      <c r="AA555" s="114">
        <f>(幕後結果!$AC$2+幕後結果!$AC$4*幕後結果_最佳化!$O1556)*12/3</f>
        <v>0.68081951443230515</v>
      </c>
      <c r="AB555" s="114">
        <f>(幕後結果!$AD$2+幕後結果!$AD$4*幕後結果_最佳化!$P1556)*12/3</f>
        <v>-1.2718107876004172</v>
      </c>
      <c r="AC555" s="114">
        <f>(幕後結果!$AE$2+幕後結果!$AE$4*幕後結果_最佳化!$Q1556)*12/3</f>
        <v>-3.4118235842478584E-2</v>
      </c>
      <c r="AD555" s="114">
        <f>(幕後結果!$AF$2+幕後結果!$AF$4*幕後結果_最佳化!$R1556)*12/3</f>
        <v>-0.70566658860811238</v>
      </c>
      <c r="AE555" s="114">
        <f>(幕後結果!$AG$2+幕後結果!$AG$4*幕後結果_最佳化!$S1556)*12/3</f>
        <v>0.37063376637528761</v>
      </c>
      <c r="AF555" s="114">
        <f>(幕後結果!$AH$2+幕後結果!$AH$4*幕後結果_最佳化!$T1556)*12/3</f>
        <v>0.20775620799932237</v>
      </c>
      <c r="AG555" s="114">
        <f>(幕後結果!$AI$2+幕後結果!$AI$4*幕後結果_最佳化!$U1556)*12/3</f>
        <v>-2.0879509944802854</v>
      </c>
      <c r="AH555" s="114">
        <f>(幕後結果!$AJ$2+幕後結果!$AJ$4*幕後結果_最佳化!$V1556)*12/3</f>
        <v>1.1837168270647873</v>
      </c>
      <c r="AI555" s="90">
        <f>(幕後結果!$AK$2+幕後結果!$AK$4*幕後結果_最佳化!$W1556)*12/3</f>
        <v>1.7513519307367236</v>
      </c>
      <c r="AJ555" s="50"/>
      <c r="AK555" s="50"/>
      <c r="AL555" s="50"/>
      <c r="AM555" s="98">
        <v>554</v>
      </c>
      <c r="AN555" s="118">
        <f t="shared" si="105"/>
        <v>4.0217164658354572E-2</v>
      </c>
      <c r="AO555" s="118">
        <f t="shared" si="106"/>
        <v>0.17073926705434631</v>
      </c>
      <c r="AP555" s="118">
        <f t="shared" si="107"/>
        <v>0.13979292683302572</v>
      </c>
      <c r="AQ555" s="118">
        <f t="shared" si="108"/>
        <v>8.4830750273920938E-2</v>
      </c>
      <c r="AR555" s="118">
        <f t="shared" si="109"/>
        <v>7.7957208418735199E-2</v>
      </c>
      <c r="AS555" s="118">
        <f t="shared" si="110"/>
        <v>5.2940801266642266E-2</v>
      </c>
      <c r="AT555" s="118">
        <f t="shared" si="111"/>
        <v>1.8044764190710719E-2</v>
      </c>
      <c r="AU555" s="118">
        <f t="shared" si="112"/>
        <v>0.11072091435151959</v>
      </c>
      <c r="AV555" s="118">
        <f t="shared" si="113"/>
        <v>0.14008377789030393</v>
      </c>
      <c r="AW555" s="118">
        <f t="shared" si="114"/>
        <v>0.1646724250624409</v>
      </c>
      <c r="AX555" s="118">
        <f t="shared" si="115"/>
        <v>1.0000000000000002</v>
      </c>
      <c r="AY555" s="118">
        <f>SUMPRODUCT(AN555:AW555,幕後結果_最佳化!$Z$1005:$AI$1005)</f>
        <v>8.1721046361104249E-2</v>
      </c>
      <c r="AZ555" s="118">
        <f>(SUMPRODUCT(AN555:AW555,MMULT(AN555:AW555,幕後結果!$AB$9:$AK$18)))*252</f>
        <v>7.9091687834150173E-2</v>
      </c>
      <c r="BA555" s="118">
        <f t="shared" si="116"/>
        <v>0.28123244449058538</v>
      </c>
      <c r="BB555" s="113">
        <f t="shared" si="117"/>
        <v>0.13803900339956626</v>
      </c>
      <c r="BC555" s="50"/>
      <c r="BD555" s="50"/>
    </row>
    <row r="556" spans="1:56">
      <c r="A556" s="85">
        <v>555</v>
      </c>
      <c r="B556" s="114">
        <v>0.24577889148459153</v>
      </c>
      <c r="C556" s="114">
        <v>0.66328226648658406</v>
      </c>
      <c r="D556" s="114">
        <v>0.35450692309380805</v>
      </c>
      <c r="E556" s="114">
        <v>0.60790766750507519</v>
      </c>
      <c r="F556" s="114">
        <v>4.7538967385066577E-2</v>
      </c>
      <c r="G556" s="114">
        <v>0.75695146808225555</v>
      </c>
      <c r="H556" s="114">
        <v>0.87059219870067461</v>
      </c>
      <c r="I556" s="114">
        <v>1.003029908749542E-2</v>
      </c>
      <c r="J556" s="114">
        <v>0.86367815939937698</v>
      </c>
      <c r="K556" s="94">
        <v>0.39461683885220578</v>
      </c>
      <c r="L556" s="95"/>
      <c r="M556" s="96">
        <v>555</v>
      </c>
      <c r="N556" s="117">
        <v>-0.6878332690225859</v>
      </c>
      <c r="O556" s="117">
        <v>0.42143773804347034</v>
      </c>
      <c r="P556" s="117">
        <v>-0.37318085225981301</v>
      </c>
      <c r="Q556" s="117">
        <v>0.27386982041306751</v>
      </c>
      <c r="R556" s="117">
        <v>-1.669199067971558</v>
      </c>
      <c r="S556" s="117">
        <v>0.69652986031908493</v>
      </c>
      <c r="T556" s="117">
        <v>1.1291949523612617</v>
      </c>
      <c r="U556" s="114">
        <v>-2.3252125394526386</v>
      </c>
      <c r="V556" s="114">
        <v>1.0969947635064921</v>
      </c>
      <c r="W556" s="88">
        <v>-0.26730585681351809</v>
      </c>
      <c r="X556" s="50"/>
      <c r="Y556" s="89">
        <v>555</v>
      </c>
      <c r="Z556" s="114">
        <f>(幕後結果!$AB$2+幕後結果!$AB$4*幕後結果_最佳化!$N1557)*12/3</f>
        <v>-0.90226999308392808</v>
      </c>
      <c r="AA556" s="114">
        <f>(幕後結果!$AC$2+幕後結果!$AC$4*幕後結果_最佳化!$O1557)*12/3</f>
        <v>1.4033058629623341</v>
      </c>
      <c r="AB556" s="114">
        <f>(幕後結果!$AD$2+幕後結果!$AD$4*幕後結果_最佳化!$P1557)*12/3</f>
        <v>-1.7649080336819469</v>
      </c>
      <c r="AC556" s="114">
        <f>(幕後結果!$AE$2+幕後結果!$AE$4*幕後結果_最佳化!$Q1557)*12/3</f>
        <v>-0.33198867049495417</v>
      </c>
      <c r="AD556" s="114">
        <f>(幕後結果!$AF$2+幕後結果!$AF$4*幕後結果_最佳化!$R1557)*12/3</f>
        <v>-2.7932426444422447</v>
      </c>
      <c r="AE556" s="114">
        <f>(幕後結果!$AG$2+幕後結果!$AG$4*幕後結果_最佳化!$S1557)*12/3</f>
        <v>0.66911638130612128</v>
      </c>
      <c r="AF556" s="114">
        <f>(幕後結果!$AH$2+幕後結果!$AH$4*幕後結果_最佳化!$T1557)*12/3</f>
        <v>0.10398879484784929</v>
      </c>
      <c r="AG556" s="114">
        <f>(幕後結果!$AI$2+幕後結果!$AI$4*幕後結果_最佳化!$U1557)*12/3</f>
        <v>-5.4640435451553628</v>
      </c>
      <c r="AH556" s="114">
        <f>(幕後結果!$AJ$2+幕後結果!$AJ$4*幕後結果_最佳化!$V1557)*12/3</f>
        <v>1.5300416147380236</v>
      </c>
      <c r="AI556" s="90">
        <f>(幕後結果!$AK$2+幕後結果!$AK$4*幕後結果_最佳化!$W1557)*12/3</f>
        <v>0.17075502640493245</v>
      </c>
      <c r="AJ556" s="50"/>
      <c r="AK556" s="50"/>
      <c r="AL556" s="50"/>
      <c r="AM556" s="98">
        <v>555</v>
      </c>
      <c r="AN556" s="118">
        <f t="shared" si="105"/>
        <v>0.11265276455051822</v>
      </c>
      <c r="AO556" s="118">
        <f t="shared" si="106"/>
        <v>0.19690470423434631</v>
      </c>
      <c r="AP556" s="118">
        <f t="shared" si="107"/>
        <v>4.2782488606824327E-2</v>
      </c>
      <c r="AQ556" s="118">
        <f t="shared" si="108"/>
        <v>0.16618775025319316</v>
      </c>
      <c r="AR556" s="118">
        <f t="shared" si="109"/>
        <v>0.11432874022352964</v>
      </c>
      <c r="AS556" s="118">
        <f t="shared" si="110"/>
        <v>0.15127620988900176</v>
      </c>
      <c r="AT556" s="118">
        <f t="shared" si="111"/>
        <v>5.2495458624670706E-2</v>
      </c>
      <c r="AU556" s="118">
        <f t="shared" si="112"/>
        <v>1.6037471947998882E-2</v>
      </c>
      <c r="AV556" s="118">
        <f t="shared" si="113"/>
        <v>9.9262734506126549E-2</v>
      </c>
      <c r="AW556" s="118">
        <f t="shared" si="114"/>
        <v>4.807167716379028E-2</v>
      </c>
      <c r="AX556" s="118">
        <f t="shared" si="115"/>
        <v>0.99999999999999989</v>
      </c>
      <c r="AY556" s="118">
        <f>SUMPRODUCT(AN556:AW556,幕後結果_最佳化!$Z$1005:$AI$1005)</f>
        <v>0.18401471159212654</v>
      </c>
      <c r="AZ556" s="118">
        <f>(SUMPRODUCT(AN556:AW556,MMULT(AN556:AW556,幕後結果!$AB$9:$AK$18)))*252</f>
        <v>6.7486149833454717E-2</v>
      </c>
      <c r="BA556" s="118">
        <f t="shared" si="116"/>
        <v>0.25978096510994547</v>
      </c>
      <c r="BB556" s="113">
        <f t="shared" si="117"/>
        <v>0.5432065106556343</v>
      </c>
      <c r="BC556" s="50"/>
      <c r="BD556" s="50"/>
    </row>
    <row r="557" spans="1:56">
      <c r="A557" s="85">
        <v>556</v>
      </c>
      <c r="B557" s="114">
        <v>0.47131346370293348</v>
      </c>
      <c r="C557" s="114">
        <v>0.71658334944475421</v>
      </c>
      <c r="D557" s="114">
        <v>0.52972192142110175</v>
      </c>
      <c r="E557" s="114">
        <v>0.85404254315757155</v>
      </c>
      <c r="F557" s="114">
        <v>0.33108695813231837</v>
      </c>
      <c r="G557" s="114">
        <v>0.73662451395324058</v>
      </c>
      <c r="H557" s="114">
        <v>0.9170790232654491</v>
      </c>
      <c r="I557" s="114">
        <v>0.86315447718182692</v>
      </c>
      <c r="J557" s="114">
        <v>0.19107930550380048</v>
      </c>
      <c r="K557" s="94">
        <v>0.84266429432870549</v>
      </c>
      <c r="L557" s="95"/>
      <c r="M557" s="96">
        <v>556</v>
      </c>
      <c r="N557" s="117">
        <v>-7.1968561292225661E-2</v>
      </c>
      <c r="O557" s="117">
        <v>0.57272146541043589</v>
      </c>
      <c r="P557" s="117">
        <v>7.4570863446625585E-2</v>
      </c>
      <c r="Q557" s="117">
        <v>1.0539301157263521</v>
      </c>
      <c r="R557" s="117">
        <v>-0.43691372718161625</v>
      </c>
      <c r="S557" s="117">
        <v>0.63297346366038054</v>
      </c>
      <c r="T557" s="117">
        <v>1.3856887873194794</v>
      </c>
      <c r="U557" s="114">
        <v>1.0946019848938695</v>
      </c>
      <c r="V557" s="114">
        <v>-0.87392589605684312</v>
      </c>
      <c r="W557" s="88">
        <v>1.0054682894885865</v>
      </c>
      <c r="X557" s="50"/>
      <c r="Y557" s="89">
        <v>556</v>
      </c>
      <c r="Z557" s="114">
        <f>(幕後結果!$AB$2+幕後結果!$AB$4*幕後結果_最佳化!$N1558)*12/3</f>
        <v>-0.13764292077279897</v>
      </c>
      <c r="AA557" s="114">
        <f>(幕後結果!$AC$2+幕後結果!$AC$4*幕後結果_最佳化!$O1558)*12/3</f>
        <v>1.9654072787114505</v>
      </c>
      <c r="AB557" s="114">
        <f>(幕後結果!$AD$2+幕後結果!$AD$4*幕後結果_最佳化!$P1558)*12/3</f>
        <v>-0.56587058636546961</v>
      </c>
      <c r="AC557" s="114">
        <f>(幕後結果!$AE$2+幕後結果!$AE$4*幕後結果_最佳化!$Q1558)*12/3</f>
        <v>0.24339269074664446</v>
      </c>
      <c r="AD557" s="114">
        <f>(幕後結果!$AF$2+幕後結果!$AF$4*幕後結果_最佳化!$R1558)*12/3</f>
        <v>-1.0372177996257077</v>
      </c>
      <c r="AE557" s="114">
        <f>(幕後結果!$AG$2+幕後結果!$AG$4*幕後結果_最佳化!$S1558)*12/3</f>
        <v>1.2178772048562099</v>
      </c>
      <c r="AF557" s="114">
        <f>(幕後結果!$AH$2+幕後結果!$AH$4*幕後結果_最佳化!$T1558)*12/3</f>
        <v>0.38909610954983148</v>
      </c>
      <c r="AG557" s="114">
        <f>(幕後結果!$AI$2+幕後結果!$AI$4*幕後結果_最佳化!$U1558)*12/3</f>
        <v>0.13608126028236134</v>
      </c>
      <c r="AH557" s="114">
        <f>(幕後結果!$AJ$2+幕後結果!$AJ$4*幕後結果_最佳化!$V1558)*12/3</f>
        <v>0.95850141589143167</v>
      </c>
      <c r="AI557" s="90">
        <f>(幕後結果!$AK$2+幕後結果!$AK$4*幕後結果_最佳化!$W1558)*12/3</f>
        <v>2.4876890718878966</v>
      </c>
      <c r="AJ557" s="50"/>
      <c r="AK557" s="50"/>
      <c r="AL557" s="50"/>
      <c r="AM557" s="98">
        <v>556</v>
      </c>
      <c r="AN557" s="118">
        <f t="shared" si="105"/>
        <v>0.13828524439989734</v>
      </c>
      <c r="AO557" s="118">
        <f t="shared" si="106"/>
        <v>0.14177549681800591</v>
      </c>
      <c r="AP557" s="118">
        <f t="shared" si="107"/>
        <v>0.13813688403384577</v>
      </c>
      <c r="AQ557" s="118">
        <f t="shared" si="108"/>
        <v>7.8017396247646711E-2</v>
      </c>
      <c r="AR557" s="118">
        <f t="shared" si="109"/>
        <v>4.8419066764610101E-2</v>
      </c>
      <c r="AS557" s="118">
        <f t="shared" si="110"/>
        <v>3.6749049436971804E-3</v>
      </c>
      <c r="AT557" s="118">
        <f t="shared" si="111"/>
        <v>3.879258371831204E-2</v>
      </c>
      <c r="AU557" s="118">
        <f t="shared" si="112"/>
        <v>0.17543647665453094</v>
      </c>
      <c r="AV557" s="118">
        <f t="shared" si="113"/>
        <v>6.9204617481206807E-2</v>
      </c>
      <c r="AW557" s="118">
        <f t="shared" si="114"/>
        <v>0.1682573289382471</v>
      </c>
      <c r="AX557" s="118">
        <f t="shared" si="115"/>
        <v>0.99999999999999978</v>
      </c>
      <c r="AY557" s="118">
        <f>SUMPRODUCT(AN557:AW557,幕後結果_最佳化!$Z$1005:$AI$1005)</f>
        <v>-0.10517479300805394</v>
      </c>
      <c r="AZ557" s="118">
        <f>(SUMPRODUCT(AN557:AW557,MMULT(AN557:AW557,幕後結果!$AB$9:$AK$18)))*252</f>
        <v>9.5346040324684495E-2</v>
      </c>
      <c r="BA557" s="118">
        <f t="shared" si="116"/>
        <v>0.30878154142481462</v>
      </c>
      <c r="BB557" s="113">
        <f t="shared" si="117"/>
        <v>-0.47954548165279087</v>
      </c>
      <c r="BC557" s="50"/>
      <c r="BD557" s="50"/>
    </row>
    <row r="558" spans="1:56">
      <c r="A558" s="85">
        <v>557</v>
      </c>
      <c r="B558" s="114">
        <v>0.87091432647889411</v>
      </c>
      <c r="C558" s="114">
        <v>0.54492338268828155</v>
      </c>
      <c r="D558" s="114">
        <v>0.91891503199916347</v>
      </c>
      <c r="E558" s="114">
        <v>0.40518194386525108</v>
      </c>
      <c r="F558" s="114">
        <v>0.79884499305363232</v>
      </c>
      <c r="G558" s="114">
        <v>0.91020091414930082</v>
      </c>
      <c r="H558" s="114">
        <v>0.63726050005810531</v>
      </c>
      <c r="I558" s="114">
        <v>0.35366127355074517</v>
      </c>
      <c r="J558" s="114">
        <v>0.70625692198987844</v>
      </c>
      <c r="K558" s="94">
        <v>0.93668250800211994</v>
      </c>
      <c r="L558" s="95"/>
      <c r="M558" s="96">
        <v>557</v>
      </c>
      <c r="N558" s="117">
        <v>1.1307238326578992</v>
      </c>
      <c r="O558" s="117">
        <v>0.11284526072009544</v>
      </c>
      <c r="P558" s="117">
        <v>1.3978106479239003</v>
      </c>
      <c r="Q558" s="117">
        <v>-0.23995661827987336</v>
      </c>
      <c r="R558" s="117">
        <v>0.83750278191172356</v>
      </c>
      <c r="S558" s="117">
        <v>1.3419932888039703</v>
      </c>
      <c r="T558" s="117">
        <v>0.35114575944174115</v>
      </c>
      <c r="U558" s="114">
        <v>-0.37545440866936625</v>
      </c>
      <c r="V558" s="114">
        <v>0.54248250552227018</v>
      </c>
      <c r="W558" s="88">
        <v>1.5275070157801489</v>
      </c>
      <c r="X558" s="50"/>
      <c r="Y558" s="89">
        <v>557</v>
      </c>
      <c r="Z558" s="114">
        <f>(幕後結果!$AB$2+幕後結果!$AB$4*幕後結果_最佳化!$N1559)*12/3</f>
        <v>1.3555602982685724</v>
      </c>
      <c r="AA558" s="114">
        <f>(幕後結果!$AC$2+幕後結果!$AC$4*幕後結果_最佳化!$O1559)*12/3</f>
        <v>2.2830675995858063</v>
      </c>
      <c r="AB558" s="114">
        <f>(幕後結果!$AD$2+幕後結果!$AD$4*幕後結果_最佳化!$P1559)*12/3</f>
        <v>1.9327740480126374</v>
      </c>
      <c r="AC558" s="114">
        <f>(幕後結果!$AE$2+幕後結果!$AE$4*幕後結果_最佳化!$Q1559)*12/3</f>
        <v>-0.51951686938996033</v>
      </c>
      <c r="AD558" s="114">
        <f>(幕後結果!$AF$2+幕後結果!$AF$4*幕後結果_最佳化!$R1559)*12/3</f>
        <v>0.67419711793910297</v>
      </c>
      <c r="AE558" s="114">
        <f>(幕後結果!$AG$2+幕後結果!$AG$4*幕後結果_最佳化!$S1559)*12/3</f>
        <v>2.2164605808115363</v>
      </c>
      <c r="AF558" s="114">
        <f>(幕後結果!$AH$2+幕後結果!$AH$4*幕後結果_最佳化!$T1559)*12/3</f>
        <v>-0.15845781180520799</v>
      </c>
      <c r="AG558" s="114">
        <f>(幕後結果!$AI$2+幕後結果!$AI$4*幕後結果_最佳化!$U1559)*12/3</f>
        <v>-0.95411756827063121</v>
      </c>
      <c r="AH558" s="114">
        <f>(幕後結果!$AJ$2+幕後結果!$AJ$4*幕後結果_最佳化!$V1559)*12/3</f>
        <v>1.2509802676749842</v>
      </c>
      <c r="AI558" s="90">
        <f>(幕後結果!$AK$2+幕後結果!$AK$4*幕後結果_最佳化!$W1559)*12/3</f>
        <v>2.3400967344415382</v>
      </c>
      <c r="AJ558" s="50"/>
      <c r="AK558" s="50"/>
      <c r="AL558" s="50"/>
      <c r="AM558" s="98">
        <v>557</v>
      </c>
      <c r="AN558" s="118">
        <f t="shared" si="105"/>
        <v>0.14501359493892721</v>
      </c>
      <c r="AO558" s="118">
        <f t="shared" si="106"/>
        <v>5.4184423973364655E-2</v>
      </c>
      <c r="AP558" s="118">
        <f t="shared" si="107"/>
        <v>0.1063180205184267</v>
      </c>
      <c r="AQ558" s="118">
        <f t="shared" si="108"/>
        <v>9.3692495162004535E-2</v>
      </c>
      <c r="AR558" s="118">
        <f t="shared" si="109"/>
        <v>5.415905901175537E-2</v>
      </c>
      <c r="AS558" s="118">
        <f t="shared" si="110"/>
        <v>6.5296420968450994E-2</v>
      </c>
      <c r="AT558" s="118">
        <f t="shared" si="111"/>
        <v>0.16226186973764559</v>
      </c>
      <c r="AU558" s="118">
        <f t="shared" si="112"/>
        <v>7.8750462398046159E-2</v>
      </c>
      <c r="AV558" s="118">
        <f t="shared" si="113"/>
        <v>5.5010125147708595E-2</v>
      </c>
      <c r="AW558" s="118">
        <f t="shared" si="114"/>
        <v>0.18531352814367003</v>
      </c>
      <c r="AX558" s="118">
        <f t="shared" si="115"/>
        <v>0.99999999999999978</v>
      </c>
      <c r="AY558" s="118">
        <f>SUMPRODUCT(AN558:AW558,幕後結果_最佳化!$Z$1005:$AI$1005)</f>
        <v>-6.5235263205225047E-2</v>
      </c>
      <c r="AZ558" s="118">
        <f>(SUMPRODUCT(AN558:AW558,MMULT(AN558:AW558,幕後結果!$AB$9:$AK$18)))*252</f>
        <v>6.4429828291338767E-2</v>
      </c>
      <c r="BA558" s="118">
        <f t="shared" si="116"/>
        <v>0.25383031397242284</v>
      </c>
      <c r="BB558" s="113">
        <f t="shared" si="117"/>
        <v>-0.42601398356609721</v>
      </c>
      <c r="BC558" s="50"/>
      <c r="BD558" s="50"/>
    </row>
    <row r="559" spans="1:56">
      <c r="A559" s="85">
        <v>558</v>
      </c>
      <c r="B559" s="114">
        <v>0.37446615765248392</v>
      </c>
      <c r="C559" s="114">
        <v>0.5451022103566856</v>
      </c>
      <c r="D559" s="114">
        <v>0.98638789158110396</v>
      </c>
      <c r="E559" s="114">
        <v>4.346555603507718E-2</v>
      </c>
      <c r="F559" s="114">
        <v>0.22226197547060478</v>
      </c>
      <c r="G559" s="114">
        <v>0.18829052359497167</v>
      </c>
      <c r="H559" s="114">
        <v>0.70513518513495677</v>
      </c>
      <c r="I559" s="114">
        <v>0.15130524847210558</v>
      </c>
      <c r="J559" s="114">
        <v>0.38799353110038526</v>
      </c>
      <c r="K559" s="94">
        <v>2.1607478734599894E-3</v>
      </c>
      <c r="L559" s="95"/>
      <c r="M559" s="96">
        <v>558</v>
      </c>
      <c r="N559" s="117">
        <v>-0.32004751005485732</v>
      </c>
      <c r="O559" s="117">
        <v>0.11329638986150328</v>
      </c>
      <c r="P559" s="117">
        <v>2.2082878057406758</v>
      </c>
      <c r="Q559" s="117">
        <v>-1.7118131274424011</v>
      </c>
      <c r="R559" s="117">
        <v>-0.76457619140442989</v>
      </c>
      <c r="S559" s="117">
        <v>-0.88421336091263092</v>
      </c>
      <c r="T559" s="117">
        <v>0.53922787336463396</v>
      </c>
      <c r="U559" s="114">
        <v>-1.030851428306756</v>
      </c>
      <c r="V559" s="114">
        <v>-0.28455242769759365</v>
      </c>
      <c r="W559" s="88">
        <v>-2.8536879436549336</v>
      </c>
      <c r="X559" s="50"/>
      <c r="Y559" s="89">
        <v>558</v>
      </c>
      <c r="Z559" s="114">
        <f>(幕後結果!$AB$2+幕後結果!$AB$4*幕後結果_最佳化!$N1560)*12/3</f>
        <v>-0.44564543806827511</v>
      </c>
      <c r="AA559" s="114">
        <f>(幕後結果!$AC$2+幕後結果!$AC$4*幕後結果_最佳化!$O1560)*12/3</f>
        <v>1.3274523355882089</v>
      </c>
      <c r="AB559" s="114">
        <f>(幕後結果!$AD$2+幕後結果!$AD$4*幕後結果_最佳化!$P1560)*12/3</f>
        <v>1.2069068973763295</v>
      </c>
      <c r="AC559" s="114">
        <f>(幕後結果!$AE$2+幕後結果!$AE$4*幕後結果_最佳化!$Q1560)*12/3</f>
        <v>-1.6070644871353894</v>
      </c>
      <c r="AD559" s="114">
        <f>(幕後結果!$AF$2+幕後結果!$AF$4*幕後結果_最佳化!$R1560)*12/3</f>
        <v>-1.6964333875634416</v>
      </c>
      <c r="AE559" s="114">
        <f>(幕後結果!$AG$2+幕後結果!$AG$4*幕後結果_最佳化!$S1560)*12/3</f>
        <v>-0.67792847736185757</v>
      </c>
      <c r="AF559" s="114">
        <f>(幕後結果!$AH$2+幕後結果!$AH$4*幕後結果_最佳化!$T1560)*12/3</f>
        <v>-0.3403278646843364</v>
      </c>
      <c r="AG559" s="114">
        <f>(幕後結果!$AI$2+幕後結果!$AI$4*幕後結果_最佳化!$U1560)*12/3</f>
        <v>-3.2125039893908358</v>
      </c>
      <c r="AH559" s="114">
        <f>(幕後結果!$AJ$2+幕後結果!$AJ$4*幕後結果_最佳化!$V1560)*12/3</f>
        <v>0.42177853367319917</v>
      </c>
      <c r="AI559" s="90">
        <f>(幕後結果!$AK$2+幕後結果!$AK$4*幕後結果_最佳化!$W1560)*12/3</f>
        <v>-2.492729746762004</v>
      </c>
      <c r="AJ559" s="50"/>
      <c r="AK559" s="50"/>
      <c r="AL559" s="50"/>
      <c r="AM559" s="98">
        <v>558</v>
      </c>
      <c r="AN559" s="118">
        <f t="shared" si="105"/>
        <v>8.011555926486863E-2</v>
      </c>
      <c r="AO559" s="118">
        <f t="shared" si="106"/>
        <v>7.4389855304429542E-2</v>
      </c>
      <c r="AP559" s="118">
        <f t="shared" si="107"/>
        <v>0.14047774154052978</v>
      </c>
      <c r="AQ559" s="118">
        <f t="shared" si="108"/>
        <v>7.6249133049427306E-2</v>
      </c>
      <c r="AR559" s="118">
        <f t="shared" si="109"/>
        <v>4.6908935836720723E-3</v>
      </c>
      <c r="AS559" s="118">
        <f t="shared" si="110"/>
        <v>4.5757060948763008E-2</v>
      </c>
      <c r="AT559" s="118">
        <f t="shared" si="111"/>
        <v>0.12747212614720155</v>
      </c>
      <c r="AU559" s="118">
        <f t="shared" si="112"/>
        <v>5.8526833003797442E-2</v>
      </c>
      <c r="AV559" s="118">
        <f t="shared" si="113"/>
        <v>0.22021412805214888</v>
      </c>
      <c r="AW559" s="118">
        <f t="shared" si="114"/>
        <v>0.1721066691051619</v>
      </c>
      <c r="AX559" s="118">
        <f t="shared" si="115"/>
        <v>1.0000000000000002</v>
      </c>
      <c r="AY559" s="118">
        <f>SUMPRODUCT(AN559:AW559,幕後結果_最佳化!$Z$1005:$AI$1005)</f>
        <v>0.12022342211381448</v>
      </c>
      <c r="AZ559" s="118">
        <f>(SUMPRODUCT(AN559:AW559,MMULT(AN559:AW559,幕後結果!$AB$9:$AK$18)))*252</f>
        <v>5.8598720588819028E-2</v>
      </c>
      <c r="BA559" s="118">
        <f t="shared" si="116"/>
        <v>0.24207172612434322</v>
      </c>
      <c r="BB559" s="113">
        <f t="shared" si="117"/>
        <v>0.31942359957435229</v>
      </c>
      <c r="BC559" s="50"/>
      <c r="BD559" s="50"/>
    </row>
    <row r="560" spans="1:56">
      <c r="A560" s="85">
        <v>559</v>
      </c>
      <c r="B560" s="114">
        <v>0.29617150451285301</v>
      </c>
      <c r="C560" s="114">
        <v>0.29973569665986721</v>
      </c>
      <c r="D560" s="114">
        <v>0.44285185702104712</v>
      </c>
      <c r="E560" s="114">
        <v>0.67571335268491173</v>
      </c>
      <c r="F560" s="114">
        <v>0.1313380186012536</v>
      </c>
      <c r="G560" s="114">
        <v>0.19906461913346951</v>
      </c>
      <c r="H560" s="114">
        <v>0.583384245923664</v>
      </c>
      <c r="I560" s="114">
        <v>0.39359232367105834</v>
      </c>
      <c r="J560" s="114">
        <v>0.62968216758201878</v>
      </c>
      <c r="K560" s="94">
        <v>0.10089658495419673</v>
      </c>
      <c r="L560" s="95"/>
      <c r="M560" s="96">
        <v>559</v>
      </c>
      <c r="N560" s="117">
        <v>-0.53544380086289622</v>
      </c>
      <c r="O560" s="117">
        <v>-0.52516082813744869</v>
      </c>
      <c r="P560" s="117">
        <v>-0.14374262091015508</v>
      </c>
      <c r="Q560" s="117">
        <v>0.45574508887750392</v>
      </c>
      <c r="R560" s="117">
        <v>-1.1200885317135789</v>
      </c>
      <c r="S560" s="117">
        <v>-0.84496704646954779</v>
      </c>
      <c r="T560" s="117">
        <v>0.21055887197857981</v>
      </c>
      <c r="U560" s="114">
        <v>-0.26996829217359075</v>
      </c>
      <c r="V560" s="114">
        <v>0.33101167765095624</v>
      </c>
      <c r="W560" s="88">
        <v>-1.2764594003073304</v>
      </c>
      <c r="X560" s="50"/>
      <c r="Y560" s="89">
        <v>559</v>
      </c>
      <c r="Z560" s="114">
        <f>(幕後結果!$AB$2+幕後結果!$AB$4*幕後結果_最佳化!$N1561)*12/3</f>
        <v>-0.71307078840891513</v>
      </c>
      <c r="AA560" s="114">
        <f>(幕後結果!$AC$2+幕後結果!$AC$4*幕後結果_最佳化!$O1561)*12/3</f>
        <v>0.52614198514583788</v>
      </c>
      <c r="AB560" s="114">
        <f>(幕後結果!$AD$2+幕後結果!$AD$4*幕後結果_最佳化!$P1561)*12/3</f>
        <v>-1.7511151585139555</v>
      </c>
      <c r="AC560" s="114">
        <f>(幕後結果!$AE$2+幕後結果!$AE$4*幕後結果_最佳化!$Q1561)*12/3</f>
        <v>-0.31045124158557991</v>
      </c>
      <c r="AD560" s="114">
        <f>(幕後結果!$AF$2+幕後結果!$AF$4*幕後結果_最佳化!$R1561)*12/3</f>
        <v>-2.2277838935217087</v>
      </c>
      <c r="AE560" s="114">
        <f>(幕後結果!$AG$2+幕後結果!$AG$4*幕後結果_最佳化!$S1561)*12/3</f>
        <v>-0.70165981484363948</v>
      </c>
      <c r="AF560" s="114">
        <f>(幕後結果!$AH$2+幕後結果!$AH$4*幕後結果_最佳化!$T1561)*12/3</f>
        <v>-0.23796688693734278</v>
      </c>
      <c r="AG560" s="114">
        <f>(幕後結果!$AI$2+幕後結果!$AI$4*幕後結果_最佳化!$U1561)*12/3</f>
        <v>-2.3829394142023612</v>
      </c>
      <c r="AH560" s="114">
        <f>(幕後結果!$AJ$2+幕後結果!$AJ$4*幕後結果_最佳化!$V1561)*12/3</f>
        <v>0.76055586752303317</v>
      </c>
      <c r="AI560" s="90">
        <f>(幕後結果!$AK$2+幕後結果!$AK$4*幕後結果_最佳化!$W1561)*12/3</f>
        <v>-0.29503365924053171</v>
      </c>
      <c r="AJ560" s="50"/>
      <c r="AK560" s="50"/>
      <c r="AL560" s="50"/>
      <c r="AM560" s="98">
        <v>559</v>
      </c>
      <c r="AN560" s="118">
        <f t="shared" si="105"/>
        <v>8.1007902888034958E-2</v>
      </c>
      <c r="AO560" s="118">
        <f t="shared" si="106"/>
        <v>0.14832233485813986</v>
      </c>
      <c r="AP560" s="118">
        <f t="shared" si="107"/>
        <v>7.7420999454208966E-2</v>
      </c>
      <c r="AQ560" s="118">
        <f t="shared" si="108"/>
        <v>5.2448698765805921E-3</v>
      </c>
      <c r="AR560" s="118">
        <f t="shared" si="109"/>
        <v>9.8944466696139863E-2</v>
      </c>
      <c r="AS560" s="118">
        <f t="shared" si="110"/>
        <v>9.7146885463145968E-2</v>
      </c>
      <c r="AT560" s="118">
        <f t="shared" si="111"/>
        <v>8.9577809012701376E-2</v>
      </c>
      <c r="AU560" s="118">
        <f t="shared" si="112"/>
        <v>0.15192548533887121</v>
      </c>
      <c r="AV560" s="118">
        <f t="shared" si="113"/>
        <v>0.15911312205180728</v>
      </c>
      <c r="AW560" s="118">
        <f t="shared" si="114"/>
        <v>9.1296124360369907E-2</v>
      </c>
      <c r="AX560" s="118">
        <f t="shared" si="115"/>
        <v>1</v>
      </c>
      <c r="AY560" s="118">
        <f>SUMPRODUCT(AN560:AW560,幕後結果_最佳化!$Z$1005:$AI$1005)</f>
        <v>-3.6985420842013672E-3</v>
      </c>
      <c r="AZ560" s="118">
        <f>(SUMPRODUCT(AN560:AW560,MMULT(AN560:AW560,幕後結果!$AB$9:$AK$18)))*252</f>
        <v>7.1748619684591772E-2</v>
      </c>
      <c r="BA560" s="118">
        <f t="shared" si="116"/>
        <v>0.26785932816422836</v>
      </c>
      <c r="BB560" s="113">
        <f t="shared" si="117"/>
        <v>-0.17396647114574684</v>
      </c>
      <c r="BC560" s="50"/>
      <c r="BD560" s="50"/>
    </row>
    <row r="561" spans="1:56">
      <c r="A561" s="85">
        <v>560</v>
      </c>
      <c r="B561" s="114">
        <v>0.25684085735529227</v>
      </c>
      <c r="C561" s="114">
        <v>0.85425263113072902</v>
      </c>
      <c r="D561" s="114">
        <v>0.88312803963168118</v>
      </c>
      <c r="E561" s="114">
        <v>0.42435703797727009</v>
      </c>
      <c r="F561" s="114">
        <v>0.35939506407536537</v>
      </c>
      <c r="G561" s="114">
        <v>0.20137328169658764</v>
      </c>
      <c r="H561" s="114">
        <v>0.92842154362331897</v>
      </c>
      <c r="I561" s="114">
        <v>0.49790576812202425</v>
      </c>
      <c r="J561" s="114">
        <v>0.94803169331802262</v>
      </c>
      <c r="K561" s="94">
        <v>0.48901020804580075</v>
      </c>
      <c r="L561" s="95"/>
      <c r="M561" s="96">
        <v>560</v>
      </c>
      <c r="N561" s="117">
        <v>-0.65311566393103271</v>
      </c>
      <c r="O561" s="117">
        <v>1.0548482403724502</v>
      </c>
      <c r="P561" s="117">
        <v>1.1907699194870787</v>
      </c>
      <c r="Q561" s="117">
        <v>-0.19075942891192094</v>
      </c>
      <c r="R561" s="117">
        <v>-0.36007622971201875</v>
      </c>
      <c r="S561" s="117">
        <v>-0.83672606697061791</v>
      </c>
      <c r="T561" s="117">
        <v>1.4641355604980022</v>
      </c>
      <c r="U561" s="114">
        <v>-5.2494849489580836E-3</v>
      </c>
      <c r="V561" s="114">
        <v>1.6260613106681625</v>
      </c>
      <c r="W561" s="88">
        <v>-2.755080824112404E-2</v>
      </c>
      <c r="X561" s="50"/>
      <c r="Y561" s="89">
        <v>560</v>
      </c>
      <c r="Z561" s="114">
        <f>(幕後結果!$AB$2+幕後結果!$AB$4*幕後結果_最佳化!$N1562)*12/3</f>
        <v>-0.85916633670355536</v>
      </c>
      <c r="AA561" s="114">
        <f>(幕後結果!$AC$2+幕後結果!$AC$4*幕後結果_最佳化!$O1562)*12/3</f>
        <v>2.0803341649027711</v>
      </c>
      <c r="AB561" s="114">
        <f>(幕後結果!$AD$2+幕後結果!$AD$4*幕後結果_最佳化!$P1562)*12/3</f>
        <v>0.17067059371184068</v>
      </c>
      <c r="AC561" s="114">
        <f>(幕後結果!$AE$2+幕後結果!$AE$4*幕後結果_最佳化!$Q1562)*12/3</f>
        <v>-0.55766278040399175</v>
      </c>
      <c r="AD561" s="114">
        <f>(幕後結果!$AF$2+幕後結果!$AF$4*幕後結果_最佳化!$R1562)*12/3</f>
        <v>-1.1640943251271947</v>
      </c>
      <c r="AE561" s="114">
        <f>(幕後結果!$AG$2+幕後結果!$AG$4*幕後結果_最佳化!$S1562)*12/3</f>
        <v>-0.28543996940310551</v>
      </c>
      <c r="AF561" s="114">
        <f>(幕後結果!$AH$2+幕後結果!$AH$4*幕後結果_最佳化!$T1562)*12/3</f>
        <v>0.30157836182339859</v>
      </c>
      <c r="AG561" s="114">
        <f>(幕後結果!$AI$2+幕後結果!$AI$4*幕後結果_最佳化!$U1562)*12/3</f>
        <v>-1.7582633540316015</v>
      </c>
      <c r="AH561" s="114">
        <f>(幕後結果!$AJ$2+幕後結果!$AJ$4*幕後結果_最佳化!$V1562)*12/3</f>
        <v>1.8533440498625826</v>
      </c>
      <c r="AI561" s="90">
        <f>(幕後結果!$AK$2+幕後結果!$AK$4*幕後結果_最佳化!$W1562)*12/3</f>
        <v>0.79220087454267274</v>
      </c>
      <c r="AJ561" s="50"/>
      <c r="AK561" s="50"/>
      <c r="AL561" s="50"/>
      <c r="AM561" s="98">
        <v>560</v>
      </c>
      <c r="AN561" s="118">
        <f t="shared" si="105"/>
        <v>5.2141523062990316E-2</v>
      </c>
      <c r="AO561" s="118">
        <f t="shared" si="106"/>
        <v>6.6024787477031902E-2</v>
      </c>
      <c r="AP561" s="118">
        <f t="shared" si="107"/>
        <v>7.8411958034205007E-3</v>
      </c>
      <c r="AQ561" s="118">
        <f t="shared" si="108"/>
        <v>2.536061568967525E-2</v>
      </c>
      <c r="AR561" s="118">
        <f t="shared" si="109"/>
        <v>0.13023872758484381</v>
      </c>
      <c r="AS561" s="118">
        <f t="shared" si="110"/>
        <v>0.21317900711674423</v>
      </c>
      <c r="AT561" s="118">
        <f t="shared" si="111"/>
        <v>0.20329929847749345</v>
      </c>
      <c r="AU561" s="118">
        <f t="shared" si="112"/>
        <v>8.1959296749513008E-2</v>
      </c>
      <c r="AV561" s="118">
        <f t="shared" si="113"/>
        <v>0.11055419781659592</v>
      </c>
      <c r="AW561" s="118">
        <f t="shared" si="114"/>
        <v>0.10940135022169147</v>
      </c>
      <c r="AX561" s="118">
        <f t="shared" si="115"/>
        <v>0.99999999999999978</v>
      </c>
      <c r="AY561" s="118">
        <f>SUMPRODUCT(AN561:AW561,幕後結果_最佳化!$Z$1005:$AI$1005)</f>
        <v>1.0356995122736148E-2</v>
      </c>
      <c r="AZ561" s="118">
        <f>(SUMPRODUCT(AN561:AW561,MMULT(AN561:AW561,幕後結果!$AB$9:$AK$18)))*252</f>
        <v>5.03686447341379E-2</v>
      </c>
      <c r="BA561" s="118">
        <f t="shared" si="116"/>
        <v>0.22442959861421555</v>
      </c>
      <c r="BB561" s="113">
        <f t="shared" si="117"/>
        <v>-0.14500317729126194</v>
      </c>
      <c r="BC561" s="50"/>
      <c r="BD561" s="50"/>
    </row>
    <row r="562" spans="1:56">
      <c r="A562" s="85">
        <v>561</v>
      </c>
      <c r="B562" s="114">
        <v>0.33483205616826162</v>
      </c>
      <c r="C562" s="114">
        <v>2.4992171483440018E-6</v>
      </c>
      <c r="D562" s="114">
        <v>0.50481941960223242</v>
      </c>
      <c r="E562" s="114">
        <v>1.1855152658930335E-2</v>
      </c>
      <c r="F562" s="114">
        <v>0.20007424258829998</v>
      </c>
      <c r="G562" s="114">
        <v>0.42802975904715335</v>
      </c>
      <c r="H562" s="114">
        <v>0.14423705433092038</v>
      </c>
      <c r="I562" s="114">
        <v>1.6218642965210917E-2</v>
      </c>
      <c r="J562" s="114">
        <v>0.96638775653942366</v>
      </c>
      <c r="K562" s="94">
        <v>0.28549599139800175</v>
      </c>
      <c r="L562" s="95"/>
      <c r="M562" s="96">
        <v>561</v>
      </c>
      <c r="N562" s="117">
        <v>-0.42660903983987358</v>
      </c>
      <c r="O562" s="117">
        <v>-4.564853434600356</v>
      </c>
      <c r="P562" s="117">
        <v>1.2080787291766155E-2</v>
      </c>
      <c r="Q562" s="117">
        <v>-2.2617912241547589</v>
      </c>
      <c r="R562" s="117">
        <v>-0.8413560749925364</v>
      </c>
      <c r="S562" s="117">
        <v>-0.18139248378129361</v>
      </c>
      <c r="T562" s="117">
        <v>-1.0614749555331564</v>
      </c>
      <c r="U562" s="114">
        <v>-2.1389800276662019</v>
      </c>
      <c r="V562" s="114">
        <v>1.8301702364286254</v>
      </c>
      <c r="W562" s="88">
        <v>-0.56659115927643844</v>
      </c>
      <c r="X562" s="50"/>
      <c r="Y562" s="89">
        <v>561</v>
      </c>
      <c r="Z562" s="114">
        <f>(幕後結果!$AB$2+幕後結果!$AB$4*幕後結果_最佳化!$N1563)*12/3</f>
        <v>-0.57794694766571419</v>
      </c>
      <c r="AA562" s="114">
        <f>(幕後結果!$AC$2+幕後結果!$AC$4*幕後結果_最佳化!$O1563)*12/3</f>
        <v>-3.574089468594869</v>
      </c>
      <c r="AB562" s="114">
        <f>(幕後結果!$AD$2+幕後結果!$AD$4*幕後結果_最佳化!$P1563)*12/3</f>
        <v>-3.1409046455917617</v>
      </c>
      <c r="AC562" s="114">
        <f>(幕後結果!$AE$2+幕後結果!$AE$4*幕後結果_最佳化!$Q1563)*12/3</f>
        <v>-2.4995907824735122</v>
      </c>
      <c r="AD562" s="114">
        <f>(幕後結果!$AF$2+幕後結果!$AF$4*幕後結果_最佳化!$R1563)*12/3</f>
        <v>-2.9336908345670323</v>
      </c>
      <c r="AE562" s="114">
        <f>(幕後結果!$AG$2+幕後結果!$AG$4*幕後結果_最佳化!$S1563)*12/3</f>
        <v>-1.2945151299592357</v>
      </c>
      <c r="AF562" s="114">
        <f>(幕後結果!$AH$2+幕後結果!$AH$4*幕後結果_最佳化!$T1563)*12/3</f>
        <v>-1.3227921952502615</v>
      </c>
      <c r="AG562" s="114">
        <f>(幕後結果!$AI$2+幕後結果!$AI$4*幕後結果_最佳化!$U1563)*12/3</f>
        <v>-4.9748012289180314</v>
      </c>
      <c r="AH562" s="114">
        <f>(幕後結果!$AJ$2+幕後結果!$AJ$4*幕後結果_最佳化!$V1563)*12/3</f>
        <v>0.10707594016348587</v>
      </c>
      <c r="AI562" s="90">
        <f>(幕後結果!$AK$2+幕後結果!$AK$4*幕後結果_最佳化!$W1563)*12/3</f>
        <v>-1.4916192874849559</v>
      </c>
      <c r="AJ562" s="50"/>
      <c r="AK562" s="50"/>
      <c r="AL562" s="50"/>
      <c r="AM562" s="98">
        <v>561</v>
      </c>
      <c r="AN562" s="118">
        <f t="shared" si="105"/>
        <v>8.106010968817727E-2</v>
      </c>
      <c r="AO562" s="118">
        <f t="shared" si="106"/>
        <v>0.15631493148067188</v>
      </c>
      <c r="AP562" s="118">
        <f t="shared" si="107"/>
        <v>0.11154391647820204</v>
      </c>
      <c r="AQ562" s="118">
        <f t="shared" si="108"/>
        <v>1.692316989573809E-2</v>
      </c>
      <c r="AR562" s="118">
        <f t="shared" si="109"/>
        <v>7.6200956698084743E-2</v>
      </c>
      <c r="AS562" s="118">
        <f t="shared" si="110"/>
        <v>0.15483910512162344</v>
      </c>
      <c r="AT562" s="118">
        <f t="shared" si="111"/>
        <v>0.13177640481468894</v>
      </c>
      <c r="AU562" s="118">
        <f t="shared" si="112"/>
        <v>0.10555331707157291</v>
      </c>
      <c r="AV562" s="118">
        <f t="shared" si="113"/>
        <v>0.13781253323256362</v>
      </c>
      <c r="AW562" s="118">
        <f t="shared" si="114"/>
        <v>2.7975555518677021E-2</v>
      </c>
      <c r="AX562" s="118">
        <f t="shared" si="115"/>
        <v>0.99999999999999989</v>
      </c>
      <c r="AY562" s="118">
        <f>SUMPRODUCT(AN562:AW562,幕後結果_最佳化!$Z$1005:$AI$1005)</f>
        <v>1.7113504019567884E-2</v>
      </c>
      <c r="AZ562" s="118">
        <f>(SUMPRODUCT(AN562:AW562,MMULT(AN562:AW562,幕後結果!$AB$9:$AK$18)))*252</f>
        <v>7.1592116020807034E-2</v>
      </c>
      <c r="BA562" s="118">
        <f t="shared" si="116"/>
        <v>0.26756703089283446</v>
      </c>
      <c r="BB562" s="113">
        <f t="shared" si="117"/>
        <v>-9.6373966158633667E-2</v>
      </c>
      <c r="BC562" s="50"/>
      <c r="BD562" s="50"/>
    </row>
    <row r="563" spans="1:56">
      <c r="A563" s="85">
        <v>562</v>
      </c>
      <c r="B563" s="114">
        <v>0.79109971999305007</v>
      </c>
      <c r="C563" s="114">
        <v>0.17657514093956839</v>
      </c>
      <c r="D563" s="114">
        <v>0.11562002877510613</v>
      </c>
      <c r="E563" s="114">
        <v>0.82017070582533158</v>
      </c>
      <c r="F563" s="114">
        <v>0.93865149622313826</v>
      </c>
      <c r="G563" s="114">
        <v>0.27077666897972841</v>
      </c>
      <c r="H563" s="114">
        <v>0.57492030221444801</v>
      </c>
      <c r="I563" s="114">
        <v>0.79571782890321652</v>
      </c>
      <c r="J563" s="114">
        <v>0.69981757677112721</v>
      </c>
      <c r="K563" s="94">
        <v>0.77409776873696945</v>
      </c>
      <c r="L563" s="95"/>
      <c r="M563" s="96">
        <v>562</v>
      </c>
      <c r="N563" s="117">
        <v>0.81024294464317481</v>
      </c>
      <c r="O563" s="117">
        <v>-0.9284961154450867</v>
      </c>
      <c r="P563" s="117">
        <v>-1.197170623231407</v>
      </c>
      <c r="Q563" s="117">
        <v>0.91601583736072922</v>
      </c>
      <c r="R563" s="117">
        <v>1.5435515602538337</v>
      </c>
      <c r="S563" s="117">
        <v>-0.61046573031880136</v>
      </c>
      <c r="T563" s="117">
        <v>0.1889150528115508</v>
      </c>
      <c r="U563" s="114">
        <v>0.82642271536747169</v>
      </c>
      <c r="V563" s="114">
        <v>0.5238759167322522</v>
      </c>
      <c r="W563" s="88">
        <v>0.75241012008789154</v>
      </c>
      <c r="X563" s="50"/>
      <c r="Y563" s="89">
        <v>562</v>
      </c>
      <c r="Z563" s="114">
        <f>(幕後結果!$AB$2+幕後結果!$AB$4*幕後結果_最佳化!$N1564)*12/3</f>
        <v>0.95766712455929481</v>
      </c>
      <c r="AA563" s="114">
        <f>(幕後結果!$AC$2+幕後結果!$AC$4*幕後結果_最佳化!$O1564)*12/3</f>
        <v>0.99642994662146478</v>
      </c>
      <c r="AB563" s="114">
        <f>(幕後結果!$AD$2+幕後結果!$AD$4*幕後結果_最佳化!$P1564)*12/3</f>
        <v>-1.5600154968486557</v>
      </c>
      <c r="AC563" s="114">
        <f>(幕後結果!$AE$2+幕後結果!$AE$4*幕後結果_最佳化!$Q1564)*12/3</f>
        <v>7.5437085785579561E-2</v>
      </c>
      <c r="AD563" s="114">
        <f>(幕後結果!$AF$2+幕後結果!$AF$4*幕後結果_最佳化!$R1564)*12/3</f>
        <v>0.92365504239366258</v>
      </c>
      <c r="AE563" s="114">
        <f>(幕後結果!$AG$2+幕後結果!$AG$4*幕後結果_最佳化!$S1564)*12/3</f>
        <v>0.29372485729854403</v>
      </c>
      <c r="AF563" s="114">
        <f>(幕後結果!$AH$2+幕後結果!$AH$4*幕後結果_最佳化!$T1564)*12/3</f>
        <v>-8.416540704165161E-2</v>
      </c>
      <c r="AG563" s="114">
        <f>(幕後結果!$AI$2+幕後結果!$AI$4*幕後結果_最佳化!$U1564)*12/3</f>
        <v>0.28410277698761854</v>
      </c>
      <c r="AH563" s="114">
        <f>(幕後結果!$AJ$2+幕後結果!$AJ$4*幕後結果_最佳化!$V1564)*12/3</f>
        <v>0.85256756955967994</v>
      </c>
      <c r="AI563" s="90">
        <f>(幕後結果!$AK$2+幕後結果!$AK$4*幕後結果_最佳化!$W1564)*12/3</f>
        <v>2.3642188177458721</v>
      </c>
      <c r="AJ563" s="50"/>
      <c r="AK563" s="50"/>
      <c r="AL563" s="50"/>
      <c r="AM563" s="98">
        <v>562</v>
      </c>
      <c r="AN563" s="118">
        <f t="shared" si="105"/>
        <v>0.17380002560671412</v>
      </c>
      <c r="AO563" s="118">
        <f t="shared" si="106"/>
        <v>9.9370119519906916E-2</v>
      </c>
      <c r="AP563" s="118">
        <f t="shared" si="107"/>
        <v>0.16211703393624882</v>
      </c>
      <c r="AQ563" s="118">
        <f t="shared" si="108"/>
        <v>9.5439917891113502E-2</v>
      </c>
      <c r="AR563" s="118">
        <f t="shared" si="109"/>
        <v>7.0418404253862919E-3</v>
      </c>
      <c r="AS563" s="118">
        <f t="shared" si="110"/>
        <v>0.22411275013389237</v>
      </c>
      <c r="AT563" s="118">
        <f t="shared" si="111"/>
        <v>0.11686244957877971</v>
      </c>
      <c r="AU563" s="118">
        <f t="shared" si="112"/>
        <v>6.3242684940466268E-2</v>
      </c>
      <c r="AV563" s="118">
        <f t="shared" si="113"/>
        <v>2.5354904944422336E-2</v>
      </c>
      <c r="AW563" s="118">
        <f t="shared" si="114"/>
        <v>3.2658273023069589E-2</v>
      </c>
      <c r="AX563" s="118">
        <f t="shared" si="115"/>
        <v>0.99999999999999978</v>
      </c>
      <c r="AY563" s="118">
        <f>SUMPRODUCT(AN563:AW563,幕後結果_最佳化!$Z$1005:$AI$1005)</f>
        <v>-3.8558567849385703E-2</v>
      </c>
      <c r="AZ563" s="118">
        <f>(SUMPRODUCT(AN563:AW563,MMULT(AN563:AW563,幕後結果!$AB$9:$AK$18)))*252</f>
        <v>8.6969973247797136E-2</v>
      </c>
      <c r="BA563" s="118">
        <f t="shared" si="116"/>
        <v>0.29490671957043829</v>
      </c>
      <c r="BB563" s="113">
        <f t="shared" si="117"/>
        <v>-0.27621807996792486</v>
      </c>
      <c r="BC563" s="50"/>
      <c r="BD563" s="50"/>
    </row>
    <row r="564" spans="1:56">
      <c r="A564" s="85">
        <v>563</v>
      </c>
      <c r="B564" s="114">
        <v>0.89767898793683898</v>
      </c>
      <c r="C564" s="114">
        <v>0.66571840238432034</v>
      </c>
      <c r="D564" s="114">
        <v>0.93219113093354644</v>
      </c>
      <c r="E564" s="114">
        <v>0.34308990976955833</v>
      </c>
      <c r="F564" s="114">
        <v>0.11872696700196217</v>
      </c>
      <c r="G564" s="114">
        <v>0.48850215559965471</v>
      </c>
      <c r="H564" s="114">
        <v>0.17432513455709131</v>
      </c>
      <c r="I564" s="114">
        <v>0.2977970115173505</v>
      </c>
      <c r="J564" s="114">
        <v>0.26356883706254175</v>
      </c>
      <c r="K564" s="94">
        <v>0.54730870293719414</v>
      </c>
      <c r="L564" s="95"/>
      <c r="M564" s="96">
        <v>563</v>
      </c>
      <c r="N564" s="117">
        <v>1.2684367516013551</v>
      </c>
      <c r="O564" s="117">
        <v>0.42812077087641937</v>
      </c>
      <c r="P564" s="117">
        <v>1.4923106040196941</v>
      </c>
      <c r="Q564" s="117">
        <v>-0.40404474009233571</v>
      </c>
      <c r="R564" s="117">
        <v>-1.181374624539282</v>
      </c>
      <c r="S564" s="117">
        <v>-2.882481298509559E-2</v>
      </c>
      <c r="T564" s="117">
        <v>-0.93721054012901228</v>
      </c>
      <c r="U564" s="114">
        <v>-0.53074712803951452</v>
      </c>
      <c r="V564" s="114">
        <v>-0.63238141656471425</v>
      </c>
      <c r="W564" s="88">
        <v>0.11886464273768761</v>
      </c>
      <c r="X564" s="50"/>
      <c r="Y564" s="89">
        <v>563</v>
      </c>
      <c r="Z564" s="114">
        <f>(幕後結果!$AB$2+幕後結果!$AB$4*幕後結果_最佳化!$N1565)*12/3</f>
        <v>1.5265378274392434</v>
      </c>
      <c r="AA564" s="114">
        <f>(幕後結果!$AC$2+幕後結果!$AC$4*幕後結果_最佳化!$O1565)*12/3</f>
        <v>2.6994204569156133</v>
      </c>
      <c r="AB564" s="114">
        <f>(幕後結果!$AD$2+幕後結果!$AD$4*幕後結果_最佳化!$P1565)*12/3</f>
        <v>2.3114184909801292</v>
      </c>
      <c r="AC564" s="114">
        <f>(幕後結果!$AE$2+幕後結果!$AE$4*幕後結果_最佳化!$Q1565)*12/3</f>
        <v>-0.57447509045683776</v>
      </c>
      <c r="AD564" s="114">
        <f>(幕後結果!$AF$2+幕後結果!$AF$4*幕後結果_最佳化!$R1565)*12/3</f>
        <v>-1.3353507709651362</v>
      </c>
      <c r="AE564" s="114">
        <f>(幕後結果!$AG$2+幕後結果!$AG$4*幕後結果_最佳化!$S1565)*12/3</f>
        <v>0.70706885925226448</v>
      </c>
      <c r="AF564" s="114">
        <f>(幕後結果!$AH$2+幕後結果!$AH$4*幕後結果_最佳化!$T1565)*12/3</f>
        <v>-0.77058250021586761</v>
      </c>
      <c r="AG564" s="114">
        <f>(幕後結果!$AI$2+幕後結果!$AI$4*幕後結果_最佳化!$U1565)*12/3</f>
        <v>-2.0086154143122497</v>
      </c>
      <c r="AH564" s="114">
        <f>(幕後結果!$AJ$2+幕後結果!$AJ$4*幕後結果_最佳化!$V1565)*12/3</f>
        <v>0.3189641403734515</v>
      </c>
      <c r="AI564" s="90">
        <f>(幕後結果!$AK$2+幕後結果!$AK$4*幕後結果_最佳化!$W1565)*12/3</f>
        <v>0.72073446667989638</v>
      </c>
      <c r="AJ564" s="50"/>
      <c r="AK564" s="50"/>
      <c r="AL564" s="50"/>
      <c r="AM564" s="98">
        <v>563</v>
      </c>
      <c r="AN564" s="118">
        <f t="shared" si="105"/>
        <v>0.18627015295644186</v>
      </c>
      <c r="AO564" s="118">
        <f t="shared" si="106"/>
        <v>0.10162024475431196</v>
      </c>
      <c r="AP564" s="118">
        <f t="shared" si="107"/>
        <v>7.435056444173313E-2</v>
      </c>
      <c r="AQ564" s="118">
        <f t="shared" si="108"/>
        <v>0.12355589395410958</v>
      </c>
      <c r="AR564" s="118">
        <f t="shared" si="109"/>
        <v>2.3689605305579971E-3</v>
      </c>
      <c r="AS564" s="118">
        <f t="shared" si="110"/>
        <v>0.1223036054545316</v>
      </c>
      <c r="AT564" s="118">
        <f t="shared" si="111"/>
        <v>0.18140116398273784</v>
      </c>
      <c r="AU564" s="118">
        <f t="shared" si="112"/>
        <v>0.17990207324677168</v>
      </c>
      <c r="AV564" s="118">
        <f t="shared" si="113"/>
        <v>4.9883532760623579E-3</v>
      </c>
      <c r="AW564" s="118">
        <f t="shared" si="114"/>
        <v>2.3238987402742127E-2</v>
      </c>
      <c r="AX564" s="118">
        <f t="shared" si="115"/>
        <v>1.0000000000000002</v>
      </c>
      <c r="AY564" s="118">
        <f>SUMPRODUCT(AN564:AW564,幕後結果_最佳化!$Z$1005:$AI$1005)</f>
        <v>-0.2584408581233546</v>
      </c>
      <c r="AZ564" s="118">
        <f>(SUMPRODUCT(AN564:AW564,MMULT(AN564:AW564,幕後結果!$AB$9:$AK$18)))*252</f>
        <v>7.4419073705580319E-2</v>
      </c>
      <c r="BA564" s="118">
        <f t="shared" si="116"/>
        <v>0.27279859549781471</v>
      </c>
      <c r="BB564" s="113">
        <f t="shared" si="117"/>
        <v>-1.1046276010822369</v>
      </c>
      <c r="BC564" s="50"/>
      <c r="BD564" s="50"/>
    </row>
    <row r="565" spans="1:56">
      <c r="A565" s="85">
        <v>564</v>
      </c>
      <c r="B565" s="114">
        <v>0.36638239970574293</v>
      </c>
      <c r="C565" s="114">
        <v>0.28519528284514095</v>
      </c>
      <c r="D565" s="114">
        <v>0.19580667066817981</v>
      </c>
      <c r="E565" s="114">
        <v>0.47213852907404696</v>
      </c>
      <c r="F565" s="114">
        <v>0.60466530361571702</v>
      </c>
      <c r="G565" s="114">
        <v>6.5346967467605488E-4</v>
      </c>
      <c r="H565" s="114">
        <v>0.86048670450602027</v>
      </c>
      <c r="I565" s="114">
        <v>1.8883177749273505E-2</v>
      </c>
      <c r="J565" s="114">
        <v>0.51734089682320428</v>
      </c>
      <c r="K565" s="94">
        <v>0.50985914747878902</v>
      </c>
      <c r="L565" s="95"/>
      <c r="M565" s="96">
        <v>564</v>
      </c>
      <c r="N565" s="117">
        <v>-0.34145005347798174</v>
      </c>
      <c r="O565" s="117">
        <v>-0.56747638594754479</v>
      </c>
      <c r="P565" s="117">
        <v>-0.85669522795677222</v>
      </c>
      <c r="Q565" s="117">
        <v>-6.9895219454481156E-2</v>
      </c>
      <c r="R565" s="117">
        <v>0.26544147043539823</v>
      </c>
      <c r="S565" s="117">
        <v>-3.2144516240785124</v>
      </c>
      <c r="T565" s="117">
        <v>1.0825086115472728</v>
      </c>
      <c r="U565" s="114">
        <v>-2.0773815736684704</v>
      </c>
      <c r="V565" s="114">
        <v>4.3480879129731566E-2</v>
      </c>
      <c r="W565" s="88">
        <v>2.4715733943319128E-2</v>
      </c>
      <c r="X565" s="50"/>
      <c r="Y565" s="89">
        <v>564</v>
      </c>
      <c r="Z565" s="114">
        <f>(幕後結果!$AB$2+幕後結果!$AB$4*幕後結果_最佳化!$N1566)*12/3</f>
        <v>-0.4722177743496398</v>
      </c>
      <c r="AA565" s="114">
        <f>(幕後結果!$AC$2+幕後結果!$AC$4*幕後結果_最佳化!$O1566)*12/3</f>
        <v>0.61028591794500764</v>
      </c>
      <c r="AB565" s="114">
        <f>(幕後結果!$AD$2+幕後結果!$AD$4*幕後結果_最佳化!$P1566)*12/3</f>
        <v>-2.3039343950433153</v>
      </c>
      <c r="AC565" s="114">
        <f>(幕後結果!$AE$2+幕後結果!$AE$4*幕後結果_最佳化!$Q1566)*12/3</f>
        <v>-0.6288224839250165</v>
      </c>
      <c r="AD565" s="114">
        <f>(幕後結果!$AF$2+幕後結果!$AF$4*幕後結果_最佳化!$R1566)*12/3</f>
        <v>-0.92947171511859683</v>
      </c>
      <c r="AE565" s="114">
        <f>(幕後結果!$AG$2+幕後結果!$AG$4*幕後結果_最佳化!$S1566)*12/3</f>
        <v>-2.6743490752935717</v>
      </c>
      <c r="AF565" s="114">
        <f>(幕後結果!$AH$2+幕後結果!$AH$4*幕後結果_最佳化!$T1566)*12/3</f>
        <v>0.11100560757224204</v>
      </c>
      <c r="AG565" s="114">
        <f>(幕後結果!$AI$2+幕後結果!$AI$4*幕後結果_最佳化!$U1566)*12/3</f>
        <v>-4.7747829744995922</v>
      </c>
      <c r="AH565" s="114">
        <f>(幕後結果!$AJ$2+幕後結果!$AJ$4*幕後結果_最佳化!$V1566)*12/3</f>
        <v>0.40242079613962806</v>
      </c>
      <c r="AI565" s="90">
        <f>(幕後結果!$AK$2+幕後結果!$AK$4*幕後結果_最佳化!$W1566)*12/3</f>
        <v>0.4778878093698522</v>
      </c>
      <c r="AJ565" s="50"/>
      <c r="AK565" s="50"/>
      <c r="AL565" s="50"/>
      <c r="AM565" s="98">
        <v>564</v>
      </c>
      <c r="AN565" s="118">
        <f t="shared" si="105"/>
        <v>0.17577191987160407</v>
      </c>
      <c r="AO565" s="118">
        <f t="shared" si="106"/>
        <v>8.0569072955054777E-2</v>
      </c>
      <c r="AP565" s="118">
        <f t="shared" si="107"/>
        <v>0.13978108942484155</v>
      </c>
      <c r="AQ565" s="118">
        <f t="shared" si="108"/>
        <v>0.13427245088304898</v>
      </c>
      <c r="AR565" s="118">
        <f t="shared" si="109"/>
        <v>7.5602941164160067E-2</v>
      </c>
      <c r="AS565" s="118">
        <f t="shared" si="110"/>
        <v>7.7669325560453736E-2</v>
      </c>
      <c r="AT565" s="118">
        <f t="shared" si="111"/>
        <v>1.2609235776865839E-2</v>
      </c>
      <c r="AU565" s="118">
        <f t="shared" si="112"/>
        <v>0.18338065275913426</v>
      </c>
      <c r="AV565" s="118">
        <f t="shared" si="113"/>
        <v>1.1209020270227299E-2</v>
      </c>
      <c r="AW565" s="118">
        <f t="shared" si="114"/>
        <v>0.10913429133460947</v>
      </c>
      <c r="AX565" s="118">
        <f t="shared" si="115"/>
        <v>1</v>
      </c>
      <c r="AY565" s="118">
        <f>SUMPRODUCT(AN565:AW565,幕後結果_最佳化!$Z$1005:$AI$1005)</f>
        <v>-0.30291325996143303</v>
      </c>
      <c r="AZ565" s="118">
        <f>(SUMPRODUCT(AN565:AW565,MMULT(AN565:AW565,幕後結果!$AB$9:$AK$18)))*252</f>
        <v>0.10067886497414529</v>
      </c>
      <c r="BA565" s="118">
        <f t="shared" si="116"/>
        <v>0.31729933024534623</v>
      </c>
      <c r="BB565" s="113">
        <f t="shared" si="117"/>
        <v>-1.0898644497422636</v>
      </c>
      <c r="BC565" s="50"/>
      <c r="BD565" s="50"/>
    </row>
    <row r="566" spans="1:56">
      <c r="A566" s="85">
        <v>565</v>
      </c>
      <c r="B566" s="114">
        <v>0.42295285094868773</v>
      </c>
      <c r="C566" s="114">
        <v>0.26323141155475649</v>
      </c>
      <c r="D566" s="114">
        <v>0.80926445551236803</v>
      </c>
      <c r="E566" s="114">
        <v>0.15210151490935031</v>
      </c>
      <c r="F566" s="114">
        <v>0.67815644476428183</v>
      </c>
      <c r="G566" s="114">
        <v>0.45757458624337866</v>
      </c>
      <c r="H566" s="114">
        <v>0.95867457755705154</v>
      </c>
      <c r="I566" s="114">
        <v>0.61634189858099364</v>
      </c>
      <c r="J566" s="114">
        <v>0.24185959758968423</v>
      </c>
      <c r="K566" s="94">
        <v>0.27759072068327462</v>
      </c>
      <c r="L566" s="95"/>
      <c r="M566" s="96">
        <v>565</v>
      </c>
      <c r="N566" s="117">
        <v>-0.19434506446978667</v>
      </c>
      <c r="O566" s="117">
        <v>-0.6334147687298779</v>
      </c>
      <c r="P566" s="117">
        <v>0.87518897875782287</v>
      </c>
      <c r="Q566" s="117">
        <v>-1.0274618728414813</v>
      </c>
      <c r="R566" s="117">
        <v>0.46254978324722512</v>
      </c>
      <c r="S566" s="117">
        <v>-0.10654598472209857</v>
      </c>
      <c r="T566" s="117">
        <v>1.7355081178396983</v>
      </c>
      <c r="U566" s="114">
        <v>0.29588723104503961</v>
      </c>
      <c r="V566" s="114">
        <v>-0.70033327610092178</v>
      </c>
      <c r="W566" s="88">
        <v>-0.59001373480773467</v>
      </c>
      <c r="X566" s="50"/>
      <c r="Y566" s="89">
        <v>565</v>
      </c>
      <c r="Z566" s="114">
        <f>(幕後結果!$AB$2+幕後結果!$AB$4*幕後結果_最佳化!$N1567)*12/3</f>
        <v>-0.28957951686250416</v>
      </c>
      <c r="AA566" s="114">
        <f>(幕後結果!$AC$2+幕後結果!$AC$4*幕後結果_最佳化!$O1567)*12/3</f>
        <v>0.63913316592739555</v>
      </c>
      <c r="AB566" s="114">
        <f>(幕後結果!$AD$2+幕後結果!$AD$4*幕後結果_最佳化!$P1567)*12/3</f>
        <v>-0.36002915399466734</v>
      </c>
      <c r="AC566" s="114">
        <f>(幕後結果!$AE$2+幕後結果!$AE$4*幕後結果_最佳化!$Q1567)*12/3</f>
        <v>-1.2389526263719155</v>
      </c>
      <c r="AD566" s="114">
        <f>(幕後結果!$AF$2+幕後結果!$AF$4*幕後結果_最佳化!$R1567)*12/3</f>
        <v>-0.57051006757197231</v>
      </c>
      <c r="AE566" s="114">
        <f>(幕後結果!$AG$2+幕後結果!$AG$4*幕後結果_最佳化!$S1567)*12/3</f>
        <v>0.14063718000742537</v>
      </c>
      <c r="AF566" s="114">
        <f>(幕後結果!$AH$2+幕後結果!$AH$4*幕後結果_最佳化!$T1567)*12/3</f>
        <v>0.2324867338844504</v>
      </c>
      <c r="AG566" s="114">
        <f>(幕後結果!$AI$2+幕後結果!$AI$4*幕後結果_最佳化!$U1567)*12/3</f>
        <v>-0.92167974825900034</v>
      </c>
      <c r="AH566" s="114">
        <f>(幕後結果!$AJ$2+幕後結果!$AJ$4*幕後結果_最佳化!$V1567)*12/3</f>
        <v>0.51786448361407789</v>
      </c>
      <c r="AI566" s="90">
        <f>(幕後結果!$AK$2+幕後結果!$AK$4*幕後結果_最佳化!$W1567)*12/3</f>
        <v>0.21669313840658344</v>
      </c>
      <c r="AJ566" s="50"/>
      <c r="AK566" s="50"/>
      <c r="AL566" s="50"/>
      <c r="AM566" s="98">
        <v>565</v>
      </c>
      <c r="AN566" s="118">
        <f t="shared" si="105"/>
        <v>0.12718533376870969</v>
      </c>
      <c r="AO566" s="118">
        <f t="shared" si="106"/>
        <v>9.4262872085188187E-2</v>
      </c>
      <c r="AP566" s="118">
        <f t="shared" si="107"/>
        <v>8.325099480609123E-2</v>
      </c>
      <c r="AQ566" s="118">
        <f t="shared" si="108"/>
        <v>0.12904455841963985</v>
      </c>
      <c r="AR566" s="118">
        <f t="shared" si="109"/>
        <v>9.9433079304447156E-2</v>
      </c>
      <c r="AS566" s="118">
        <f t="shared" si="110"/>
        <v>5.9181494843814804E-2</v>
      </c>
      <c r="AT566" s="118">
        <f t="shared" si="111"/>
        <v>0.17203948811814976</v>
      </c>
      <c r="AU566" s="118">
        <f t="shared" si="112"/>
        <v>3.4632064412946716E-2</v>
      </c>
      <c r="AV566" s="118">
        <f t="shared" si="113"/>
        <v>0.12836953620387323</v>
      </c>
      <c r="AW566" s="118">
        <f t="shared" si="114"/>
        <v>7.2600578037139291E-2</v>
      </c>
      <c r="AX566" s="118">
        <f t="shared" si="115"/>
        <v>1</v>
      </c>
      <c r="AY566" s="118">
        <f>SUMPRODUCT(AN566:AW566,幕後結果_最佳化!$Z$1005:$AI$1005)</f>
        <v>-3.2919905209529941E-2</v>
      </c>
      <c r="AZ566" s="118">
        <f>(SUMPRODUCT(AN566:AW566,MMULT(AN566:AW566,幕後結果!$AB$9:$AK$18)))*252</f>
        <v>5.4473755548235379E-2</v>
      </c>
      <c r="BA566" s="118">
        <f t="shared" si="116"/>
        <v>0.23339613439008663</v>
      </c>
      <c r="BB566" s="113">
        <f t="shared" si="117"/>
        <v>-0.32485501701929792</v>
      </c>
      <c r="BC566" s="50"/>
      <c r="BD566" s="50"/>
    </row>
    <row r="567" spans="1:56">
      <c r="A567" s="85">
        <v>566</v>
      </c>
      <c r="B567" s="114">
        <v>0.19377241009065149</v>
      </c>
      <c r="C567" s="114">
        <v>0.98793884258294762</v>
      </c>
      <c r="D567" s="114">
        <v>0.98054271442594887</v>
      </c>
      <c r="E567" s="114">
        <v>0.53993530618884655</v>
      </c>
      <c r="F567" s="114">
        <v>0.53149109434709829</v>
      </c>
      <c r="G567" s="114">
        <v>0.94034164341873172</v>
      </c>
      <c r="H567" s="114">
        <v>0.4925968950386872</v>
      </c>
      <c r="I567" s="114">
        <v>0.98808364535515691</v>
      </c>
      <c r="J567" s="114">
        <v>0.1563768234811147</v>
      </c>
      <c r="K567" s="94">
        <v>0.77914154110312106</v>
      </c>
      <c r="L567" s="95"/>
      <c r="M567" s="96">
        <v>566</v>
      </c>
      <c r="N567" s="117">
        <v>-0.8640784066353181</v>
      </c>
      <c r="O567" s="117">
        <v>2.2551755044174082</v>
      </c>
      <c r="P567" s="117">
        <v>2.0650890939409532</v>
      </c>
      <c r="Q567" s="117">
        <v>0.10027073857724086</v>
      </c>
      <c r="R567" s="117">
        <v>7.9018621819357829E-2</v>
      </c>
      <c r="S567" s="117">
        <v>1.5576480014659553</v>
      </c>
      <c r="T567" s="117">
        <v>-1.8557897370622155E-2</v>
      </c>
      <c r="U567" s="114">
        <v>2.2598154149292591</v>
      </c>
      <c r="V567" s="114">
        <v>-1.0094608945568457</v>
      </c>
      <c r="W567" s="88">
        <v>0.76929716843764429</v>
      </c>
      <c r="X567" s="50"/>
      <c r="Y567" s="89">
        <v>566</v>
      </c>
      <c r="Z567" s="114">
        <f>(幕後結果!$AB$2+幕後結果!$AB$4*幕後結果_最佳化!$N1568)*12/3</f>
        <v>-1.1210872136363639</v>
      </c>
      <c r="AA567" s="114">
        <f>(幕後結果!$AC$2+幕後結果!$AC$4*幕後結果_最佳化!$O1568)*12/3</f>
        <v>3.1809333045150434</v>
      </c>
      <c r="AB567" s="114">
        <f>(幕後結果!$AD$2+幕後結果!$AD$4*幕後結果_最佳化!$P1568)*12/3</f>
        <v>1.3528384952875825</v>
      </c>
      <c r="AC567" s="114">
        <f>(幕後結果!$AE$2+幕後結果!$AE$4*幕後結果_最佳化!$Q1568)*12/3</f>
        <v>-0.25796104003002163</v>
      </c>
      <c r="AD567" s="114">
        <f>(幕後結果!$AF$2+幕後結果!$AF$4*幕後結果_最佳化!$R1568)*12/3</f>
        <v>-0.42870969704615014</v>
      </c>
      <c r="AE567" s="114">
        <f>(幕後結果!$AG$2+幕後結果!$AG$4*幕後結果_最佳化!$S1568)*12/3</f>
        <v>2.2337047578285398</v>
      </c>
      <c r="AF567" s="114">
        <f>(幕後結果!$AH$2+幕後結果!$AH$4*幕後結果_最佳化!$T1568)*12/3</f>
        <v>-0.15907471430914591</v>
      </c>
      <c r="AG567" s="114">
        <f>(幕後結果!$AI$2+幕後結果!$AI$4*幕後結果_最佳化!$U1568)*12/3</f>
        <v>1.4504742486311475</v>
      </c>
      <c r="AH567" s="114">
        <f>(幕後結果!$AJ$2+幕後結果!$AJ$4*幕後結果_最佳化!$V1568)*12/3</f>
        <v>0.82751180685453585</v>
      </c>
      <c r="AI567" s="90">
        <f>(幕後結果!$AK$2+幕後結果!$AK$4*幕後結果_最佳化!$W1568)*12/3</f>
        <v>1.8864610742324419</v>
      </c>
      <c r="AJ567" s="50"/>
      <c r="AK567" s="50"/>
      <c r="AL567" s="50"/>
      <c r="AM567" s="98">
        <v>566</v>
      </c>
      <c r="AN567" s="118">
        <f t="shared" si="105"/>
        <v>5.0939007960300736E-2</v>
      </c>
      <c r="AO567" s="118">
        <f t="shared" si="106"/>
        <v>0.11967780110884867</v>
      </c>
      <c r="AP567" s="118">
        <f t="shared" si="107"/>
        <v>0.10212944264672148</v>
      </c>
      <c r="AQ567" s="118">
        <f t="shared" si="108"/>
        <v>4.9818102628073735E-2</v>
      </c>
      <c r="AR567" s="118">
        <f t="shared" si="109"/>
        <v>0.16428017052618379</v>
      </c>
      <c r="AS567" s="118">
        <f t="shared" si="110"/>
        <v>0.18615467255553703</v>
      </c>
      <c r="AT567" s="118">
        <f t="shared" si="111"/>
        <v>3.4794709214717064E-2</v>
      </c>
      <c r="AU567" s="118">
        <f t="shared" si="112"/>
        <v>0.10572220081516009</v>
      </c>
      <c r="AV567" s="118">
        <f t="shared" si="113"/>
        <v>0.10404070421408611</v>
      </c>
      <c r="AW567" s="118">
        <f t="shared" si="114"/>
        <v>8.2443188330371231E-2</v>
      </c>
      <c r="AX567" s="118">
        <f t="shared" si="115"/>
        <v>0.99999999999999989</v>
      </c>
      <c r="AY567" s="118">
        <f>SUMPRODUCT(AN567:AW567,幕後結果_最佳化!$Z$1005:$AI$1005)</f>
        <v>-5.2280364700410628E-2</v>
      </c>
      <c r="AZ567" s="118">
        <f>(SUMPRODUCT(AN567:AW567,MMULT(AN567:AW567,幕後結果!$AB$9:$AK$18)))*252</f>
        <v>7.7972751525526865E-2</v>
      </c>
      <c r="BA567" s="118">
        <f t="shared" si="116"/>
        <v>0.27923601401955095</v>
      </c>
      <c r="BB567" s="113">
        <f t="shared" si="117"/>
        <v>-0.3408599174952644</v>
      </c>
      <c r="BC567" s="50"/>
      <c r="BD567" s="50"/>
    </row>
    <row r="568" spans="1:56">
      <c r="A568" s="85">
        <v>567</v>
      </c>
      <c r="B568" s="114">
        <v>0.72842823078144536</v>
      </c>
      <c r="C568" s="114">
        <v>0.33466202823976787</v>
      </c>
      <c r="D568" s="114">
        <v>0.20970094628807523</v>
      </c>
      <c r="E568" s="114">
        <v>0.30428503480904845</v>
      </c>
      <c r="F568" s="114">
        <v>0.18345160891986412</v>
      </c>
      <c r="G568" s="114">
        <v>0.58616779673963326</v>
      </c>
      <c r="H568" s="114">
        <v>0.70065309891311767</v>
      </c>
      <c r="I568" s="114">
        <v>0.52548996844541529</v>
      </c>
      <c r="J568" s="114">
        <v>0.73221626507310811</v>
      </c>
      <c r="K568" s="94">
        <v>0.67168019987299954</v>
      </c>
      <c r="L568" s="95"/>
      <c r="M568" s="96">
        <v>567</v>
      </c>
      <c r="N568" s="117">
        <v>0.60806624534443154</v>
      </c>
      <c r="O568" s="117">
        <v>-0.42707588539849978</v>
      </c>
      <c r="P568" s="117">
        <v>-0.80745933732662212</v>
      </c>
      <c r="Q568" s="117">
        <v>-0.512115653709732</v>
      </c>
      <c r="R568" s="117">
        <v>-0.90228928155029064</v>
      </c>
      <c r="S568" s="117">
        <v>0.21769801996628657</v>
      </c>
      <c r="T568" s="117">
        <v>0.52627981972070648</v>
      </c>
      <c r="U568" s="114">
        <v>6.393741153598595E-2</v>
      </c>
      <c r="V568" s="114">
        <v>0.61952968884323789</v>
      </c>
      <c r="W568" s="88">
        <v>0.44455745354152892</v>
      </c>
      <c r="X568" s="50"/>
      <c r="Y568" s="89">
        <v>567</v>
      </c>
      <c r="Z568" s="114">
        <f>(幕後結果!$AB$2+幕後結果!$AB$4*幕後結果_最佳化!$N1569)*12/3</f>
        <v>0.70665456330370091</v>
      </c>
      <c r="AA568" s="114">
        <f>(幕後結果!$AC$2+幕後結果!$AC$4*幕後結果_最佳化!$O1569)*12/3</f>
        <v>1.3810294348930345</v>
      </c>
      <c r="AB568" s="114">
        <f>(幕後結果!$AD$2+幕後結果!$AD$4*幕後結果_最佳化!$P1569)*12/3</f>
        <v>-1.1643023176057932</v>
      </c>
      <c r="AC568" s="114">
        <f>(幕後結果!$AE$2+幕後結果!$AE$4*幕後結果_最佳化!$Q1569)*12/3</f>
        <v>-0.79991868551876655</v>
      </c>
      <c r="AD568" s="114">
        <f>(幕後結果!$AF$2+幕後結果!$AF$4*幕後結果_最佳化!$R1569)*12/3</f>
        <v>-1.8175210925201961</v>
      </c>
      <c r="AE568" s="114">
        <f>(幕後結果!$AG$2+幕後結果!$AG$4*幕後結果_最佳化!$S1569)*12/3</f>
        <v>0.4110765383553881</v>
      </c>
      <c r="AF568" s="114">
        <f>(幕後結果!$AH$2+幕後結果!$AH$4*幕後結果_最佳化!$T1569)*12/3</f>
        <v>-0.26077333634362554</v>
      </c>
      <c r="AG568" s="114">
        <f>(幕後結果!$AI$2+幕後結果!$AI$4*幕後結果_最佳化!$U1569)*12/3</f>
        <v>-1.8626538210972623</v>
      </c>
      <c r="AH568" s="114">
        <f>(幕後結果!$AJ$2+幕後結果!$AJ$4*幕後結果_最佳化!$V1569)*12/3</f>
        <v>0.89473383257096417</v>
      </c>
      <c r="AI568" s="90">
        <f>(幕後結果!$AK$2+幕後結果!$AK$4*幕後結果_最佳化!$W1569)*12/3</f>
        <v>1.1630587693588643</v>
      </c>
      <c r="AJ568" s="50"/>
      <c r="AK568" s="50"/>
      <c r="AL568" s="50"/>
      <c r="AM568" s="98">
        <v>567</v>
      </c>
      <c r="AN568" s="118">
        <f t="shared" si="105"/>
        <v>5.4827460248173358E-2</v>
      </c>
      <c r="AO568" s="118">
        <f t="shared" si="106"/>
        <v>8.3918748019898404E-2</v>
      </c>
      <c r="AP568" s="118">
        <f t="shared" si="107"/>
        <v>7.42355432965046E-2</v>
      </c>
      <c r="AQ568" s="118">
        <f t="shared" si="108"/>
        <v>9.6505791609261121E-2</v>
      </c>
      <c r="AR568" s="118">
        <f t="shared" si="109"/>
        <v>0.14371053329847155</v>
      </c>
      <c r="AS568" s="118">
        <f t="shared" si="110"/>
        <v>0.16800360866455896</v>
      </c>
      <c r="AT568" s="118">
        <f t="shared" si="111"/>
        <v>0.15169478558553054</v>
      </c>
      <c r="AU568" s="118">
        <f t="shared" si="112"/>
        <v>5.0127097898164566E-2</v>
      </c>
      <c r="AV568" s="118">
        <f t="shared" si="113"/>
        <v>0.13155763843852833</v>
      </c>
      <c r="AW568" s="118">
        <f t="shared" si="114"/>
        <v>4.5418792940908566E-2</v>
      </c>
      <c r="AX568" s="118">
        <f t="shared" si="115"/>
        <v>1</v>
      </c>
      <c r="AY568" s="118">
        <f>SUMPRODUCT(AN568:AW568,幕後結果_最佳化!$Z$1005:$AI$1005)</f>
        <v>-5.5317842581114232E-2</v>
      </c>
      <c r="AZ568" s="118">
        <f>(SUMPRODUCT(AN568:AW568,MMULT(AN568:AW568,幕後結果!$AB$9:$AK$18)))*252</f>
        <v>5.4851048587592537E-2</v>
      </c>
      <c r="BA568" s="118">
        <f t="shared" si="116"/>
        <v>0.23420300721295731</v>
      </c>
      <c r="BB568" s="113">
        <f t="shared" si="117"/>
        <v>-0.41937054416985436</v>
      </c>
      <c r="BC568" s="50"/>
      <c r="BD568" s="50"/>
    </row>
    <row r="569" spans="1:56">
      <c r="A569" s="85">
        <v>568</v>
      </c>
      <c r="B569" s="114">
        <v>0.11391405354870798</v>
      </c>
      <c r="C569" s="114">
        <v>0.61640468891695144</v>
      </c>
      <c r="D569" s="114">
        <v>0.19850059610906756</v>
      </c>
      <c r="E569" s="114">
        <v>0.91167333300590259</v>
      </c>
      <c r="F569" s="114">
        <v>0.35530767681492681</v>
      </c>
      <c r="G569" s="114">
        <v>0.19666988478773528</v>
      </c>
      <c r="H569" s="114">
        <v>0.34465090805779441</v>
      </c>
      <c r="I569" s="114">
        <v>0.97368807245057032</v>
      </c>
      <c r="J569" s="114">
        <v>9.1508291527714336E-2</v>
      </c>
      <c r="K569" s="94">
        <v>0.66116298900595072</v>
      </c>
      <c r="L569" s="95"/>
      <c r="M569" s="96">
        <v>568</v>
      </c>
      <c r="N569" s="117">
        <v>-1.2059724661021687</v>
      </c>
      <c r="O569" s="117">
        <v>0.29605166987844328</v>
      </c>
      <c r="P569" s="117">
        <v>-0.84698910856603071</v>
      </c>
      <c r="Q569" s="117">
        <v>1.3511314330540665</v>
      </c>
      <c r="R569" s="117">
        <v>-0.3710297765689497</v>
      </c>
      <c r="S569" s="117">
        <v>-0.8535763455301294</v>
      </c>
      <c r="T569" s="117">
        <v>-0.3998027350185912</v>
      </c>
      <c r="U569" s="114">
        <v>1.9379948152450555</v>
      </c>
      <c r="V569" s="114">
        <v>-1.3315242138863916</v>
      </c>
      <c r="W569" s="88">
        <v>0.41563922137623621</v>
      </c>
      <c r="X569" s="50"/>
      <c r="Y569" s="89">
        <v>568</v>
      </c>
      <c r="Z569" s="114">
        <f>(幕後結果!$AB$2+幕後結果!$AB$4*幕後結果_最佳化!$N1570)*12/3</f>
        <v>-1.545565918860631</v>
      </c>
      <c r="AA569" s="114">
        <f>(幕後結果!$AC$2+幕後結果!$AC$4*幕後結果_最佳化!$O1570)*12/3</f>
        <v>0.93235266648762727</v>
      </c>
      <c r="AB569" s="114">
        <f>(幕後結果!$AD$2+幕後結果!$AD$4*幕後結果_最佳化!$P1570)*12/3</f>
        <v>-2.8744746886076107</v>
      </c>
      <c r="AC569" s="114">
        <f>(幕後結果!$AE$2+幕後結果!$AE$4*幕後結果_最佳化!$Q1570)*12/3</f>
        <v>0.2908577214278571</v>
      </c>
      <c r="AD569" s="114">
        <f>(幕後結果!$AF$2+幕後結果!$AF$4*幕後結果_最佳化!$R1570)*12/3</f>
        <v>-1.5508837983248813</v>
      </c>
      <c r="AE569" s="114">
        <f>(幕後結果!$AG$2+幕後結果!$AG$4*幕後結果_最佳化!$S1570)*12/3</f>
        <v>-0.50408986889577334</v>
      </c>
      <c r="AF569" s="114">
        <f>(幕後結果!$AH$2+幕後結果!$AH$4*幕後結果_最佳化!$T1570)*12/3</f>
        <v>-0.26774234144946002</v>
      </c>
      <c r="AG569" s="114">
        <f>(幕後結果!$AI$2+幕後結果!$AI$4*幕後結果_最佳化!$U1570)*12/3</f>
        <v>0.34531942640537494</v>
      </c>
      <c r="AH569" s="114">
        <f>(幕後結果!$AJ$2+幕後結果!$AJ$4*幕後結果_最佳化!$V1570)*12/3</f>
        <v>5.4825650330608267E-2</v>
      </c>
      <c r="AI569" s="90">
        <f>(幕後結果!$AK$2+幕後結果!$AK$4*幕後結果_最佳化!$W1570)*12/3</f>
        <v>1.7783873842370361</v>
      </c>
      <c r="AJ569" s="50"/>
      <c r="AK569" s="50"/>
      <c r="AL569" s="50"/>
      <c r="AM569" s="98">
        <v>568</v>
      </c>
      <c r="AN569" s="118">
        <f t="shared" si="105"/>
        <v>0.11731232105342917</v>
      </c>
      <c r="AO569" s="118">
        <f t="shared" si="106"/>
        <v>0.20739120025183122</v>
      </c>
      <c r="AP569" s="118">
        <f t="shared" si="107"/>
        <v>1.1126306325257702E-2</v>
      </c>
      <c r="AQ569" s="118">
        <f t="shared" si="108"/>
        <v>0.10048355450391851</v>
      </c>
      <c r="AR569" s="118">
        <f t="shared" si="109"/>
        <v>3.7164966793365388E-2</v>
      </c>
      <c r="AS569" s="118">
        <f t="shared" si="110"/>
        <v>0.22732122344491762</v>
      </c>
      <c r="AT569" s="118">
        <f t="shared" si="111"/>
        <v>0.1030378787273542</v>
      </c>
      <c r="AU569" s="118">
        <f t="shared" si="112"/>
        <v>7.0742664911437577E-3</v>
      </c>
      <c r="AV569" s="118">
        <f t="shared" si="113"/>
        <v>0.15474227646250571</v>
      </c>
      <c r="AW569" s="118">
        <f t="shared" si="114"/>
        <v>3.4346005946276681E-2</v>
      </c>
      <c r="AX569" s="118">
        <f t="shared" si="115"/>
        <v>1</v>
      </c>
      <c r="AY569" s="118">
        <f>SUMPRODUCT(AN569:AW569,幕後結果_最佳化!$Z$1005:$AI$1005)</f>
        <v>0.38215870912314787</v>
      </c>
      <c r="AZ569" s="118">
        <f>(SUMPRODUCT(AN569:AW569,MMULT(AN569:AW569,幕後結果!$AB$9:$AK$18)))*252</f>
        <v>6.1663295940001597E-2</v>
      </c>
      <c r="BA569" s="118">
        <f t="shared" si="116"/>
        <v>0.2483209534856082</v>
      </c>
      <c r="BB569" s="113">
        <f t="shared" si="117"/>
        <v>1.3662105608128237</v>
      </c>
      <c r="BC569" s="50"/>
      <c r="BD569" s="50"/>
    </row>
    <row r="570" spans="1:56">
      <c r="A570" s="85">
        <v>569</v>
      </c>
      <c r="B570" s="114">
        <v>0.32213094617755123</v>
      </c>
      <c r="C570" s="114">
        <v>8.5508118582615866E-2</v>
      </c>
      <c r="D570" s="114">
        <v>0.67847158875206848</v>
      </c>
      <c r="E570" s="114">
        <v>0.99606868409505966</v>
      </c>
      <c r="F570" s="114">
        <v>0.39409333437479765</v>
      </c>
      <c r="G570" s="114">
        <v>0.47607678144703836</v>
      </c>
      <c r="H570" s="114">
        <v>0.25732887590318709</v>
      </c>
      <c r="I570" s="114">
        <v>0.2213519367996406</v>
      </c>
      <c r="J570" s="114">
        <v>0.45083393720445897</v>
      </c>
      <c r="K570" s="94">
        <v>0.13211012626596963</v>
      </c>
      <c r="L570" s="95"/>
      <c r="M570" s="96">
        <v>569</v>
      </c>
      <c r="N570" s="117">
        <v>-0.46174821280356909</v>
      </c>
      <c r="O570" s="117">
        <v>-1.3689457379376557</v>
      </c>
      <c r="P570" s="117">
        <v>0.4634291023042027</v>
      </c>
      <c r="Q570" s="117">
        <v>2.6579124390997744</v>
      </c>
      <c r="R570" s="117">
        <v>-0.26866606415675803</v>
      </c>
      <c r="S570" s="117">
        <v>-6.0002601291675194E-2</v>
      </c>
      <c r="T570" s="117">
        <v>-0.65160231830119619</v>
      </c>
      <c r="U570" s="114">
        <v>-0.76763531822732456</v>
      </c>
      <c r="V570" s="114">
        <v>-0.12355468397905184</v>
      </c>
      <c r="W570" s="88">
        <v>-1.116471758100648</v>
      </c>
      <c r="X570" s="50"/>
      <c r="Y570" s="89">
        <v>569</v>
      </c>
      <c r="Z570" s="114">
        <f>(幕後結果!$AB$2+幕後結果!$AB$4*幕後結果_最佳化!$N1571)*12/3</f>
        <v>-0.62157400180505995</v>
      </c>
      <c r="AA570" s="114">
        <f>(幕後結果!$AC$2+幕後結果!$AC$4*幕後結果_最佳化!$O1571)*12/3</f>
        <v>-0.29670254380275018</v>
      </c>
      <c r="AB570" s="114">
        <f>(幕後結果!$AD$2+幕後結果!$AD$4*幕後結果_最佳化!$P1571)*12/3</f>
        <v>-1.3850479894338106</v>
      </c>
      <c r="AC570" s="114">
        <f>(幕後結果!$AE$2+幕後結果!$AE$4*幕後結果_最佳化!$Q1571)*12/3</f>
        <v>1.0030681624513254</v>
      </c>
      <c r="AD570" s="114">
        <f>(幕後結果!$AF$2+幕後結果!$AF$4*幕後結果_最佳化!$R1571)*12/3</f>
        <v>-0.93968853883554004</v>
      </c>
      <c r="AE570" s="114">
        <f>(幕後結果!$AG$2+幕後結果!$AG$4*幕後結果_最佳化!$S1571)*12/3</f>
        <v>0.45018262245459129</v>
      </c>
      <c r="AF570" s="114">
        <f>(幕後結果!$AH$2+幕後結果!$AH$4*幕後結果_最佳化!$T1571)*12/3</f>
        <v>-0.26227736165881166</v>
      </c>
      <c r="AG570" s="114">
        <f>(幕後結果!$AI$2+幕後結果!$AI$4*幕後結果_最佳化!$U1571)*12/3</f>
        <v>-1.7433424232872419</v>
      </c>
      <c r="AH570" s="114">
        <f>(幕後結果!$AJ$2+幕後結果!$AJ$4*幕後結果_最佳化!$V1571)*12/3</f>
        <v>0.78278177681103311</v>
      </c>
      <c r="AI570" s="90">
        <f>(幕後結果!$AK$2+幕後結果!$AK$4*幕後結果_最佳化!$W1571)*12/3</f>
        <v>0.55645374386308122</v>
      </c>
      <c r="AJ570" s="50"/>
      <c r="AK570" s="50"/>
      <c r="AL570" s="50"/>
      <c r="AM570" s="98">
        <v>569</v>
      </c>
      <c r="AN570" s="118">
        <f t="shared" si="105"/>
        <v>7.5874070414234024E-2</v>
      </c>
      <c r="AO570" s="118">
        <f t="shared" si="106"/>
        <v>0.21486571759037751</v>
      </c>
      <c r="AP570" s="118">
        <f t="shared" si="107"/>
        <v>9.8650076661461993E-3</v>
      </c>
      <c r="AQ570" s="118">
        <f t="shared" si="108"/>
        <v>0.14839549690231005</v>
      </c>
      <c r="AR570" s="118">
        <f t="shared" si="109"/>
        <v>0.11555849567686076</v>
      </c>
      <c r="AS570" s="118">
        <f t="shared" si="110"/>
        <v>9.8841405034080287E-2</v>
      </c>
      <c r="AT570" s="118">
        <f t="shared" si="111"/>
        <v>1.3180016497379926E-2</v>
      </c>
      <c r="AU570" s="118">
        <f t="shared" si="112"/>
        <v>8.1122385163984609E-2</v>
      </c>
      <c r="AV570" s="118">
        <f t="shared" si="113"/>
        <v>0.10199251236945989</v>
      </c>
      <c r="AW570" s="118">
        <f t="shared" si="114"/>
        <v>0.14030489268516691</v>
      </c>
      <c r="AX570" s="118">
        <f t="shared" si="115"/>
        <v>1</v>
      </c>
      <c r="AY570" s="118">
        <f>SUMPRODUCT(AN570:AW570,幕後結果_最佳化!$Z$1005:$AI$1005)</f>
        <v>0.20482885721414151</v>
      </c>
      <c r="AZ570" s="118">
        <f>(SUMPRODUCT(AN570:AW570,MMULT(AN570:AW570,幕後結果!$AB$9:$AK$18)))*252</f>
        <v>6.6837259021100284E-2</v>
      </c>
      <c r="BA570" s="118">
        <f t="shared" si="116"/>
        <v>0.25852902935860084</v>
      </c>
      <c r="BB570" s="113">
        <f t="shared" si="117"/>
        <v>0.62634690431430429</v>
      </c>
      <c r="BC570" s="50"/>
      <c r="BD570" s="50"/>
    </row>
    <row r="571" spans="1:56">
      <c r="A571" s="85">
        <v>570</v>
      </c>
      <c r="B571" s="114">
        <v>0.50445951353278295</v>
      </c>
      <c r="C571" s="114">
        <v>0.90428157947022059</v>
      </c>
      <c r="D571" s="114">
        <v>0.87274820449376755</v>
      </c>
      <c r="E571" s="114">
        <v>0.27599960710093097</v>
      </c>
      <c r="F571" s="114">
        <v>0.16787025259637733</v>
      </c>
      <c r="G571" s="114">
        <v>0.9700966056040925</v>
      </c>
      <c r="H571" s="114">
        <v>0.86697905186698909</v>
      </c>
      <c r="I571" s="114">
        <v>0.27323014994548744</v>
      </c>
      <c r="J571" s="114">
        <v>0.44214498983557626</v>
      </c>
      <c r="K571" s="94">
        <v>0.17025678269235134</v>
      </c>
      <c r="L571" s="95"/>
      <c r="M571" s="96">
        <v>570</v>
      </c>
      <c r="N571" s="117">
        <v>1.1178575521501711E-2</v>
      </c>
      <c r="O571" s="117">
        <v>1.3063403501538271</v>
      </c>
      <c r="P571" s="117">
        <v>1.1394785952931528</v>
      </c>
      <c r="Q571" s="117">
        <v>-0.59476702220291466</v>
      </c>
      <c r="R571" s="117">
        <v>-0.96261552172946618</v>
      </c>
      <c r="S571" s="117">
        <v>1.882215302410698</v>
      </c>
      <c r="T571" s="117">
        <v>1.112223895434018</v>
      </c>
      <c r="U571" s="114">
        <v>-0.60307274039886294</v>
      </c>
      <c r="V571" s="114">
        <v>-0.1455331053723489</v>
      </c>
      <c r="W571" s="88">
        <v>-0.95315100728248103</v>
      </c>
      <c r="X571" s="50"/>
      <c r="Y571" s="89">
        <v>570</v>
      </c>
      <c r="Z571" s="114">
        <f>(幕後結果!$AB$2+幕後結果!$AB$4*幕後結果_最佳化!$N1572)*12/3</f>
        <v>-3.4411560061724494E-2</v>
      </c>
      <c r="AA571" s="114">
        <f>(幕後結果!$AC$2+幕後結果!$AC$4*幕後結果_最佳化!$O1572)*12/3</f>
        <v>2.7778406873570667</v>
      </c>
      <c r="AB571" s="114">
        <f>(幕後結果!$AD$2+幕後結果!$AD$4*幕後結果_最佳化!$P1572)*12/3</f>
        <v>0.94168101215524092</v>
      </c>
      <c r="AC571" s="114">
        <f>(幕後結果!$AE$2+幕後結果!$AE$4*幕後結果_最佳化!$Q1572)*12/3</f>
        <v>-0.71980252458054805</v>
      </c>
      <c r="AD571" s="114">
        <f>(幕後結果!$AF$2+幕後結果!$AF$4*幕後結果_最佳化!$R1572)*12/3</f>
        <v>-1.5721241861025754</v>
      </c>
      <c r="AE571" s="114">
        <f>(幕後結果!$AG$2+幕後結果!$AG$4*幕後結果_最佳化!$S1572)*12/3</f>
        <v>2.2023546355868944</v>
      </c>
      <c r="AF571" s="114">
        <f>(幕後結果!$AH$2+幕後結果!$AH$4*幕後結果_最佳化!$T1572)*12/3</f>
        <v>5.9032816017638157E-2</v>
      </c>
      <c r="AG571" s="114">
        <f>(幕後結果!$AI$2+幕後結果!$AI$4*幕後結果_最佳化!$U1572)*12/3</f>
        <v>-2.5341939340121407</v>
      </c>
      <c r="AH571" s="114">
        <f>(幕後結果!$AJ$2+幕後結果!$AJ$4*幕後結果_最佳化!$V1572)*12/3</f>
        <v>1.2056767560648431</v>
      </c>
      <c r="AI571" s="90">
        <f>(幕後結果!$AK$2+幕後結果!$AK$4*幕後結果_最佳化!$W1572)*12/3</f>
        <v>-0.13122275708431264</v>
      </c>
      <c r="AJ571" s="50"/>
      <c r="AK571" s="50"/>
      <c r="AL571" s="50"/>
      <c r="AM571" s="98">
        <v>570</v>
      </c>
      <c r="AN571" s="118">
        <f t="shared" si="105"/>
        <v>0.10454220826065144</v>
      </c>
      <c r="AO571" s="118">
        <f t="shared" si="106"/>
        <v>5.1878113522712752E-2</v>
      </c>
      <c r="AP571" s="118">
        <f t="shared" si="107"/>
        <v>9.4337639077033589E-2</v>
      </c>
      <c r="AQ571" s="118">
        <f t="shared" si="108"/>
        <v>4.2219070046151712E-2</v>
      </c>
      <c r="AR571" s="118">
        <f t="shared" si="109"/>
        <v>8.6014521086051093E-2</v>
      </c>
      <c r="AS571" s="118">
        <f t="shared" si="110"/>
        <v>9.8849099190182144E-2</v>
      </c>
      <c r="AT571" s="118">
        <f t="shared" si="111"/>
        <v>0.17602610337145114</v>
      </c>
      <c r="AU571" s="118">
        <f t="shared" si="112"/>
        <v>0.1441010685918061</v>
      </c>
      <c r="AV571" s="118">
        <f t="shared" si="113"/>
        <v>9.9767733540565867E-2</v>
      </c>
      <c r="AW571" s="118">
        <f t="shared" si="114"/>
        <v>0.10226444331339429</v>
      </c>
      <c r="AX571" s="118">
        <f t="shared" si="115"/>
        <v>1</v>
      </c>
      <c r="AY571" s="118">
        <f>SUMPRODUCT(AN571:AW571,幕後結果_最佳化!$Z$1005:$AI$1005)</f>
        <v>-0.20246823353377141</v>
      </c>
      <c r="AZ571" s="118">
        <f>(SUMPRODUCT(AN571:AW571,MMULT(AN571:AW571,幕後結果!$AB$9:$AK$18)))*252</f>
        <v>6.4061891608723678E-2</v>
      </c>
      <c r="BA571" s="118">
        <f t="shared" si="116"/>
        <v>0.25310450728646394</v>
      </c>
      <c r="BB571" s="113">
        <f t="shared" si="117"/>
        <v>-0.96943446864841243</v>
      </c>
      <c r="BC571" s="50"/>
      <c r="BD571" s="50"/>
    </row>
    <row r="572" spans="1:56">
      <c r="A572" s="85">
        <v>571</v>
      </c>
      <c r="B572" s="114">
        <v>0.84530638661393898</v>
      </c>
      <c r="C572" s="114">
        <v>5.9300213158357762E-2</v>
      </c>
      <c r="D572" s="114">
        <v>0.44435628665699256</v>
      </c>
      <c r="E572" s="114">
        <v>9.5638607297299005E-2</v>
      </c>
      <c r="F572" s="114">
        <v>0.79163152880183008</v>
      </c>
      <c r="G572" s="114">
        <v>0.53596412539324789</v>
      </c>
      <c r="H572" s="114">
        <v>0.45409659130439084</v>
      </c>
      <c r="I572" s="114">
        <v>0.99344614087710381</v>
      </c>
      <c r="J572" s="114">
        <v>0.31394947034527032</v>
      </c>
      <c r="K572" s="94">
        <v>0.62487103292251178</v>
      </c>
      <c r="L572" s="95"/>
      <c r="M572" s="96">
        <v>571</v>
      </c>
      <c r="N572" s="117">
        <v>1.0165086578181568</v>
      </c>
      <c r="O572" s="117">
        <v>-1.5606751122162708</v>
      </c>
      <c r="P572" s="117">
        <v>-0.13993344836202659</v>
      </c>
      <c r="Q572" s="117">
        <v>-1.3068100985604978</v>
      </c>
      <c r="R572" s="117">
        <v>0.81209531301933546</v>
      </c>
      <c r="S572" s="117">
        <v>9.0271145318938845E-2</v>
      </c>
      <c r="T572" s="117">
        <v>-0.11531785994780848</v>
      </c>
      <c r="U572" s="114">
        <v>2.4808291511559828</v>
      </c>
      <c r="V572" s="114">
        <v>-0.48468622299833053</v>
      </c>
      <c r="W572" s="88">
        <v>0.31829927506581379</v>
      </c>
      <c r="X572" s="50"/>
      <c r="Y572" s="89">
        <v>571</v>
      </c>
      <c r="Z572" s="114">
        <f>(幕後結果!$AB$2+幕後結果!$AB$4*幕後結果_最佳化!$N1573)*12/3</f>
        <v>1.2137564026158083</v>
      </c>
      <c r="AA572" s="114">
        <f>(幕後結果!$AC$2+幕後結果!$AC$4*幕後結果_最佳化!$O1573)*12/3</f>
        <v>0.47948527273812108</v>
      </c>
      <c r="AB572" s="114">
        <f>(幕後結果!$AD$2+幕後結果!$AD$4*幕後結果_最佳化!$P1573)*12/3</f>
        <v>-0.4918310412678682</v>
      </c>
      <c r="AC572" s="114">
        <f>(幕後結果!$AE$2+幕後結果!$AE$4*幕後結果_最佳化!$Q1573)*12/3</f>
        <v>-1.3990679204096408</v>
      </c>
      <c r="AD572" s="114">
        <f>(幕後結果!$AF$2+幕後結果!$AF$4*幕後結果_最佳化!$R1573)*12/3</f>
        <v>-7.4457214099672209E-2</v>
      </c>
      <c r="AE572" s="114">
        <f>(幕後結果!$AG$2+幕後結果!$AG$4*幕後結果_最佳化!$S1573)*12/3</f>
        <v>0.41397494706823462</v>
      </c>
      <c r="AF572" s="114">
        <f>(幕後結果!$AH$2+幕後結果!$AH$4*幕後結果_最佳化!$T1573)*12/3</f>
        <v>-0.58742979906834569</v>
      </c>
      <c r="AG572" s="114">
        <f>(幕後結果!$AI$2+幕後結果!$AI$4*幕後結果_最佳化!$U1573)*12/3</f>
        <v>2.1237238195040602</v>
      </c>
      <c r="AH572" s="114">
        <f>(幕後結果!$AJ$2+幕後結果!$AJ$4*幕後結果_最佳化!$V1573)*12/3</f>
        <v>-3.2582311244904183E-3</v>
      </c>
      <c r="AI572" s="90">
        <f>(幕後結果!$AK$2+幕後結果!$AK$4*幕後結果_最佳化!$W1573)*12/3</f>
        <v>1.3267506506093387</v>
      </c>
      <c r="AJ572" s="50"/>
      <c r="AK572" s="50"/>
      <c r="AL572" s="50"/>
      <c r="AM572" s="98">
        <v>571</v>
      </c>
      <c r="AN572" s="118">
        <f t="shared" si="105"/>
        <v>8.7292786062680594E-2</v>
      </c>
      <c r="AO572" s="118">
        <f t="shared" si="106"/>
        <v>0.14837412262932426</v>
      </c>
      <c r="AP572" s="118">
        <f t="shared" si="107"/>
        <v>4.2656435096975545E-2</v>
      </c>
      <c r="AQ572" s="118">
        <f t="shared" si="108"/>
        <v>0.18475883507607338</v>
      </c>
      <c r="AR572" s="118">
        <f t="shared" si="109"/>
        <v>0.11715867502059635</v>
      </c>
      <c r="AS572" s="118">
        <f t="shared" si="110"/>
        <v>9.131723063086819E-2</v>
      </c>
      <c r="AT572" s="118">
        <f t="shared" si="111"/>
        <v>3.4540357995775074E-2</v>
      </c>
      <c r="AU572" s="118">
        <f t="shared" si="112"/>
        <v>0.14571425573827113</v>
      </c>
      <c r="AV572" s="118">
        <f t="shared" si="113"/>
        <v>8.4826213433376752E-3</v>
      </c>
      <c r="AW572" s="118">
        <f t="shared" si="114"/>
        <v>0.13970468040609793</v>
      </c>
      <c r="AX572" s="118">
        <f t="shared" si="115"/>
        <v>1</v>
      </c>
      <c r="AY572" s="118">
        <f>SUMPRODUCT(AN572:AW572,幕後結果_最佳化!$Z$1005:$AI$1005)</f>
        <v>-0.11034269768589257</v>
      </c>
      <c r="AZ572" s="118">
        <f>(SUMPRODUCT(AN572:AW572,MMULT(AN572:AW572,幕後結果!$AB$9:$AK$18)))*252</f>
        <v>7.4242933981014586E-2</v>
      </c>
      <c r="BA572" s="118">
        <f t="shared" si="116"/>
        <v>0.27247556584217708</v>
      </c>
      <c r="BB572" s="113">
        <f t="shared" si="117"/>
        <v>-0.56240895293581517</v>
      </c>
      <c r="BC572" s="50"/>
      <c r="BD572" s="50"/>
    </row>
    <row r="573" spans="1:56">
      <c r="A573" s="85">
        <v>572</v>
      </c>
      <c r="B573" s="114">
        <v>0.87187698792168788</v>
      </c>
      <c r="C573" s="114">
        <v>0.72529858762680322</v>
      </c>
      <c r="D573" s="114">
        <v>7.1494902478109523E-2</v>
      </c>
      <c r="E573" s="114">
        <v>0.41404919273370466</v>
      </c>
      <c r="F573" s="114">
        <v>0.89107888871474761</v>
      </c>
      <c r="G573" s="114">
        <v>0.85744355810871586</v>
      </c>
      <c r="H573" s="114">
        <v>0.71453860082746923</v>
      </c>
      <c r="I573" s="114">
        <v>0.4439299734663702</v>
      </c>
      <c r="J573" s="114">
        <v>0.34700827208138119</v>
      </c>
      <c r="K573" s="94">
        <v>0.21326824290072244</v>
      </c>
      <c r="L573" s="95"/>
      <c r="M573" s="96">
        <v>572</v>
      </c>
      <c r="N573" s="117">
        <v>1.135308638165111</v>
      </c>
      <c r="O573" s="117">
        <v>0.59865521956873524</v>
      </c>
      <c r="P573" s="117">
        <v>-1.4647475560225243</v>
      </c>
      <c r="Q573" s="117">
        <v>-0.21714109917695296</v>
      </c>
      <c r="R573" s="117">
        <v>1.2322861206806075</v>
      </c>
      <c r="S573" s="117">
        <v>1.0689041011688178</v>
      </c>
      <c r="T573" s="117">
        <v>0.56669296935547864</v>
      </c>
      <c r="U573" s="114">
        <v>-0.14101265254958825</v>
      </c>
      <c r="V573" s="114">
        <v>-0.39341019066275373</v>
      </c>
      <c r="W573" s="88">
        <v>-0.79513240616760172</v>
      </c>
      <c r="X573" s="50"/>
      <c r="Y573" s="89">
        <v>572</v>
      </c>
      <c r="Z573" s="114">
        <f>(幕後結果!$AB$2+幕後結果!$AB$4*幕後結果_最佳化!$N1574)*12/3</f>
        <v>1.3612525653656993</v>
      </c>
      <c r="AA573" s="114">
        <f>(幕後結果!$AC$2+幕後結果!$AC$4*幕後結果_最佳化!$O1574)*12/3</f>
        <v>2.7878048122867782</v>
      </c>
      <c r="AB573" s="114">
        <f>(幕後結果!$AD$2+幕後結果!$AD$4*幕後結果_最佳化!$P1574)*12/3</f>
        <v>-0.85562542082875337</v>
      </c>
      <c r="AC573" s="114">
        <f>(幕後結果!$AE$2+幕後結果!$AE$4*幕後結果_最佳化!$Q1574)*12/3</f>
        <v>-0.43839565089663052</v>
      </c>
      <c r="AD573" s="114">
        <f>(幕後結果!$AF$2+幕後結果!$AF$4*幕後結果_最佳化!$R1574)*12/3</f>
        <v>0.69798548092664203</v>
      </c>
      <c r="AE573" s="114">
        <f>(幕後結果!$AG$2+幕後結果!$AG$4*幕後結果_最佳化!$S1574)*12/3</f>
        <v>1.910780439641979</v>
      </c>
      <c r="AF573" s="114">
        <f>(幕後結果!$AH$2+幕後結果!$AH$4*幕後結果_最佳化!$T1574)*12/3</f>
        <v>-5.2283172239588227E-2</v>
      </c>
      <c r="AG573" s="114">
        <f>(幕後結果!$AI$2+幕後結果!$AI$4*幕後結果_最佳化!$U1574)*12/3</f>
        <v>-1.5685231441088341</v>
      </c>
      <c r="AH573" s="114">
        <f>(幕後結果!$AJ$2+幕後結果!$AJ$4*幕後結果_最佳化!$V1574)*12/3</f>
        <v>0.65345512968253971</v>
      </c>
      <c r="AI573" s="90">
        <f>(幕後結果!$AK$2+幕後結果!$AK$4*幕後結果_最佳化!$W1574)*12/3</f>
        <v>0.68182939697813172</v>
      </c>
      <c r="AJ573" s="50"/>
      <c r="AK573" s="50"/>
      <c r="AL573" s="50"/>
      <c r="AM573" s="98">
        <v>572</v>
      </c>
      <c r="AN573" s="118">
        <f t="shared" si="105"/>
        <v>0.18208749699803939</v>
      </c>
      <c r="AO573" s="118">
        <f t="shared" si="106"/>
        <v>7.5833918673308104E-2</v>
      </c>
      <c r="AP573" s="118">
        <f t="shared" si="107"/>
        <v>9.3032847849086747E-2</v>
      </c>
      <c r="AQ573" s="118">
        <f t="shared" si="108"/>
        <v>8.2370868294543098E-2</v>
      </c>
      <c r="AR573" s="118">
        <f t="shared" si="109"/>
        <v>2.5356269601627211E-2</v>
      </c>
      <c r="AS573" s="118">
        <f t="shared" si="110"/>
        <v>0.13184420321244053</v>
      </c>
      <c r="AT573" s="118">
        <f t="shared" si="111"/>
        <v>0.14534960241759573</v>
      </c>
      <c r="AU573" s="118">
        <f t="shared" si="112"/>
        <v>0.1206680384507399</v>
      </c>
      <c r="AV573" s="118">
        <f t="shared" si="113"/>
        <v>9.3471944129800269E-2</v>
      </c>
      <c r="AW573" s="118">
        <f t="shared" si="114"/>
        <v>4.9984810372819016E-2</v>
      </c>
      <c r="AX573" s="118">
        <f t="shared" si="115"/>
        <v>1.0000000000000002</v>
      </c>
      <c r="AY573" s="118">
        <f>SUMPRODUCT(AN573:AW573,幕後結果_最佳化!$Z$1005:$AI$1005)</f>
        <v>-0.11669225598178254</v>
      </c>
      <c r="AZ573" s="118">
        <f>(SUMPRODUCT(AN573:AW573,MMULT(AN573:AW573,幕後結果!$AB$9:$AK$18)))*252</f>
        <v>6.9167301030286635E-2</v>
      </c>
      <c r="BA573" s="118">
        <f t="shared" si="116"/>
        <v>0.26299676999972194</v>
      </c>
      <c r="BB573" s="113">
        <f t="shared" si="117"/>
        <v>-0.60682211413452447</v>
      </c>
      <c r="BC573" s="50"/>
      <c r="BD573" s="50"/>
    </row>
    <row r="574" spans="1:56">
      <c r="A574" s="85">
        <v>573</v>
      </c>
      <c r="B574" s="114">
        <v>0.89264520818159165</v>
      </c>
      <c r="C574" s="114">
        <v>0.68881509279448982</v>
      </c>
      <c r="D574" s="114">
        <v>0.47916631429928591</v>
      </c>
      <c r="E574" s="114">
        <v>0.32059744099035847</v>
      </c>
      <c r="F574" s="114">
        <v>0.64528606528077215</v>
      </c>
      <c r="G574" s="114">
        <v>0.33231133511843769</v>
      </c>
      <c r="H574" s="114">
        <v>0.20946668663241819</v>
      </c>
      <c r="I574" s="114">
        <v>0.31433949254275051</v>
      </c>
      <c r="J574" s="114">
        <v>0.82327766300316485</v>
      </c>
      <c r="K574" s="94">
        <v>0.42563157500058124</v>
      </c>
      <c r="L574" s="95"/>
      <c r="M574" s="96">
        <v>573</v>
      </c>
      <c r="N574" s="117">
        <v>1.2407189708848734</v>
      </c>
      <c r="O574" s="117">
        <v>0.49249449247962118</v>
      </c>
      <c r="P574" s="117">
        <v>-5.2246064836270402E-2</v>
      </c>
      <c r="Q574" s="117">
        <v>-0.46602880555792803</v>
      </c>
      <c r="R574" s="117">
        <v>0.3726245889744671</v>
      </c>
      <c r="S574" s="117">
        <v>-0.43353978376395741</v>
      </c>
      <c r="T574" s="117">
        <v>-0.80827311939751079</v>
      </c>
      <c r="U574" s="114">
        <v>-0.48358702471343396</v>
      </c>
      <c r="V574" s="114">
        <v>0.9279284722819624</v>
      </c>
      <c r="W574" s="88">
        <v>-0.18750698191035867</v>
      </c>
      <c r="X574" s="50"/>
      <c r="Y574" s="89">
        <v>573</v>
      </c>
      <c r="Z574" s="114">
        <f>(幕後結果!$AB$2+幕後結果!$AB$4*幕後結果_最佳化!$N1575)*12/3</f>
        <v>1.4921248057898773</v>
      </c>
      <c r="AA574" s="114">
        <f>(幕後結果!$AC$2+幕後結果!$AC$4*幕後結果_最佳化!$O1575)*12/3</f>
        <v>2.7476353700608751</v>
      </c>
      <c r="AB574" s="114">
        <f>(幕後結果!$AD$2+幕後結果!$AD$4*幕後結果_最佳化!$P1575)*12/3</f>
        <v>0.69232969499385566</v>
      </c>
      <c r="AC574" s="114">
        <f>(幕後結果!$AE$2+幕後結果!$AE$4*幕後結果_最佳化!$Q1575)*12/3</f>
        <v>-0.60391490709059215</v>
      </c>
      <c r="AD574" s="114">
        <f>(幕後結果!$AF$2+幕後結果!$AF$4*幕後結果_最佳化!$R1575)*12/3</f>
        <v>1.5147309428661049E-2</v>
      </c>
      <c r="AE574" s="114">
        <f>(幕後結果!$AG$2+幕後結果!$AG$4*幕後結果_最佳化!$S1575)*12/3</f>
        <v>0.49300787301555554</v>
      </c>
      <c r="AF574" s="114">
        <f>(幕後結果!$AH$2+幕後結果!$AH$4*幕後結果_最佳化!$T1575)*12/3</f>
        <v>-0.65416955313416514</v>
      </c>
      <c r="AG574" s="114">
        <f>(幕後結果!$AI$2+幕後結果!$AI$4*幕後結果_最佳化!$U1575)*12/3</f>
        <v>-2.07671640545276</v>
      </c>
      <c r="AH574" s="114">
        <f>(幕後結果!$AJ$2+幕後結果!$AJ$4*幕後結果_最佳化!$V1575)*12/3</f>
        <v>0.85631431768189037</v>
      </c>
      <c r="AI574" s="90">
        <f>(幕後結果!$AK$2+幕後結果!$AK$4*幕後結果_最佳化!$W1575)*12/3</f>
        <v>0.68124760843705401</v>
      </c>
      <c r="AJ574" s="50"/>
      <c r="AK574" s="50"/>
      <c r="AL574" s="50"/>
      <c r="AM574" s="98">
        <v>573</v>
      </c>
      <c r="AN574" s="118">
        <f t="shared" si="105"/>
        <v>0.10289772454066511</v>
      </c>
      <c r="AO574" s="118">
        <f t="shared" si="106"/>
        <v>6.5648050935649058E-2</v>
      </c>
      <c r="AP574" s="118">
        <f t="shared" si="107"/>
        <v>0.20986840502077272</v>
      </c>
      <c r="AQ574" s="118">
        <f t="shared" si="108"/>
        <v>0.16898982797492829</v>
      </c>
      <c r="AR574" s="118">
        <f t="shared" si="109"/>
        <v>3.3353253255518557E-2</v>
      </c>
      <c r="AS574" s="118">
        <f t="shared" si="110"/>
        <v>8.8565592002403548E-2</v>
      </c>
      <c r="AT574" s="118">
        <f t="shared" si="111"/>
        <v>0.15463193794156624</v>
      </c>
      <c r="AU574" s="118">
        <f t="shared" si="112"/>
        <v>5.6637910131069905E-2</v>
      </c>
      <c r="AV574" s="118">
        <f t="shared" si="113"/>
        <v>4.5470922267175272E-2</v>
      </c>
      <c r="AW574" s="118">
        <f t="shared" si="114"/>
        <v>7.3936375930251055E-2</v>
      </c>
      <c r="AX574" s="118">
        <f t="shared" si="115"/>
        <v>0.99999999999999967</v>
      </c>
      <c r="AY574" s="118">
        <f>SUMPRODUCT(AN574:AW574,幕後結果_最佳化!$Z$1005:$AI$1005)</f>
        <v>-0.19895999356621996</v>
      </c>
      <c r="AZ574" s="118">
        <f>(SUMPRODUCT(AN574:AW574,MMULT(AN574:AW574,幕後結果!$AB$9:$AK$18)))*252</f>
        <v>7.4061097930752107E-2</v>
      </c>
      <c r="BA574" s="118">
        <f t="shared" si="116"/>
        <v>0.27214168723433774</v>
      </c>
      <c r="BB574" s="113">
        <f t="shared" si="117"/>
        <v>-0.8887282063403884</v>
      </c>
      <c r="BC574" s="50"/>
      <c r="BD574" s="50"/>
    </row>
    <row r="575" spans="1:56">
      <c r="A575" s="85">
        <v>574</v>
      </c>
      <c r="B575" s="114">
        <v>0.67605182748643755</v>
      </c>
      <c r="C575" s="114">
        <v>0.69928561933729916</v>
      </c>
      <c r="D575" s="114">
        <v>0.23658540342893764</v>
      </c>
      <c r="E575" s="114">
        <v>0.77158132926380874</v>
      </c>
      <c r="F575" s="114">
        <v>0.85864151729759675</v>
      </c>
      <c r="G575" s="114">
        <v>0.98333843852723368</v>
      </c>
      <c r="H575" s="114">
        <v>0.85049606646591314</v>
      </c>
      <c r="I575" s="114">
        <v>0.85997014229980984</v>
      </c>
      <c r="J575" s="114">
        <v>0.8351646486610329</v>
      </c>
      <c r="K575" s="94">
        <v>0.63981183159810273</v>
      </c>
      <c r="L575" s="95"/>
      <c r="M575" s="96">
        <v>574</v>
      </c>
      <c r="N575" s="117">
        <v>0.45668657033385363</v>
      </c>
      <c r="O575" s="117">
        <v>0.52234698451521955</v>
      </c>
      <c r="P575" s="117">
        <v>-0.71732950335968815</v>
      </c>
      <c r="Q575" s="117">
        <v>0.74406468735117703</v>
      </c>
      <c r="R575" s="117">
        <v>1.0742359013405962</v>
      </c>
      <c r="S575" s="117">
        <v>2.1281684104388465</v>
      </c>
      <c r="T575" s="117">
        <v>1.0385633311442963</v>
      </c>
      <c r="U575" s="114">
        <v>1.0801852048715177</v>
      </c>
      <c r="V575" s="114">
        <v>0.97477737420334654</v>
      </c>
      <c r="W575" s="88">
        <v>0.35795587275127705</v>
      </c>
      <c r="X575" s="50"/>
      <c r="Y575" s="89">
        <v>574</v>
      </c>
      <c r="Z575" s="114">
        <f>(幕後結果!$AB$2+幕後結果!$AB$4*幕後結果_最佳化!$N1576)*12/3</f>
        <v>0.51870906771374092</v>
      </c>
      <c r="AA575" s="114">
        <f>(幕後結果!$AC$2+幕後結果!$AC$4*幕後結果_最佳化!$O1576)*12/3</f>
        <v>2.2617755559256749</v>
      </c>
      <c r="AB575" s="114">
        <f>(幕後結果!$AD$2+幕後結果!$AD$4*幕後結果_最佳化!$P1576)*12/3</f>
        <v>-0.84155530261269906</v>
      </c>
      <c r="AC575" s="114">
        <f>(幕後結果!$AE$2+幕後結果!$AE$4*幕後結果_最佳化!$Q1576)*12/3</f>
        <v>9.5616848248362529E-2</v>
      </c>
      <c r="AD575" s="114">
        <f>(幕後結果!$AF$2+幕後結果!$AF$4*幕後結果_最佳化!$R1576)*12/3</f>
        <v>0.54880021599307383</v>
      </c>
      <c r="AE575" s="114">
        <f>(幕後結果!$AG$2+幕後結果!$AG$4*幕後結果_最佳化!$S1576)*12/3</f>
        <v>2.8503481267708985</v>
      </c>
      <c r="AF575" s="114">
        <f>(幕後結果!$AH$2+幕後結果!$AH$4*幕後結果_最佳化!$T1576)*12/3</f>
        <v>0.26339326227620063</v>
      </c>
      <c r="AG575" s="114">
        <f>(幕後結果!$AI$2+幕後結果!$AI$4*幕後結果_最佳化!$U1576)*12/3</f>
        <v>0.45381872994124306</v>
      </c>
      <c r="AH575" s="114">
        <f>(幕後結果!$AJ$2+幕後結果!$AJ$4*幕後結果_最佳化!$V1576)*12/3</f>
        <v>1.729825364200787</v>
      </c>
      <c r="AI575" s="90">
        <f>(幕後結果!$AK$2+幕後結果!$AK$4*幕後結果_最佳化!$W1576)*12/3</f>
        <v>2.1322313017673862</v>
      </c>
      <c r="AJ575" s="50"/>
      <c r="AK575" s="50"/>
      <c r="AL575" s="50"/>
      <c r="AM575" s="98">
        <v>574</v>
      </c>
      <c r="AN575" s="118">
        <f t="shared" si="105"/>
        <v>9.5532755860693014E-2</v>
      </c>
      <c r="AO575" s="118">
        <f t="shared" si="106"/>
        <v>0.12174759254596151</v>
      </c>
      <c r="AP575" s="118">
        <f t="shared" si="107"/>
        <v>1.7550990916589862E-2</v>
      </c>
      <c r="AQ575" s="118">
        <f t="shared" si="108"/>
        <v>0.14245049005714797</v>
      </c>
      <c r="AR575" s="118">
        <f t="shared" si="109"/>
        <v>8.4068581958590058E-2</v>
      </c>
      <c r="AS575" s="118">
        <f t="shared" si="110"/>
        <v>0.14981020906590245</v>
      </c>
      <c r="AT575" s="118">
        <f t="shared" si="111"/>
        <v>0.18836401027194818</v>
      </c>
      <c r="AU575" s="118">
        <f t="shared" si="112"/>
        <v>9.1023817482189351E-2</v>
      </c>
      <c r="AV575" s="118">
        <f t="shared" si="113"/>
        <v>1.6535847308189754E-2</v>
      </c>
      <c r="AW575" s="118">
        <f t="shared" si="114"/>
        <v>9.2915704532787649E-2</v>
      </c>
      <c r="AX575" s="118">
        <f t="shared" si="115"/>
        <v>0.99999999999999978</v>
      </c>
      <c r="AY575" s="118">
        <f>SUMPRODUCT(AN575:AW575,幕後結果_最佳化!$Z$1005:$AI$1005)</f>
        <v>-4.696131974354506E-2</v>
      </c>
      <c r="AZ575" s="118">
        <f>(SUMPRODUCT(AN575:AW575,MMULT(AN575:AW575,幕後結果!$AB$9:$AK$18)))*252</f>
        <v>5.3534373769291231E-2</v>
      </c>
      <c r="BA575" s="118">
        <f t="shared" si="116"/>
        <v>0.23137496357491066</v>
      </c>
      <c r="BB575" s="113">
        <f t="shared" si="117"/>
        <v>-0.38837961702996132</v>
      </c>
      <c r="BC575" s="50"/>
      <c r="BD575" s="50"/>
    </row>
    <row r="576" spans="1:56">
      <c r="A576" s="85">
        <v>575</v>
      </c>
      <c r="B576" s="114">
        <v>0.20075563987789824</v>
      </c>
      <c r="C576" s="114">
        <v>0.17736025837342706</v>
      </c>
      <c r="D576" s="114">
        <v>0.62392422874276732</v>
      </c>
      <c r="E576" s="114">
        <v>0.24942753484878266</v>
      </c>
      <c r="F576" s="114">
        <v>0.43545199088164788</v>
      </c>
      <c r="G576" s="114">
        <v>0.61865803314167866</v>
      </c>
      <c r="H576" s="114">
        <v>0.98471334310115743</v>
      </c>
      <c r="I576" s="114">
        <v>0.31761258187534724</v>
      </c>
      <c r="J576" s="114">
        <v>0.99898099706243393</v>
      </c>
      <c r="K576" s="94">
        <v>0.25017854497035041</v>
      </c>
      <c r="L576" s="95"/>
      <c r="M576" s="96">
        <v>575</v>
      </c>
      <c r="N576" s="117">
        <v>-0.83892521037460077</v>
      </c>
      <c r="O576" s="117">
        <v>-0.9254718559497741</v>
      </c>
      <c r="P576" s="117">
        <v>0.31580365656185561</v>
      </c>
      <c r="Q576" s="117">
        <v>-0.67629231711366677</v>
      </c>
      <c r="R576" s="117">
        <v>-0.16251034584774812</v>
      </c>
      <c r="S576" s="117">
        <v>0.30195819248107852</v>
      </c>
      <c r="T576" s="117">
        <v>2.1625823914500675</v>
      </c>
      <c r="U576" s="114">
        <v>-0.47438531398123501</v>
      </c>
      <c r="V576" s="114">
        <v>3.0846371996610791</v>
      </c>
      <c r="W576" s="88">
        <v>-0.67392799966969041</v>
      </c>
      <c r="X576" s="50"/>
      <c r="Y576" s="89">
        <v>575</v>
      </c>
      <c r="Z576" s="114">
        <f>(幕後結果!$AB$2+幕後結果!$AB$4*幕後結果_最佳化!$N1577)*12/3</f>
        <v>-1.0898582528359015</v>
      </c>
      <c r="AA576" s="114">
        <f>(幕後結果!$AC$2+幕後結果!$AC$4*幕後結果_最佳化!$O1577)*12/3</f>
        <v>-8.727456465554817E-2</v>
      </c>
      <c r="AB576" s="114">
        <f>(幕後結果!$AD$2+幕後結果!$AD$4*幕後結果_最佳化!$P1577)*12/3</f>
        <v>-1.7652144768038809</v>
      </c>
      <c r="AC576" s="114">
        <f>(幕後結果!$AE$2+幕後結果!$AE$4*幕後結果_最佳化!$Q1577)*12/3</f>
        <v>-1.1110615930161365</v>
      </c>
      <c r="AD576" s="114">
        <f>(幕後結果!$AF$2+幕後結果!$AF$4*幕後結果_最佳化!$R1577)*12/3</f>
        <v>-1.5416320321571149</v>
      </c>
      <c r="AE576" s="114">
        <f>(幕後結果!$AG$2+幕後結果!$AG$4*幕後結果_最佳化!$S1577)*12/3</f>
        <v>0.16598879270915917</v>
      </c>
      <c r="AF576" s="114">
        <f>(幕後結果!$AH$2+幕後結果!$AH$4*幕後結果_最佳化!$T1577)*12/3</f>
        <v>0.39811701244791742</v>
      </c>
      <c r="AG576" s="114">
        <f>(幕後結果!$AI$2+幕後結果!$AI$4*幕後結果_最佳化!$U1577)*12/3</f>
        <v>-2.3392826057403528</v>
      </c>
      <c r="AH576" s="114">
        <f>(幕後結果!$AJ$2+幕後結果!$AJ$4*幕後結果_最佳化!$V1577)*12/3</f>
        <v>2.3400591931708892</v>
      </c>
      <c r="AI576" s="90">
        <f>(幕後結果!$AK$2+幕後結果!$AK$4*幕後結果_最佳化!$W1577)*12/3</f>
        <v>-2.6648375776601174E-3</v>
      </c>
      <c r="AJ576" s="50"/>
      <c r="AK576" s="50"/>
      <c r="AL576" s="50"/>
      <c r="AM576" s="98">
        <v>575</v>
      </c>
      <c r="AN576" s="118">
        <f t="shared" si="105"/>
        <v>6.741138252909197E-2</v>
      </c>
      <c r="AO576" s="118">
        <f t="shared" si="106"/>
        <v>0.14239971597423409</v>
      </c>
      <c r="AP576" s="118">
        <f t="shared" si="107"/>
        <v>9.151378031780813E-2</v>
      </c>
      <c r="AQ576" s="118">
        <f t="shared" si="108"/>
        <v>0.10817885648158028</v>
      </c>
      <c r="AR576" s="118">
        <f t="shared" si="109"/>
        <v>0.12926374816187086</v>
      </c>
      <c r="AS576" s="118">
        <f t="shared" si="110"/>
        <v>0.11022119921341594</v>
      </c>
      <c r="AT576" s="118">
        <f t="shared" si="111"/>
        <v>3.9961189809692939E-2</v>
      </c>
      <c r="AU576" s="118">
        <f t="shared" si="112"/>
        <v>1.796829625494736E-2</v>
      </c>
      <c r="AV576" s="118">
        <f t="shared" si="113"/>
        <v>9.8951623392967078E-2</v>
      </c>
      <c r="AW576" s="118">
        <f t="shared" si="114"/>
        <v>0.19413020786439142</v>
      </c>
      <c r="AX576" s="118">
        <f t="shared" si="115"/>
        <v>1.0000000000000002</v>
      </c>
      <c r="AY576" s="118">
        <f>SUMPRODUCT(AN576:AW576,幕後結果_最佳化!$Z$1005:$AI$1005)</f>
        <v>0.19143861503908705</v>
      </c>
      <c r="AZ576" s="118">
        <f>(SUMPRODUCT(AN576:AW576,MMULT(AN576:AW576,幕後結果!$AB$9:$AK$18)))*252</f>
        <v>6.8627006482566297E-2</v>
      </c>
      <c r="BA576" s="118">
        <f t="shared" si="116"/>
        <v>0.2619675676158526</v>
      </c>
      <c r="BB576" s="113">
        <f t="shared" si="117"/>
        <v>0.56701146783522083</v>
      </c>
      <c r="BC576" s="50"/>
      <c r="BD576" s="50"/>
    </row>
    <row r="577" spans="1:56">
      <c r="A577" s="85">
        <v>576</v>
      </c>
      <c r="B577" s="114">
        <v>0.70058907100089063</v>
      </c>
      <c r="C577" s="114">
        <v>0.97540222273563848</v>
      </c>
      <c r="D577" s="114">
        <v>0.9960069250776884</v>
      </c>
      <c r="E577" s="114">
        <v>0.30676254686079529</v>
      </c>
      <c r="F577" s="114">
        <v>0.78503155083851328</v>
      </c>
      <c r="G577" s="114">
        <v>0.22703415980930419</v>
      </c>
      <c r="H577" s="114">
        <v>0.28628387180973736</v>
      </c>
      <c r="I577" s="114">
        <v>0.73734120473238995</v>
      </c>
      <c r="J577" s="114">
        <v>0.80095768689637814</v>
      </c>
      <c r="K577" s="94">
        <v>0.9357042626083818</v>
      </c>
      <c r="L577" s="95"/>
      <c r="M577" s="96">
        <v>576</v>
      </c>
      <c r="N577" s="117">
        <v>0.52609549585010174</v>
      </c>
      <c r="O577" s="117">
        <v>1.9668929409452913</v>
      </c>
      <c r="P577" s="117">
        <v>2.6526548013314817</v>
      </c>
      <c r="Q577" s="117">
        <v>-0.50504804158194128</v>
      </c>
      <c r="R577" s="117">
        <v>0.78929963773542555</v>
      </c>
      <c r="S577" s="117">
        <v>-0.74864978057317211</v>
      </c>
      <c r="T577" s="117">
        <v>-0.56427389639942804</v>
      </c>
      <c r="U577" s="114">
        <v>0.63516993318760928</v>
      </c>
      <c r="V577" s="114">
        <v>0.84504694951639292</v>
      </c>
      <c r="W577" s="88">
        <v>1.5196797843856376</v>
      </c>
      <c r="X577" s="50"/>
      <c r="Y577" s="89">
        <v>576</v>
      </c>
      <c r="Z577" s="114">
        <f>(幕後結果!$AB$2+幕後結果!$AB$4*幕後結果_最佳化!$N1578)*12/3</f>
        <v>0.60488374673591694</v>
      </c>
      <c r="AA577" s="114">
        <f>(幕後結果!$AC$2+幕後結果!$AC$4*幕後結果_最佳化!$O1578)*12/3</f>
        <v>3.7993586423223036</v>
      </c>
      <c r="AB577" s="114">
        <f>(幕後結果!$AD$2+幕後結果!$AD$4*幕後結果_最佳化!$P1578)*12/3</f>
        <v>3.3563066934977375</v>
      </c>
      <c r="AC577" s="114">
        <f>(幕後結果!$AE$2+幕後結果!$AE$4*幕後結果_最佳化!$Q1578)*12/3</f>
        <v>-0.54026433310211042</v>
      </c>
      <c r="AD577" s="114">
        <f>(幕後結果!$AF$2+幕後結果!$AF$4*幕後結果_最佳化!$R1578)*12/3</f>
        <v>0.80192233956617454</v>
      </c>
      <c r="AE577" s="114">
        <f>(幕後結果!$AG$2+幕後結果!$AG$4*幕後結果_最佳化!$S1578)*12/3</f>
        <v>0.58494955114950453</v>
      </c>
      <c r="AF577" s="114">
        <f>(幕後結果!$AH$2+幕後結果!$AH$4*幕後結果_最佳化!$T1578)*12/3</f>
        <v>-0.42592698495041265</v>
      </c>
      <c r="AG577" s="114">
        <f>(幕後結果!$AI$2+幕後結果!$AI$4*幕後結果_最佳化!$U1578)*12/3</f>
        <v>-0.10993467959640979</v>
      </c>
      <c r="AH577" s="114">
        <f>(幕後結果!$AJ$2+幕後結果!$AJ$4*幕後結果_最佳化!$V1578)*12/3</f>
        <v>1.2563727223633949</v>
      </c>
      <c r="AI577" s="90">
        <f>(幕後結果!$AK$2+幕後結果!$AK$4*幕後結果_最佳化!$W1578)*12/3</f>
        <v>2.1838607366427425</v>
      </c>
      <c r="AJ577" s="50"/>
      <c r="AK577" s="50"/>
      <c r="AL577" s="50"/>
      <c r="AM577" s="98">
        <v>576</v>
      </c>
      <c r="AN577" s="118">
        <f t="shared" si="105"/>
        <v>0.20657030593672193</v>
      </c>
      <c r="AO577" s="118">
        <f t="shared" si="106"/>
        <v>0.17145122285529765</v>
      </c>
      <c r="AP577" s="118">
        <f t="shared" si="107"/>
        <v>4.9427882641027585E-2</v>
      </c>
      <c r="AQ577" s="118">
        <f t="shared" si="108"/>
        <v>0.1931851899294566</v>
      </c>
      <c r="AR577" s="118">
        <f t="shared" si="109"/>
        <v>8.1813645162650606E-2</v>
      </c>
      <c r="AS577" s="118">
        <f t="shared" si="110"/>
        <v>2.0315908942219454E-3</v>
      </c>
      <c r="AT577" s="118">
        <f t="shared" si="111"/>
        <v>0.21046310617141523</v>
      </c>
      <c r="AU577" s="118">
        <f t="shared" si="112"/>
        <v>8.0491438423413771E-3</v>
      </c>
      <c r="AV577" s="118">
        <f t="shared" si="113"/>
        <v>6.5765293155061778E-3</v>
      </c>
      <c r="AW577" s="118">
        <f t="shared" si="114"/>
        <v>7.0431383251360696E-2</v>
      </c>
      <c r="AX577" s="118">
        <f t="shared" si="115"/>
        <v>0.99999999999999967</v>
      </c>
      <c r="AY577" s="118">
        <f>SUMPRODUCT(AN577:AW577,幕後結果_最佳化!$Z$1005:$AI$1005)</f>
        <v>1.1949473874599076E-2</v>
      </c>
      <c r="AZ577" s="118">
        <f>(SUMPRODUCT(AN577:AW577,MMULT(AN577:AW577,幕後結果!$AB$9:$AK$18)))*252</f>
        <v>6.4154282210013208E-2</v>
      </c>
      <c r="BA577" s="118">
        <f t="shared" si="116"/>
        <v>0.25328695625715353</v>
      </c>
      <c r="BB577" s="113">
        <f t="shared" si="117"/>
        <v>-0.12219549945547895</v>
      </c>
      <c r="BC577" s="50"/>
      <c r="BD577" s="50"/>
    </row>
    <row r="578" spans="1:56">
      <c r="A578" s="85">
        <v>577</v>
      </c>
      <c r="B578" s="114">
        <v>0.57347681957673369</v>
      </c>
      <c r="C578" s="114">
        <v>0.5254669071150011</v>
      </c>
      <c r="D578" s="114">
        <v>0.37696730717713711</v>
      </c>
      <c r="E578" s="114">
        <v>0.31317090127176006</v>
      </c>
      <c r="F578" s="114">
        <v>0.62304845053826874</v>
      </c>
      <c r="G578" s="114">
        <v>0.10296046695502903</v>
      </c>
      <c r="H578" s="114">
        <v>3.3661768044206397E-2</v>
      </c>
      <c r="I578" s="114">
        <v>0.28687531820575662</v>
      </c>
      <c r="J578" s="114">
        <v>0.42072516971806406</v>
      </c>
      <c r="K578" s="94">
        <v>6.4081212085882466E-2</v>
      </c>
      <c r="L578" s="95"/>
      <c r="M578" s="96">
        <v>577</v>
      </c>
      <c r="N578" s="117">
        <v>0.18523290543831322</v>
      </c>
      <c r="O578" s="117">
        <v>6.3879487183888389E-2</v>
      </c>
      <c r="P578" s="117">
        <v>-0.31345551291837537</v>
      </c>
      <c r="Q578" s="117">
        <v>-0.48688221586521419</v>
      </c>
      <c r="R578" s="117">
        <v>0.31349700083949228</v>
      </c>
      <c r="S578" s="117">
        <v>-1.2648616303186939</v>
      </c>
      <c r="T578" s="117">
        <v>-1.8295080392855594</v>
      </c>
      <c r="U578" s="114">
        <v>-0.56253636205400437</v>
      </c>
      <c r="V578" s="114">
        <v>-0.20003866815961338</v>
      </c>
      <c r="W578" s="88">
        <v>-1.5213882961619529</v>
      </c>
      <c r="X578" s="50"/>
      <c r="Y578" s="89">
        <v>577</v>
      </c>
      <c r="Z578" s="114">
        <f>(幕後結果!$AB$2+幕後結果!$AB$4*幕後結果_最佳化!$N1579)*12/3</f>
        <v>0.18168566232633834</v>
      </c>
      <c r="AA578" s="114">
        <f>(幕後結果!$AC$2+幕後結果!$AC$4*幕後結果_最佳化!$O1579)*12/3</f>
        <v>1.6094052368068956</v>
      </c>
      <c r="AB578" s="114">
        <f>(幕後結果!$AD$2+幕後結果!$AD$4*幕後結果_最佳化!$P1579)*12/3</f>
        <v>-0.90319874985419124</v>
      </c>
      <c r="AC578" s="114">
        <f>(幕後結果!$AE$2+幕後結果!$AE$4*幕後結果_最佳化!$Q1579)*12/3</f>
        <v>-0.77140781544229908</v>
      </c>
      <c r="AD578" s="114">
        <f>(幕後結果!$AF$2+幕後結果!$AF$4*幕後結果_最佳化!$R1579)*12/3</f>
        <v>-0.56989340123284982</v>
      </c>
      <c r="AE578" s="114">
        <f>(幕後結果!$AG$2+幕後結果!$AG$4*幕後結果_最佳化!$S1579)*12/3</f>
        <v>-0.6755917654476592</v>
      </c>
      <c r="AF578" s="114">
        <f>(幕後結果!$AH$2+幕後結果!$AH$4*幕後結果_最佳化!$T1579)*12/3</f>
        <v>-1.0695259624805744</v>
      </c>
      <c r="AG578" s="114">
        <f>(幕後結果!$AI$2+幕後結果!$AI$4*幕後結果_最佳化!$U1579)*12/3</f>
        <v>-2.8258004632560372</v>
      </c>
      <c r="AH578" s="114">
        <f>(幕後結果!$AJ$2+幕後結果!$AJ$4*幕後結果_最佳化!$V1579)*12/3</f>
        <v>-0.1329105700918779</v>
      </c>
      <c r="AI578" s="90">
        <f>(幕後結果!$AK$2+幕後結果!$AK$4*幕後結果_最佳化!$W1579)*12/3</f>
        <v>-0.85051251627491398</v>
      </c>
      <c r="AJ578" s="50"/>
      <c r="AK578" s="50"/>
      <c r="AL578" s="50"/>
      <c r="AM578" s="98">
        <v>577</v>
      </c>
      <c r="AN578" s="118">
        <f t="shared" si="105"/>
        <v>0.10773503933232531</v>
      </c>
      <c r="AO578" s="118">
        <f t="shared" si="106"/>
        <v>7.0711136909268321E-2</v>
      </c>
      <c r="AP578" s="118">
        <f t="shared" si="107"/>
        <v>0.13269317761166605</v>
      </c>
      <c r="AQ578" s="118">
        <f t="shared" si="108"/>
        <v>0.12804820789049354</v>
      </c>
      <c r="AR578" s="118">
        <f t="shared" si="109"/>
        <v>0.12899495099721853</v>
      </c>
      <c r="AS578" s="118">
        <f t="shared" si="110"/>
        <v>0.12110425348020712</v>
      </c>
      <c r="AT578" s="118">
        <f t="shared" si="111"/>
        <v>7.9078090322934058E-3</v>
      </c>
      <c r="AU578" s="118">
        <f t="shared" si="112"/>
        <v>0.10976379114760697</v>
      </c>
      <c r="AV578" s="118">
        <f t="shared" si="113"/>
        <v>9.7710080000964705E-2</v>
      </c>
      <c r="AW578" s="118">
        <f t="shared" si="114"/>
        <v>9.533155359795617E-2</v>
      </c>
      <c r="AX578" s="118">
        <f t="shared" si="115"/>
        <v>1</v>
      </c>
      <c r="AY578" s="118">
        <f>SUMPRODUCT(AN578:AW578,幕後結果_最佳化!$Z$1005:$AI$1005)</f>
        <v>-0.17130438351846949</v>
      </c>
      <c r="AZ578" s="118">
        <f>(SUMPRODUCT(AN578:AW578,MMULT(AN578:AW578,幕後結果!$AB$9:$AK$18)))*252</f>
        <v>8.0299938145244221E-2</v>
      </c>
      <c r="BA578" s="118">
        <f t="shared" si="116"/>
        <v>0.28337243716572758</v>
      </c>
      <c r="BB578" s="113">
        <f t="shared" si="117"/>
        <v>-0.75591114527908077</v>
      </c>
      <c r="BC578" s="50"/>
      <c r="BD578" s="50"/>
    </row>
    <row r="579" spans="1:56">
      <c r="A579" s="85">
        <v>578</v>
      </c>
      <c r="B579" s="114">
        <v>0.67809251087875833</v>
      </c>
      <c r="C579" s="114">
        <v>0.93694346613935764</v>
      </c>
      <c r="D579" s="114">
        <v>0.79713356316949868</v>
      </c>
      <c r="E579" s="114">
        <v>0.36923652295023301</v>
      </c>
      <c r="F579" s="114">
        <v>0.24906822074965329</v>
      </c>
      <c r="G579" s="114">
        <v>0.2225682673724787</v>
      </c>
      <c r="H579" s="114">
        <v>0.36871509460188179</v>
      </c>
      <c r="I579" s="114">
        <v>0.92109375942209981</v>
      </c>
      <c r="J579" s="114">
        <v>0.43017650465549351</v>
      </c>
      <c r="K579" s="94">
        <v>0.28714236226073653</v>
      </c>
      <c r="L579" s="95"/>
      <c r="M579" s="96">
        <v>578</v>
      </c>
      <c r="N579" s="117">
        <v>0.46237143769855843</v>
      </c>
      <c r="O579" s="117">
        <v>1.5296109084028997</v>
      </c>
      <c r="P579" s="117">
        <v>0.83142625241673529</v>
      </c>
      <c r="Q579" s="117">
        <v>-0.33387611254432642</v>
      </c>
      <c r="R579" s="117">
        <v>-0.67742484135718073</v>
      </c>
      <c r="S579" s="117">
        <v>-0.76354818914718015</v>
      </c>
      <c r="T579" s="117">
        <v>-0.33525837665574332</v>
      </c>
      <c r="U579" s="114">
        <v>1.4124670665558181</v>
      </c>
      <c r="V579" s="114">
        <v>-0.17592481566991522</v>
      </c>
      <c r="W579" s="88">
        <v>-0.56175240413109206</v>
      </c>
      <c r="X579" s="50"/>
      <c r="Y579" s="89">
        <v>578</v>
      </c>
      <c r="Z579" s="114">
        <f>(幕後結果!$AB$2+幕後結果!$AB$4*幕後結果_最佳化!$N1580)*12/3</f>
        <v>0.52576711704663825</v>
      </c>
      <c r="AA579" s="114">
        <f>(幕後結果!$AC$2+幕後結果!$AC$4*幕後結果_最佳化!$O1580)*12/3</f>
        <v>3.3057644989765129</v>
      </c>
      <c r="AB579" s="114">
        <f>(幕後結果!$AD$2+幕後結果!$AD$4*幕後結果_最佳化!$P1580)*12/3</f>
        <v>1.201262479470895</v>
      </c>
      <c r="AC579" s="114">
        <f>(幕後結果!$AE$2+幕後結果!$AE$4*幕後結果_最佳化!$Q1580)*12/3</f>
        <v>-0.48128815300431188</v>
      </c>
      <c r="AD579" s="114">
        <f>(幕後結果!$AF$2+幕後結果!$AF$4*幕後結果_最佳化!$R1580)*12/3</f>
        <v>-1.0687626845410123</v>
      </c>
      <c r="AE579" s="114">
        <f>(幕後結果!$AG$2+幕後結果!$AG$4*幕後結果_最佳化!$S1580)*12/3</f>
        <v>8.3915706240431986E-2</v>
      </c>
      <c r="AF579" s="114">
        <f>(幕後結果!$AH$2+幕後結果!$AH$4*幕後結果_最佳化!$T1580)*12/3</f>
        <v>-0.43290388998100798</v>
      </c>
      <c r="AG579" s="114">
        <f>(幕後結果!$AI$2+幕後結果!$AI$4*幕後結果_最佳化!$U1580)*12/3</f>
        <v>3.362625455443613E-2</v>
      </c>
      <c r="AH579" s="114">
        <f>(幕後結果!$AJ$2+幕後結果!$AJ$4*幕後結果_最佳化!$V1580)*12/3</f>
        <v>0.68009561363786719</v>
      </c>
      <c r="AI579" s="90">
        <f>(幕後結果!$AK$2+幕後結果!$AK$4*幕後結果_最佳化!$W1580)*12/3</f>
        <v>0.5945854640356264</v>
      </c>
      <c r="AJ579" s="50"/>
      <c r="AK579" s="50"/>
      <c r="AL579" s="50"/>
      <c r="AM579" s="98">
        <v>578</v>
      </c>
      <c r="AN579" s="118">
        <f t="shared" si="105"/>
        <v>9.9904029178715409E-2</v>
      </c>
      <c r="AO579" s="118">
        <f t="shared" si="106"/>
        <v>7.8077732540731526E-2</v>
      </c>
      <c r="AP579" s="118">
        <f t="shared" si="107"/>
        <v>3.2805415314822832E-2</v>
      </c>
      <c r="AQ579" s="118">
        <f t="shared" si="108"/>
        <v>4.7925116834162888E-2</v>
      </c>
      <c r="AR579" s="118">
        <f t="shared" si="109"/>
        <v>0.16123294391817486</v>
      </c>
      <c r="AS579" s="118">
        <f t="shared" si="110"/>
        <v>0.11078875039170206</v>
      </c>
      <c r="AT579" s="118">
        <f t="shared" si="111"/>
        <v>0.16394863587176883</v>
      </c>
      <c r="AU579" s="118">
        <f t="shared" si="112"/>
        <v>0.17218395399575476</v>
      </c>
      <c r="AV579" s="118">
        <f t="shared" si="113"/>
        <v>6.7333234066477815E-2</v>
      </c>
      <c r="AW579" s="118">
        <f t="shared" si="114"/>
        <v>6.5800187887689141E-2</v>
      </c>
      <c r="AX579" s="118">
        <f t="shared" si="115"/>
        <v>1.0000000000000002</v>
      </c>
      <c r="AY579" s="118">
        <f>SUMPRODUCT(AN579:AW579,幕後結果_最佳化!$Z$1005:$AI$1005)</f>
        <v>-0.27813956614118313</v>
      </c>
      <c r="AZ579" s="118">
        <f>(SUMPRODUCT(AN579:AW579,MMULT(AN579:AW579,幕後結果!$AB$9:$AK$18)))*252</f>
        <v>6.6751431772282557E-2</v>
      </c>
      <c r="BA579" s="118">
        <f t="shared" si="116"/>
        <v>0.2583629845242591</v>
      </c>
      <c r="BB579" s="113">
        <f t="shared" si="117"/>
        <v>-1.2425911812883512</v>
      </c>
      <c r="BC579" s="50"/>
      <c r="BD579" s="50"/>
    </row>
    <row r="580" spans="1:56">
      <c r="A580" s="85">
        <v>579</v>
      </c>
      <c r="B580" s="114">
        <v>0.26831834608950578</v>
      </c>
      <c r="C580" s="114">
        <v>0.37899652802543682</v>
      </c>
      <c r="D580" s="114">
        <v>0.44578178192049167</v>
      </c>
      <c r="E580" s="114">
        <v>0.52387794696577439</v>
      </c>
      <c r="F580" s="114">
        <v>0.20975557531526001</v>
      </c>
      <c r="G580" s="114">
        <v>0.7140844863535587</v>
      </c>
      <c r="H580" s="114">
        <v>0.84707774718719131</v>
      </c>
      <c r="I580" s="114">
        <v>0.18080048966854601</v>
      </c>
      <c r="J580" s="114">
        <v>0.76569581556157318</v>
      </c>
      <c r="K580" s="94">
        <v>0.75213285999533919</v>
      </c>
      <c r="L580" s="95"/>
      <c r="M580" s="96">
        <v>579</v>
      </c>
      <c r="N580" s="117">
        <v>-0.61790692758574717</v>
      </c>
      <c r="O580" s="117">
        <v>-0.30811732845884748</v>
      </c>
      <c r="P580" s="117">
        <v>-0.13632600871120679</v>
      </c>
      <c r="Q580" s="117">
        <v>5.9888918174719454E-2</v>
      </c>
      <c r="R580" s="117">
        <v>-0.80726964135940849</v>
      </c>
      <c r="S580" s="117">
        <v>0.56535690969216335</v>
      </c>
      <c r="T580" s="117">
        <v>1.0239804572160875</v>
      </c>
      <c r="U580" s="114">
        <v>-0.91231868821863971</v>
      </c>
      <c r="V580" s="114">
        <v>0.72474518578532787</v>
      </c>
      <c r="W580" s="88">
        <v>0.68121686203707843</v>
      </c>
      <c r="X580" s="50"/>
      <c r="Y580" s="89">
        <v>579</v>
      </c>
      <c r="Z580" s="114">
        <f>(幕後結果!$AB$2+幕後結果!$AB$4*幕後結果_最佳化!$N1581)*12/3</f>
        <v>-0.81545291612018733</v>
      </c>
      <c r="AA580" s="114">
        <f>(幕後結果!$AC$2+幕後結果!$AC$4*幕後結果_最佳化!$O1581)*12/3</f>
        <v>0.69594715808337726</v>
      </c>
      <c r="AB580" s="114">
        <f>(幕後結果!$AD$2+幕後結果!$AD$4*幕後結果_最佳化!$P1581)*12/3</f>
        <v>-1.7430442275240672</v>
      </c>
      <c r="AC580" s="114">
        <f>(幕後結果!$AE$2+幕後結果!$AE$4*幕後結果_最佳化!$Q1581)*12/3</f>
        <v>-0.54638922079781405</v>
      </c>
      <c r="AD580" s="114">
        <f>(幕後結果!$AF$2+幕後結果!$AF$4*幕後結果_最佳化!$R1581)*12/3</f>
        <v>-1.9754178988674289</v>
      </c>
      <c r="AE580" s="114">
        <f>(幕後結果!$AG$2+幕後結果!$AG$4*幕後結果_最佳化!$S1581)*12/3</f>
        <v>0.56489908470601768</v>
      </c>
      <c r="AF580" s="114">
        <f>(幕後結果!$AH$2+幕後結果!$AH$4*幕後結果_最佳化!$T1581)*12/3</f>
        <v>4.3832900525760554E-2</v>
      </c>
      <c r="AG580" s="114">
        <f>(幕後結果!$AI$2+幕後結果!$AI$4*幕後結果_最佳化!$U1581)*12/3</f>
        <v>-3.1699175850263628</v>
      </c>
      <c r="AH580" s="114">
        <f>(幕後結果!$AJ$2+幕後結果!$AJ$4*幕後結果_最佳化!$V1581)*12/3</f>
        <v>1.2106355780043194</v>
      </c>
      <c r="AI580" s="90">
        <f>(幕後結果!$AK$2+幕後結果!$AK$4*幕後結果_最佳化!$W1581)*12/3</f>
        <v>1.1798162541292352</v>
      </c>
      <c r="AJ580" s="50"/>
      <c r="AK580" s="50"/>
      <c r="AL580" s="50"/>
      <c r="AM580" s="98">
        <v>579</v>
      </c>
      <c r="AN580" s="118">
        <f t="shared" ref="AN580:AN643" si="118">B1581/SUM($B1581:$K1581)</f>
        <v>8.3196731460261533E-2</v>
      </c>
      <c r="AO580" s="118">
        <f t="shared" ref="AO580:AO643" si="119">C1581/SUM($B1581:$K1581)</f>
        <v>0.13795736982797216</v>
      </c>
      <c r="AP580" s="118">
        <f t="shared" ref="AP580:AP643" si="120">D1581/SUM($B1581:$K1581)</f>
        <v>0.10094439711441704</v>
      </c>
      <c r="AQ580" s="118">
        <f t="shared" ref="AQ580:AQ643" si="121">E1581/SUM($B1581:$K1581)</f>
        <v>5.1606106635898923E-2</v>
      </c>
      <c r="AR580" s="118">
        <f t="shared" ref="AR580:AR643" si="122">F1581/SUM($B1581:$K1581)</f>
        <v>7.9176545681981111E-2</v>
      </c>
      <c r="AS580" s="118">
        <f t="shared" ref="AS580:AS643" si="123">G1581/SUM($B1581:$K1581)</f>
        <v>3.1506631879109848E-2</v>
      </c>
      <c r="AT580" s="118">
        <f t="shared" ref="AT580:AT643" si="124">H1581/SUM($B1581:$K1581)</f>
        <v>0.13585572109308558</v>
      </c>
      <c r="AU580" s="118">
        <f t="shared" ref="AU580:AU643" si="125">I1581/SUM($B1581:$K1581)</f>
        <v>0.19059033847998952</v>
      </c>
      <c r="AV580" s="118">
        <f t="shared" ref="AV580:AV643" si="126">J1581/SUM($B1581:$K1581)</f>
        <v>1.5761484040055944E-2</v>
      </c>
      <c r="AW580" s="118">
        <f t="shared" ref="AW580:AW643" si="127">K1581/SUM($B1581:$K1581)</f>
        <v>0.17340467378722829</v>
      </c>
      <c r="AX580" s="118">
        <f t="shared" ref="AX580:AX643" si="128">SUM(AN580:AW580)</f>
        <v>1</v>
      </c>
      <c r="AY580" s="118">
        <f>SUMPRODUCT(AN580:AW580,幕後結果_最佳化!$Z$1005:$AI$1005)</f>
        <v>-0.17143375042384087</v>
      </c>
      <c r="AZ580" s="118">
        <f>(SUMPRODUCT(AN580:AW580,MMULT(AN580:AW580,幕後結果!$AB$9:$AK$18)))*252</f>
        <v>8.1961174856306801E-2</v>
      </c>
      <c r="BA580" s="118">
        <f t="shared" ref="BA580:BA643" si="129">AZ580^0.5</f>
        <v>0.28628862159769258</v>
      </c>
      <c r="BB580" s="113">
        <f t="shared" ref="BB580:BB643" si="130">(AY580-$BC$2)/$BA580</f>
        <v>-0.74866318202835747</v>
      </c>
      <c r="BC580" s="50"/>
      <c r="BD580" s="50"/>
    </row>
    <row r="581" spans="1:56">
      <c r="A581" s="85">
        <v>580</v>
      </c>
      <c r="B581" s="114">
        <v>0.27108025431907534</v>
      </c>
      <c r="C581" s="114">
        <v>0.44419689293014764</v>
      </c>
      <c r="D581" s="114">
        <v>0.80382920577825634</v>
      </c>
      <c r="E581" s="114">
        <v>0.91788477220182796</v>
      </c>
      <c r="F581" s="114">
        <v>0.5496380180299143</v>
      </c>
      <c r="G581" s="114">
        <v>0.94868340796012118</v>
      </c>
      <c r="H581" s="114">
        <v>0.13928767101772843</v>
      </c>
      <c r="I581" s="114">
        <v>0.79408978142526254</v>
      </c>
      <c r="J581" s="114">
        <v>0.85797900935757498</v>
      </c>
      <c r="K581" s="94">
        <v>0.56333791974582348</v>
      </c>
      <c r="L581" s="95"/>
      <c r="M581" s="96">
        <v>580</v>
      </c>
      <c r="N581" s="117">
        <v>-0.60954914436568042</v>
      </c>
      <c r="O581" s="117">
        <v>-0.14033693157623531</v>
      </c>
      <c r="P581" s="117">
        <v>0.8553785970713782</v>
      </c>
      <c r="Q581" s="117">
        <v>1.3909834164621881</v>
      </c>
      <c r="R581" s="117">
        <v>0.12474685276531276</v>
      </c>
      <c r="S581" s="117">
        <v>1.6322198334623468</v>
      </c>
      <c r="T581" s="117">
        <v>-1.0835252668251671</v>
      </c>
      <c r="U581" s="114">
        <v>0.82069426702963999</v>
      </c>
      <c r="V581" s="114">
        <v>1.0712834894562866</v>
      </c>
      <c r="W581" s="88">
        <v>0.15943754510284791</v>
      </c>
      <c r="X581" s="50"/>
      <c r="Y581" s="89">
        <v>580</v>
      </c>
      <c r="Z581" s="114">
        <f>(幕後結果!$AB$2+幕後結果!$AB$4*幕後結果_最佳化!$N1582)*12/3</f>
        <v>-0.80507630704622068</v>
      </c>
      <c r="AA581" s="114">
        <f>(幕後結果!$AC$2+幕後結果!$AC$4*幕後結果_最佳化!$O1582)*12/3</f>
        <v>0.87472872605073781</v>
      </c>
      <c r="AB581" s="114">
        <f>(幕後結果!$AD$2+幕後結果!$AD$4*幕後結果_最佳化!$P1582)*12/3</f>
        <v>-0.62723396766261874</v>
      </c>
      <c r="AC581" s="114">
        <f>(幕後結果!$AE$2+幕後結果!$AE$4*幕後結果_最佳化!$Q1582)*12/3</f>
        <v>0.31976295125022097</v>
      </c>
      <c r="AD581" s="114">
        <f>(幕後結果!$AF$2+幕後結果!$AF$4*幕後結果_最佳化!$R1582)*12/3</f>
        <v>-0.581643597772314</v>
      </c>
      <c r="AE581" s="114">
        <f>(幕後結果!$AG$2+幕後結果!$AG$4*幕後結果_最佳化!$S1582)*12/3</f>
        <v>2.0404181048361059</v>
      </c>
      <c r="AF581" s="114">
        <f>(幕後結果!$AH$2+幕後結果!$AH$4*幕後結果_最佳化!$T1582)*12/3</f>
        <v>-0.53283425795116801</v>
      </c>
      <c r="AG581" s="114">
        <f>(幕後結果!$AI$2+幕後結果!$AI$4*幕後結果_最佳化!$U1582)*12/3</f>
        <v>-2.6146477880746533E-2</v>
      </c>
      <c r="AH581" s="114">
        <f>(幕後結果!$AJ$2+幕後結果!$AJ$4*幕後結果_最佳化!$V1582)*12/3</f>
        <v>1.3448728519400224</v>
      </c>
      <c r="AI581" s="90">
        <f>(幕後結果!$AK$2+幕後結果!$AK$4*幕後結果_最佳化!$W1582)*12/3</f>
        <v>1.4507635939406294</v>
      </c>
      <c r="AJ581" s="50"/>
      <c r="AK581" s="50"/>
      <c r="AL581" s="50"/>
      <c r="AM581" s="98">
        <v>580</v>
      </c>
      <c r="AN581" s="118">
        <f t="shared" si="118"/>
        <v>0.12331523426297825</v>
      </c>
      <c r="AO581" s="118">
        <f t="shared" si="119"/>
        <v>6.6764792627904537E-2</v>
      </c>
      <c r="AP581" s="118">
        <f t="shared" si="120"/>
        <v>5.4885961041261887E-2</v>
      </c>
      <c r="AQ581" s="118">
        <f t="shared" si="121"/>
        <v>4.1530875672962091E-2</v>
      </c>
      <c r="AR581" s="118">
        <f t="shared" si="122"/>
        <v>6.1308006951089157E-2</v>
      </c>
      <c r="AS581" s="118">
        <f t="shared" si="123"/>
        <v>0.1049273174699388</v>
      </c>
      <c r="AT581" s="118">
        <f t="shared" si="124"/>
        <v>0.16128656716847201</v>
      </c>
      <c r="AU581" s="118">
        <f t="shared" si="125"/>
        <v>0.2017685728468549</v>
      </c>
      <c r="AV581" s="118">
        <f t="shared" si="126"/>
        <v>6.6696907430271415E-2</v>
      </c>
      <c r="AW581" s="118">
        <f t="shared" si="127"/>
        <v>0.11751576452826692</v>
      </c>
      <c r="AX581" s="118">
        <f t="shared" si="128"/>
        <v>1</v>
      </c>
      <c r="AY581" s="118">
        <f>SUMPRODUCT(AN581:AW581,幕後結果_最佳化!$Z$1005:$AI$1005)</f>
        <v>-0.22338270506636188</v>
      </c>
      <c r="AZ581" s="118">
        <f>(SUMPRODUCT(AN581:AW581,MMULT(AN581:AW581,幕後結果!$AB$9:$AK$18)))*252</f>
        <v>7.0527498027513916E-2</v>
      </c>
      <c r="BA581" s="118">
        <f t="shared" si="129"/>
        <v>0.26557013768026311</v>
      </c>
      <c r="BB581" s="113">
        <f t="shared" si="130"/>
        <v>-1.0026831608113886</v>
      </c>
      <c r="BC581" s="50"/>
      <c r="BD581" s="50"/>
    </row>
    <row r="582" spans="1:56">
      <c r="A582" s="85">
        <v>581</v>
      </c>
      <c r="B582" s="114">
        <v>0.22013245133130344</v>
      </c>
      <c r="C582" s="114">
        <v>0.8085979881739469</v>
      </c>
      <c r="D582" s="114">
        <v>0.8477793721042719</v>
      </c>
      <c r="E582" s="114">
        <v>0.38561523872356229</v>
      </c>
      <c r="F582" s="114">
        <v>0.59432950213031699</v>
      </c>
      <c r="G582" s="114">
        <v>0.59849967026144624</v>
      </c>
      <c r="H582" s="114">
        <v>0.61370936571671475</v>
      </c>
      <c r="I582" s="114">
        <v>0.49200987631124682</v>
      </c>
      <c r="J582" s="114">
        <v>0.74457993469574557</v>
      </c>
      <c r="K582" s="94">
        <v>0.60052179667288952</v>
      </c>
      <c r="L582" s="95"/>
      <c r="M582" s="96">
        <v>581</v>
      </c>
      <c r="N582" s="117">
        <v>-0.7717459621296584</v>
      </c>
      <c r="O582" s="117">
        <v>0.87274144217696059</v>
      </c>
      <c r="P582" s="117">
        <v>1.0269558458245669</v>
      </c>
      <c r="Q582" s="117">
        <v>-0.2907657554761563</v>
      </c>
      <c r="R582" s="117">
        <v>0.23869641640727571</v>
      </c>
      <c r="S582" s="117">
        <v>0.24946558400435337</v>
      </c>
      <c r="T582" s="117">
        <v>0.28900014242316535</v>
      </c>
      <c r="U582" s="114">
        <v>-2.002960913937013E-2</v>
      </c>
      <c r="V582" s="114">
        <v>0.6575300886810006</v>
      </c>
      <c r="W582" s="88">
        <v>0.25469794100349968</v>
      </c>
      <c r="X582" s="50"/>
      <c r="Y582" s="89">
        <v>581</v>
      </c>
      <c r="Z582" s="114">
        <f>(幕後結果!$AB$2+幕後結果!$AB$4*幕後結果_最佳化!$N1583)*12/3</f>
        <v>-1.0064518305148444</v>
      </c>
      <c r="AA582" s="114">
        <f>(幕後結果!$AC$2+幕後結果!$AC$4*幕後結果_最佳化!$O1583)*12/3</f>
        <v>1.8140858140489364</v>
      </c>
      <c r="AB582" s="114">
        <f>(幕後結果!$AD$2+幕後結果!$AD$4*幕後結果_最佳化!$P1583)*12/3</f>
        <v>-0.20469714392107641</v>
      </c>
      <c r="AC582" s="114">
        <f>(幕後結果!$AE$2+幕後結果!$AE$4*幕後結果_最佳化!$Q1583)*12/3</f>
        <v>-0.65376089508927171</v>
      </c>
      <c r="AD582" s="114">
        <f>(幕後結果!$AF$2+幕後結果!$AF$4*幕後結果_最佳化!$R1583)*12/3</f>
        <v>-0.66007892320052219</v>
      </c>
      <c r="AE582" s="114">
        <f>(幕後結果!$AG$2+幕後結果!$AG$4*幕後結果_最佳化!$S1583)*12/3</f>
        <v>0.69236322711832887</v>
      </c>
      <c r="AF582" s="114">
        <f>(幕後結果!$AH$2+幕後結果!$AH$4*幕後結果_最佳化!$T1583)*12/3</f>
        <v>-0.1595351993521972</v>
      </c>
      <c r="AG582" s="114">
        <f>(幕後結果!$AI$2+幕後結果!$AI$4*幕後結果_最佳化!$U1583)*12/3</f>
        <v>-1.7887129089489602</v>
      </c>
      <c r="AH582" s="114">
        <f>(幕後結果!$AJ$2+幕後結果!$AJ$4*幕後結果_最佳化!$V1583)*12/3</f>
        <v>1.1530307330899348</v>
      </c>
      <c r="AI582" s="90">
        <f>(幕後結果!$AK$2+幕後結果!$AK$4*幕後結果_最佳化!$W1583)*12/3</f>
        <v>0.87415547303550223</v>
      </c>
      <c r="AJ582" s="50"/>
      <c r="AK582" s="50"/>
      <c r="AL582" s="50"/>
      <c r="AM582" s="98">
        <v>581</v>
      </c>
      <c r="AN582" s="118">
        <f t="shared" si="118"/>
        <v>0.15135803466443803</v>
      </c>
      <c r="AO582" s="118">
        <f t="shared" si="119"/>
        <v>4.053865445761947E-2</v>
      </c>
      <c r="AP582" s="118">
        <f t="shared" si="120"/>
        <v>4.407299217815857E-2</v>
      </c>
      <c r="AQ582" s="118">
        <f t="shared" si="121"/>
        <v>2.8332064907829867E-2</v>
      </c>
      <c r="AR582" s="118">
        <f t="shared" si="122"/>
        <v>0.14866308756225982</v>
      </c>
      <c r="AS582" s="118">
        <f t="shared" si="123"/>
        <v>0.10794446642074144</v>
      </c>
      <c r="AT582" s="118">
        <f t="shared" si="124"/>
        <v>0.1684257130938675</v>
      </c>
      <c r="AU582" s="118">
        <f t="shared" si="125"/>
        <v>0.10293214714127309</v>
      </c>
      <c r="AV582" s="118">
        <f t="shared" si="126"/>
        <v>0.15861262722315991</v>
      </c>
      <c r="AW582" s="118">
        <f t="shared" si="127"/>
        <v>4.912021235065233E-2</v>
      </c>
      <c r="AX582" s="118">
        <f t="shared" si="128"/>
        <v>1</v>
      </c>
      <c r="AY582" s="118">
        <f>SUMPRODUCT(AN582:AW582,幕後結果_最佳化!$Z$1005:$AI$1005)</f>
        <v>-0.16328649959853236</v>
      </c>
      <c r="AZ582" s="118">
        <f>(SUMPRODUCT(AN582:AW582,MMULT(AN582:AW582,幕後結果!$AB$9:$AK$18)))*252</f>
        <v>5.8273031222093742E-2</v>
      </c>
      <c r="BA582" s="118">
        <f t="shared" si="129"/>
        <v>0.24139807626013457</v>
      </c>
      <c r="BB582" s="113">
        <f t="shared" si="130"/>
        <v>-0.85413480833352773</v>
      </c>
      <c r="BC582" s="50"/>
      <c r="BD582" s="50"/>
    </row>
    <row r="583" spans="1:56">
      <c r="A583" s="85">
        <v>582</v>
      </c>
      <c r="B583" s="114">
        <v>0.24897439408393796</v>
      </c>
      <c r="C583" s="114">
        <v>0.95098277364635786</v>
      </c>
      <c r="D583" s="114">
        <v>0.9526192196688168</v>
      </c>
      <c r="E583" s="114">
        <v>0.78751583534246739</v>
      </c>
      <c r="F583" s="114">
        <v>0.78399679591797855</v>
      </c>
      <c r="G583" s="114">
        <v>0.31743553439234895</v>
      </c>
      <c r="H583" s="114">
        <v>0.40655319734170181</v>
      </c>
      <c r="I583" s="114">
        <v>0.77003645805912124</v>
      </c>
      <c r="J583" s="114">
        <v>0.3851365823849735</v>
      </c>
      <c r="K583" s="94">
        <v>8.826671136996822E-2</v>
      </c>
      <c r="L583" s="95"/>
      <c r="M583" s="96">
        <v>582</v>
      </c>
      <c r="N583" s="117">
        <v>-0.67772071724517968</v>
      </c>
      <c r="O583" s="117">
        <v>1.6544581848540789</v>
      </c>
      <c r="P583" s="117">
        <v>1.6707981167372281</v>
      </c>
      <c r="Q583" s="117">
        <v>0.79783141308433636</v>
      </c>
      <c r="R583" s="117">
        <v>0.78576289530551247</v>
      </c>
      <c r="S583" s="117">
        <v>-0.47488201837194027</v>
      </c>
      <c r="T583" s="117">
        <v>-0.23642049436952325</v>
      </c>
      <c r="U583" s="114">
        <v>0.73896692132904807</v>
      </c>
      <c r="V583" s="114">
        <v>-0.29201760334317961</v>
      </c>
      <c r="W583" s="88">
        <v>-1.3515059265016167</v>
      </c>
      <c r="X583" s="50"/>
      <c r="Y583" s="89">
        <v>582</v>
      </c>
      <c r="Z583" s="114">
        <f>(幕後結果!$AB$2+幕後結果!$AB$4*幕後結果_最佳化!$N1584)*12/3</f>
        <v>-0.88971475041115244</v>
      </c>
      <c r="AA583" s="114">
        <f>(幕後結果!$AC$2+幕後結果!$AC$4*幕後結果_最佳化!$O1584)*12/3</f>
        <v>2.68336068633967</v>
      </c>
      <c r="AB583" s="114">
        <f>(幕後結果!$AD$2+幕後結果!$AD$4*幕後結果_最佳化!$P1584)*12/3</f>
        <v>0.89410385643399959</v>
      </c>
      <c r="AC583" s="114">
        <f>(幕後結果!$AE$2+幕後結果!$AE$4*幕後結果_最佳化!$Q1584)*12/3</f>
        <v>0.13813526738815313</v>
      </c>
      <c r="AD583" s="114">
        <f>(幕後結果!$AF$2+幕後結果!$AF$4*幕後結果_最佳化!$R1584)*12/3</f>
        <v>0.35548250739842246</v>
      </c>
      <c r="AE583" s="114">
        <f>(幕後結果!$AG$2+幕後結果!$AG$4*幕後結果_最佳化!$S1584)*12/3</f>
        <v>0.57118902582190934</v>
      </c>
      <c r="AF583" s="114">
        <f>(幕後結果!$AH$2+幕後結果!$AH$4*幕後結果_最佳化!$T1584)*12/3</f>
        <v>-0.12956276316872284</v>
      </c>
      <c r="AG583" s="114">
        <f>(幕後結果!$AI$2+幕後結果!$AI$4*幕後結果_最佳化!$U1584)*12/3</f>
        <v>-0.2524748609598515</v>
      </c>
      <c r="AH583" s="114">
        <f>(幕後結果!$AJ$2+幕後結果!$AJ$4*幕後結果_最佳化!$V1584)*12/3</f>
        <v>0.90685239143125596</v>
      </c>
      <c r="AI583" s="90">
        <f>(幕後結果!$AK$2+幕後結果!$AK$4*幕後結果_最佳化!$W1584)*12/3</f>
        <v>0.16732264875158231</v>
      </c>
      <c r="AJ583" s="50"/>
      <c r="AK583" s="50"/>
      <c r="AL583" s="50"/>
      <c r="AM583" s="98">
        <v>582</v>
      </c>
      <c r="AN583" s="118">
        <f t="shared" si="118"/>
        <v>0.12544552122920874</v>
      </c>
      <c r="AO583" s="118">
        <f t="shared" si="119"/>
        <v>0.16190659427285967</v>
      </c>
      <c r="AP583" s="118">
        <f t="shared" si="120"/>
        <v>0.10127621377957761</v>
      </c>
      <c r="AQ583" s="118">
        <f t="shared" si="121"/>
        <v>0.18586691441166955</v>
      </c>
      <c r="AR583" s="118">
        <f t="shared" si="122"/>
        <v>0.11685825776580028</v>
      </c>
      <c r="AS583" s="118">
        <f t="shared" si="123"/>
        <v>3.0280837486211493E-2</v>
      </c>
      <c r="AT583" s="118">
        <f t="shared" si="124"/>
        <v>4.6510891593782397E-2</v>
      </c>
      <c r="AU583" s="118">
        <f t="shared" si="125"/>
        <v>3.7896907937303534E-2</v>
      </c>
      <c r="AV583" s="118">
        <f t="shared" si="126"/>
        <v>0.12098713747590446</v>
      </c>
      <c r="AW583" s="118">
        <f t="shared" si="127"/>
        <v>7.2970724047682331E-2</v>
      </c>
      <c r="AX583" s="118">
        <f t="shared" si="128"/>
        <v>1</v>
      </c>
      <c r="AY583" s="118">
        <f>SUMPRODUCT(AN583:AW583,幕後結果_最佳化!$Z$1005:$AI$1005)</f>
        <v>2.3507873239465037E-2</v>
      </c>
      <c r="AZ583" s="118">
        <f>(SUMPRODUCT(AN583:AW583,MMULT(AN583:AW583,幕後結果!$AB$9:$AK$18)))*252</f>
        <v>7.1312124511690056E-2</v>
      </c>
      <c r="BA583" s="118">
        <f t="shared" si="129"/>
        <v>0.267043300817845</v>
      </c>
      <c r="BB583" s="113">
        <f t="shared" si="130"/>
        <v>-7.2617911406669886E-2</v>
      </c>
      <c r="BC583" s="50"/>
      <c r="BD583" s="50"/>
    </row>
    <row r="584" spans="1:56">
      <c r="A584" s="85">
        <v>583</v>
      </c>
      <c r="B584" s="114">
        <v>7.8310062405408498E-2</v>
      </c>
      <c r="C584" s="114">
        <v>0.25776362351832405</v>
      </c>
      <c r="D584" s="114">
        <v>0.17852754242070223</v>
      </c>
      <c r="E584" s="114">
        <v>0.23632599382359509</v>
      </c>
      <c r="F584" s="114">
        <v>1.1731937055281083E-2</v>
      </c>
      <c r="G584" s="114">
        <v>8.7656362231830265E-2</v>
      </c>
      <c r="H584" s="114">
        <v>0.21605746742520804</v>
      </c>
      <c r="I584" s="114">
        <v>0.31233549202361743</v>
      </c>
      <c r="J584" s="114">
        <v>0.50867079970069118</v>
      </c>
      <c r="K584" s="94">
        <v>0.93188092422821178</v>
      </c>
      <c r="L584" s="95"/>
      <c r="M584" s="96">
        <v>583</v>
      </c>
      <c r="N584" s="117">
        <v>-1.4165308963145327</v>
      </c>
      <c r="O584" s="117">
        <v>-0.65025542165945716</v>
      </c>
      <c r="P584" s="117">
        <v>-0.92099107858171536</v>
      </c>
      <c r="Q584" s="117">
        <v>-0.71817078751719776</v>
      </c>
      <c r="R584" s="117">
        <v>-2.2657960375857971</v>
      </c>
      <c r="S584" s="117">
        <v>-1.3553291097545523</v>
      </c>
      <c r="T584" s="117">
        <v>-0.78557769715041736</v>
      </c>
      <c r="U584" s="114">
        <v>-0.48924114380925654</v>
      </c>
      <c r="V584" s="114">
        <v>2.1736183157645732E-2</v>
      </c>
      <c r="W584" s="88">
        <v>1.4899470783156581</v>
      </c>
      <c r="X584" s="50"/>
      <c r="Y584" s="89">
        <v>583</v>
      </c>
      <c r="Z584" s="114">
        <f>(幕後結果!$AB$2+幕後結果!$AB$4*幕後結果_最佳化!$N1585)*12/3</f>
        <v>-1.8069848214586284</v>
      </c>
      <c r="AA584" s="114">
        <f>(幕後結果!$AC$2+幕後結果!$AC$4*幕後結果_最佳化!$O1585)*12/3</f>
        <v>-0.1836985747765405</v>
      </c>
      <c r="AB584" s="114">
        <f>(幕後結果!$AD$2+幕後結果!$AD$4*幕後結果_最佳化!$P1585)*12/3</f>
        <v>-3.5717024271016435</v>
      </c>
      <c r="AC584" s="114">
        <f>(幕後結果!$AE$2+幕後結果!$AE$4*幕後結果_最佳化!$Q1585)*12/3</f>
        <v>-1.1595852153439412</v>
      </c>
      <c r="AD584" s="114">
        <f>(幕後結果!$AF$2+幕後結果!$AF$4*幕後結果_最佳化!$R1585)*12/3</f>
        <v>-4.1192454288380329</v>
      </c>
      <c r="AE584" s="114">
        <f>(幕後結果!$AG$2+幕後結果!$AG$4*幕後結果_最佳化!$S1585)*12/3</f>
        <v>-1.916448783612233</v>
      </c>
      <c r="AF584" s="114">
        <f>(幕後結果!$AH$2+幕後結果!$AH$4*幕後結果_最佳化!$T1585)*12/3</f>
        <v>-0.85967096868883497</v>
      </c>
      <c r="AG584" s="114">
        <f>(幕後結果!$AI$2+幕後結果!$AI$4*幕後結果_最佳化!$U1585)*12/3</f>
        <v>-4.1498360957255844</v>
      </c>
      <c r="AH584" s="114">
        <f>(幕後結果!$AJ$2+幕後結果!$AJ$4*幕後結果_最佳化!$V1585)*12/3</f>
        <v>-2.8389749931471586E-2</v>
      </c>
      <c r="AI584" s="90">
        <f>(幕後結果!$AK$2+幕後結果!$AK$4*幕後結果_最佳化!$W1585)*12/3</f>
        <v>0.98840451428126863</v>
      </c>
      <c r="AJ584" s="50"/>
      <c r="AK584" s="50"/>
      <c r="AL584" s="50"/>
      <c r="AM584" s="98">
        <v>583</v>
      </c>
      <c r="AN584" s="118">
        <f t="shared" si="118"/>
        <v>0.12288716161499938</v>
      </c>
      <c r="AO584" s="118">
        <f t="shared" si="119"/>
        <v>9.9590571437466038E-2</v>
      </c>
      <c r="AP584" s="118">
        <f t="shared" si="120"/>
        <v>0.1386681548383096</v>
      </c>
      <c r="AQ584" s="118">
        <f t="shared" si="121"/>
        <v>5.152319471235401E-2</v>
      </c>
      <c r="AR584" s="118">
        <f t="shared" si="122"/>
        <v>5.7556064947546899E-2</v>
      </c>
      <c r="AS584" s="118">
        <f t="shared" si="123"/>
        <v>0.10450746647524747</v>
      </c>
      <c r="AT584" s="118">
        <f t="shared" si="124"/>
        <v>0.10963463161765033</v>
      </c>
      <c r="AU584" s="118">
        <f t="shared" si="125"/>
        <v>0.12280890712773146</v>
      </c>
      <c r="AV584" s="118">
        <f t="shared" si="126"/>
        <v>4.3654815422325986E-2</v>
      </c>
      <c r="AW584" s="118">
        <f t="shared" si="127"/>
        <v>0.1491690318063689</v>
      </c>
      <c r="AX584" s="118">
        <f t="shared" si="128"/>
        <v>1.0000000000000002</v>
      </c>
      <c r="AY584" s="118">
        <f>SUMPRODUCT(AN584:AW584,幕後結果_最佳化!$Z$1005:$AI$1005)</f>
        <v>-8.3845204914716448E-2</v>
      </c>
      <c r="AZ584" s="118">
        <f>(SUMPRODUCT(AN584:AW584,MMULT(AN584:AW584,幕後結果!$AB$9:$AK$18)))*252</f>
        <v>8.0430292806749501E-2</v>
      </c>
      <c r="BA584" s="118">
        <f t="shared" si="129"/>
        <v>0.2836023497905994</v>
      </c>
      <c r="BB584" s="113">
        <f t="shared" si="130"/>
        <v>-0.44691168817289428</v>
      </c>
      <c r="BC584" s="50"/>
      <c r="BD584" s="50"/>
    </row>
    <row r="585" spans="1:56">
      <c r="A585" s="85">
        <v>584</v>
      </c>
      <c r="B585" s="114">
        <v>6.6061839265201705E-2</v>
      </c>
      <c r="C585" s="114">
        <v>0.63007262338649239</v>
      </c>
      <c r="D585" s="114">
        <v>8.0960663084959528E-2</v>
      </c>
      <c r="E585" s="114">
        <v>0.44880521008802843</v>
      </c>
      <c r="F585" s="114">
        <v>3.6144861261864669E-2</v>
      </c>
      <c r="G585" s="114">
        <v>0.89331016105792171</v>
      </c>
      <c r="H585" s="114">
        <v>0.29936644564925019</v>
      </c>
      <c r="I585" s="114">
        <v>2.7649534607061765E-2</v>
      </c>
      <c r="J585" s="114">
        <v>0.92725356065419651</v>
      </c>
      <c r="K585" s="94">
        <v>0.14270239810513963</v>
      </c>
      <c r="L585" s="95"/>
      <c r="M585" s="96">
        <v>584</v>
      </c>
      <c r="N585" s="117">
        <v>-1.5057799245724697</v>
      </c>
      <c r="O585" s="117">
        <v>0.33204569723427346</v>
      </c>
      <c r="P585" s="117">
        <v>-1.3986387962191091</v>
      </c>
      <c r="Q585" s="117">
        <v>-0.12868055772677253</v>
      </c>
      <c r="R585" s="117">
        <v>-1.7972891832561908</v>
      </c>
      <c r="S585" s="117">
        <v>1.2443258037926745</v>
      </c>
      <c r="T585" s="117">
        <v>-0.52622355284211353</v>
      </c>
      <c r="U585" s="114">
        <v>-1.9165189836364505</v>
      </c>
      <c r="V585" s="114">
        <v>1.4556374171303492</v>
      </c>
      <c r="W585" s="88">
        <v>-1.0682565633718195</v>
      </c>
      <c r="X585" s="50"/>
      <c r="Y585" s="89">
        <v>584</v>
      </c>
      <c r="Z585" s="114">
        <f>(幕後結果!$AB$2+幕後結果!$AB$4*幕後結果_最佳化!$N1586)*12/3</f>
        <v>-1.9177919879140208</v>
      </c>
      <c r="AA585" s="114">
        <f>(幕後結果!$AC$2+幕後結果!$AC$4*幕後結果_最佳化!$O1586)*12/3</f>
        <v>0.77194732932913634</v>
      </c>
      <c r="AB585" s="114">
        <f>(幕後結果!$AD$2+幕後結果!$AD$4*幕後結果_最佳化!$P1586)*12/3</f>
        <v>-3.7618654836551841</v>
      </c>
      <c r="AC585" s="114">
        <f>(幕後結果!$AE$2+幕後結果!$AE$4*幕後結果_最佳化!$Q1586)*12/3</f>
        <v>-0.67751069703562383</v>
      </c>
      <c r="AD585" s="114">
        <f>(幕後結果!$AF$2+幕後結果!$AF$4*幕後結果_最佳化!$R1586)*12/3</f>
        <v>-3.4997329782207633</v>
      </c>
      <c r="AE585" s="114">
        <f>(幕後結果!$AG$2+幕後結果!$AG$4*幕後結果_最佳化!$S1586)*12/3</f>
        <v>0.7263207221764798</v>
      </c>
      <c r="AF585" s="114">
        <f>(幕後結果!$AH$2+幕後結果!$AH$4*幕後結果_最佳化!$T1586)*12/3</f>
        <v>-0.62125196761559653</v>
      </c>
      <c r="AG585" s="114">
        <f>(幕後結果!$AI$2+幕後結果!$AI$4*幕後結果_最佳化!$U1586)*12/3</f>
        <v>-5.923978112911894</v>
      </c>
      <c r="AH585" s="114">
        <f>(幕後結果!$AJ$2+幕後結果!$AJ$4*幕後結果_最佳化!$V1586)*12/3</f>
        <v>1.1203411146836662</v>
      </c>
      <c r="AI585" s="90">
        <f>(幕後結果!$AK$2+幕後結果!$AK$4*幕後結果_最佳化!$W1586)*12/3</f>
        <v>-0.94605981690067165</v>
      </c>
      <c r="AJ585" s="50"/>
      <c r="AK585" s="50"/>
      <c r="AL585" s="50"/>
      <c r="AM585" s="98">
        <v>584</v>
      </c>
      <c r="AN585" s="118">
        <f t="shared" si="118"/>
        <v>7.0144487535141312E-2</v>
      </c>
      <c r="AO585" s="118">
        <f t="shared" si="119"/>
        <v>0.22113341298038511</v>
      </c>
      <c r="AP585" s="118">
        <f t="shared" si="120"/>
        <v>1.9593601336174663E-2</v>
      </c>
      <c r="AQ585" s="118">
        <f t="shared" si="121"/>
        <v>2.1715536595342821E-2</v>
      </c>
      <c r="AR585" s="118">
        <f t="shared" si="122"/>
        <v>7.1401779285103851E-3</v>
      </c>
      <c r="AS585" s="118">
        <f t="shared" si="123"/>
        <v>0.22818096809388638</v>
      </c>
      <c r="AT585" s="118">
        <f t="shared" si="124"/>
        <v>0.16943542426589803</v>
      </c>
      <c r="AU585" s="118">
        <f t="shared" si="125"/>
        <v>1.7059185205258991E-2</v>
      </c>
      <c r="AV585" s="118">
        <f t="shared" si="126"/>
        <v>0.23755983460911825</v>
      </c>
      <c r="AW585" s="118">
        <f t="shared" si="127"/>
        <v>8.0373714502840476E-3</v>
      </c>
      <c r="AX585" s="118">
        <f t="shared" si="128"/>
        <v>0.99999999999999989</v>
      </c>
      <c r="AY585" s="118">
        <f>SUMPRODUCT(AN585:AW585,幕後結果_最佳化!$Z$1005:$AI$1005)</f>
        <v>0.45294763883500189</v>
      </c>
      <c r="AZ585" s="118">
        <f>(SUMPRODUCT(AN585:AW585,MMULT(AN585:AW585,幕後結果!$AB$9:$AK$18)))*252</f>
        <v>5.6941731262013219E-2</v>
      </c>
      <c r="BA585" s="118">
        <f t="shared" si="129"/>
        <v>0.23862466608046456</v>
      </c>
      <c r="BB585" s="113">
        <f t="shared" si="130"/>
        <v>1.718379099571933</v>
      </c>
      <c r="BC585" s="50"/>
      <c r="BD585" s="50"/>
    </row>
    <row r="586" spans="1:56">
      <c r="A586" s="85">
        <v>585</v>
      </c>
      <c r="B586" s="114">
        <v>0.87019151102615488</v>
      </c>
      <c r="C586" s="114">
        <v>3.2098296312911723E-2</v>
      </c>
      <c r="D586" s="114">
        <v>0.61919562441222697</v>
      </c>
      <c r="E586" s="114">
        <v>0.28653754800702469</v>
      </c>
      <c r="F586" s="114">
        <v>0.15697982937994315</v>
      </c>
      <c r="G586" s="114">
        <v>0.80691309762601771</v>
      </c>
      <c r="H586" s="114">
        <v>0.93972811450172022</v>
      </c>
      <c r="I586" s="114">
        <v>0.39001642343135368</v>
      </c>
      <c r="J586" s="114">
        <v>0.94127432636285313</v>
      </c>
      <c r="K586" s="94">
        <v>6.7671054733108083E-2</v>
      </c>
      <c r="L586" s="95"/>
      <c r="M586" s="96">
        <v>585</v>
      </c>
      <c r="N586" s="117">
        <v>1.127296887451865</v>
      </c>
      <c r="O586" s="117">
        <v>-1.8508120797846956</v>
      </c>
      <c r="P586" s="117">
        <v>0.30336889030204162</v>
      </c>
      <c r="Q586" s="117">
        <v>-0.56352844536227908</v>
      </c>
      <c r="R586" s="117">
        <v>-1.0069482182499756</v>
      </c>
      <c r="S586" s="117">
        <v>0.86657702794757385</v>
      </c>
      <c r="T586" s="117">
        <v>1.5524952390884155</v>
      </c>
      <c r="U586" s="114">
        <v>-0.27927622960776133</v>
      </c>
      <c r="V586" s="114">
        <v>1.5655613370994415</v>
      </c>
      <c r="W586" s="88">
        <v>-1.4933633180944996</v>
      </c>
      <c r="X586" s="50"/>
      <c r="Y586" s="89">
        <v>585</v>
      </c>
      <c r="Z586" s="114">
        <f>(幕後結果!$AB$2+幕後結果!$AB$4*幕後結果_最佳化!$N1587)*12/3</f>
        <v>1.3513055730879115</v>
      </c>
      <c r="AA586" s="114">
        <f>(幕後結果!$AC$2+幕後結果!$AC$4*幕後結果_最佳化!$O1587)*12/3</f>
        <v>0.25286018400378252</v>
      </c>
      <c r="AB586" s="114">
        <f>(幕後結果!$AD$2+幕後結果!$AD$4*幕後結果_最佳化!$P1587)*12/3</f>
        <v>-2.7942838560767513E-2</v>
      </c>
      <c r="AC586" s="114">
        <f>(幕後結果!$AE$2+幕後結果!$AE$4*幕後結果_最佳化!$Q1587)*12/3</f>
        <v>-0.94857779306082524</v>
      </c>
      <c r="AD586" s="114">
        <f>(幕後結果!$AF$2+幕後結果!$AF$4*幕後結果_最佳化!$R1587)*12/3</f>
        <v>-1.7531812179757587</v>
      </c>
      <c r="AE586" s="114">
        <f>(幕後結果!$AG$2+幕後結果!$AG$4*幕後結果_最佳化!$S1587)*12/3</f>
        <v>0.92316509815573611</v>
      </c>
      <c r="AF586" s="114">
        <f>(幕後結果!$AH$2+幕後結果!$AH$4*幕後結果_最佳化!$T1587)*12/3</f>
        <v>5.6379076505034986E-2</v>
      </c>
      <c r="AG586" s="114">
        <f>(幕後結果!$AI$2+幕後結果!$AI$4*幕後結果_最佳化!$U1587)*12/3</f>
        <v>-1.3481854294711475</v>
      </c>
      <c r="AH586" s="114">
        <f>(幕後結果!$AJ$2+幕後結果!$AJ$4*幕後結果_最佳化!$V1587)*12/3</f>
        <v>1.5663585273522553</v>
      </c>
      <c r="AI586" s="90">
        <f>(幕後結果!$AK$2+幕後結果!$AK$4*幕後結果_最佳化!$W1587)*12/3</f>
        <v>-0.35068470540256164</v>
      </c>
      <c r="AJ586" s="50"/>
      <c r="AK586" s="50"/>
      <c r="AL586" s="50"/>
      <c r="AM586" s="98">
        <v>585</v>
      </c>
      <c r="AN586" s="118">
        <f t="shared" si="118"/>
        <v>9.9753040133952281E-2</v>
      </c>
      <c r="AO586" s="118">
        <f t="shared" si="119"/>
        <v>1.3311906957806062E-3</v>
      </c>
      <c r="AP586" s="118">
        <f t="shared" si="120"/>
        <v>0.11435402141215835</v>
      </c>
      <c r="AQ586" s="118">
        <f t="shared" si="121"/>
        <v>0.15694106077925607</v>
      </c>
      <c r="AR586" s="118">
        <f t="shared" si="122"/>
        <v>1.6608167869988342E-2</v>
      </c>
      <c r="AS586" s="118">
        <f t="shared" si="123"/>
        <v>6.2177118285212541E-3</v>
      </c>
      <c r="AT586" s="118">
        <f t="shared" si="124"/>
        <v>0.18301822261377954</v>
      </c>
      <c r="AU586" s="118">
        <f t="shared" si="125"/>
        <v>0.13927430074723632</v>
      </c>
      <c r="AV586" s="118">
        <f t="shared" si="126"/>
        <v>0.16754755479818498</v>
      </c>
      <c r="AW586" s="118">
        <f t="shared" si="127"/>
        <v>0.11495472912114224</v>
      </c>
      <c r="AX586" s="118">
        <f t="shared" si="128"/>
        <v>1</v>
      </c>
      <c r="AY586" s="118">
        <f>SUMPRODUCT(AN586:AW586,幕後結果_最佳化!$Z$1005:$AI$1005)</f>
        <v>-0.26497374304709681</v>
      </c>
      <c r="AZ586" s="118">
        <f>(SUMPRODUCT(AN586:AW586,MMULT(AN586:AW586,幕後結果!$AB$9:$AK$18)))*252</f>
        <v>5.6049203412281111E-2</v>
      </c>
      <c r="BA586" s="118">
        <f t="shared" si="129"/>
        <v>0.23674712968118772</v>
      </c>
      <c r="BB586" s="113">
        <f t="shared" si="130"/>
        <v>-1.3004328435224992</v>
      </c>
      <c r="BC586" s="50"/>
      <c r="BD586" s="50"/>
    </row>
    <row r="587" spans="1:56">
      <c r="A587" s="85">
        <v>586</v>
      </c>
      <c r="B587" s="114">
        <v>0.66766198427002177</v>
      </c>
      <c r="C587" s="114">
        <v>0.43692974889286829</v>
      </c>
      <c r="D587" s="114">
        <v>0.70803785141365094</v>
      </c>
      <c r="E587" s="114">
        <v>0.89349252840503746</v>
      </c>
      <c r="F587" s="114">
        <v>0.34169276658024295</v>
      </c>
      <c r="G587" s="114">
        <v>0.20239538203354934</v>
      </c>
      <c r="H587" s="114">
        <v>0.27468349300869588</v>
      </c>
      <c r="I587" s="114">
        <v>0.53447470121357687</v>
      </c>
      <c r="J587" s="114">
        <v>0.633985275996511</v>
      </c>
      <c r="K587" s="94">
        <v>0.67854165782670717</v>
      </c>
      <c r="L587" s="95"/>
      <c r="M587" s="96">
        <v>586</v>
      </c>
      <c r="N587" s="117">
        <v>0.43346631663194157</v>
      </c>
      <c r="O587" s="117">
        <v>-0.15875805382350922</v>
      </c>
      <c r="P587" s="117">
        <v>0.54766158048149427</v>
      </c>
      <c r="Q587" s="117">
        <v>1.2453178326866583</v>
      </c>
      <c r="R587" s="117">
        <v>-0.40784764325227502</v>
      </c>
      <c r="S587" s="117">
        <v>-0.83309569014662233</v>
      </c>
      <c r="T587" s="117">
        <v>-0.59870895274386804</v>
      </c>
      <c r="U587" s="114">
        <v>8.6523095231507155E-2</v>
      </c>
      <c r="V587" s="114">
        <v>0.34242716508542526</v>
      </c>
      <c r="W587" s="88">
        <v>0.46362465867019714</v>
      </c>
      <c r="X587" s="50"/>
      <c r="Y587" s="89">
        <v>586</v>
      </c>
      <c r="Z587" s="114">
        <f>(幕後結果!$AB$2+幕後結果!$AB$4*幕後結果_最佳化!$N1588)*12/3</f>
        <v>0.48987995251432254</v>
      </c>
      <c r="AA587" s="114">
        <f>(幕後結果!$AC$2+幕後結果!$AC$4*幕後結果_最佳化!$O1588)*12/3</f>
        <v>1.5430680975185342</v>
      </c>
      <c r="AB587" s="114">
        <f>(幕後結果!$AD$2+幕後結果!$AD$4*幕後結果_最佳化!$P1588)*12/3</f>
        <v>0.17475660306633611</v>
      </c>
      <c r="AC587" s="114">
        <f>(幕後結果!$AE$2+幕後結果!$AE$4*幕後結果_最佳化!$Q1588)*12/3</f>
        <v>0.33028028836710915</v>
      </c>
      <c r="AD587" s="114">
        <f>(幕後結果!$AF$2+幕後結果!$AF$4*幕後結果_最佳化!$R1588)*12/3</f>
        <v>-0.80027361856261769</v>
      </c>
      <c r="AE587" s="114">
        <f>(幕後結果!$AG$2+幕後結果!$AG$4*幕後結果_最佳化!$S1588)*12/3</f>
        <v>-1.3214109907714156E-2</v>
      </c>
      <c r="AF587" s="114">
        <f>(幕後結果!$AH$2+幕後結果!$AH$4*幕後結果_最佳化!$T1588)*12/3</f>
        <v>-0.38830212690594063</v>
      </c>
      <c r="AG587" s="114">
        <f>(幕後結果!$AI$2+幕後結果!$AI$4*幕後結果_最佳化!$U1588)*12/3</f>
        <v>-0.97533187712404035</v>
      </c>
      <c r="AH587" s="114">
        <f>(幕後結果!$AJ$2+幕後結果!$AJ$4*幕後結果_最佳化!$V1588)*12/3</f>
        <v>0.88442125895572243</v>
      </c>
      <c r="AI587" s="90">
        <f>(幕後結果!$AK$2+幕後結果!$AK$4*幕後結果_最佳化!$W1588)*12/3</f>
        <v>1.6964361592238646</v>
      </c>
      <c r="AJ587" s="50"/>
      <c r="AK587" s="50"/>
      <c r="AL587" s="50"/>
      <c r="AM587" s="98">
        <v>586</v>
      </c>
      <c r="AN587" s="118">
        <f t="shared" si="118"/>
        <v>3.4867474800094264E-2</v>
      </c>
      <c r="AO587" s="118">
        <f t="shared" si="119"/>
        <v>5.0645648054475086E-2</v>
      </c>
      <c r="AP587" s="118">
        <f t="shared" si="120"/>
        <v>0.15020367005247495</v>
      </c>
      <c r="AQ587" s="118">
        <f t="shared" si="121"/>
        <v>0.10353869685152411</v>
      </c>
      <c r="AR587" s="118">
        <f t="shared" si="122"/>
        <v>6.7951919021959101E-2</v>
      </c>
      <c r="AS587" s="118">
        <f t="shared" si="123"/>
        <v>0.11564901730333672</v>
      </c>
      <c r="AT587" s="118">
        <f t="shared" si="124"/>
        <v>0.15649938386009485</v>
      </c>
      <c r="AU587" s="118">
        <f t="shared" si="125"/>
        <v>0.14670508447950117</v>
      </c>
      <c r="AV587" s="118">
        <f t="shared" si="126"/>
        <v>3.025578844922118E-2</v>
      </c>
      <c r="AW587" s="118">
        <f t="shared" si="127"/>
        <v>0.14368331712731858</v>
      </c>
      <c r="AX587" s="118">
        <f t="shared" si="128"/>
        <v>1</v>
      </c>
      <c r="AY587" s="118">
        <f>SUMPRODUCT(AN587:AW587,幕後結果_最佳化!$Z$1005:$AI$1005)</f>
        <v>-0.2601908286058473</v>
      </c>
      <c r="AZ587" s="118">
        <f>(SUMPRODUCT(AN587:AW587,MMULT(AN587:AW587,幕後結果!$AB$9:$AK$18)))*252</f>
        <v>6.9901870252644799E-2</v>
      </c>
      <c r="BA587" s="118">
        <f t="shared" si="129"/>
        <v>0.26438961827697549</v>
      </c>
      <c r="BB587" s="113">
        <f t="shared" si="130"/>
        <v>-1.146379462934616</v>
      </c>
      <c r="BC587" s="50"/>
      <c r="BD587" s="50"/>
    </row>
    <row r="588" spans="1:56">
      <c r="A588" s="85">
        <v>587</v>
      </c>
      <c r="B588" s="114">
        <v>0.72224265390867459</v>
      </c>
      <c r="C588" s="114">
        <v>0.50075058411027729</v>
      </c>
      <c r="D588" s="114">
        <v>0.92360222824563287</v>
      </c>
      <c r="E588" s="114">
        <v>0.48049878797692402</v>
      </c>
      <c r="F588" s="114">
        <v>0.65880035180586249</v>
      </c>
      <c r="G588" s="114">
        <v>0.58417063219961451</v>
      </c>
      <c r="H588" s="114">
        <v>0.28528877668624752</v>
      </c>
      <c r="I588" s="114">
        <v>0.99475754187022325</v>
      </c>
      <c r="J588" s="114">
        <v>0.25243414786790086</v>
      </c>
      <c r="K588" s="94">
        <v>0.27929527256695486</v>
      </c>
      <c r="L588" s="95"/>
      <c r="M588" s="96">
        <v>587</v>
      </c>
      <c r="N588" s="117">
        <v>0.58951673070442767</v>
      </c>
      <c r="O588" s="117">
        <v>1.8814364632950002E-3</v>
      </c>
      <c r="P588" s="117">
        <v>1.429726457875633</v>
      </c>
      <c r="Q588" s="117">
        <v>-4.8901772938535183E-2</v>
      </c>
      <c r="R588" s="117">
        <v>0.40919127562241864</v>
      </c>
      <c r="S588" s="117">
        <v>0.21257466319480531</v>
      </c>
      <c r="T588" s="117">
        <v>-0.56720111091212022</v>
      </c>
      <c r="U588" s="114">
        <v>2.5594127794364323</v>
      </c>
      <c r="V588" s="114">
        <v>-0.66684946084967833</v>
      </c>
      <c r="W588" s="88">
        <v>-0.58493630628099313</v>
      </c>
      <c r="X588" s="50"/>
      <c r="Y588" s="89">
        <v>587</v>
      </c>
      <c r="Z588" s="114">
        <f>(幕後結果!$AB$2+幕後結果!$AB$4*幕後結果_最佳化!$N1589)*12/3</f>
        <v>0.68362440604034858</v>
      </c>
      <c r="AA588" s="114">
        <f>(幕後結果!$AC$2+幕後結果!$AC$4*幕後結果_最佳化!$O1589)*12/3</f>
        <v>1.8118067298549791</v>
      </c>
      <c r="AB588" s="114">
        <f>(幕後結果!$AD$2+幕後結果!$AD$4*幕後結果_最佳化!$P1589)*12/3</f>
        <v>1.3331480848534369</v>
      </c>
      <c r="AC588" s="114">
        <f>(幕後結果!$AE$2+幕後結果!$AE$4*幕後結果_最佳化!$Q1589)*12/3</f>
        <v>-0.46470292346540765</v>
      </c>
      <c r="AD588" s="114">
        <f>(幕後結果!$AF$2+幕後結果!$AF$4*幕後結果_最佳化!$R1589)*12/3</f>
        <v>3.9895728326672764E-2</v>
      </c>
      <c r="AE588" s="114">
        <f>(幕後結果!$AG$2+幕後結果!$AG$4*幕後結果_最佳化!$S1589)*12/3</f>
        <v>0.98768320084592232</v>
      </c>
      <c r="AF588" s="114">
        <f>(幕後結果!$AH$2+幕後結果!$AH$4*幕後結果_最佳化!$T1589)*12/3</f>
        <v>-0.50663204573423559</v>
      </c>
      <c r="AG588" s="114">
        <f>(幕後結果!$AI$2+幕後結果!$AI$4*幕後結果_最佳化!$U1589)*12/3</f>
        <v>2.547447734595417</v>
      </c>
      <c r="AH588" s="114">
        <f>(幕後結果!$AJ$2+幕後結果!$AJ$4*幕後結果_最佳化!$V1589)*12/3</f>
        <v>0.40402253027350166</v>
      </c>
      <c r="AI588" s="90">
        <f>(幕後結果!$AK$2+幕後結果!$AK$4*幕後結果_最佳化!$W1589)*12/3</f>
        <v>0.9478634985998986</v>
      </c>
      <c r="AJ588" s="50"/>
      <c r="AK588" s="50"/>
      <c r="AL588" s="50"/>
      <c r="AM588" s="98">
        <v>587</v>
      </c>
      <c r="AN588" s="118">
        <f t="shared" si="118"/>
        <v>0.12885423255160619</v>
      </c>
      <c r="AO588" s="118">
        <f t="shared" si="119"/>
        <v>9.791162218851053E-2</v>
      </c>
      <c r="AP588" s="118">
        <f t="shared" si="120"/>
        <v>3.8232935380960432E-2</v>
      </c>
      <c r="AQ588" s="118">
        <f t="shared" si="121"/>
        <v>0.13536081775418018</v>
      </c>
      <c r="AR588" s="118">
        <f t="shared" si="122"/>
        <v>5.1616102325710518E-2</v>
      </c>
      <c r="AS588" s="118">
        <f t="shared" si="123"/>
        <v>0.14449014295470866</v>
      </c>
      <c r="AT588" s="118">
        <f t="shared" si="124"/>
        <v>7.8566232137245451E-2</v>
      </c>
      <c r="AU588" s="118">
        <f t="shared" si="125"/>
        <v>9.2256872615799235E-2</v>
      </c>
      <c r="AV588" s="118">
        <f t="shared" si="126"/>
        <v>0.10912374706862432</v>
      </c>
      <c r="AW588" s="118">
        <f t="shared" si="127"/>
        <v>0.12358729502265459</v>
      </c>
      <c r="AX588" s="118">
        <f t="shared" si="128"/>
        <v>1.0000000000000002</v>
      </c>
      <c r="AY588" s="118">
        <f>SUMPRODUCT(AN588:AW588,幕後結果_最佳化!$Z$1005:$AI$1005)</f>
        <v>5.4211134203347305E-2</v>
      </c>
      <c r="AZ588" s="118">
        <f>(SUMPRODUCT(AN588:AW588,MMULT(AN588:AW588,幕後結果!$AB$9:$AK$18)))*252</f>
        <v>5.9424354537446288E-2</v>
      </c>
      <c r="BA588" s="118">
        <f t="shared" si="129"/>
        <v>0.24377111095748463</v>
      </c>
      <c r="BB588" s="113">
        <f t="shared" si="130"/>
        <v>4.6400634426776048E-2</v>
      </c>
      <c r="BC588" s="50"/>
      <c r="BD588" s="50"/>
    </row>
    <row r="589" spans="1:56">
      <c r="A589" s="85">
        <v>588</v>
      </c>
      <c r="B589" s="114">
        <v>0.74330507096205212</v>
      </c>
      <c r="C589" s="114">
        <v>0.63299061846901439</v>
      </c>
      <c r="D589" s="114">
        <v>0.47530300465039743</v>
      </c>
      <c r="E589" s="114">
        <v>0.2868054467004757</v>
      </c>
      <c r="F589" s="114">
        <v>0.51631734495753978</v>
      </c>
      <c r="G589" s="114">
        <v>0.99425718405784025</v>
      </c>
      <c r="H589" s="114">
        <v>0.89177222165089409</v>
      </c>
      <c r="I589" s="114">
        <v>0.76079945523215398</v>
      </c>
      <c r="J589" s="114">
        <v>0.62114977334098476</v>
      </c>
      <c r="K589" s="94">
        <v>0.60327556376019098</v>
      </c>
      <c r="L589" s="95"/>
      <c r="M589" s="96">
        <v>588</v>
      </c>
      <c r="N589" s="117">
        <v>0.65356847817913544</v>
      </c>
      <c r="O589" s="117">
        <v>0.33978457744619872</v>
      </c>
      <c r="P589" s="117">
        <v>-6.1945781264833334E-2</v>
      </c>
      <c r="Q589" s="117">
        <v>-0.56274154002328902</v>
      </c>
      <c r="R589" s="117">
        <v>4.0912929177882112E-2</v>
      </c>
      <c r="S589" s="117">
        <v>2.5275657401557625</v>
      </c>
      <c r="T589" s="117">
        <v>1.236008089578829</v>
      </c>
      <c r="U589" s="114">
        <v>0.70887654818976564</v>
      </c>
      <c r="V589" s="114">
        <v>0.3085019018311671</v>
      </c>
      <c r="W589" s="88">
        <v>0.26183471666551333</v>
      </c>
      <c r="X589" s="50"/>
      <c r="Y589" s="89">
        <v>588</v>
      </c>
      <c r="Z589" s="114">
        <f>(幕後結果!$AB$2+幕後結果!$AB$4*幕後結果_最佳化!$N1590)*12/3</f>
        <v>0.76314787853885768</v>
      </c>
      <c r="AA589" s="114">
        <f>(幕後結果!$AC$2+幕後結果!$AC$4*幕後結果_最佳化!$O1590)*12/3</f>
        <v>2.2029841920845827</v>
      </c>
      <c r="AB589" s="114">
        <f>(幕後結果!$AD$2+幕後結果!$AD$4*幕後結果_最佳化!$P1590)*12/3</f>
        <v>-1.7934251925271316E-2</v>
      </c>
      <c r="AC589" s="114">
        <f>(幕後結果!$AE$2+幕後結果!$AE$4*幕後結果_最佳化!$Q1590)*12/3</f>
        <v>-0.74201954397221515</v>
      </c>
      <c r="AD589" s="114">
        <f>(幕後結果!$AF$2+幕後結果!$AF$4*幕後結果_最佳化!$R1590)*12/3</f>
        <v>-0.60168159759158857</v>
      </c>
      <c r="AE589" s="114">
        <f>(幕後結果!$AG$2+幕後結果!$AG$4*幕後結果_最佳化!$S1590)*12/3</f>
        <v>2.8628806743984767</v>
      </c>
      <c r="AF589" s="114">
        <f>(幕後結果!$AH$2+幕後結果!$AH$4*幕後結果_最佳化!$T1590)*12/3</f>
        <v>9.2045203152984589E-2</v>
      </c>
      <c r="AG589" s="114">
        <f>(幕後結果!$AI$2+幕後結果!$AI$4*幕後結果_最佳化!$U1590)*12/3</f>
        <v>-0.38617121565085344</v>
      </c>
      <c r="AH589" s="114">
        <f>(幕後結果!$AJ$2+幕後結果!$AJ$4*幕後結果_最佳化!$V1590)*12/3</f>
        <v>1.3083744323392805</v>
      </c>
      <c r="AI589" s="90">
        <f>(幕後結果!$AK$2+幕後結果!$AK$4*幕後結果_最佳化!$W1590)*12/3</f>
        <v>1.398047642309922</v>
      </c>
      <c r="AJ589" s="50"/>
      <c r="AK589" s="50"/>
      <c r="AL589" s="50"/>
      <c r="AM589" s="98">
        <v>588</v>
      </c>
      <c r="AN589" s="118">
        <f t="shared" si="118"/>
        <v>0.13332589276991993</v>
      </c>
      <c r="AO589" s="118">
        <f t="shared" si="119"/>
        <v>1.0624176277344036E-2</v>
      </c>
      <c r="AP589" s="118">
        <f t="shared" si="120"/>
        <v>6.1650530043515089E-2</v>
      </c>
      <c r="AQ589" s="118">
        <f t="shared" si="121"/>
        <v>0.11269663632510293</v>
      </c>
      <c r="AR589" s="118">
        <f t="shared" si="122"/>
        <v>0.11952337134574779</v>
      </c>
      <c r="AS589" s="118">
        <f t="shared" si="123"/>
        <v>0.19285353852947909</v>
      </c>
      <c r="AT589" s="118">
        <f t="shared" si="124"/>
        <v>0.1460354224000453</v>
      </c>
      <c r="AU589" s="118">
        <f t="shared" si="125"/>
        <v>8.836633845413365E-2</v>
      </c>
      <c r="AV589" s="118">
        <f t="shared" si="126"/>
        <v>1.04042404660646E-2</v>
      </c>
      <c r="AW589" s="118">
        <f t="shared" si="127"/>
        <v>0.12451985338864759</v>
      </c>
      <c r="AX589" s="118">
        <f t="shared" si="128"/>
        <v>1</v>
      </c>
      <c r="AY589" s="118">
        <f>SUMPRODUCT(AN589:AW589,幕後結果_最佳化!$Z$1005:$AI$1005)</f>
        <v>-0.19357664421264786</v>
      </c>
      <c r="AZ589" s="118">
        <f>(SUMPRODUCT(AN589:AW589,MMULT(AN589:AW589,幕後結果!$AB$9:$AK$18)))*252</f>
        <v>6.32513240653053E-2</v>
      </c>
      <c r="BA589" s="118">
        <f t="shared" si="129"/>
        <v>0.25149815916882035</v>
      </c>
      <c r="BB589" s="113">
        <f t="shared" si="130"/>
        <v>-0.94027186916271155</v>
      </c>
      <c r="BC589" s="50"/>
      <c r="BD589" s="50"/>
    </row>
    <row r="590" spans="1:56">
      <c r="A590" s="85">
        <v>589</v>
      </c>
      <c r="B590" s="114">
        <v>8.8277776336351366E-2</v>
      </c>
      <c r="C590" s="114">
        <v>0.67849376639447367</v>
      </c>
      <c r="D590" s="114">
        <v>0.17478483145331025</v>
      </c>
      <c r="E590" s="114">
        <v>0.61577754555527386</v>
      </c>
      <c r="F590" s="114">
        <v>0.85871589893949651</v>
      </c>
      <c r="G590" s="114">
        <v>0.73685620764670112</v>
      </c>
      <c r="H590" s="114">
        <v>0.36556937490269203</v>
      </c>
      <c r="I590" s="114">
        <v>0.18638125768217639</v>
      </c>
      <c r="J590" s="114">
        <v>0.81398362614459718</v>
      </c>
      <c r="K590" s="94">
        <v>0.60908340275067308</v>
      </c>
      <c r="L590" s="95"/>
      <c r="M590" s="96">
        <v>589</v>
      </c>
      <c r="N590" s="117">
        <v>-1.3514367984994236</v>
      </c>
      <c r="O590" s="117">
        <v>0.46349099615442169</v>
      </c>
      <c r="P590" s="117">
        <v>-0.93542433060270214</v>
      </c>
      <c r="Q590" s="117">
        <v>0.29440963034576761</v>
      </c>
      <c r="R590" s="117">
        <v>1.0745679619300361</v>
      </c>
      <c r="S590" s="117">
        <v>0.63368320965310099</v>
      </c>
      <c r="T590" s="117">
        <v>-0.34361113466728116</v>
      </c>
      <c r="U590" s="114">
        <v>-0.89131068989863105</v>
      </c>
      <c r="V590" s="114">
        <v>0.89267218938286486</v>
      </c>
      <c r="W590" s="88">
        <v>0.27693086204557288</v>
      </c>
      <c r="X590" s="50"/>
      <c r="Y590" s="89">
        <v>589</v>
      </c>
      <c r="Z590" s="114">
        <f>(幕後結果!$AB$2+幕後結果!$AB$4*幕後結果_最佳化!$N1591)*12/3</f>
        <v>-1.7261672184812991</v>
      </c>
      <c r="AA590" s="114">
        <f>(幕後結果!$AC$2+幕後結果!$AC$4*幕後結果_最佳化!$O1591)*12/3</f>
        <v>1.009410800152249</v>
      </c>
      <c r="AB590" s="114">
        <f>(幕後結果!$AD$2+幕後結果!$AD$4*幕後結果_最佳化!$P1591)*12/3</f>
        <v>-3.0555292104251528</v>
      </c>
      <c r="AC590" s="114">
        <f>(幕後結果!$AE$2+幕後結果!$AE$4*幕後結果_最佳化!$Q1591)*12/3</f>
        <v>-0.37853511452124494</v>
      </c>
      <c r="AD590" s="114">
        <f>(幕後結果!$AF$2+幕後結果!$AF$4*幕後結果_最佳化!$R1591)*12/3</f>
        <v>-0.29014673866450835</v>
      </c>
      <c r="AE590" s="114">
        <f>(幕後結果!$AG$2+幕後結果!$AG$4*幕後結果_最佳化!$S1591)*12/3</f>
        <v>0.88219475410754811</v>
      </c>
      <c r="AF590" s="114">
        <f>(幕後結果!$AH$2+幕後結果!$AH$4*幕後結果_最佳化!$T1591)*12/3</f>
        <v>-0.31887297955784472</v>
      </c>
      <c r="AG590" s="114">
        <f>(幕後結果!$AI$2+幕後結果!$AI$4*幕後結果_最佳化!$U1591)*12/3</f>
        <v>-3.4057778184520111</v>
      </c>
      <c r="AH590" s="114">
        <f>(幕後結果!$AJ$2+幕後結果!$AJ$4*幕後結果_最佳化!$V1591)*12/3</f>
        <v>0.97026924796319436</v>
      </c>
      <c r="AI590" s="90">
        <f>(幕後結果!$AK$2+幕後結果!$AK$4*幕後結果_最佳化!$W1591)*12/3</f>
        <v>0.86942451319731562</v>
      </c>
      <c r="AJ590" s="50"/>
      <c r="AK590" s="50"/>
      <c r="AL590" s="50"/>
      <c r="AM590" s="98">
        <v>589</v>
      </c>
      <c r="AN590" s="118">
        <f t="shared" si="118"/>
        <v>0.13856638034358768</v>
      </c>
      <c r="AO590" s="118">
        <f t="shared" si="119"/>
        <v>0.18953100977450113</v>
      </c>
      <c r="AP590" s="118">
        <f t="shared" si="120"/>
        <v>7.7828277017250105E-2</v>
      </c>
      <c r="AQ590" s="118">
        <f t="shared" si="121"/>
        <v>3.2071089072110176E-2</v>
      </c>
      <c r="AR590" s="118">
        <f t="shared" si="122"/>
        <v>5.7886767592104094E-2</v>
      </c>
      <c r="AS590" s="118">
        <f t="shared" si="123"/>
        <v>1.9607258176489877E-2</v>
      </c>
      <c r="AT590" s="118">
        <f t="shared" si="124"/>
        <v>3.7889841456579108E-2</v>
      </c>
      <c r="AU590" s="118">
        <f t="shared" si="125"/>
        <v>0.17611161983998333</v>
      </c>
      <c r="AV590" s="118">
        <f t="shared" si="126"/>
        <v>0.16403225716882858</v>
      </c>
      <c r="AW590" s="118">
        <f t="shared" si="127"/>
        <v>0.10647549955856607</v>
      </c>
      <c r="AX590" s="118">
        <f t="shared" si="128"/>
        <v>1.0000000000000002</v>
      </c>
      <c r="AY590" s="118">
        <f>SUMPRODUCT(AN590:AW590,幕後結果_最佳化!$Z$1005:$AI$1005)</f>
        <v>3.6569123262902917E-2</v>
      </c>
      <c r="AZ590" s="118">
        <f>(SUMPRODUCT(AN590:AW590,MMULT(AN590:AW590,幕後結果!$AB$9:$AK$18)))*252</f>
        <v>8.4368809000406469E-2</v>
      </c>
      <c r="BA590" s="118">
        <f t="shared" si="129"/>
        <v>0.29046309404192205</v>
      </c>
      <c r="BB590" s="113">
        <f t="shared" si="130"/>
        <v>-2.1795804241427515E-2</v>
      </c>
      <c r="BC590" s="50"/>
      <c r="BD590" s="50"/>
    </row>
    <row r="591" spans="1:56">
      <c r="A591" s="85">
        <v>590</v>
      </c>
      <c r="B591" s="114">
        <v>0.53121212241971527</v>
      </c>
      <c r="C591" s="114">
        <v>0.33792817954682985</v>
      </c>
      <c r="D591" s="114">
        <v>6.1023685351319523E-2</v>
      </c>
      <c r="E591" s="114">
        <v>5.8123300876063766E-2</v>
      </c>
      <c r="F591" s="114">
        <v>0.41947963472702843</v>
      </c>
      <c r="G591" s="114">
        <v>9.3132770885429039E-2</v>
      </c>
      <c r="H591" s="114">
        <v>0.62584552428398799</v>
      </c>
      <c r="I591" s="114">
        <v>0.61813232265077955</v>
      </c>
      <c r="J591" s="114">
        <v>0.2047073650153759</v>
      </c>
      <c r="K591" s="94">
        <v>0.59774018418932839</v>
      </c>
      <c r="L591" s="95"/>
      <c r="M591" s="96">
        <v>590</v>
      </c>
      <c r="N591" s="117">
        <v>7.8317175740716491E-2</v>
      </c>
      <c r="O591" s="117">
        <v>-0.41812413595490994</v>
      </c>
      <c r="P591" s="117">
        <v>-1.5462368758072338</v>
      </c>
      <c r="Q591" s="117">
        <v>-1.5707247324682616</v>
      </c>
      <c r="R591" s="117">
        <v>-0.20322487704912973</v>
      </c>
      <c r="S591" s="117">
        <v>-1.3217075854810303</v>
      </c>
      <c r="T591" s="117">
        <v>0.32086994442792616</v>
      </c>
      <c r="U591" s="114">
        <v>0.30057925203516572</v>
      </c>
      <c r="V591" s="114">
        <v>-0.82492401714176378</v>
      </c>
      <c r="W591" s="88">
        <v>0.24750214505057272</v>
      </c>
      <c r="X591" s="50"/>
      <c r="Y591" s="89">
        <v>590</v>
      </c>
      <c r="Z591" s="114">
        <f>(幕後結果!$AB$2+幕後結果!$AB$4*幕後結果_最佳化!$N1592)*12/3</f>
        <v>4.8944395686857906E-2</v>
      </c>
      <c r="AA591" s="114">
        <f>(幕後結果!$AC$2+幕後結果!$AC$4*幕後結果_最佳化!$O1592)*12/3</f>
        <v>1.041161291518649</v>
      </c>
      <c r="AB591" s="114">
        <f>(幕後結果!$AD$2+幕後結果!$AD$4*幕後結果_最佳化!$P1592)*12/3</f>
        <v>-2.5080649607176677</v>
      </c>
      <c r="AC591" s="114">
        <f>(幕後結果!$AE$2+幕後結果!$AE$4*幕後結果_最佳化!$Q1592)*12/3</f>
        <v>-1.5249607932711979</v>
      </c>
      <c r="AD591" s="114">
        <f>(幕後結果!$AF$2+幕後結果!$AF$4*幕後結果_最佳化!$R1592)*12/3</f>
        <v>-1.6104882484229079</v>
      </c>
      <c r="AE591" s="114">
        <f>(幕後結果!$AG$2+幕後結果!$AG$4*幕後結果_最佳化!$S1592)*12/3</f>
        <v>-1.239295918191637</v>
      </c>
      <c r="AF591" s="114">
        <f>(幕後結果!$AH$2+幕後結果!$AH$4*幕後結果_最佳化!$T1592)*12/3</f>
        <v>-0.44402431174943574</v>
      </c>
      <c r="AG591" s="114">
        <f>(幕後結果!$AI$2+幕後結果!$AI$4*幕後結果_最佳化!$U1592)*12/3</f>
        <v>-2.2847043145842978</v>
      </c>
      <c r="AH591" s="114">
        <f>(幕後結果!$AJ$2+幕後結果!$AJ$4*幕後結果_最佳化!$V1592)*12/3</f>
        <v>-0.27954763448129238</v>
      </c>
      <c r="AI591" s="90">
        <f>(幕後結果!$AK$2+幕後結果!$AK$4*幕後結果_最佳化!$W1592)*12/3</f>
        <v>0.54079709366851114</v>
      </c>
      <c r="AJ591" s="50"/>
      <c r="AK591" s="50"/>
      <c r="AL591" s="50"/>
      <c r="AM591" s="98">
        <v>590</v>
      </c>
      <c r="AN591" s="118">
        <f t="shared" si="118"/>
        <v>9.238952683899361E-2</v>
      </c>
      <c r="AO591" s="118">
        <f t="shared" si="119"/>
        <v>0.11549564594299221</v>
      </c>
      <c r="AP591" s="118">
        <f t="shared" si="120"/>
        <v>0.13095802114827867</v>
      </c>
      <c r="AQ591" s="118">
        <f t="shared" si="121"/>
        <v>8.8148815546176776E-2</v>
      </c>
      <c r="AR591" s="118">
        <f t="shared" si="122"/>
        <v>0.11654726321432364</v>
      </c>
      <c r="AS591" s="118">
        <f t="shared" si="123"/>
        <v>1.7925150708679609E-2</v>
      </c>
      <c r="AT591" s="118">
        <f t="shared" si="124"/>
        <v>5.8868800152937786E-2</v>
      </c>
      <c r="AU591" s="118">
        <f t="shared" si="125"/>
        <v>0.11826669139826829</v>
      </c>
      <c r="AV591" s="118">
        <f t="shared" si="126"/>
        <v>0.13693424230561335</v>
      </c>
      <c r="AW591" s="118">
        <f t="shared" si="127"/>
        <v>0.12446584274373586</v>
      </c>
      <c r="AX591" s="118">
        <f t="shared" si="128"/>
        <v>0.99999999999999989</v>
      </c>
      <c r="AY591" s="118">
        <f>SUMPRODUCT(AN591:AW591,幕後結果_最佳化!$Z$1005:$AI$1005)</f>
        <v>-0.10432749469352072</v>
      </c>
      <c r="AZ591" s="118">
        <f>(SUMPRODUCT(AN591:AW591,MMULT(AN591:AW591,幕後結果!$AB$9:$AK$18)))*252</f>
        <v>7.6358910337030697E-2</v>
      </c>
      <c r="BA591" s="118">
        <f t="shared" si="129"/>
        <v>0.27633116063345209</v>
      </c>
      <c r="BB591" s="113">
        <f t="shared" si="130"/>
        <v>-0.53279367537132427</v>
      </c>
      <c r="BC591" s="50"/>
      <c r="BD591" s="50"/>
    </row>
    <row r="592" spans="1:56">
      <c r="A592" s="85">
        <v>591</v>
      </c>
      <c r="B592" s="114">
        <v>0.35127405608840712</v>
      </c>
      <c r="C592" s="114">
        <v>0.76446397774422126</v>
      </c>
      <c r="D592" s="114">
        <v>0.61649050482617684</v>
      </c>
      <c r="E592" s="114">
        <v>0.74810589551886486</v>
      </c>
      <c r="F592" s="114">
        <v>0.68666936519536881</v>
      </c>
      <c r="G592" s="114">
        <v>0.10828155538533535</v>
      </c>
      <c r="H592" s="114">
        <v>0.20240911792377592</v>
      </c>
      <c r="I592" s="114">
        <v>0.18225499632596343</v>
      </c>
      <c r="J592" s="114">
        <v>0.85133886739349007</v>
      </c>
      <c r="K592" s="94">
        <v>0.17722326456472781</v>
      </c>
      <c r="L592" s="95"/>
      <c r="M592" s="96">
        <v>591</v>
      </c>
      <c r="N592" s="117">
        <v>-0.38188305156556052</v>
      </c>
      <c r="O592" s="117">
        <v>0.72073586037762971</v>
      </c>
      <c r="P592" s="117">
        <v>0.29627642231573237</v>
      </c>
      <c r="Q592" s="117">
        <v>0.66854117333486585</v>
      </c>
      <c r="R592" s="117">
        <v>0.48643148834321503</v>
      </c>
      <c r="S592" s="117">
        <v>-1.2357187895556334</v>
      </c>
      <c r="T592" s="117">
        <v>-0.83304697672508099</v>
      </c>
      <c r="U592" s="114">
        <v>-0.9068048727598006</v>
      </c>
      <c r="V592" s="114">
        <v>1.0421928761251049</v>
      </c>
      <c r="W592" s="88">
        <v>-0.92599894382615622</v>
      </c>
      <c r="X592" s="50"/>
      <c r="Y592" s="89">
        <v>591</v>
      </c>
      <c r="Z592" s="114">
        <f>(幕後結果!$AB$2+幕後結果!$AB$4*幕後結果_最佳化!$N1593)*12/3</f>
        <v>-0.52241737917259168</v>
      </c>
      <c r="AA592" s="114">
        <f>(幕後結果!$AC$2+幕後結果!$AC$4*幕後結果_最佳化!$O1593)*12/3</f>
        <v>1.9140292497390059</v>
      </c>
      <c r="AB592" s="114">
        <f>(幕後結果!$AD$2+幕後結果!$AD$4*幕後結果_最佳化!$P1593)*12/3</f>
        <v>-0.60894400025212936</v>
      </c>
      <c r="AC592" s="114">
        <f>(幕後結果!$AE$2+幕後結果!$AE$4*幕後結果_最佳化!$Q1593)*12/3</f>
        <v>-1.7364746646269302E-2</v>
      </c>
      <c r="AD592" s="114">
        <f>(幕後結果!$AF$2+幕後結果!$AF$4*幕後結果_最佳化!$R1593)*12/3</f>
        <v>-0.21485953627824739</v>
      </c>
      <c r="AE592" s="114">
        <f>(幕後結果!$AG$2+幕後結果!$AG$4*幕後結果_最佳化!$S1593)*12/3</f>
        <v>-0.39716006312338431</v>
      </c>
      <c r="AF592" s="114">
        <f>(幕後結果!$AH$2+幕後結果!$AH$4*幕後結果_最佳化!$T1593)*12/3</f>
        <v>-0.45899713837544925</v>
      </c>
      <c r="AG592" s="114">
        <f>(幕後結果!$AI$2+幕後結果!$AI$4*幕後結果_最佳化!$U1593)*12/3</f>
        <v>-2.8788758286570659</v>
      </c>
      <c r="AH592" s="114">
        <f>(幕後結果!$AJ$2+幕後結果!$AJ$4*幕後結果_最佳化!$V1593)*12/3</f>
        <v>1.0197277862878389</v>
      </c>
      <c r="AI592" s="90">
        <f>(幕後結果!$AK$2+幕後結果!$AK$4*幕後結果_最佳化!$W1593)*12/3</f>
        <v>6.9672668969888552E-2</v>
      </c>
      <c r="AJ592" s="50"/>
      <c r="AK592" s="50"/>
      <c r="AL592" s="50"/>
      <c r="AM592" s="98">
        <v>591</v>
      </c>
      <c r="AN592" s="118">
        <f t="shared" si="118"/>
        <v>1.3129112755780813E-2</v>
      </c>
      <c r="AO592" s="118">
        <f t="shared" si="119"/>
        <v>4.5758538476640735E-2</v>
      </c>
      <c r="AP592" s="118">
        <f t="shared" si="120"/>
        <v>0.20050052494529774</v>
      </c>
      <c r="AQ592" s="118">
        <f t="shared" si="121"/>
        <v>2.9978034081726376E-2</v>
      </c>
      <c r="AR592" s="118">
        <f t="shared" si="122"/>
        <v>0.24676664513104579</v>
      </c>
      <c r="AS592" s="118">
        <f t="shared" si="123"/>
        <v>3.0603285891929212E-2</v>
      </c>
      <c r="AT592" s="118">
        <f t="shared" si="124"/>
        <v>0.18960183520177265</v>
      </c>
      <c r="AU592" s="118">
        <f t="shared" si="125"/>
        <v>2.1391697532337332E-2</v>
      </c>
      <c r="AV592" s="118">
        <f t="shared" si="126"/>
        <v>0.16591834548180295</v>
      </c>
      <c r="AW592" s="118">
        <f t="shared" si="127"/>
        <v>5.6351980501666392E-2</v>
      </c>
      <c r="AX592" s="118">
        <f t="shared" si="128"/>
        <v>1</v>
      </c>
      <c r="AY592" s="118">
        <f>SUMPRODUCT(AN592:AW592,幕後結果_最佳化!$Z$1005:$AI$1005)</f>
        <v>-0.26479273599951547</v>
      </c>
      <c r="AZ592" s="118">
        <f>(SUMPRODUCT(AN592:AW592,MMULT(AN592:AW592,幕後結果!$AB$9:$AK$18)))*252</f>
        <v>7.0803558690825288E-2</v>
      </c>
      <c r="BA592" s="118">
        <f t="shared" si="129"/>
        <v>0.26608938101853158</v>
      </c>
      <c r="BB592" s="113">
        <f t="shared" si="130"/>
        <v>-1.1563510532503605</v>
      </c>
      <c r="BC592" s="50"/>
      <c r="BD592" s="50"/>
    </row>
    <row r="593" spans="1:56">
      <c r="A593" s="85">
        <v>592</v>
      </c>
      <c r="B593" s="114">
        <v>1.3372294708694055E-2</v>
      </c>
      <c r="C593" s="114">
        <v>0.6631421171468006</v>
      </c>
      <c r="D593" s="114">
        <v>0.62933871895144233</v>
      </c>
      <c r="E593" s="114">
        <v>7.4784508689418105E-2</v>
      </c>
      <c r="F593" s="114">
        <v>5.8009695197408728E-2</v>
      </c>
      <c r="G593" s="114">
        <v>0.10729027118577972</v>
      </c>
      <c r="H593" s="114">
        <v>0.98996546142129294</v>
      </c>
      <c r="I593" s="114">
        <v>0.31505925385190947</v>
      </c>
      <c r="J593" s="114">
        <v>0.41171055559724823</v>
      </c>
      <c r="K593" s="94">
        <v>0.45048610409998435</v>
      </c>
      <c r="L593" s="95"/>
      <c r="M593" s="96">
        <v>592</v>
      </c>
      <c r="N593" s="117">
        <v>-2.2152255148868409</v>
      </c>
      <c r="O593" s="117">
        <v>0.42105384226215337</v>
      </c>
      <c r="P593" s="117">
        <v>0.33010243672755019</v>
      </c>
      <c r="Q593" s="117">
        <v>-1.4410554525096424</v>
      </c>
      <c r="R593" s="117">
        <v>-1.571703240175329</v>
      </c>
      <c r="S593" s="117">
        <v>-1.2410682362726053</v>
      </c>
      <c r="T593" s="117">
        <v>2.3250539206173135</v>
      </c>
      <c r="U593" s="114">
        <v>-0.48156005558259846</v>
      </c>
      <c r="V593" s="114">
        <v>-0.22314698526097548</v>
      </c>
      <c r="W593" s="88">
        <v>-0.12443330055688508</v>
      </c>
      <c r="X593" s="50"/>
      <c r="Y593" s="89">
        <v>592</v>
      </c>
      <c r="Z593" s="114">
        <f>(幕後結果!$AB$2+幕後結果!$AB$4*幕後結果_最佳化!$N1594)*12/3</f>
        <v>-2.7986044421383345</v>
      </c>
      <c r="AA593" s="114">
        <f>(幕後結果!$AC$2+幕後結果!$AC$4*幕後結果_最佳化!$O1594)*12/3</f>
        <v>0.39633385277728217</v>
      </c>
      <c r="AB593" s="114">
        <f>(幕後結果!$AD$2+幕後結果!$AD$4*幕後結果_最佳化!$P1594)*12/3</f>
        <v>-2.6863683469955344</v>
      </c>
      <c r="AC593" s="114">
        <f>(幕後結果!$AE$2+幕後結果!$AE$4*幕後結果_最佳化!$Q1594)*12/3</f>
        <v>-1.5820581740704125</v>
      </c>
      <c r="AD593" s="114">
        <f>(幕後結果!$AF$2+幕後結果!$AF$4*幕後結果_最佳化!$R1594)*12/3</f>
        <v>-3.4924065884185005</v>
      </c>
      <c r="AE593" s="114">
        <f>(幕後結果!$AG$2+幕後結果!$AG$4*幕後結果_最佳化!$S1594)*12/3</f>
        <v>-1.7349091852544938</v>
      </c>
      <c r="AF593" s="114">
        <f>(幕後結果!$AH$2+幕後結果!$AH$4*幕後結果_最佳化!$T1594)*12/3</f>
        <v>0.37288617336075386</v>
      </c>
      <c r="AG593" s="114">
        <f>(幕後結果!$AI$2+幕後結果!$AI$4*幕後結果_最佳化!$U1594)*12/3</f>
        <v>-3.8907236490772683</v>
      </c>
      <c r="AH593" s="114">
        <f>(幕後結果!$AJ$2+幕後結果!$AJ$4*幕後結果_最佳化!$V1594)*12/3</f>
        <v>0.69337803870666603</v>
      </c>
      <c r="AI593" s="90">
        <f>(幕後結果!$AK$2+幕後結果!$AK$4*幕後結果_最佳化!$W1594)*12/3</f>
        <v>-0.27734920671017738</v>
      </c>
      <c r="AJ593" s="50"/>
      <c r="AK593" s="50"/>
      <c r="AL593" s="50"/>
      <c r="AM593" s="98">
        <v>592</v>
      </c>
      <c r="AN593" s="118">
        <f t="shared" si="118"/>
        <v>8.7403737788035563E-2</v>
      </c>
      <c r="AO593" s="118">
        <f t="shared" si="119"/>
        <v>0.15364725660880427</v>
      </c>
      <c r="AP593" s="118">
        <f t="shared" si="120"/>
        <v>3.3166667730501719E-2</v>
      </c>
      <c r="AQ593" s="118">
        <f t="shared" si="121"/>
        <v>9.1816421004341578E-2</v>
      </c>
      <c r="AR593" s="118">
        <f t="shared" si="122"/>
        <v>0.10495274239684969</v>
      </c>
      <c r="AS593" s="118">
        <f t="shared" si="123"/>
        <v>7.4285371296344674E-2</v>
      </c>
      <c r="AT593" s="118">
        <f t="shared" si="124"/>
        <v>5.7814003690120123E-2</v>
      </c>
      <c r="AU593" s="118">
        <f t="shared" si="125"/>
        <v>0.18930923492765417</v>
      </c>
      <c r="AV593" s="118">
        <f t="shared" si="126"/>
        <v>0.10393402304496813</v>
      </c>
      <c r="AW593" s="118">
        <f t="shared" si="127"/>
        <v>0.10367054151238018</v>
      </c>
      <c r="AX593" s="118">
        <f t="shared" si="128"/>
        <v>1</v>
      </c>
      <c r="AY593" s="118">
        <f>SUMPRODUCT(AN593:AW593,幕後結果_最佳化!$Z$1005:$AI$1005)</f>
        <v>-9.6077522582499297E-2</v>
      </c>
      <c r="AZ593" s="118">
        <f>(SUMPRODUCT(AN593:AW593,MMULT(AN593:AW593,幕後結果!$AB$9:$AK$18)))*252</f>
        <v>7.2863058795143237E-2</v>
      </c>
      <c r="BA593" s="118">
        <f t="shared" si="129"/>
        <v>0.2699315816927379</v>
      </c>
      <c r="BB593" s="113">
        <f t="shared" si="130"/>
        <v>-0.51486203174512901</v>
      </c>
      <c r="BC593" s="50"/>
      <c r="BD593" s="50"/>
    </row>
    <row r="594" spans="1:56">
      <c r="A594" s="85">
        <v>593</v>
      </c>
      <c r="B594" s="114">
        <v>0.94971151051532399</v>
      </c>
      <c r="C594" s="114">
        <v>0.64415062102112475</v>
      </c>
      <c r="D594" s="114">
        <v>0.82045431431227889</v>
      </c>
      <c r="E594" s="114">
        <v>0.75981071063920003</v>
      </c>
      <c r="F594" s="114">
        <v>0.44145262174474587</v>
      </c>
      <c r="G594" s="114">
        <v>0.37658233902567484</v>
      </c>
      <c r="H594" s="114">
        <v>0.58260333064106162</v>
      </c>
      <c r="I594" s="114">
        <v>0.48302397701656785</v>
      </c>
      <c r="J594" s="114">
        <v>0.9716291282691083</v>
      </c>
      <c r="K594" s="94">
        <v>0.6475541888504126</v>
      </c>
      <c r="L594" s="95"/>
      <c r="M594" s="96">
        <v>593</v>
      </c>
      <c r="N594" s="117">
        <v>1.6420628533530601</v>
      </c>
      <c r="O594" s="117">
        <v>0.36957556816220694</v>
      </c>
      <c r="P594" s="117">
        <v>0.91709784279467921</v>
      </c>
      <c r="Q594" s="117">
        <v>0.70569379796467246</v>
      </c>
      <c r="R594" s="117">
        <v>-0.14728731621234203</v>
      </c>
      <c r="S594" s="117">
        <v>-0.31446923631802759</v>
      </c>
      <c r="T594" s="117">
        <v>0.20855795123056112</v>
      </c>
      <c r="U594" s="114">
        <v>-4.2565429161158796E-2</v>
      </c>
      <c r="V594" s="114">
        <v>1.9052949353374764</v>
      </c>
      <c r="W594" s="88">
        <v>0.37872562518083069</v>
      </c>
      <c r="X594" s="50"/>
      <c r="Y594" s="89">
        <v>593</v>
      </c>
      <c r="Z594" s="114">
        <f>(幕後結果!$AB$2+幕後結果!$AB$4*幕後結果_最佳化!$N1595)*12/3</f>
        <v>1.9904134623562968</v>
      </c>
      <c r="AA594" s="114">
        <f>(幕後結果!$AC$2+幕後結果!$AC$4*幕後結果_最佳化!$O1595)*12/3</f>
        <v>2.8851839242584369</v>
      </c>
      <c r="AB594" s="114">
        <f>(幕後結果!$AD$2+幕後結果!$AD$4*幕後結果_最佳化!$P1595)*12/3</f>
        <v>2.0908356105784618</v>
      </c>
      <c r="AC594" s="114">
        <f>(幕後結果!$AE$2+幕後結果!$AE$4*幕後結果_最佳化!$Q1595)*12/3</f>
        <v>0.16651012717792751</v>
      </c>
      <c r="AD594" s="114">
        <f>(幕後結果!$AF$2+幕後結果!$AF$4*幕後結果_最佳化!$R1595)*12/3</f>
        <v>-1.5431934831129368E-2</v>
      </c>
      <c r="AE594" s="114">
        <f>(幕後結果!$AG$2+幕後結果!$AG$4*幕後結果_最佳化!$S1595)*12/3</f>
        <v>0.88516245239051539</v>
      </c>
      <c r="AF594" s="114">
        <f>(幕後結果!$AH$2+幕後結果!$AH$4*幕後結果_最佳化!$T1595)*12/3</f>
        <v>-0.11825022028024319</v>
      </c>
      <c r="AG594" s="114">
        <f>(幕後結果!$AI$2+幕後結果!$AI$4*幕後結果_最佳化!$U1595)*12/3</f>
        <v>-0.59747615929556397</v>
      </c>
      <c r="AH594" s="114">
        <f>(幕後結果!$AJ$2+幕後結果!$AJ$4*幕後結果_最佳化!$V1595)*12/3</f>
        <v>1.9044115789040419</v>
      </c>
      <c r="AI594" s="90">
        <f>(幕後結果!$AK$2+幕後結果!$AK$4*幕後結果_最佳化!$W1595)*12/3</f>
        <v>1.8363495069008053</v>
      </c>
      <c r="AJ594" s="50"/>
      <c r="AK594" s="50"/>
      <c r="AL594" s="50"/>
      <c r="AM594" s="98">
        <v>593</v>
      </c>
      <c r="AN594" s="118">
        <f t="shared" si="118"/>
        <v>0.13177283854892438</v>
      </c>
      <c r="AO594" s="118">
        <f t="shared" si="119"/>
        <v>0.15612223064580952</v>
      </c>
      <c r="AP594" s="118">
        <f t="shared" si="120"/>
        <v>2.7647095578145327E-2</v>
      </c>
      <c r="AQ594" s="118">
        <f t="shared" si="121"/>
        <v>7.3390730674903495E-2</v>
      </c>
      <c r="AR594" s="118">
        <f t="shared" si="122"/>
        <v>9.3294987357878681E-2</v>
      </c>
      <c r="AS594" s="118">
        <f t="shared" si="123"/>
        <v>0.21877980698178268</v>
      </c>
      <c r="AT594" s="118">
        <f t="shared" si="124"/>
        <v>0.10856190861420909</v>
      </c>
      <c r="AU594" s="118">
        <f t="shared" si="125"/>
        <v>5.0077505251178794E-2</v>
      </c>
      <c r="AV594" s="118">
        <f t="shared" si="126"/>
        <v>4.9174828821276294E-2</v>
      </c>
      <c r="AW594" s="118">
        <f t="shared" si="127"/>
        <v>9.1178067525891693E-2</v>
      </c>
      <c r="AX594" s="118">
        <f t="shared" si="128"/>
        <v>1</v>
      </c>
      <c r="AY594" s="118">
        <f>SUMPRODUCT(AN594:AW594,幕後結果_最佳化!$Z$1005:$AI$1005)</f>
        <v>0.16428616510845878</v>
      </c>
      <c r="AZ594" s="118">
        <f>(SUMPRODUCT(AN594:AW594,MMULT(AN594:AW594,幕後結果!$AB$9:$AK$18)))*252</f>
        <v>6.6694709987459216E-2</v>
      </c>
      <c r="BA594" s="118">
        <f t="shared" si="129"/>
        <v>0.25825318969464678</v>
      </c>
      <c r="BB594" s="113">
        <f t="shared" si="130"/>
        <v>0.47002774777722311</v>
      </c>
      <c r="BC594" s="50"/>
      <c r="BD594" s="50"/>
    </row>
    <row r="595" spans="1:56">
      <c r="A595" s="85">
        <v>594</v>
      </c>
      <c r="B595" s="114">
        <v>0.20196945470091543</v>
      </c>
      <c r="C595" s="114">
        <v>0.52440175329681327</v>
      </c>
      <c r="D595" s="114">
        <v>9.4314146461494497E-2</v>
      </c>
      <c r="E595" s="114">
        <v>0.89068526066583931</v>
      </c>
      <c r="F595" s="114">
        <v>0.62251954018286804</v>
      </c>
      <c r="G595" s="114">
        <v>0.71295759756674149</v>
      </c>
      <c r="H595" s="114">
        <v>0.60623219420779351</v>
      </c>
      <c r="I595" s="114">
        <v>0.23325394341904326</v>
      </c>
      <c r="J595" s="114">
        <v>0.92979089950189908</v>
      </c>
      <c r="K595" s="94">
        <v>0.4836518470492801</v>
      </c>
      <c r="L595" s="95"/>
      <c r="M595" s="96">
        <v>594</v>
      </c>
      <c r="N595" s="117">
        <v>-0.83460719560833341</v>
      </c>
      <c r="O595" s="117">
        <v>6.1204314872152728E-2</v>
      </c>
      <c r="P595" s="117">
        <v>-1.3146478136864972</v>
      </c>
      <c r="Q595" s="117">
        <v>1.2301806113822242</v>
      </c>
      <c r="R595" s="117">
        <v>0.31210474619794148</v>
      </c>
      <c r="S595" s="117">
        <v>0.56204581450429481</v>
      </c>
      <c r="T595" s="117">
        <v>0.2695121267131898</v>
      </c>
      <c r="U595" s="114">
        <v>-0.72817268099699584</v>
      </c>
      <c r="V595" s="114">
        <v>1.4742354766379537</v>
      </c>
      <c r="W595" s="88">
        <v>-4.099021814553979E-2</v>
      </c>
      <c r="X595" s="50"/>
      <c r="Y595" s="89">
        <v>594</v>
      </c>
      <c r="Z595" s="114">
        <f>(幕後結果!$AB$2+幕後結果!$AB$4*幕後結果_最佳化!$N1596)*12/3</f>
        <v>-1.0844972198890799</v>
      </c>
      <c r="AA595" s="114">
        <f>(幕後結果!$AC$2+幕後結果!$AC$4*幕後結果_最佳化!$O1596)*12/3</f>
        <v>0.93455178893830604</v>
      </c>
      <c r="AB595" s="114">
        <f>(幕後結果!$AD$2+幕後結果!$AD$4*幕後結果_最佳化!$P1596)*12/3</f>
        <v>-3.0579259888311601</v>
      </c>
      <c r="AC595" s="114">
        <f>(幕後結果!$AE$2+幕後結果!$AE$4*幕後結果_最佳化!$Q1596)*12/3</f>
        <v>0.22549684477217694</v>
      </c>
      <c r="AD595" s="114">
        <f>(幕後結果!$AF$2+幕後結果!$AF$4*幕後結果_最佳化!$R1596)*12/3</f>
        <v>-0.82581904665327555</v>
      </c>
      <c r="AE595" s="114">
        <f>(幕後結果!$AG$2+幕後結果!$AG$4*幕後結果_最佳化!$S1596)*12/3</f>
        <v>0.88611443460984607</v>
      </c>
      <c r="AF595" s="114">
        <f>(幕後結果!$AH$2+幕後結果!$AH$4*幕後結果_最佳化!$T1596)*12/3</f>
        <v>-1.6699653146514948E-2</v>
      </c>
      <c r="AG595" s="114">
        <f>(幕後結果!$AI$2+幕後結果!$AI$4*幕後結果_最佳化!$U1596)*12/3</f>
        <v>-2.866189760940935</v>
      </c>
      <c r="AH595" s="114">
        <f>(幕後結果!$AJ$2+幕後結果!$AJ$4*幕後結果_最佳化!$V1596)*12/3</f>
        <v>1.517861806285006</v>
      </c>
      <c r="AI595" s="90">
        <f>(幕後結果!$AK$2+幕後結果!$AK$4*幕後結果_最佳化!$W1596)*12/3</f>
        <v>1.1219491394615377</v>
      </c>
      <c r="AJ595" s="50"/>
      <c r="AK595" s="50"/>
      <c r="AL595" s="50"/>
      <c r="AM595" s="98">
        <v>594</v>
      </c>
      <c r="AN595" s="118">
        <f t="shared" si="118"/>
        <v>0.12118688013671897</v>
      </c>
      <c r="AO595" s="118">
        <f t="shared" si="119"/>
        <v>2.796515640261317E-2</v>
      </c>
      <c r="AP595" s="118">
        <f t="shared" si="120"/>
        <v>0.17525135254394944</v>
      </c>
      <c r="AQ595" s="118">
        <f t="shared" si="121"/>
        <v>0.22554371502110901</v>
      </c>
      <c r="AR595" s="118">
        <f t="shared" si="122"/>
        <v>1.693618447841044E-2</v>
      </c>
      <c r="AS595" s="118">
        <f t="shared" si="123"/>
        <v>0.18590330934150417</v>
      </c>
      <c r="AT595" s="118">
        <f t="shared" si="124"/>
        <v>0.11067134981526394</v>
      </c>
      <c r="AU595" s="118">
        <f t="shared" si="125"/>
        <v>3.4609082371116651E-2</v>
      </c>
      <c r="AV595" s="118">
        <f t="shared" si="126"/>
        <v>6.2174331396596033E-2</v>
      </c>
      <c r="AW595" s="118">
        <f t="shared" si="127"/>
        <v>3.9758638492718212E-2</v>
      </c>
      <c r="AX595" s="118">
        <f t="shared" si="128"/>
        <v>0.99999999999999989</v>
      </c>
      <c r="AY595" s="118">
        <f>SUMPRODUCT(AN595:AW595,幕後結果_最佳化!$Z$1005:$AI$1005)</f>
        <v>-0.16120524793774893</v>
      </c>
      <c r="AZ595" s="118">
        <f>(SUMPRODUCT(AN595:AW595,MMULT(AN595:AW595,幕後結果!$AB$9:$AK$18)))*252</f>
        <v>6.8445460560258284E-2</v>
      </c>
      <c r="BA595" s="118">
        <f t="shared" si="129"/>
        <v>0.26162083357458038</v>
      </c>
      <c r="BB595" s="113">
        <f t="shared" si="130"/>
        <v>-0.78015670674623294</v>
      </c>
      <c r="BC595" s="50"/>
      <c r="BD595" s="50"/>
    </row>
    <row r="596" spans="1:56">
      <c r="A596" s="85">
        <v>595</v>
      </c>
      <c r="B596" s="114">
        <v>0.97976566647309982</v>
      </c>
      <c r="C596" s="114">
        <v>0.84416306117138262</v>
      </c>
      <c r="D596" s="114">
        <v>9.2300853209438705E-2</v>
      </c>
      <c r="E596" s="114">
        <v>0.75751725838298323</v>
      </c>
      <c r="F596" s="114">
        <v>6.1028942167270728E-2</v>
      </c>
      <c r="G596" s="114">
        <v>4.4048477967738808E-2</v>
      </c>
      <c r="H596" s="114">
        <v>0.16628034261274149</v>
      </c>
      <c r="I596" s="114">
        <v>0.57580883333502819</v>
      </c>
      <c r="J596" s="114">
        <v>0.44784475467679852</v>
      </c>
      <c r="K596" s="94">
        <v>0.73754367850795255</v>
      </c>
      <c r="L596" s="95"/>
      <c r="M596" s="96">
        <v>595</v>
      </c>
      <c r="N596" s="117">
        <v>2.0489329986129814</v>
      </c>
      <c r="O596" s="117">
        <v>1.0117159695966818</v>
      </c>
      <c r="P596" s="117">
        <v>-1.3267188399205891</v>
      </c>
      <c r="Q596" s="117">
        <v>0.69833857067873628</v>
      </c>
      <c r="R596" s="117">
        <v>-1.5461933282062663</v>
      </c>
      <c r="S596" s="117">
        <v>-1.7055228416766475</v>
      </c>
      <c r="T596" s="117">
        <v>-0.96896894245412191</v>
      </c>
      <c r="U596" s="114">
        <v>0.19118285788664072</v>
      </c>
      <c r="V596" s="114">
        <v>-0.13110845932882353</v>
      </c>
      <c r="W596" s="88">
        <v>0.63579101737163435</v>
      </c>
      <c r="X596" s="50"/>
      <c r="Y596" s="89">
        <v>595</v>
      </c>
      <c r="Z596" s="114">
        <f>(幕後結果!$AB$2+幕後結果!$AB$4*幕後結果_最佳化!$N1597)*12/3</f>
        <v>2.4955632526850944</v>
      </c>
      <c r="AA596" s="114">
        <f>(幕後結果!$AC$2+幕後結果!$AC$4*幕後結果_最佳化!$O1597)*12/3</f>
        <v>3.8164823340782683</v>
      </c>
      <c r="AB596" s="114">
        <f>(幕後結果!$AD$2+幕後結果!$AD$4*幕後結果_最佳化!$P1597)*12/3</f>
        <v>0.4507243301037076</v>
      </c>
      <c r="AC596" s="114">
        <f>(幕後結果!$AE$2+幕後結果!$AE$4*幕後結果_最佳化!$Q1597)*12/3</f>
        <v>0.28448837757410578</v>
      </c>
      <c r="AD596" s="114">
        <f>(幕後結果!$AF$2+幕後結果!$AF$4*幕後結果_最佳化!$R1597)*12/3</f>
        <v>-1.5770307348342107</v>
      </c>
      <c r="AE596" s="114">
        <f>(幕後結果!$AG$2+幕後結果!$AG$4*幕後結果_最佳化!$S1597)*12/3</f>
        <v>-0.55142000638121536</v>
      </c>
      <c r="AF596" s="114">
        <f>(幕後結果!$AH$2+幕後結果!$AH$4*幕後結果_最佳化!$T1597)*12/3</f>
        <v>-0.64136753178233141</v>
      </c>
      <c r="AG596" s="114">
        <f>(幕後結果!$AI$2+幕後結果!$AI$4*幕後結果_最佳化!$U1597)*12/3</f>
        <v>-1.6318082730514474</v>
      </c>
      <c r="AH596" s="114">
        <f>(幕後結果!$AJ$2+幕後結果!$AJ$4*幕後結果_最佳化!$V1597)*12/3</f>
        <v>0.4738314667475792</v>
      </c>
      <c r="AI596" s="90">
        <f>(幕後結果!$AK$2+幕後結果!$AK$4*幕後結果_最佳化!$W1597)*12/3</f>
        <v>1.9384228222539182</v>
      </c>
      <c r="AJ596" s="50"/>
      <c r="AK596" s="50"/>
      <c r="AL596" s="50"/>
      <c r="AM596" s="98">
        <v>595</v>
      </c>
      <c r="AN596" s="118">
        <f t="shared" si="118"/>
        <v>0.1882334948084893</v>
      </c>
      <c r="AO596" s="118">
        <f t="shared" si="119"/>
        <v>4.6328694621582477E-2</v>
      </c>
      <c r="AP596" s="118">
        <f t="shared" si="120"/>
        <v>0.11714936881791593</v>
      </c>
      <c r="AQ596" s="118">
        <f t="shared" si="121"/>
        <v>9.9945363378695182E-2</v>
      </c>
      <c r="AR596" s="118">
        <f t="shared" si="122"/>
        <v>3.3169822933071615E-2</v>
      </c>
      <c r="AS596" s="118">
        <f t="shared" si="123"/>
        <v>0.12847950883189505</v>
      </c>
      <c r="AT596" s="118">
        <f t="shared" si="124"/>
        <v>5.2796589391677267E-3</v>
      </c>
      <c r="AU596" s="118">
        <f t="shared" si="125"/>
        <v>0.18891647396448549</v>
      </c>
      <c r="AV596" s="118">
        <f t="shared" si="126"/>
        <v>0.10843048758006986</v>
      </c>
      <c r="AW596" s="118">
        <f t="shared" si="127"/>
        <v>8.4067126124627356E-2</v>
      </c>
      <c r="AX596" s="118">
        <f t="shared" si="128"/>
        <v>1</v>
      </c>
      <c r="AY596" s="118">
        <f>SUMPRODUCT(AN596:AW596,幕後結果_最佳化!$Z$1005:$AI$1005)</f>
        <v>-0.22094324244728852</v>
      </c>
      <c r="AZ596" s="118">
        <f>(SUMPRODUCT(AN596:AW596,MMULT(AN596:AW596,幕後結果!$AB$9:$AK$18)))*252</f>
        <v>9.1031361212755679E-2</v>
      </c>
      <c r="BA596" s="118">
        <f t="shared" si="129"/>
        <v>0.30171403880621078</v>
      </c>
      <c r="BB596" s="113">
        <f t="shared" si="130"/>
        <v>-0.87448115934954407</v>
      </c>
      <c r="BC596" s="50"/>
      <c r="BD596" s="50"/>
    </row>
    <row r="597" spans="1:56">
      <c r="A597" s="85">
        <v>596</v>
      </c>
      <c r="B597" s="114">
        <v>0.57762929057994028</v>
      </c>
      <c r="C597" s="114">
        <v>0.12167216151353633</v>
      </c>
      <c r="D597" s="114">
        <v>0.42230946411462056</v>
      </c>
      <c r="E597" s="114">
        <v>0.88896862261612619</v>
      </c>
      <c r="F597" s="114">
        <v>0.73271781455283924</v>
      </c>
      <c r="G597" s="114">
        <v>0.53783560286537568</v>
      </c>
      <c r="H597" s="114">
        <v>3.1049066023805416E-2</v>
      </c>
      <c r="I597" s="114">
        <v>0.50593057677415865</v>
      </c>
      <c r="J597" s="114">
        <v>0.83858798758033415</v>
      </c>
      <c r="K597" s="94">
        <v>0.69091124562553174</v>
      </c>
      <c r="L597" s="95"/>
      <c r="M597" s="96">
        <v>596</v>
      </c>
      <c r="N597" s="117">
        <v>0.19583231143339133</v>
      </c>
      <c r="O597" s="117">
        <v>-1.1666683650004153</v>
      </c>
      <c r="P597" s="117">
        <v>-0.19598880520453868</v>
      </c>
      <c r="Q597" s="117">
        <v>1.2210614485637445</v>
      </c>
      <c r="R597" s="117">
        <v>0.62105357908578218</v>
      </c>
      <c r="S597" s="117">
        <v>9.4982415368553008E-2</v>
      </c>
      <c r="T597" s="117">
        <v>-1.8655944118575418</v>
      </c>
      <c r="U597" s="114">
        <v>1.4866299001132172E-2</v>
      </c>
      <c r="V597" s="114">
        <v>0.98867122693391396</v>
      </c>
      <c r="W597" s="88">
        <v>0.49843494888722367</v>
      </c>
      <c r="X597" s="50"/>
      <c r="Y597" s="89">
        <v>596</v>
      </c>
      <c r="Z597" s="114">
        <f>(幕後結果!$AB$2+幕後結果!$AB$4*幕後結果_最佳化!$N1598)*12/3</f>
        <v>0.19484535904629066</v>
      </c>
      <c r="AA597" s="114">
        <f>(幕後結果!$AC$2+幕後結果!$AC$4*幕後結果_最佳化!$O1598)*12/3</f>
        <v>0.34555346909207785</v>
      </c>
      <c r="AB597" s="114">
        <f>(幕後結果!$AD$2+幕後結果!$AD$4*幕後結果_最佳化!$P1598)*12/3</f>
        <v>-1.2777922131493762</v>
      </c>
      <c r="AC597" s="114">
        <f>(幕後結果!$AE$2+幕後結果!$AE$4*幕後結果_最佳化!$Q1598)*12/3</f>
        <v>0.17757752626002396</v>
      </c>
      <c r="AD597" s="114">
        <f>(幕後結果!$AF$2+幕後結果!$AF$4*幕後結果_最佳化!$R1598)*12/3</f>
        <v>-9.3726608647592413E-2</v>
      </c>
      <c r="AE597" s="114">
        <f>(幕後結果!$AG$2+幕後結果!$AG$4*幕後結果_最佳化!$S1598)*12/3</f>
        <v>0.66960225540691021</v>
      </c>
      <c r="AF597" s="114">
        <f>(幕後結果!$AH$2+幕後結果!$AH$4*幕後結果_最佳化!$T1598)*12/3</f>
        <v>-0.89829672550919948</v>
      </c>
      <c r="AG597" s="114">
        <f>(幕後結果!$AI$2+幕後結果!$AI$4*幕後結果_最佳化!$U1598)*12/3</f>
        <v>-1.0466020944309733</v>
      </c>
      <c r="AH597" s="114">
        <f>(幕後結果!$AJ$2+幕後結果!$AJ$4*幕後結果_最佳化!$V1598)*12/3</f>
        <v>0.72295211230246326</v>
      </c>
      <c r="AI597" s="90">
        <f>(幕後結果!$AK$2+幕後結果!$AK$4*幕後結果_最佳化!$W1598)*12/3</f>
        <v>1.5758010231672508</v>
      </c>
      <c r="AJ597" s="50"/>
      <c r="AK597" s="50"/>
      <c r="AL597" s="50"/>
      <c r="AM597" s="98">
        <v>596</v>
      </c>
      <c r="AN597" s="118">
        <f t="shared" si="118"/>
        <v>9.1715626136816691E-2</v>
      </c>
      <c r="AO597" s="118">
        <f t="shared" si="119"/>
        <v>2.8512152088888943E-3</v>
      </c>
      <c r="AP597" s="118">
        <f t="shared" si="120"/>
        <v>0.14412044088311676</v>
      </c>
      <c r="AQ597" s="118">
        <f t="shared" si="121"/>
        <v>6.7510692756128879E-2</v>
      </c>
      <c r="AR597" s="118">
        <f t="shared" si="122"/>
        <v>0.13869610428197734</v>
      </c>
      <c r="AS597" s="118">
        <f t="shared" si="123"/>
        <v>2.424248474820228E-2</v>
      </c>
      <c r="AT597" s="118">
        <f t="shared" si="124"/>
        <v>0.16122155002001304</v>
      </c>
      <c r="AU597" s="118">
        <f t="shared" si="125"/>
        <v>0.18788387389437572</v>
      </c>
      <c r="AV597" s="118">
        <f t="shared" si="126"/>
        <v>0.10038054072234544</v>
      </c>
      <c r="AW597" s="118">
        <f t="shared" si="127"/>
        <v>8.1377471348134861E-2</v>
      </c>
      <c r="AX597" s="118">
        <f t="shared" si="128"/>
        <v>1</v>
      </c>
      <c r="AY597" s="118">
        <f>SUMPRODUCT(AN597:AW597,幕後結果_最佳化!$Z$1005:$AI$1005)</f>
        <v>-0.48913258844812346</v>
      </c>
      <c r="AZ597" s="118">
        <f>(SUMPRODUCT(AN597:AW597,MMULT(AN597:AW597,幕後結果!$AB$9:$AK$18)))*252</f>
        <v>7.7417696783548429E-2</v>
      </c>
      <c r="BA597" s="118">
        <f t="shared" si="129"/>
        <v>0.27824035793455348</v>
      </c>
      <c r="BB597" s="113">
        <f t="shared" si="130"/>
        <v>-1.9121330650863595</v>
      </c>
      <c r="BC597" s="50"/>
      <c r="BD597" s="50"/>
    </row>
    <row r="598" spans="1:56">
      <c r="A598" s="85">
        <v>597</v>
      </c>
      <c r="B598" s="114">
        <v>0.95800014555969937</v>
      </c>
      <c r="C598" s="114">
        <v>0.89234166667868831</v>
      </c>
      <c r="D598" s="114">
        <v>0.45393654433844155</v>
      </c>
      <c r="E598" s="114">
        <v>0.44566994224427048</v>
      </c>
      <c r="F598" s="114">
        <v>0.52795047299510434</v>
      </c>
      <c r="G598" s="114">
        <v>0.78496833713835223</v>
      </c>
      <c r="H598" s="114">
        <v>7.830599047083675E-2</v>
      </c>
      <c r="I598" s="114">
        <v>0.79226192420244312</v>
      </c>
      <c r="J598" s="114">
        <v>0.36776989477704314</v>
      </c>
      <c r="K598" s="94">
        <v>0.25656899430474311</v>
      </c>
      <c r="L598" s="95"/>
      <c r="M598" s="96">
        <v>597</v>
      </c>
      <c r="N598" s="117">
        <v>1.7279359459942143</v>
      </c>
      <c r="O598" s="117">
        <v>1.2390778563905127</v>
      </c>
      <c r="P598" s="117">
        <v>-0.11572172397720855</v>
      </c>
      <c r="Q598" s="117">
        <v>-0.13660897184160947</v>
      </c>
      <c r="R598" s="117">
        <v>7.0118861921321315E-2</v>
      </c>
      <c r="S598" s="117">
        <v>0.78908329342442474</v>
      </c>
      <c r="T598" s="117">
        <v>-1.416558733043942</v>
      </c>
      <c r="U598" s="114">
        <v>0.81429468887866963</v>
      </c>
      <c r="V598" s="114">
        <v>-0.337765660455765</v>
      </c>
      <c r="W598" s="88">
        <v>-0.65395936026749135</v>
      </c>
      <c r="X598" s="50"/>
      <c r="Y598" s="89">
        <v>597</v>
      </c>
      <c r="Z598" s="114">
        <f>(幕後結果!$AB$2+幕後結果!$AB$4*幕後結果_最佳化!$N1599)*12/3</f>
        <v>2.0970292346068087</v>
      </c>
      <c r="AA598" s="114">
        <f>(幕後結果!$AC$2+幕後結果!$AC$4*幕後結果_最佳化!$O1599)*12/3</f>
        <v>3.8397461122236223</v>
      </c>
      <c r="AB598" s="114">
        <f>(幕後結果!$AD$2+幕後結果!$AD$4*幕後結果_最佳化!$P1599)*12/3</f>
        <v>1.4632710827613036</v>
      </c>
      <c r="AC598" s="114">
        <f>(幕後結果!$AE$2+幕後結果!$AE$4*幕後結果_最佳化!$Q1599)*12/3</f>
        <v>-0.25866888001160449</v>
      </c>
      <c r="AD598" s="114">
        <f>(幕後結果!$AF$2+幕後結果!$AF$4*幕後結果_最佳化!$R1599)*12/3</f>
        <v>4.89884869350945E-2</v>
      </c>
      <c r="AE598" s="114">
        <f>(幕後結果!$AG$2+幕後結果!$AG$4*幕後結果_最佳化!$S1599)*12/3</f>
        <v>1.8731115236549833</v>
      </c>
      <c r="AF598" s="114">
        <f>(幕後結果!$AH$2+幕後結果!$AH$4*幕後結果_最佳化!$T1599)*12/3</f>
        <v>-0.83835423618325455</v>
      </c>
      <c r="AG598" s="114">
        <f>(幕後結果!$AI$2+幕後結果!$AI$4*幕後結果_最佳化!$U1599)*12/3</f>
        <v>-0.2751507750892157</v>
      </c>
      <c r="AH598" s="114">
        <f>(幕後結果!$AJ$2+幕後結果!$AJ$4*幕後結果_最佳化!$V1599)*12/3</f>
        <v>0.45421309986482372</v>
      </c>
      <c r="AI598" s="90">
        <f>(幕後結果!$AK$2+幕後結果!$AK$4*幕後結果_最佳化!$W1599)*12/3</f>
        <v>0.75167431900808535</v>
      </c>
      <c r="AJ598" s="50"/>
      <c r="AK598" s="50"/>
      <c r="AL598" s="50"/>
      <c r="AM598" s="98">
        <v>597</v>
      </c>
      <c r="AN598" s="118">
        <f t="shared" si="118"/>
        <v>9.0394054166168553E-2</v>
      </c>
      <c r="AO598" s="118">
        <f t="shared" si="119"/>
        <v>6.6280593362854523E-2</v>
      </c>
      <c r="AP598" s="118">
        <f t="shared" si="120"/>
        <v>0.18338461123802388</v>
      </c>
      <c r="AQ598" s="118">
        <f t="shared" si="121"/>
        <v>0.15700610514872745</v>
      </c>
      <c r="AR598" s="118">
        <f t="shared" si="122"/>
        <v>0.13886057332176238</v>
      </c>
      <c r="AS598" s="118">
        <f t="shared" si="123"/>
        <v>2.3479963851794058E-2</v>
      </c>
      <c r="AT598" s="118">
        <f t="shared" si="124"/>
        <v>7.9844621757844871E-3</v>
      </c>
      <c r="AU598" s="118">
        <f t="shared" si="125"/>
        <v>6.3724913267595301E-2</v>
      </c>
      <c r="AV598" s="118">
        <f t="shared" si="126"/>
        <v>0.12159304487391333</v>
      </c>
      <c r="AW598" s="118">
        <f t="shared" si="127"/>
        <v>0.14729167859337608</v>
      </c>
      <c r="AX598" s="118">
        <f t="shared" si="128"/>
        <v>1</v>
      </c>
      <c r="AY598" s="118">
        <f>SUMPRODUCT(AN598:AW598,幕後結果_最佳化!$Z$1005:$AI$1005)</f>
        <v>-0.14919367248321833</v>
      </c>
      <c r="AZ598" s="118">
        <f>(SUMPRODUCT(AN598:AW598,MMULT(AN598:AW598,幕後結果!$AB$9:$AK$18)))*252</f>
        <v>8.129066027982014E-2</v>
      </c>
      <c r="BA598" s="118">
        <f t="shared" si="129"/>
        <v>0.28511517020288513</v>
      </c>
      <c r="BB598" s="113">
        <f t="shared" si="130"/>
        <v>-0.67374062329453166</v>
      </c>
      <c r="BC598" s="50"/>
      <c r="BD598" s="50"/>
    </row>
    <row r="599" spans="1:56">
      <c r="A599" s="85">
        <v>598</v>
      </c>
      <c r="B599" s="114">
        <v>0.31735411059043273</v>
      </c>
      <c r="C599" s="114">
        <v>0.65959693173522571</v>
      </c>
      <c r="D599" s="114">
        <v>0.94305257672045539</v>
      </c>
      <c r="E599" s="114">
        <v>0.91387854251273781</v>
      </c>
      <c r="F599" s="114">
        <v>0.28180797751844167</v>
      </c>
      <c r="G599" s="114">
        <v>0.54606017231608162</v>
      </c>
      <c r="H599" s="114">
        <v>0.32748595063370578</v>
      </c>
      <c r="I599" s="114">
        <v>0.20665828636488293</v>
      </c>
      <c r="J599" s="114">
        <v>9.9424057041094693E-2</v>
      </c>
      <c r="K599" s="94">
        <v>0.2560445950444461</v>
      </c>
      <c r="L599" s="95"/>
      <c r="M599" s="96">
        <v>598</v>
      </c>
      <c r="N599" s="117">
        <v>-0.47511049110955506</v>
      </c>
      <c r="O599" s="117">
        <v>0.41136333258130736</v>
      </c>
      <c r="P599" s="117">
        <v>1.5809264902751317</v>
      </c>
      <c r="Q599" s="117">
        <v>1.3650322470014868</v>
      </c>
      <c r="R599" s="117">
        <v>-0.5774789492674498</v>
      </c>
      <c r="S599" s="117">
        <v>0.11571343856272719</v>
      </c>
      <c r="T599" s="117">
        <v>-0.44686587929298549</v>
      </c>
      <c r="U599" s="114">
        <v>-0.81807112996577125</v>
      </c>
      <c r="V599" s="114">
        <v>-1.2848402494548545</v>
      </c>
      <c r="W599" s="88">
        <v>-0.65558809092635306</v>
      </c>
      <c r="X599" s="50"/>
      <c r="Y599" s="89">
        <v>598</v>
      </c>
      <c r="Z599" s="114">
        <f>(幕後結果!$AB$2+幕後結果!$AB$4*幕後結果_最佳化!$N1600)*12/3</f>
        <v>-0.63816394373916729</v>
      </c>
      <c r="AA599" s="114">
        <f>(幕後結果!$AC$2+幕後結果!$AC$4*幕後結果_最佳化!$O1600)*12/3</f>
        <v>1.5330892745283144</v>
      </c>
      <c r="AB599" s="114">
        <f>(幕後結果!$AD$2+幕後結果!$AD$4*幕後結果_最佳化!$P1600)*12/3</f>
        <v>0.50573788416372634</v>
      </c>
      <c r="AC599" s="114">
        <f>(幕後結果!$AE$2+幕後結果!$AE$4*幕後結果_最佳化!$Q1600)*12/3</f>
        <v>0.37761843394753031</v>
      </c>
      <c r="AD599" s="114">
        <f>(幕後結果!$AF$2+幕後結果!$AF$4*幕後結果_最佳化!$R1600)*12/3</f>
        <v>-1.0667334105702801</v>
      </c>
      <c r="AE599" s="114">
        <f>(幕後結果!$AG$2+幕後結果!$AG$4*幕後結果_最佳化!$S1600)*12/3</f>
        <v>0.76018419408342641</v>
      </c>
      <c r="AF599" s="114">
        <f>(幕後結果!$AH$2+幕後結果!$AH$4*幕後結果_最佳化!$T1600)*12/3</f>
        <v>-0.27816339083263214</v>
      </c>
      <c r="AG599" s="114">
        <f>(幕後結果!$AI$2+幕後結果!$AI$4*幕後結果_最佳化!$U1600)*12/3</f>
        <v>-2.2486986384376251</v>
      </c>
      <c r="AH599" s="114">
        <f>(幕後結果!$AJ$2+幕後結果!$AJ$4*幕後結果_最佳化!$V1600)*12/3</f>
        <v>0.40647902424594767</v>
      </c>
      <c r="AI599" s="90">
        <f>(幕後結果!$AK$2+幕後結果!$AK$4*幕後結果_最佳化!$W1600)*12/3</f>
        <v>0.46483792950083974</v>
      </c>
      <c r="AJ599" s="50"/>
      <c r="AK599" s="50"/>
      <c r="AL599" s="50"/>
      <c r="AM599" s="98">
        <v>598</v>
      </c>
      <c r="AN599" s="118">
        <f t="shared" si="118"/>
        <v>5.6513189745268443E-2</v>
      </c>
      <c r="AO599" s="118">
        <f t="shared" si="119"/>
        <v>9.5574421827237535E-2</v>
      </c>
      <c r="AP599" s="118">
        <f t="shared" si="120"/>
        <v>0.13874765078554291</v>
      </c>
      <c r="AQ599" s="118">
        <f t="shared" si="121"/>
        <v>3.889060483429177E-2</v>
      </c>
      <c r="AR599" s="118">
        <f t="shared" si="122"/>
        <v>0.1592126893721458</v>
      </c>
      <c r="AS599" s="118">
        <f t="shared" si="123"/>
        <v>7.900292045697592E-2</v>
      </c>
      <c r="AT599" s="118">
        <f t="shared" si="124"/>
        <v>0.13037843661418014</v>
      </c>
      <c r="AU599" s="118">
        <f t="shared" si="125"/>
        <v>0.10445123000360096</v>
      </c>
      <c r="AV599" s="118">
        <f t="shared" si="126"/>
        <v>6.8322852148024679E-2</v>
      </c>
      <c r="AW599" s="118">
        <f t="shared" si="127"/>
        <v>0.12890600421273193</v>
      </c>
      <c r="AX599" s="118">
        <f t="shared" si="128"/>
        <v>1.0000000000000002</v>
      </c>
      <c r="AY599" s="118">
        <f>SUMPRODUCT(AN599:AW599,幕後結果_最佳化!$Z$1005:$AI$1005)</f>
        <v>-0.16631193451065845</v>
      </c>
      <c r="AZ599" s="118">
        <f>(SUMPRODUCT(AN599:AW599,MMULT(AN599:AW599,幕後結果!$AB$9:$AK$18)))*252</f>
        <v>7.4426057278490873E-2</v>
      </c>
      <c r="BA599" s="118">
        <f t="shared" si="129"/>
        <v>0.27281139506716151</v>
      </c>
      <c r="BB599" s="113">
        <f t="shared" si="130"/>
        <v>-0.76687388537840961</v>
      </c>
      <c r="BC599" s="50"/>
      <c r="BD599" s="50"/>
    </row>
    <row r="600" spans="1:56">
      <c r="A600" s="85">
        <v>599</v>
      </c>
      <c r="B600" s="114">
        <v>0.72778074304067619</v>
      </c>
      <c r="C600" s="114">
        <v>0.89501364927210125</v>
      </c>
      <c r="D600" s="114">
        <v>0.94987669416961995</v>
      </c>
      <c r="E600" s="114">
        <v>0.61622858772645017</v>
      </c>
      <c r="F600" s="114">
        <v>0.14912873314266206</v>
      </c>
      <c r="G600" s="114">
        <v>0.66871942413409169</v>
      </c>
      <c r="H600" s="114">
        <v>0.57442260327601447</v>
      </c>
      <c r="I600" s="114">
        <v>0.48387077660738664</v>
      </c>
      <c r="J600" s="114">
        <v>0.90163373483468545</v>
      </c>
      <c r="K600" s="94">
        <v>0.71336078251437751</v>
      </c>
      <c r="L600" s="95"/>
      <c r="M600" s="96">
        <v>599</v>
      </c>
      <c r="N600" s="117">
        <v>0.60611481488904606</v>
      </c>
      <c r="O600" s="117">
        <v>1.2536405057620965</v>
      </c>
      <c r="P600" s="117">
        <v>1.643659231152002</v>
      </c>
      <c r="Q600" s="117">
        <v>0.29559050650233171</v>
      </c>
      <c r="R600" s="117">
        <v>-1.0401774495196898</v>
      </c>
      <c r="S600" s="117">
        <v>0.4363798560288481</v>
      </c>
      <c r="T600" s="117">
        <v>0.18764519698114285</v>
      </c>
      <c r="U600" s="114">
        <v>-4.0440988060846561E-2</v>
      </c>
      <c r="V600" s="114">
        <v>1.2909167968034556</v>
      </c>
      <c r="W600" s="88">
        <v>0.56322976807296299</v>
      </c>
      <c r="X600" s="50"/>
      <c r="Y600" s="89">
        <v>599</v>
      </c>
      <c r="Z600" s="114">
        <f>(幕後結果!$AB$2+幕後結果!$AB$4*幕後結果_最佳化!$N1601)*12/3</f>
        <v>0.70423176404732024</v>
      </c>
      <c r="AA600" s="114">
        <f>(幕後結果!$AC$2+幕後結果!$AC$4*幕後結果_最佳化!$O1601)*12/3</f>
        <v>3.1154877607520839</v>
      </c>
      <c r="AB600" s="114">
        <f>(幕後結果!$AD$2+幕後結果!$AD$4*幕後結果_最佳化!$P1601)*12/3</f>
        <v>2.0926714577770298</v>
      </c>
      <c r="AC600" s="114">
        <f>(幕後結果!$AE$2+幕後結果!$AE$4*幕後結果_最佳化!$Q1601)*12/3</f>
        <v>-9.9812605529058629E-2</v>
      </c>
      <c r="AD600" s="114">
        <f>(幕後結果!$AF$2+幕後結果!$AF$4*幕後結果_最佳化!$R1601)*12/3</f>
        <v>-1.1830137323347301</v>
      </c>
      <c r="AE600" s="114">
        <f>(幕後結果!$AG$2+幕後結果!$AG$4*幕後結果_最佳化!$S1601)*12/3</f>
        <v>1.2568362346173068</v>
      </c>
      <c r="AF600" s="114">
        <f>(幕後結果!$AH$2+幕後結果!$AH$4*幕後結果_最佳化!$T1601)*12/3</f>
        <v>-0.1743669095941057</v>
      </c>
      <c r="AG600" s="114">
        <f>(幕後結果!$AI$2+幕後結果!$AI$4*幕後結果_最佳化!$U1601)*12/3</f>
        <v>-1.2858704220806043</v>
      </c>
      <c r="AH600" s="114">
        <f>(幕後結果!$AJ$2+幕後結果!$AJ$4*幕後結果_最佳化!$V1601)*12/3</f>
        <v>1.7534093837581883</v>
      </c>
      <c r="AI600" s="90">
        <f>(幕後結果!$AK$2+幕後結果!$AK$4*幕後結果_最佳化!$W1601)*12/3</f>
        <v>1.5274042324004393</v>
      </c>
      <c r="AJ600" s="50"/>
      <c r="AK600" s="50"/>
      <c r="AL600" s="50"/>
      <c r="AM600" s="98">
        <v>599</v>
      </c>
      <c r="AN600" s="118">
        <f t="shared" si="118"/>
        <v>0.16502279748543505</v>
      </c>
      <c r="AO600" s="118">
        <f t="shared" si="119"/>
        <v>0.16634059844945159</v>
      </c>
      <c r="AP600" s="118">
        <f t="shared" si="120"/>
        <v>3.8804155934205553E-2</v>
      </c>
      <c r="AQ600" s="118">
        <f t="shared" si="121"/>
        <v>0.10597487399187287</v>
      </c>
      <c r="AR600" s="118">
        <f t="shared" si="122"/>
        <v>6.0041357613217605E-2</v>
      </c>
      <c r="AS600" s="118">
        <f t="shared" si="123"/>
        <v>7.4423852281263636E-2</v>
      </c>
      <c r="AT600" s="118">
        <f t="shared" si="124"/>
        <v>2.9193271813792075E-2</v>
      </c>
      <c r="AU600" s="118">
        <f t="shared" si="125"/>
        <v>0.11683221366892702</v>
      </c>
      <c r="AV600" s="118">
        <f t="shared" si="126"/>
        <v>0.10779311132143091</v>
      </c>
      <c r="AW600" s="118">
        <f t="shared" si="127"/>
        <v>0.13557376744040364</v>
      </c>
      <c r="AX600" s="118">
        <f t="shared" si="128"/>
        <v>1</v>
      </c>
      <c r="AY600" s="118">
        <f>SUMPRODUCT(AN600:AW600,幕後結果_最佳化!$Z$1005:$AI$1005)</f>
        <v>0.11041366371558083</v>
      </c>
      <c r="AZ600" s="118">
        <f>(SUMPRODUCT(AN600:AW600,MMULT(AN600:AW600,幕後結果!$AB$9:$AK$18)))*252</f>
        <v>7.3814560702825549E-2</v>
      </c>
      <c r="BA600" s="118">
        <f t="shared" si="129"/>
        <v>0.2716883521662744</v>
      </c>
      <c r="BB600" s="113">
        <f t="shared" si="130"/>
        <v>0.24849671757095487</v>
      </c>
      <c r="BC600" s="50"/>
      <c r="BD600" s="50"/>
    </row>
    <row r="601" spans="1:56">
      <c r="A601" s="85">
        <v>600</v>
      </c>
      <c r="B601" s="114">
        <v>0.19655870140368648</v>
      </c>
      <c r="C601" s="114">
        <v>0.28883144017699136</v>
      </c>
      <c r="D601" s="114">
        <v>0.45902841934287753</v>
      </c>
      <c r="E601" s="114">
        <v>0.64297238881186813</v>
      </c>
      <c r="F601" s="114">
        <v>0.18894260629396387</v>
      </c>
      <c r="G601" s="114">
        <v>0.9051985894697876</v>
      </c>
      <c r="H601" s="114">
        <v>0.23568063980024312</v>
      </c>
      <c r="I601" s="114">
        <v>0.88784603896682301</v>
      </c>
      <c r="J601" s="114">
        <v>7.8806436190868911E-2</v>
      </c>
      <c r="K601" s="94">
        <v>5.1766112374428408E-2</v>
      </c>
      <c r="L601" s="95"/>
      <c r="M601" s="96">
        <v>600</v>
      </c>
      <c r="N601" s="117">
        <v>-0.85397759647921423</v>
      </c>
      <c r="O601" s="117">
        <v>-0.55680176131015913</v>
      </c>
      <c r="P601" s="117">
        <v>-0.10288172925540208</v>
      </c>
      <c r="Q601" s="117">
        <v>0.3664152762652344</v>
      </c>
      <c r="R601" s="117">
        <v>-0.88179955455580405</v>
      </c>
      <c r="S601" s="117">
        <v>1.3117549752892046</v>
      </c>
      <c r="T601" s="117">
        <v>-0.72026592652780741</v>
      </c>
      <c r="U601" s="114">
        <v>1.2151525289642178</v>
      </c>
      <c r="V601" s="114">
        <v>-1.413145754629715</v>
      </c>
      <c r="W601" s="88">
        <v>-1.6279653895779913</v>
      </c>
      <c r="X601" s="50"/>
      <c r="Y601" s="89">
        <v>600</v>
      </c>
      <c r="Z601" s="114">
        <f>(幕後結果!$AB$2+幕後結果!$AB$4*幕後結果_最佳化!$N1602)*12/3</f>
        <v>-1.108546548778176</v>
      </c>
      <c r="AA601" s="114">
        <f>(幕後結果!$AC$2+幕後結果!$AC$4*幕後結果_最佳化!$O1602)*12/3</f>
        <v>0.28354631529215535</v>
      </c>
      <c r="AB601" s="114">
        <f>(幕後結果!$AD$2+幕後結果!$AD$4*幕後結果_最佳化!$P1602)*12/3</f>
        <v>-2.0670140918106572</v>
      </c>
      <c r="AC601" s="114">
        <f>(幕後結果!$AE$2+幕後結果!$AE$4*幕後結果_最佳化!$Q1602)*12/3</f>
        <v>-0.40316798635831486</v>
      </c>
      <c r="AD601" s="114">
        <f>(幕後結果!$AF$2+幕後結果!$AF$4*幕後結果_最佳化!$R1602)*12/3</f>
        <v>-2.1205446079226284</v>
      </c>
      <c r="AE601" s="114">
        <f>(幕後結果!$AG$2+幕後結果!$AG$4*幕後結果_最佳化!$S1602)*12/3</f>
        <v>1.1588124558836721</v>
      </c>
      <c r="AF601" s="114">
        <f>(幕後結果!$AH$2+幕後結果!$AH$4*幕後結果_最佳化!$T1602)*12/3</f>
        <v>-0.61723403078017425</v>
      </c>
      <c r="AG601" s="114">
        <f>(幕後結果!$AI$2+幕後結果!$AI$4*幕後結果_最佳化!$U1602)*12/3</f>
        <v>-0.44695915057711155</v>
      </c>
      <c r="AH601" s="114">
        <f>(幕後結果!$AJ$2+幕後結果!$AJ$4*幕後結果_最佳化!$V1602)*12/3</f>
        <v>-7.6100670269769966E-2</v>
      </c>
      <c r="AI601" s="90">
        <f>(幕後結果!$AK$2+幕後結果!$AK$4*幕後結果_最佳化!$W1602)*12/3</f>
        <v>-0.45855177404902908</v>
      </c>
      <c r="AJ601" s="50"/>
      <c r="AK601" s="50"/>
      <c r="AL601" s="50"/>
      <c r="AM601" s="98">
        <v>600</v>
      </c>
      <c r="AN601" s="118">
        <f t="shared" si="118"/>
        <v>4.0940066327213843E-2</v>
      </c>
      <c r="AO601" s="118">
        <f t="shared" si="119"/>
        <v>5.1246829213073268E-2</v>
      </c>
      <c r="AP601" s="118">
        <f t="shared" si="120"/>
        <v>0.10549646161451758</v>
      </c>
      <c r="AQ601" s="118">
        <f t="shared" si="121"/>
        <v>0.24389015056991495</v>
      </c>
      <c r="AR601" s="118">
        <f t="shared" si="122"/>
        <v>3.2749447298943669E-2</v>
      </c>
      <c r="AS601" s="118">
        <f t="shared" si="123"/>
        <v>0.1423521879078761</v>
      </c>
      <c r="AT601" s="118">
        <f t="shared" si="124"/>
        <v>8.0936370641985736E-2</v>
      </c>
      <c r="AU601" s="118">
        <f t="shared" si="125"/>
        <v>0.17668360217409379</v>
      </c>
      <c r="AV601" s="118">
        <f t="shared" si="126"/>
        <v>7.5010948743425052E-2</v>
      </c>
      <c r="AW601" s="118">
        <f t="shared" si="127"/>
        <v>5.0693935508956033E-2</v>
      </c>
      <c r="AX601" s="118">
        <f t="shared" si="128"/>
        <v>1</v>
      </c>
      <c r="AY601" s="118">
        <f>SUMPRODUCT(AN601:AW601,幕後結果_最佳化!$Z$1005:$AI$1005)</f>
        <v>-0.32472029183161177</v>
      </c>
      <c r="AZ601" s="118">
        <f>(SUMPRODUCT(AN601:AW601,MMULT(AN601:AW601,幕後結果!$AB$9:$AK$18)))*252</f>
        <v>6.5679563503689919E-2</v>
      </c>
      <c r="BA601" s="118">
        <f t="shared" si="129"/>
        <v>0.25628024407606981</v>
      </c>
      <c r="BB601" s="113">
        <f t="shared" si="130"/>
        <v>-1.4344464715059881</v>
      </c>
      <c r="BC601" s="50"/>
      <c r="BD601" s="50"/>
    </row>
    <row r="602" spans="1:56">
      <c r="A602" s="85">
        <v>601</v>
      </c>
      <c r="B602" s="114">
        <v>0.13855465462289041</v>
      </c>
      <c r="C602" s="114">
        <v>0.29110354067140731</v>
      </c>
      <c r="D602" s="114">
        <v>0.35039194393505135</v>
      </c>
      <c r="E602" s="114">
        <v>0.75816731396388515</v>
      </c>
      <c r="F602" s="114">
        <v>0.24652877477467117</v>
      </c>
      <c r="G602" s="114">
        <v>0.97941577332151519</v>
      </c>
      <c r="H602" s="114">
        <v>0.26965429296441634</v>
      </c>
      <c r="I602" s="114">
        <v>0.15597840072207769</v>
      </c>
      <c r="J602" s="114">
        <v>0.52952928643035246</v>
      </c>
      <c r="K602" s="94">
        <v>0.73725585134530736</v>
      </c>
      <c r="L602" s="95"/>
      <c r="M602" s="96">
        <v>601</v>
      </c>
      <c r="N602" s="117">
        <v>-1.0868359670894381</v>
      </c>
      <c r="O602" s="117">
        <v>-0.55016372547388503</v>
      </c>
      <c r="P602" s="117">
        <v>-0.38426251506077813</v>
      </c>
      <c r="Q602" s="117">
        <v>0.7004194836512998</v>
      </c>
      <c r="R602" s="117">
        <v>-0.68545388732782031</v>
      </c>
      <c r="S602" s="117">
        <v>2.0418294351907327</v>
      </c>
      <c r="T602" s="117">
        <v>-0.61385887815906925</v>
      </c>
      <c r="U602" s="114">
        <v>-1.0111245921910412</v>
      </c>
      <c r="V602" s="114">
        <v>7.4086663427468391E-2</v>
      </c>
      <c r="W602" s="88">
        <v>0.63490818682012462</v>
      </c>
      <c r="X602" s="50"/>
      <c r="Y602" s="89">
        <v>601</v>
      </c>
      <c r="Z602" s="114">
        <f>(幕後結果!$AB$2+幕後結果!$AB$4*幕後結果_最佳化!$N1603)*12/3</f>
        <v>-1.3976519512276855</v>
      </c>
      <c r="AA602" s="114">
        <f>(幕後結果!$AC$2+幕後結果!$AC$4*幕後結果_最佳化!$O1603)*12/3</f>
        <v>0.13694435198509769</v>
      </c>
      <c r="AB602" s="114">
        <f>(幕後結果!$AD$2+幕後結果!$AD$4*幕後結果_最佳化!$P1603)*12/3</f>
        <v>-2.6112106039620353</v>
      </c>
      <c r="AC602" s="114">
        <f>(幕後結果!$AE$2+幕後結果!$AE$4*幕後結果_最佳化!$Q1603)*12/3</f>
        <v>-0.21157236813708835</v>
      </c>
      <c r="AD602" s="114">
        <f>(幕後結果!$AF$2+幕後結果!$AF$4*幕後結果_最佳化!$R1603)*12/3</f>
        <v>-1.9929221851190804</v>
      </c>
      <c r="AE602" s="114">
        <f>(幕後結果!$AG$2+幕後結果!$AG$4*幕後結果_最佳化!$S1603)*12/3</f>
        <v>1.8174625006660972</v>
      </c>
      <c r="AF602" s="114">
        <f>(幕後結果!$AH$2+幕後結果!$AH$4*幕後結果_最佳化!$T1603)*12/3</f>
        <v>-0.5232673428862904</v>
      </c>
      <c r="AG602" s="114">
        <f>(幕後結果!$AI$2+幕後結果!$AI$4*幕後結果_最佳化!$U1603)*12/3</f>
        <v>-3.3992245298481811</v>
      </c>
      <c r="AH602" s="114">
        <f>(幕後結果!$AJ$2+幕後結果!$AJ$4*幕後結果_最佳化!$V1603)*12/3</f>
        <v>0.6997978131264565</v>
      </c>
      <c r="AI602" s="90">
        <f>(幕後結果!$AK$2+幕後結果!$AK$4*幕後結果_最佳化!$W1603)*12/3</f>
        <v>1.0861425508363529</v>
      </c>
      <c r="AJ602" s="50"/>
      <c r="AK602" s="50"/>
      <c r="AL602" s="50"/>
      <c r="AM602" s="98">
        <v>601</v>
      </c>
      <c r="AN602" s="118">
        <f t="shared" si="118"/>
        <v>0.14447049839697837</v>
      </c>
      <c r="AO602" s="118">
        <f t="shared" si="119"/>
        <v>0.13786169711792354</v>
      </c>
      <c r="AP602" s="118">
        <f t="shared" si="120"/>
        <v>9.2527252955273045E-2</v>
      </c>
      <c r="AQ602" s="118">
        <f t="shared" si="121"/>
        <v>0.1085317768093839</v>
      </c>
      <c r="AR602" s="118">
        <f t="shared" si="122"/>
        <v>9.9144454190200917E-2</v>
      </c>
      <c r="AS602" s="118">
        <f t="shared" si="123"/>
        <v>0.16085323765210691</v>
      </c>
      <c r="AT602" s="118">
        <f t="shared" si="124"/>
        <v>4.2693030526133064E-3</v>
      </c>
      <c r="AU602" s="118">
        <f t="shared" si="125"/>
        <v>7.6179394236827166E-2</v>
      </c>
      <c r="AV602" s="118">
        <f t="shared" si="126"/>
        <v>5.281786388255006E-2</v>
      </c>
      <c r="AW602" s="118">
        <f t="shared" si="127"/>
        <v>0.12334452170614289</v>
      </c>
      <c r="AX602" s="118">
        <f t="shared" si="128"/>
        <v>1.0000000000000002</v>
      </c>
      <c r="AY602" s="118">
        <f>SUMPRODUCT(AN602:AW602,幕後結果_最佳化!$Z$1005:$AI$1005)</f>
        <v>6.1205410663897154E-2</v>
      </c>
      <c r="AZ602" s="118">
        <f>(SUMPRODUCT(AN602:AW602,MMULT(AN602:AW602,幕後結果!$AB$9:$AK$18)))*252</f>
        <v>8.2966330548180936E-2</v>
      </c>
      <c r="BA602" s="118">
        <f t="shared" si="129"/>
        <v>0.28803876570382142</v>
      </c>
      <c r="BB602" s="113">
        <f t="shared" si="130"/>
        <v>6.3551899408983939E-2</v>
      </c>
      <c r="BC602" s="50"/>
      <c r="BD602" s="50"/>
    </row>
    <row r="603" spans="1:56">
      <c r="A603" s="85">
        <v>602</v>
      </c>
      <c r="B603" s="114">
        <v>0.16971399374146756</v>
      </c>
      <c r="C603" s="114">
        <v>0.56904198939984507</v>
      </c>
      <c r="D603" s="114">
        <v>0.95198721010875076</v>
      </c>
      <c r="E603" s="114">
        <v>0.29919663863410206</v>
      </c>
      <c r="F603" s="114">
        <v>0.89932497951474932</v>
      </c>
      <c r="G603" s="114">
        <v>0.78598773735377314</v>
      </c>
      <c r="H603" s="114">
        <v>0.65080820490818692</v>
      </c>
      <c r="I603" s="114">
        <v>0.72336474892634106</v>
      </c>
      <c r="J603" s="114">
        <v>0.19122279401656539</v>
      </c>
      <c r="K603" s="94">
        <v>0.50952326798742398</v>
      </c>
      <c r="L603" s="95"/>
      <c r="M603" s="96">
        <v>602</v>
      </c>
      <c r="N603" s="117">
        <v>-0.9552960835993054</v>
      </c>
      <c r="O603" s="117">
        <v>0.17393566755262266</v>
      </c>
      <c r="P603" s="117">
        <v>1.6644347534427471</v>
      </c>
      <c r="Q603" s="117">
        <v>-0.52671246625798995</v>
      </c>
      <c r="R603" s="117">
        <v>1.277714697663199</v>
      </c>
      <c r="S603" s="117">
        <v>0.79257663647071963</v>
      </c>
      <c r="T603" s="117">
        <v>0.38750337048106548</v>
      </c>
      <c r="U603" s="114">
        <v>0.59286649535056302</v>
      </c>
      <c r="V603" s="114">
        <v>-0.87339908782681319</v>
      </c>
      <c r="W603" s="88">
        <v>2.387356038719983E-2</v>
      </c>
      <c r="X603" s="50"/>
      <c r="Y603" s="89">
        <v>602</v>
      </c>
      <c r="Z603" s="114">
        <f>(幕後結果!$AB$2+幕後結果!$AB$4*幕後結果_最佳化!$N1604)*12/3</f>
        <v>-1.2343385566740834</v>
      </c>
      <c r="AA603" s="114">
        <f>(幕後結果!$AC$2+幕後結果!$AC$4*幕後結果_最佳化!$O1604)*12/3</f>
        <v>0.97143817558315471</v>
      </c>
      <c r="AB603" s="114">
        <f>(幕後結果!$AD$2+幕後結果!$AD$4*幕後結果_最佳化!$P1604)*12/3</f>
        <v>-2.6029919862741724E-2</v>
      </c>
      <c r="AC603" s="114">
        <f>(幕後結果!$AE$2+幕後結果!$AE$4*幕後結果_最佳化!$Q1604)*12/3</f>
        <v>-0.90546079709796456</v>
      </c>
      <c r="AD603" s="114">
        <f>(幕後結果!$AF$2+幕後結果!$AF$4*幕後結果_最佳化!$R1604)*12/3</f>
        <v>0.30609480186418403</v>
      </c>
      <c r="AE603" s="114">
        <f>(幕後結果!$AG$2+幕後結果!$AG$4*幕後結果_最佳化!$S1604)*12/3</f>
        <v>1.1846272029077114</v>
      </c>
      <c r="AF603" s="114">
        <f>(幕後結果!$AH$2+幕後結果!$AH$4*幕後結果_最佳化!$T1604)*12/3</f>
        <v>-0.12988097566375656</v>
      </c>
      <c r="AG603" s="114">
        <f>(幕後結果!$AI$2+幕後結果!$AI$4*幕後結果_最佳化!$U1604)*12/3</f>
        <v>-0.43095992289801699</v>
      </c>
      <c r="AH603" s="114">
        <f>(幕後結果!$AJ$2+幕後結果!$AJ$4*幕後結果_最佳化!$V1604)*12/3</f>
        <v>0.4283603619458069</v>
      </c>
      <c r="AI603" s="90">
        <f>(幕後結果!$AK$2+幕後結果!$AK$4*幕後結果_最佳化!$W1604)*12/3</f>
        <v>0.74662614624100498</v>
      </c>
      <c r="AJ603" s="50"/>
      <c r="AK603" s="50"/>
      <c r="AL603" s="50"/>
      <c r="AM603" s="98">
        <v>602</v>
      </c>
      <c r="AN603" s="118">
        <f t="shared" si="118"/>
        <v>9.5436315642019862E-2</v>
      </c>
      <c r="AO603" s="118">
        <f t="shared" si="119"/>
        <v>8.5921487624357543E-2</v>
      </c>
      <c r="AP603" s="118">
        <f t="shared" si="120"/>
        <v>3.0069894042492929E-2</v>
      </c>
      <c r="AQ603" s="118">
        <f t="shared" si="121"/>
        <v>0.12557471475750415</v>
      </c>
      <c r="AR603" s="118">
        <f t="shared" si="122"/>
        <v>6.5834526075927435E-2</v>
      </c>
      <c r="AS603" s="118">
        <f t="shared" si="123"/>
        <v>3.0177036264627179E-2</v>
      </c>
      <c r="AT603" s="118">
        <f t="shared" si="124"/>
        <v>0.15223033602115529</v>
      </c>
      <c r="AU603" s="118">
        <f t="shared" si="125"/>
        <v>0.11583738717481039</v>
      </c>
      <c r="AV603" s="118">
        <f t="shared" si="126"/>
        <v>0.22764311680056204</v>
      </c>
      <c r="AW603" s="118">
        <f t="shared" si="127"/>
        <v>7.1275185596543278E-2</v>
      </c>
      <c r="AX603" s="118">
        <f t="shared" si="128"/>
        <v>1.0000000000000002</v>
      </c>
      <c r="AY603" s="118">
        <f>SUMPRODUCT(AN603:AW603,幕後結果_最佳化!$Z$1005:$AI$1005)</f>
        <v>-4.9634647343003491E-2</v>
      </c>
      <c r="AZ603" s="118">
        <f>(SUMPRODUCT(AN603:AW603,MMULT(AN603:AW603,幕後結果!$AB$9:$AK$18)))*252</f>
        <v>4.7630461453897474E-2</v>
      </c>
      <c r="BA603" s="118">
        <f t="shared" si="129"/>
        <v>0.21824404105014522</v>
      </c>
      <c r="BB603" s="113">
        <f t="shared" si="130"/>
        <v>-0.42399621496076539</v>
      </c>
      <c r="BC603" s="50"/>
      <c r="BD603" s="50"/>
    </row>
    <row r="604" spans="1:56">
      <c r="A604" s="85">
        <v>603</v>
      </c>
      <c r="B604" s="114">
        <v>0.92558453090384529</v>
      </c>
      <c r="C604" s="114">
        <v>0.19240697741092094</v>
      </c>
      <c r="D604" s="114">
        <v>5.1494896808527146E-2</v>
      </c>
      <c r="E604" s="114">
        <v>9.6570819366506466E-2</v>
      </c>
      <c r="F604" s="114">
        <v>0.72214199820602487</v>
      </c>
      <c r="G604" s="114">
        <v>0.65706894034672469</v>
      </c>
      <c r="H604" s="114">
        <v>0.27421862626333438</v>
      </c>
      <c r="I604" s="114">
        <v>0.23528027565028831</v>
      </c>
      <c r="J604" s="114">
        <v>0.97017201525842722</v>
      </c>
      <c r="K604" s="94">
        <v>0.78405640114940911</v>
      </c>
      <c r="L604" s="95"/>
      <c r="M604" s="96">
        <v>603</v>
      </c>
      <c r="N604" s="117">
        <v>1.443673147798834</v>
      </c>
      <c r="O604" s="117">
        <v>-0.86906065629102403</v>
      </c>
      <c r="P604" s="117">
        <v>-1.6305287517897131</v>
      </c>
      <c r="Q604" s="117">
        <v>-1.301341351899276</v>
      </c>
      <c r="R604" s="117">
        <v>0.58921656914282372</v>
      </c>
      <c r="S604" s="117">
        <v>0.40447682107122784</v>
      </c>
      <c r="T604" s="117">
        <v>-0.60010351143820595</v>
      </c>
      <c r="U604" s="114">
        <v>-0.72156729733587122</v>
      </c>
      <c r="V604" s="114">
        <v>1.883327716723642</v>
      </c>
      <c r="W604" s="88">
        <v>0.78596635613143395</v>
      </c>
      <c r="X604" s="50"/>
      <c r="Y604" s="89">
        <v>603</v>
      </c>
      <c r="Z604" s="114">
        <f>(幕後結果!$AB$2+幕後結果!$AB$4*幕後結果_最佳化!$N1605)*12/3</f>
        <v>1.7441026446872154</v>
      </c>
      <c r="AA604" s="114">
        <f>(幕後結果!$AC$2+幕後結果!$AC$4*幕後結果_最佳化!$O1605)*12/3</f>
        <v>1.4752518487540158</v>
      </c>
      <c r="AB604" s="114">
        <f>(幕後結果!$AD$2+幕後結果!$AD$4*幕後結果_最佳化!$P1605)*12/3</f>
        <v>-1.3015749849206282</v>
      </c>
      <c r="AC604" s="114">
        <f>(幕後結果!$AE$2+幕後結果!$AE$4*幕後結果_最佳化!$Q1605)*12/3</f>
        <v>-1.267849796889108</v>
      </c>
      <c r="AD604" s="114">
        <f>(幕後結果!$AF$2+幕後結果!$AF$4*幕後結果_最佳化!$R1605)*12/3</f>
        <v>-0.27761952919916577</v>
      </c>
      <c r="AE604" s="114">
        <f>(幕後結果!$AG$2+幕後結果!$AG$4*幕後結果_最佳化!$S1605)*12/3</f>
        <v>0.79372738660221787</v>
      </c>
      <c r="AF604" s="114">
        <f>(幕後結果!$AH$2+幕後結果!$AH$4*幕後結果_最佳化!$T1605)*12/3</f>
        <v>-0.77538722842081287</v>
      </c>
      <c r="AG604" s="114">
        <f>(幕後結果!$AI$2+幕後結果!$AI$4*幕後結果_最佳化!$U1605)*12/3</f>
        <v>-2.731273449935903</v>
      </c>
      <c r="AH604" s="114">
        <f>(幕後結果!$AJ$2+幕後結果!$AJ$4*幕後結果_最佳化!$V1605)*12/3</f>
        <v>0.93620638980780735</v>
      </c>
      <c r="AI604" s="90">
        <f>(幕後結果!$AK$2+幕後結果!$AK$4*幕後結果_最佳化!$W1605)*12/3</f>
        <v>1.1833168187891645</v>
      </c>
      <c r="AJ604" s="50"/>
      <c r="AK604" s="50"/>
      <c r="AL604" s="50"/>
      <c r="AM604" s="98">
        <v>603</v>
      </c>
      <c r="AN604" s="118">
        <f t="shared" si="118"/>
        <v>5.3166125262399284E-2</v>
      </c>
      <c r="AO604" s="118">
        <f t="shared" si="119"/>
        <v>0.16924732770195622</v>
      </c>
      <c r="AP604" s="118">
        <f t="shared" si="120"/>
        <v>6.0798259984496346E-2</v>
      </c>
      <c r="AQ604" s="118">
        <f t="shared" si="121"/>
        <v>0.17063951172625491</v>
      </c>
      <c r="AR604" s="118">
        <f t="shared" si="122"/>
        <v>0.10960649164020628</v>
      </c>
      <c r="AS604" s="118">
        <f t="shared" si="123"/>
        <v>8.0719911549119144E-2</v>
      </c>
      <c r="AT604" s="118">
        <f t="shared" si="124"/>
        <v>0.15918311235036878</v>
      </c>
      <c r="AU604" s="118">
        <f t="shared" si="125"/>
        <v>5.3353852286718963E-3</v>
      </c>
      <c r="AV604" s="118">
        <f t="shared" si="126"/>
        <v>0.13532825816756913</v>
      </c>
      <c r="AW604" s="118">
        <f t="shared" si="127"/>
        <v>5.5975616388958073E-2</v>
      </c>
      <c r="AX604" s="118">
        <f t="shared" si="128"/>
        <v>1</v>
      </c>
      <c r="AY604" s="118">
        <f>SUMPRODUCT(AN604:AW604,幕後結果_最佳化!$Z$1005:$AI$1005)</f>
        <v>0.11248377596168922</v>
      </c>
      <c r="AZ604" s="118">
        <f>(SUMPRODUCT(AN604:AW604,MMULT(AN604:AW604,幕後結果!$AB$9:$AK$18)))*252</f>
        <v>5.1863442291211939E-2</v>
      </c>
      <c r="BA604" s="118">
        <f t="shared" si="129"/>
        <v>0.22773546559816268</v>
      </c>
      <c r="BB604" s="113">
        <f t="shared" si="130"/>
        <v>0.30554650668451089</v>
      </c>
      <c r="BC604" s="50"/>
      <c r="BD604" s="50"/>
    </row>
    <row r="605" spans="1:56">
      <c r="A605" s="85">
        <v>604</v>
      </c>
      <c r="B605" s="114">
        <v>0.95260258782116214</v>
      </c>
      <c r="C605" s="114">
        <v>0.73680394066627808</v>
      </c>
      <c r="D605" s="114">
        <v>0.13479107320065942</v>
      </c>
      <c r="E605" s="114">
        <v>0.29349694770304069</v>
      </c>
      <c r="F605" s="114">
        <v>0.39412805183905042</v>
      </c>
      <c r="G605" s="114">
        <v>0.94496402098792465</v>
      </c>
      <c r="H605" s="114">
        <v>0.35905763585698436</v>
      </c>
      <c r="I605" s="114">
        <v>0.13621886211696754</v>
      </c>
      <c r="J605" s="114">
        <v>0.36521377667552457</v>
      </c>
      <c r="K605" s="94">
        <v>7.4611856407114541E-2</v>
      </c>
      <c r="L605" s="95"/>
      <c r="M605" s="96">
        <v>604</v>
      </c>
      <c r="N605" s="117">
        <v>1.670629791089967</v>
      </c>
      <c r="O605" s="117">
        <v>0.63352307263269303</v>
      </c>
      <c r="P605" s="117">
        <v>-1.1040253382809537</v>
      </c>
      <c r="Q605" s="117">
        <v>-0.54319740164918551</v>
      </c>
      <c r="R605" s="117">
        <v>-0.26857584335714652</v>
      </c>
      <c r="S605" s="117">
        <v>1.5978697927512169</v>
      </c>
      <c r="T605" s="117">
        <v>-0.36097883145125093</v>
      </c>
      <c r="U605" s="114">
        <v>-1.0974660262926959</v>
      </c>
      <c r="V605" s="114">
        <v>-0.34455684562453964</v>
      </c>
      <c r="W605" s="88">
        <v>-1.4422788905321093</v>
      </c>
      <c r="X605" s="50"/>
      <c r="Y605" s="89">
        <v>604</v>
      </c>
      <c r="Z605" s="114">
        <f>(幕後結果!$AB$2+幕後結果!$AB$4*幕後結果_最佳化!$N1606)*12/3</f>
        <v>2.0258807552413907</v>
      </c>
      <c r="AA605" s="114">
        <f>(幕後結果!$AC$2+幕後結果!$AC$4*幕後結果_最佳化!$O1606)*12/3</f>
        <v>3.1765993366034273</v>
      </c>
      <c r="AB605" s="114">
        <f>(幕後結果!$AD$2+幕後結果!$AD$4*幕後結果_最佳化!$P1606)*12/3</f>
        <v>0.11685068680999666</v>
      </c>
      <c r="AC605" s="114">
        <f>(幕後結果!$AE$2+幕後結果!$AE$4*幕後結果_最佳化!$Q1606)*12/3</f>
        <v>-0.59011453982864437</v>
      </c>
      <c r="AD605" s="114">
        <f>(幕後結果!$AF$2+幕後結果!$AF$4*幕後結果_最佳化!$R1606)*12/3</f>
        <v>-0.64320982872271748</v>
      </c>
      <c r="AE605" s="114">
        <f>(幕後結果!$AG$2+幕後結果!$AG$4*幕後結果_最佳化!$S1606)*12/3</f>
        <v>2.2459704508511398</v>
      </c>
      <c r="AF605" s="114">
        <f>(幕後結果!$AH$2+幕後結果!$AH$4*幕後結果_最佳化!$T1606)*12/3</f>
        <v>-0.54773635428841516</v>
      </c>
      <c r="AG605" s="114">
        <f>(幕後結果!$AI$2+幕後結果!$AI$4*幕後結果_最佳化!$U1606)*12/3</f>
        <v>-3.135387967084851</v>
      </c>
      <c r="AH605" s="114">
        <f>(幕後結果!$AJ$2+幕後結果!$AJ$4*幕後結果_最佳化!$V1606)*12/3</f>
        <v>0.51216911909617457</v>
      </c>
      <c r="AI605" s="90">
        <f>(幕後結果!$AK$2+幕後結果!$AK$4*幕後結果_最佳化!$W1606)*12/3</f>
        <v>-0.32406015163810331</v>
      </c>
      <c r="AJ605" s="50"/>
      <c r="AK605" s="50"/>
      <c r="AL605" s="50"/>
      <c r="AM605" s="98">
        <v>604</v>
      </c>
      <c r="AN605" s="118">
        <f t="shared" si="118"/>
        <v>0.1356923548167969</v>
      </c>
      <c r="AO605" s="118">
        <f t="shared" si="119"/>
        <v>3.8368549539923615E-2</v>
      </c>
      <c r="AP605" s="118">
        <f t="shared" si="120"/>
        <v>0.12741152084362434</v>
      </c>
      <c r="AQ605" s="118">
        <f t="shared" si="121"/>
        <v>0.23875858043390641</v>
      </c>
      <c r="AR605" s="118">
        <f t="shared" si="122"/>
        <v>5.8742356640108578E-3</v>
      </c>
      <c r="AS605" s="118">
        <f t="shared" si="123"/>
        <v>4.8386881992528781E-2</v>
      </c>
      <c r="AT605" s="118">
        <f t="shared" si="124"/>
        <v>0.2267703890223742</v>
      </c>
      <c r="AU605" s="118">
        <f t="shared" si="125"/>
        <v>4.0877505103653719E-2</v>
      </c>
      <c r="AV605" s="118">
        <f t="shared" si="126"/>
        <v>0.1218056853568656</v>
      </c>
      <c r="AW605" s="118">
        <f t="shared" si="127"/>
        <v>1.6054297226315389E-2</v>
      </c>
      <c r="AX605" s="118">
        <f t="shared" si="128"/>
        <v>0.99999999999999989</v>
      </c>
      <c r="AY605" s="118">
        <f>SUMPRODUCT(AN605:AW605,幕後結果_最佳化!$Z$1005:$AI$1005)</f>
        <v>-0.20035672184213588</v>
      </c>
      <c r="AZ605" s="118">
        <f>(SUMPRODUCT(AN605:AW605,MMULT(AN605:AW605,幕後結果!$AB$9:$AK$18)))*252</f>
        <v>5.0226016396425106E-2</v>
      </c>
      <c r="BA605" s="118">
        <f t="shared" si="129"/>
        <v>0.2241116159337242</v>
      </c>
      <c r="BB605" s="113">
        <f t="shared" si="130"/>
        <v>-1.0854266559484065</v>
      </c>
      <c r="BC605" s="50"/>
      <c r="BD605" s="50"/>
    </row>
    <row r="606" spans="1:56">
      <c r="A606" s="85">
        <v>605</v>
      </c>
      <c r="B606" s="114">
        <v>0.93662509712794284</v>
      </c>
      <c r="C606" s="114">
        <v>0.77553605391115132</v>
      </c>
      <c r="D606" s="114">
        <v>9.1618680805243047E-2</v>
      </c>
      <c r="E606" s="114">
        <v>0.31450055149531031</v>
      </c>
      <c r="F606" s="114">
        <v>0.63351761630814951</v>
      </c>
      <c r="G606" s="114">
        <v>0.76946747519518377</v>
      </c>
      <c r="H606" s="114">
        <v>0.69986533597366174</v>
      </c>
      <c r="I606" s="114">
        <v>0.29492087044972326</v>
      </c>
      <c r="J606" s="114">
        <v>0.25155538902109154</v>
      </c>
      <c r="K606" s="94">
        <v>9.1637127746098335E-2</v>
      </c>
      <c r="L606" s="95"/>
      <c r="M606" s="96">
        <v>605</v>
      </c>
      <c r="N606" s="117">
        <v>1.5270450650206995</v>
      </c>
      <c r="O606" s="117">
        <v>0.75720360265535536</v>
      </c>
      <c r="P606" s="117">
        <v>-1.3308530702854522</v>
      </c>
      <c r="Q606" s="117">
        <v>-0.4831332832727282</v>
      </c>
      <c r="R606" s="117">
        <v>0.3411843987914564</v>
      </c>
      <c r="S606" s="117">
        <v>0.73709422701690197</v>
      </c>
      <c r="T606" s="117">
        <v>0.5240132443260539</v>
      </c>
      <c r="U606" s="114">
        <v>-0.53906538248754399</v>
      </c>
      <c r="V606" s="114">
        <v>-0.66960319303997251</v>
      </c>
      <c r="W606" s="88">
        <v>-1.3307409752054091</v>
      </c>
      <c r="X606" s="50"/>
      <c r="Y606" s="89">
        <v>605</v>
      </c>
      <c r="Z606" s="114">
        <f>(幕後結果!$AB$2+幕後結果!$AB$4*幕後結果_最佳化!$N1607)*12/3</f>
        <v>1.8476130816032257</v>
      </c>
      <c r="AA606" s="114">
        <f>(幕後結果!$AC$2+幕後結果!$AC$4*幕後結果_最佳化!$O1607)*12/3</f>
        <v>3.2097046672614873</v>
      </c>
      <c r="AB606" s="114">
        <f>(幕後結果!$AD$2+幕後結果!$AD$4*幕後結果_最佳化!$P1607)*12/3</f>
        <v>-0.2250258712786638</v>
      </c>
      <c r="AC606" s="114">
        <f>(幕後結果!$AE$2+幕後結果!$AE$4*幕後結果_最佳化!$Q1607)*12/3</f>
        <v>-0.55112225356997158</v>
      </c>
      <c r="AD606" s="114">
        <f>(幕後結果!$AF$2+幕後結果!$AF$4*幕後結果_最佳化!$R1607)*12/3</f>
        <v>-7.5563534244976638E-2</v>
      </c>
      <c r="AE606" s="114">
        <f>(幕後結果!$AG$2+幕後結果!$AG$4*幕後結果_最佳化!$S1607)*12/3</f>
        <v>1.5614212908407168</v>
      </c>
      <c r="AF606" s="114">
        <f>(幕後結果!$AH$2+幕後結果!$AH$4*幕後結果_最佳化!$T1607)*12/3</f>
        <v>-0.14683116348927314</v>
      </c>
      <c r="AG606" s="114">
        <f>(幕後結果!$AI$2+幕後結果!$AI$4*幕後結果_最佳化!$U1607)*12/3</f>
        <v>-2.2943936873193751</v>
      </c>
      <c r="AH606" s="114">
        <f>(幕後結果!$AJ$2+幕後結果!$AJ$4*幕後結果_最佳化!$V1607)*12/3</f>
        <v>0.49415165107190817</v>
      </c>
      <c r="AI606" s="90">
        <f>(幕後結果!$AK$2+幕後結果!$AK$4*幕後結果_最佳化!$W1607)*12/3</f>
        <v>4.6732742470882549E-2</v>
      </c>
      <c r="AJ606" s="50"/>
      <c r="AK606" s="50"/>
      <c r="AL606" s="50"/>
      <c r="AM606" s="98">
        <v>605</v>
      </c>
      <c r="AN606" s="118">
        <f t="shared" si="118"/>
        <v>7.1222576176790689E-2</v>
      </c>
      <c r="AO606" s="118">
        <f t="shared" si="119"/>
        <v>8.7109785401420475E-2</v>
      </c>
      <c r="AP606" s="118">
        <f t="shared" si="120"/>
        <v>0.10778768360105437</v>
      </c>
      <c r="AQ606" s="118">
        <f t="shared" si="121"/>
        <v>0.1572734629455769</v>
      </c>
      <c r="AR606" s="118">
        <f t="shared" si="122"/>
        <v>0.12069348323744798</v>
      </c>
      <c r="AS606" s="118">
        <f t="shared" si="123"/>
        <v>0.16616633064758404</v>
      </c>
      <c r="AT606" s="118">
        <f t="shared" si="124"/>
        <v>4.3720867078781915E-2</v>
      </c>
      <c r="AU606" s="118">
        <f t="shared" si="125"/>
        <v>5.5200525844940791E-2</v>
      </c>
      <c r="AV606" s="118">
        <f t="shared" si="126"/>
        <v>6.4661460841060517E-2</v>
      </c>
      <c r="AW606" s="118">
        <f t="shared" si="127"/>
        <v>0.12616382422534234</v>
      </c>
      <c r="AX606" s="118">
        <f t="shared" si="128"/>
        <v>1</v>
      </c>
      <c r="AY606" s="118">
        <f>SUMPRODUCT(AN606:AW606,幕後結果_最佳化!$Z$1005:$AI$1005)</f>
        <v>-3.2196283335623063E-2</v>
      </c>
      <c r="AZ606" s="118">
        <f>(SUMPRODUCT(AN606:AW606,MMULT(AN606:AW606,幕後結果!$AB$9:$AK$18)))*252</f>
        <v>6.8556924227169524E-2</v>
      </c>
      <c r="BA606" s="118">
        <f t="shared" si="129"/>
        <v>0.26183377212874875</v>
      </c>
      <c r="BB606" s="113">
        <f t="shared" si="130"/>
        <v>-0.28680900376249696</v>
      </c>
      <c r="BC606" s="50"/>
      <c r="BD606" s="50"/>
    </row>
    <row r="607" spans="1:56">
      <c r="A607" s="85">
        <v>606</v>
      </c>
      <c r="B607" s="114">
        <v>0.60460859315614024</v>
      </c>
      <c r="C607" s="114">
        <v>0.38527609353494663</v>
      </c>
      <c r="D607" s="114">
        <v>0.17344844359062939</v>
      </c>
      <c r="E607" s="114">
        <v>0.33930023815651289</v>
      </c>
      <c r="F607" s="114">
        <v>0.12005436952137627</v>
      </c>
      <c r="G607" s="114">
        <v>0.69144088287452221</v>
      </c>
      <c r="H607" s="114">
        <v>0.17603078601395161</v>
      </c>
      <c r="I607" s="114">
        <v>0.90899776814915967</v>
      </c>
      <c r="J607" s="114">
        <v>0.87265754928792272</v>
      </c>
      <c r="K607" s="94">
        <v>0.81644150811714389</v>
      </c>
      <c r="L607" s="95"/>
      <c r="M607" s="96">
        <v>606</v>
      </c>
      <c r="N607" s="117">
        <v>0.2652942240540721</v>
      </c>
      <c r="O607" s="117">
        <v>-0.29165268743426187</v>
      </c>
      <c r="P607" s="117">
        <v>-0.9406253483010264</v>
      </c>
      <c r="Q607" s="117">
        <v>-0.41437365968573459</v>
      </c>
      <c r="R607" s="117">
        <v>-1.1747150428614466</v>
      </c>
      <c r="S607" s="117">
        <v>0.49993871004262297</v>
      </c>
      <c r="T607" s="117">
        <v>-0.93059795637949039</v>
      </c>
      <c r="U607" s="114">
        <v>1.3346086553953342</v>
      </c>
      <c r="V607" s="114">
        <v>1.1390437632226837</v>
      </c>
      <c r="W607" s="88">
        <v>0.90188683817665294</v>
      </c>
      <c r="X607" s="50"/>
      <c r="Y607" s="89">
        <v>606</v>
      </c>
      <c r="Z607" s="114">
        <f>(幕後結果!$AB$2+幕後結果!$AB$4*幕後結果_最佳化!$N1608)*12/3</f>
        <v>0.28108582422900491</v>
      </c>
      <c r="AA607" s="114">
        <f>(幕後結果!$AC$2+幕後結果!$AC$4*幕後結果_最佳化!$O1608)*12/3</f>
        <v>1.2949943329400422</v>
      </c>
      <c r="AB607" s="114">
        <f>(幕後結果!$AD$2+幕後結果!$AD$4*幕後結果_最佳化!$P1608)*12/3</f>
        <v>-1.6194328812523568</v>
      </c>
      <c r="AC607" s="114">
        <f>(幕後結果!$AE$2+幕後結果!$AE$4*幕後結果_最佳化!$Q1608)*12/3</f>
        <v>-0.75581923631508463</v>
      </c>
      <c r="AD607" s="114">
        <f>(幕後結果!$AF$2+幕後結果!$AF$4*幕後結果_最佳化!$R1608)*12/3</f>
        <v>-2.220180520204988</v>
      </c>
      <c r="AE607" s="114">
        <f>(幕後結果!$AG$2+幕後結果!$AG$4*幕後結果_最佳化!$S1608)*12/3</f>
        <v>0.54844843489794481</v>
      </c>
      <c r="AF607" s="114">
        <f>(幕後結果!$AH$2+幕後結果!$AH$4*幕後結果_最佳化!$T1608)*12/3</f>
        <v>-0.82653452165850527</v>
      </c>
      <c r="AG607" s="114">
        <f>(幕後結果!$AI$2+幕後結果!$AI$4*幕後結果_最佳化!$U1608)*12/3</f>
        <v>-0.57882566298290516</v>
      </c>
      <c r="AH607" s="114">
        <f>(幕後結果!$AJ$2+幕後結果!$AJ$4*幕後結果_最佳化!$V1608)*12/3</f>
        <v>0.83159783422193134</v>
      </c>
      <c r="AI607" s="90">
        <f>(幕後結果!$AK$2+幕後結果!$AK$4*幕後結果_最佳化!$W1608)*12/3</f>
        <v>1.5395992174942528</v>
      </c>
      <c r="AJ607" s="50"/>
      <c r="AK607" s="50"/>
      <c r="AL607" s="50"/>
      <c r="AM607" s="98">
        <v>606</v>
      </c>
      <c r="AN607" s="118">
        <f t="shared" si="118"/>
        <v>6.066301128620207E-3</v>
      </c>
      <c r="AO607" s="118">
        <f t="shared" si="119"/>
        <v>0.20360927291317713</v>
      </c>
      <c r="AP607" s="118">
        <f t="shared" si="120"/>
        <v>0.20577021699577192</v>
      </c>
      <c r="AQ607" s="118">
        <f t="shared" si="121"/>
        <v>8.1482897287993045E-2</v>
      </c>
      <c r="AR607" s="118">
        <f t="shared" si="122"/>
        <v>5.8606821845511609E-2</v>
      </c>
      <c r="AS607" s="118">
        <f t="shared" si="123"/>
        <v>8.1645338848437596E-2</v>
      </c>
      <c r="AT607" s="118">
        <f t="shared" si="124"/>
        <v>3.1593086126680291E-2</v>
      </c>
      <c r="AU607" s="118">
        <f t="shared" si="125"/>
        <v>2.982883502451069E-2</v>
      </c>
      <c r="AV607" s="118">
        <f t="shared" si="126"/>
        <v>0.16313596812063924</v>
      </c>
      <c r="AW607" s="118">
        <f t="shared" si="127"/>
        <v>0.13826126170865821</v>
      </c>
      <c r="AX607" s="118">
        <f t="shared" si="128"/>
        <v>1</v>
      </c>
      <c r="AY607" s="118">
        <f>SUMPRODUCT(AN607:AW607,幕後結果_最佳化!$Z$1005:$AI$1005)</f>
        <v>0.23011283349623154</v>
      </c>
      <c r="AZ607" s="118">
        <f>(SUMPRODUCT(AN607:AW607,MMULT(AN607:AW607,幕後結果!$AB$9:$AK$18)))*252</f>
        <v>8.4674562146733232E-2</v>
      </c>
      <c r="BA607" s="118">
        <f t="shared" si="129"/>
        <v>0.29098893818620192</v>
      </c>
      <c r="BB607" s="113">
        <f t="shared" si="130"/>
        <v>0.64336752683167386</v>
      </c>
      <c r="BC607" s="50"/>
      <c r="BD607" s="50"/>
    </row>
    <row r="608" spans="1:56">
      <c r="A608" s="85">
        <v>607</v>
      </c>
      <c r="B608" s="114">
        <v>0.93824044248341165</v>
      </c>
      <c r="C608" s="114">
        <v>8.0372654299367685E-2</v>
      </c>
      <c r="D608" s="114">
        <v>0.10256497014270138</v>
      </c>
      <c r="E608" s="114">
        <v>0.971806344452669</v>
      </c>
      <c r="F608" s="114">
        <v>0.19865535353587638</v>
      </c>
      <c r="G608" s="114">
        <v>0.93468822537494822</v>
      </c>
      <c r="H608" s="114">
        <v>0.58068321223409547</v>
      </c>
      <c r="I608" s="114">
        <v>0.25548124776331949</v>
      </c>
      <c r="J608" s="114">
        <v>0.60454240592148611</v>
      </c>
      <c r="K608" s="94">
        <v>0.68086679205397016</v>
      </c>
      <c r="L608" s="95"/>
      <c r="M608" s="96">
        <v>607</v>
      </c>
      <c r="N608" s="117">
        <v>1.5401692016619166</v>
      </c>
      <c r="O608" s="117">
        <v>-1.4025693109098718</v>
      </c>
      <c r="P608" s="117">
        <v>-1.2670708981223062</v>
      </c>
      <c r="Q608" s="117">
        <v>1.9080302155483375</v>
      </c>
      <c r="R608" s="117">
        <v>-0.84643394785261217</v>
      </c>
      <c r="S608" s="117">
        <v>1.511647546219139</v>
      </c>
      <c r="T608" s="117">
        <v>0.20364160847566495</v>
      </c>
      <c r="U608" s="114">
        <v>-0.65733973013159319</v>
      </c>
      <c r="V608" s="114">
        <v>0.26512237888866219</v>
      </c>
      <c r="W608" s="88">
        <v>0.47012401732080661</v>
      </c>
      <c r="X608" s="50"/>
      <c r="Y608" s="89">
        <v>607</v>
      </c>
      <c r="Z608" s="114">
        <f>(幕後結果!$AB$2+幕後結果!$AB$4*幕後結果_最佳化!$N1609)*12/3</f>
        <v>1.8639073586589241</v>
      </c>
      <c r="AA608" s="114">
        <f>(幕後結果!$AC$2+幕後結果!$AC$4*幕後結果_最佳化!$O1609)*12/3</f>
        <v>0.98786812626741805</v>
      </c>
      <c r="AB608" s="114">
        <f>(幕後結果!$AD$2+幕後結果!$AD$4*幕後結果_最佳化!$P1609)*12/3</f>
        <v>-1.0373712585831059</v>
      </c>
      <c r="AC608" s="114">
        <f>(幕後結果!$AE$2+幕後結果!$AE$4*幕後結果_最佳化!$Q1609)*12/3</f>
        <v>0.72735270528412377</v>
      </c>
      <c r="AD608" s="114">
        <f>(幕後結果!$AF$2+幕後結果!$AF$4*幕後結果_最佳化!$R1609)*12/3</f>
        <v>-1.1663089184723545</v>
      </c>
      <c r="AE608" s="114">
        <f>(幕後結果!$AG$2+幕後結果!$AG$4*幕後結果_最佳化!$S1609)*12/3</f>
        <v>2.04814968525932</v>
      </c>
      <c r="AF608" s="114">
        <f>(幕後結果!$AH$2+幕後結果!$AH$4*幕後結果_最佳化!$T1609)*12/3</f>
        <v>-0.11628594739472491</v>
      </c>
      <c r="AG608" s="114">
        <f>(幕後結果!$AI$2+幕後結果!$AI$4*幕後結果_最佳化!$U1609)*12/3</f>
        <v>-1.5656153479525523</v>
      </c>
      <c r="AH608" s="114">
        <f>(幕後結果!$AJ$2+幕後結果!$AJ$4*幕後結果_最佳化!$V1609)*12/3</f>
        <v>1.1268174598707947</v>
      </c>
      <c r="AI608" s="90">
        <f>(幕後結果!$AK$2+幕後結果!$AK$4*幕後結果_最佳化!$W1609)*12/3</f>
        <v>2.1660267561083564</v>
      </c>
      <c r="AJ608" s="50"/>
      <c r="AK608" s="50"/>
      <c r="AL608" s="50"/>
      <c r="AM608" s="98">
        <v>607</v>
      </c>
      <c r="AN608" s="118">
        <f t="shared" si="118"/>
        <v>7.5236029111267838E-2</v>
      </c>
      <c r="AO608" s="118">
        <f t="shared" si="119"/>
        <v>4.921364815783514E-2</v>
      </c>
      <c r="AP608" s="118">
        <f t="shared" si="120"/>
        <v>2.947604557751218E-3</v>
      </c>
      <c r="AQ608" s="118">
        <f t="shared" si="121"/>
        <v>0.15453258769344483</v>
      </c>
      <c r="AR608" s="118">
        <f t="shared" si="122"/>
        <v>0.18986644590643798</v>
      </c>
      <c r="AS608" s="118">
        <f t="shared" si="123"/>
        <v>0.18141230595376015</v>
      </c>
      <c r="AT608" s="118">
        <f t="shared" si="124"/>
        <v>3.5570573609891493E-2</v>
      </c>
      <c r="AU608" s="118">
        <f t="shared" si="125"/>
        <v>6.1892205295034183E-2</v>
      </c>
      <c r="AV608" s="118">
        <f t="shared" si="126"/>
        <v>5.2420287559811632E-3</v>
      </c>
      <c r="AW608" s="118">
        <f t="shared" si="127"/>
        <v>0.24408657095859596</v>
      </c>
      <c r="AX608" s="118">
        <f t="shared" si="128"/>
        <v>0.99999999999999989</v>
      </c>
      <c r="AY608" s="118">
        <f>SUMPRODUCT(AN608:AW608,幕後結果_最佳化!$Z$1005:$AI$1005)</f>
        <v>-4.7002491630410703E-3</v>
      </c>
      <c r="AZ608" s="118">
        <f>(SUMPRODUCT(AN608:AW608,MMULT(AN608:AW608,幕後結果!$AB$9:$AK$18)))*252</f>
        <v>6.8215420182685726E-2</v>
      </c>
      <c r="BA608" s="118">
        <f t="shared" si="129"/>
        <v>0.2611808189409891</v>
      </c>
      <c r="BB608" s="113">
        <f t="shared" si="130"/>
        <v>-0.18225017195384405</v>
      </c>
      <c r="BC608" s="50"/>
      <c r="BD608" s="50"/>
    </row>
    <row r="609" spans="1:56">
      <c r="A609" s="85">
        <v>608</v>
      </c>
      <c r="B609" s="114">
        <v>0.44750503345874693</v>
      </c>
      <c r="C609" s="114">
        <v>0.77948957228795868</v>
      </c>
      <c r="D609" s="114">
        <v>0.14218880402486911</v>
      </c>
      <c r="E609" s="114">
        <v>0.10041049630647958</v>
      </c>
      <c r="F609" s="114">
        <v>0.35623343171907051</v>
      </c>
      <c r="G609" s="114">
        <v>0.43098470806402633</v>
      </c>
      <c r="H609" s="114">
        <v>0.91427142526461669</v>
      </c>
      <c r="I609" s="114">
        <v>0.77986070350188985</v>
      </c>
      <c r="J609" s="114">
        <v>0.77670108403149629</v>
      </c>
      <c r="K609" s="94">
        <v>0.19071215842075939</v>
      </c>
      <c r="L609" s="95"/>
      <c r="M609" s="96">
        <v>608</v>
      </c>
      <c r="N609" s="117">
        <v>-0.13196741302148451</v>
      </c>
      <c r="O609" s="117">
        <v>0.7704704867735368</v>
      </c>
      <c r="P609" s="117">
        <v>-1.0705371238899593</v>
      </c>
      <c r="Q609" s="117">
        <v>-1.2792160296389323</v>
      </c>
      <c r="R609" s="117">
        <v>-0.36854504568306284</v>
      </c>
      <c r="S609" s="117">
        <v>-0.17386772734570077</v>
      </c>
      <c r="T609" s="117">
        <v>1.3675366762629466</v>
      </c>
      <c r="U609" s="114">
        <v>0.77172285206185176</v>
      </c>
      <c r="V609" s="114">
        <v>0.76109917712931785</v>
      </c>
      <c r="W609" s="88">
        <v>-0.87527495701530533</v>
      </c>
      <c r="X609" s="50"/>
      <c r="Y609" s="89">
        <v>608</v>
      </c>
      <c r="Z609" s="114">
        <f>(幕後結果!$AB$2+幕後結果!$AB$4*幕後結果_最佳化!$N1610)*12/3</f>
        <v>-0.21213451895000549</v>
      </c>
      <c r="AA609" s="114">
        <f>(幕後結果!$AC$2+幕後結果!$AC$4*幕後結果_最佳化!$O1610)*12/3</f>
        <v>2.1300905681668971</v>
      </c>
      <c r="AB609" s="114">
        <f>(幕後結果!$AD$2+幕後結果!$AD$4*幕後結果_最佳化!$P1610)*12/3</f>
        <v>-1.7469801068331792</v>
      </c>
      <c r="AC609" s="114">
        <f>(幕後結果!$AE$2+幕後結果!$AE$4*幕後結果_最佳化!$Q1610)*12/3</f>
        <v>-1.2248212024163436</v>
      </c>
      <c r="AD609" s="114">
        <f>(幕後結果!$AF$2+幕後結果!$AF$4*幕後結果_最佳化!$R1610)*12/3</f>
        <v>-1.5675102156948799</v>
      </c>
      <c r="AE609" s="114">
        <f>(幕後結果!$AG$2+幕後結果!$AG$4*幕後結果_最佳化!$S1610)*12/3</f>
        <v>2.1652239903998671E-2</v>
      </c>
      <c r="AF609" s="114">
        <f>(幕後結果!$AH$2+幕後結果!$AH$4*幕後結果_最佳化!$T1610)*12/3</f>
        <v>5.9799587730568537E-2</v>
      </c>
      <c r="AG609" s="114">
        <f>(幕後結果!$AI$2+幕後結果!$AI$4*幕後結果_最佳化!$U1610)*12/3</f>
        <v>-1.5502521921845058</v>
      </c>
      <c r="AH609" s="114">
        <f>(幕後結果!$AJ$2+幕後結果!$AJ$4*幕後結果_最佳化!$V1610)*12/3</f>
        <v>1.0735182510055583</v>
      </c>
      <c r="AI609" s="90">
        <f>(幕後結果!$AK$2+幕後結果!$AK$4*幕後結果_最佳化!$W1610)*12/3</f>
        <v>-8.6081745008403932E-3</v>
      </c>
      <c r="AJ609" s="50"/>
      <c r="AK609" s="50"/>
      <c r="AL609" s="50"/>
      <c r="AM609" s="98">
        <v>608</v>
      </c>
      <c r="AN609" s="118">
        <f t="shared" si="118"/>
        <v>5.0343326809649321E-2</v>
      </c>
      <c r="AO609" s="118">
        <f t="shared" si="119"/>
        <v>1.5273138006380615E-2</v>
      </c>
      <c r="AP609" s="118">
        <f t="shared" si="120"/>
        <v>0.18370766149514869</v>
      </c>
      <c r="AQ609" s="118">
        <f t="shared" si="121"/>
        <v>0.18725058554278726</v>
      </c>
      <c r="AR609" s="118">
        <f t="shared" si="122"/>
        <v>5.5333523830775347E-2</v>
      </c>
      <c r="AS609" s="118">
        <f t="shared" si="123"/>
        <v>6.8511696860586196E-2</v>
      </c>
      <c r="AT609" s="118">
        <f t="shared" si="124"/>
        <v>0.13709613007817195</v>
      </c>
      <c r="AU609" s="118">
        <f t="shared" si="125"/>
        <v>0.1729336720822634</v>
      </c>
      <c r="AV609" s="118">
        <f t="shared" si="126"/>
        <v>9.8207220421010127E-2</v>
      </c>
      <c r="AW609" s="118">
        <f t="shared" si="127"/>
        <v>3.1343044873226963E-2</v>
      </c>
      <c r="AX609" s="118">
        <f t="shared" si="128"/>
        <v>0.99999999999999978</v>
      </c>
      <c r="AY609" s="118">
        <f>SUMPRODUCT(AN609:AW609,幕後結果_最佳化!$Z$1005:$AI$1005)</f>
        <v>-0.47650796074297458</v>
      </c>
      <c r="AZ609" s="118">
        <f>(SUMPRODUCT(AN609:AW609,MMULT(AN609:AW609,幕後結果!$AB$9:$AK$18)))*252</f>
        <v>7.2106977936183189E-2</v>
      </c>
      <c r="BA609" s="118">
        <f t="shared" si="129"/>
        <v>0.26852742492375559</v>
      </c>
      <c r="BB609" s="113">
        <f t="shared" si="130"/>
        <v>-1.934282730676216</v>
      </c>
      <c r="BC609" s="50"/>
      <c r="BD609" s="50"/>
    </row>
    <row r="610" spans="1:56">
      <c r="A610" s="85">
        <v>609</v>
      </c>
      <c r="B610" s="114">
        <v>0.60995444430614221</v>
      </c>
      <c r="C610" s="114">
        <v>0.70663049193875893</v>
      </c>
      <c r="D610" s="114">
        <v>0.22470659016127947</v>
      </c>
      <c r="E610" s="114">
        <v>0.51678946325525765</v>
      </c>
      <c r="F610" s="114">
        <v>0.81064357117389219</v>
      </c>
      <c r="G610" s="114">
        <v>0.85658129729636157</v>
      </c>
      <c r="H610" s="114">
        <v>0.70612048667847027</v>
      </c>
      <c r="I610" s="114">
        <v>0.35277498663177131</v>
      </c>
      <c r="J610" s="114">
        <v>0.90870756531731645</v>
      </c>
      <c r="K610" s="94">
        <v>0.50638177300764364</v>
      </c>
      <c r="L610" s="95"/>
      <c r="M610" s="96">
        <v>609</v>
      </c>
      <c r="N610" s="117">
        <v>0.27920030265158191</v>
      </c>
      <c r="O610" s="117">
        <v>0.54356766469244167</v>
      </c>
      <c r="P610" s="117">
        <v>-0.75639370629146452</v>
      </c>
      <c r="Q610" s="117">
        <v>4.209737409008997E-2</v>
      </c>
      <c r="R610" s="117">
        <v>0.88027037432353739</v>
      </c>
      <c r="S610" s="117">
        <v>1.0650851351163801</v>
      </c>
      <c r="T610" s="117">
        <v>0.54208634268604194</v>
      </c>
      <c r="U610" s="114">
        <v>-0.37783930491246376</v>
      </c>
      <c r="V610" s="114">
        <v>1.3328383139800588</v>
      </c>
      <c r="W610" s="88">
        <v>1.5997414972880694E-2</v>
      </c>
      <c r="X610" s="50"/>
      <c r="Y610" s="89">
        <v>609</v>
      </c>
      <c r="Z610" s="114">
        <f>(幕後結果!$AB$2+幕後結果!$AB$4*幕後結果_最佳化!$N1611)*12/3</f>
        <v>0.29835092163088062</v>
      </c>
      <c r="AA610" s="114">
        <f>(幕後結果!$AC$2+幕後結果!$AC$4*幕後結果_最佳化!$O1611)*12/3</f>
        <v>2.1667247719451197</v>
      </c>
      <c r="AB610" s="114">
        <f>(幕後結果!$AD$2+幕後結果!$AD$4*幕後結果_最佳化!$P1611)*12/3</f>
        <v>-1.0661819748374091</v>
      </c>
      <c r="AC610" s="114">
        <f>(幕後結果!$AE$2+幕後結果!$AE$4*幕後結果_最佳化!$Q1611)*12/3</f>
        <v>-0.36758781315048017</v>
      </c>
      <c r="AD610" s="114">
        <f>(幕後結果!$AF$2+幕後結果!$AF$4*幕後結果_最佳化!$R1611)*12/3</f>
        <v>0.1474088502241514</v>
      </c>
      <c r="AE610" s="114">
        <f>(幕後結果!$AG$2+幕後結果!$AG$4*幕後結果_最佳化!$S1611)*12/3</f>
        <v>1.6896156013997825</v>
      </c>
      <c r="AF610" s="114">
        <f>(幕後結果!$AH$2+幕後結果!$AH$4*幕後結果_最佳化!$T1611)*12/3</f>
        <v>-3.103943651887775E-2</v>
      </c>
      <c r="AG610" s="114">
        <f>(幕後結果!$AI$2+幕後結果!$AI$4*幕後結果_最佳化!$U1611)*12/3</f>
        <v>-2.00533456834519</v>
      </c>
      <c r="AH610" s="114">
        <f>(幕後結果!$AJ$2+幕後結果!$AJ$4*幕後結果_最佳化!$V1611)*12/3</f>
        <v>1.5035436494203378</v>
      </c>
      <c r="AI610" s="90">
        <f>(幕後結果!$AK$2+幕後結果!$AK$4*幕後結果_最佳化!$W1611)*12/3</f>
        <v>1.1405152736953046</v>
      </c>
      <c r="AJ610" s="50"/>
      <c r="AK610" s="50"/>
      <c r="AL610" s="50"/>
      <c r="AM610" s="98">
        <v>609</v>
      </c>
      <c r="AN610" s="118">
        <f t="shared" si="118"/>
        <v>7.3254338601740382E-2</v>
      </c>
      <c r="AO610" s="118">
        <f t="shared" si="119"/>
        <v>0.16985281111230183</v>
      </c>
      <c r="AP610" s="118">
        <f t="shared" si="120"/>
        <v>0.156638982000329</v>
      </c>
      <c r="AQ610" s="118">
        <f t="shared" si="121"/>
        <v>7.1838409629715119E-2</v>
      </c>
      <c r="AR610" s="118">
        <f t="shared" si="122"/>
        <v>0.11082277500474219</v>
      </c>
      <c r="AS610" s="118">
        <f t="shared" si="123"/>
        <v>3.7221351615304071E-2</v>
      </c>
      <c r="AT610" s="118">
        <f t="shared" si="124"/>
        <v>3.4529699140824294E-2</v>
      </c>
      <c r="AU610" s="118">
        <f t="shared" si="125"/>
        <v>0.18166260084744187</v>
      </c>
      <c r="AV610" s="118">
        <f t="shared" si="126"/>
        <v>2.0099170861906188E-3</v>
      </c>
      <c r="AW610" s="118">
        <f t="shared" si="127"/>
        <v>0.16216911496141045</v>
      </c>
      <c r="AX610" s="118">
        <f t="shared" si="128"/>
        <v>0.99999999999999978</v>
      </c>
      <c r="AY610" s="118">
        <f>SUMPRODUCT(AN610:AW610,幕後結果_最佳化!$Z$1005:$AI$1005)</f>
        <v>-0.17553550965191189</v>
      </c>
      <c r="AZ610" s="118">
        <f>(SUMPRODUCT(AN610:AW610,MMULT(AN610:AW610,幕後結果!$AB$9:$AK$18)))*252</f>
        <v>0.10261404542092203</v>
      </c>
      <c r="BA610" s="118">
        <f t="shared" si="129"/>
        <v>0.32033427138057213</v>
      </c>
      <c r="BB610" s="113">
        <f t="shared" si="130"/>
        <v>-0.68189865764440871</v>
      </c>
      <c r="BC610" s="50"/>
      <c r="BD610" s="50"/>
    </row>
    <row r="611" spans="1:56">
      <c r="A611" s="85">
        <v>610</v>
      </c>
      <c r="B611" s="114">
        <v>0.20533180369658233</v>
      </c>
      <c r="C611" s="114">
        <v>0.84457684732597249</v>
      </c>
      <c r="D611" s="114">
        <v>9.8626993150168207E-2</v>
      </c>
      <c r="E611" s="114">
        <v>0.22192567562699694</v>
      </c>
      <c r="F611" s="114">
        <v>0.5946158889331159</v>
      </c>
      <c r="G611" s="114">
        <v>0.89109309375305013</v>
      </c>
      <c r="H611" s="114">
        <v>0.44505272053788336</v>
      </c>
      <c r="I611" s="114">
        <v>0.48183638580711419</v>
      </c>
      <c r="J611" s="114">
        <v>0.74468399356440695</v>
      </c>
      <c r="K611" s="94">
        <v>0.14275799641807718</v>
      </c>
      <c r="L611" s="95"/>
      <c r="M611" s="96">
        <v>610</v>
      </c>
      <c r="N611" s="117">
        <v>-0.82272638510006602</v>
      </c>
      <c r="O611" s="117">
        <v>1.0134478254935293</v>
      </c>
      <c r="P611" s="117">
        <v>-1.2894146059365146</v>
      </c>
      <c r="Q611" s="117">
        <v>-0.76570584023726052</v>
      </c>
      <c r="R611" s="117">
        <v>0.2394350914705666</v>
      </c>
      <c r="S611" s="117">
        <v>1.2323622053404917</v>
      </c>
      <c r="T611" s="117">
        <v>-0.13817078844406505</v>
      </c>
      <c r="U611" s="114">
        <v>-4.5545170206163652E-2</v>
      </c>
      <c r="V611" s="114">
        <v>0.65785390443730696</v>
      </c>
      <c r="W611" s="88">
        <v>-1.0680100180706487</v>
      </c>
      <c r="X611" s="50"/>
      <c r="Y611" s="89">
        <v>610</v>
      </c>
      <c r="Z611" s="114">
        <f>(幕後結果!$AB$2+幕後結果!$AB$4*幕後結果_最佳化!$N1612)*12/3</f>
        <v>-1.0697465948872049</v>
      </c>
      <c r="AA611" s="114">
        <f>(幕後結果!$AC$2+幕後結果!$AC$4*幕後結果_最佳化!$O1612)*12/3</f>
        <v>1.9258021318354792</v>
      </c>
      <c r="AB611" s="114">
        <f>(幕後結果!$AD$2+幕後結果!$AD$4*幕後結果_最佳化!$P1612)*12/3</f>
        <v>-2.6247867517961581</v>
      </c>
      <c r="AC611" s="114">
        <f>(幕後結果!$AE$2+幕後結果!$AE$4*幕後結果_最佳化!$Q1612)*12/3</f>
        <v>-0.93755474303457798</v>
      </c>
      <c r="AD611" s="114">
        <f>(幕後結果!$AF$2+幕後結果!$AF$4*幕後結果_最佳化!$R1612)*12/3</f>
        <v>-1.1179207552179262</v>
      </c>
      <c r="AE611" s="114">
        <f>(幕後結果!$AG$2+幕後結果!$AG$4*幕後結果_最佳化!$S1612)*12/3</f>
        <v>1.3104802152755033</v>
      </c>
      <c r="AF611" s="114">
        <f>(幕後結果!$AH$2+幕後結果!$AH$4*幕後結果_最佳化!$T1612)*12/3</f>
        <v>-0.41864293122218821</v>
      </c>
      <c r="AG611" s="114">
        <f>(幕後結果!$AI$2+幕後結果!$AI$4*幕後結果_最佳化!$U1612)*12/3</f>
        <v>-2.8049270974341574</v>
      </c>
      <c r="AH611" s="114">
        <f>(幕後結果!$AJ$2+幕後結果!$AJ$4*幕後結果_最佳化!$V1612)*12/3</f>
        <v>0.85335538897584895</v>
      </c>
      <c r="AI611" s="90">
        <f>(幕後結果!$AK$2+幕後結果!$AK$4*幕後結果_最佳化!$W1612)*12/3</f>
        <v>-0.36757486044267401</v>
      </c>
      <c r="AJ611" s="50"/>
      <c r="AK611" s="50"/>
      <c r="AL611" s="50"/>
      <c r="AM611" s="98">
        <v>610</v>
      </c>
      <c r="AN611" s="118">
        <f t="shared" si="118"/>
        <v>0.12383249829618953</v>
      </c>
      <c r="AO611" s="118">
        <f t="shared" si="119"/>
        <v>0.14241658158614107</v>
      </c>
      <c r="AP611" s="118">
        <f t="shared" si="120"/>
        <v>0.12166320768535384</v>
      </c>
      <c r="AQ611" s="118">
        <f t="shared" si="121"/>
        <v>5.1845571392992194E-2</v>
      </c>
      <c r="AR611" s="118">
        <f t="shared" si="122"/>
        <v>0.12563199273755057</v>
      </c>
      <c r="AS611" s="118">
        <f t="shared" si="123"/>
        <v>0.16502890924105001</v>
      </c>
      <c r="AT611" s="118">
        <f t="shared" si="124"/>
        <v>5.9756463616982843E-2</v>
      </c>
      <c r="AU611" s="118">
        <f t="shared" si="125"/>
        <v>0.15292627294822572</v>
      </c>
      <c r="AV611" s="118">
        <f t="shared" si="126"/>
        <v>5.5778610566807503E-2</v>
      </c>
      <c r="AW611" s="118">
        <f t="shared" si="127"/>
        <v>1.1198919287066702E-3</v>
      </c>
      <c r="AX611" s="118">
        <f t="shared" si="128"/>
        <v>0.99999999999999989</v>
      </c>
      <c r="AY611" s="118">
        <f>SUMPRODUCT(AN611:AW611,幕後結果_最佳化!$Z$1005:$AI$1005)</f>
        <v>-0.1968198257386608</v>
      </c>
      <c r="AZ611" s="118">
        <f>(SUMPRODUCT(AN611:AW611,MMULT(AN611:AW611,幕後結果!$AB$9:$AK$18)))*252</f>
        <v>9.3398272314899417E-2</v>
      </c>
      <c r="BA611" s="118">
        <f t="shared" si="129"/>
        <v>0.30561130920648111</v>
      </c>
      <c r="BB611" s="113">
        <f t="shared" si="130"/>
        <v>-0.78439448579665672</v>
      </c>
      <c r="BC611" s="50"/>
      <c r="BD611" s="50"/>
    </row>
    <row r="612" spans="1:56">
      <c r="A612" s="85">
        <v>611</v>
      </c>
      <c r="B612" s="114">
        <v>0.48398768610501652</v>
      </c>
      <c r="C612" s="114">
        <v>0.67981686040717415</v>
      </c>
      <c r="D612" s="114">
        <v>0.58993872821557036</v>
      </c>
      <c r="E612" s="114">
        <v>0.39404851999830059</v>
      </c>
      <c r="F612" s="114">
        <v>0.13379492000986115</v>
      </c>
      <c r="G612" s="114">
        <v>0.37187267039007432</v>
      </c>
      <c r="H612" s="114">
        <v>0.28305667258002343</v>
      </c>
      <c r="I612" s="114">
        <v>0.91537562016251828</v>
      </c>
      <c r="J612" s="114">
        <v>0.47529223247208874</v>
      </c>
      <c r="K612" s="94">
        <v>0.36557882710179879</v>
      </c>
      <c r="L612" s="95"/>
      <c r="M612" s="96">
        <v>611</v>
      </c>
      <c r="N612" s="117">
        <v>-4.014770140896292E-2</v>
      </c>
      <c r="O612" s="117">
        <v>0.46718674076741645</v>
      </c>
      <c r="P612" s="117">
        <v>0.22738736588668715</v>
      </c>
      <c r="Q612" s="117">
        <v>-0.26878252718857232</v>
      </c>
      <c r="R612" s="117">
        <v>-1.1086299785631493</v>
      </c>
      <c r="S612" s="117">
        <v>-0.32689759417979558</v>
      </c>
      <c r="T612" s="117">
        <v>-0.57378493392631202</v>
      </c>
      <c r="U612" s="114">
        <v>1.3746216929499249</v>
      </c>
      <c r="V612" s="114">
        <v>-6.1972834990785583E-2</v>
      </c>
      <c r="W612" s="88">
        <v>-0.34358600080717533</v>
      </c>
      <c r="X612" s="50"/>
      <c r="Y612" s="89">
        <v>611</v>
      </c>
      <c r="Z612" s="114">
        <f>(幕後結果!$AB$2+幕後結果!$AB$4*幕後結果_最佳化!$N1613)*12/3</f>
        <v>-9.8135719555458592E-2</v>
      </c>
      <c r="AA612" s="114">
        <f>(幕後結果!$AC$2+幕後結果!$AC$4*幕後結果_最佳化!$O1613)*12/3</f>
        <v>1.8773877131564862</v>
      </c>
      <c r="AB612" s="114">
        <f>(幕後結果!$AD$2+幕後結果!$AD$4*幕後結果_最佳化!$P1613)*12/3</f>
        <v>-0.41515064977948235</v>
      </c>
      <c r="AC612" s="114">
        <f>(幕後結果!$AE$2+幕後結果!$AE$4*幕後結果_最佳化!$Q1613)*12/3</f>
        <v>-0.61028106430924134</v>
      </c>
      <c r="AD612" s="114">
        <f>(幕後結果!$AF$2+幕後結果!$AF$4*幕後結果_最佳化!$R1613)*12/3</f>
        <v>-1.9506439411282741</v>
      </c>
      <c r="AE612" s="114">
        <f>(幕後結果!$AG$2+幕後結果!$AG$4*幕後結果_最佳化!$S1613)*12/3</f>
        <v>3.9146659217887958E-3</v>
      </c>
      <c r="AF612" s="114">
        <f>(幕後結果!$AH$2+幕後結果!$AH$4*幕後結果_最佳化!$T1613)*12/3</f>
        <v>-0.6009066172749169</v>
      </c>
      <c r="AG612" s="114">
        <f>(幕後結果!$AI$2+幕後結果!$AI$4*幕後結果_最佳化!$U1613)*12/3</f>
        <v>-0.33519532333416646</v>
      </c>
      <c r="AH612" s="114">
        <f>(幕後結果!$AJ$2+幕後結果!$AJ$4*幕後結果_最佳化!$V1613)*12/3</f>
        <v>0.51001177626804839</v>
      </c>
      <c r="AI612" s="90">
        <f>(幕後結果!$AK$2+幕後結果!$AK$4*幕後結果_最佳化!$W1613)*12/3</f>
        <v>0.56407408212524324</v>
      </c>
      <c r="AJ612" s="50"/>
      <c r="AK612" s="50"/>
      <c r="AL612" s="50"/>
      <c r="AM612" s="98">
        <v>611</v>
      </c>
      <c r="AN612" s="118">
        <f t="shared" si="118"/>
        <v>0.14958793902719134</v>
      </c>
      <c r="AO612" s="118">
        <f t="shared" si="119"/>
        <v>0.19153631084834899</v>
      </c>
      <c r="AP612" s="118">
        <f t="shared" si="120"/>
        <v>4.9295725763489694E-2</v>
      </c>
      <c r="AQ612" s="118">
        <f t="shared" si="121"/>
        <v>8.1743753888754711E-2</v>
      </c>
      <c r="AR612" s="118">
        <f t="shared" si="122"/>
        <v>9.2578613374868376E-2</v>
      </c>
      <c r="AS612" s="118">
        <f t="shared" si="123"/>
        <v>4.6976087605239254E-2</v>
      </c>
      <c r="AT612" s="118">
        <f t="shared" si="124"/>
        <v>0.12855622820989362</v>
      </c>
      <c r="AU612" s="118">
        <f t="shared" si="125"/>
        <v>1.1119417283482544E-2</v>
      </c>
      <c r="AV612" s="118">
        <f t="shared" si="126"/>
        <v>0.19894170810870698</v>
      </c>
      <c r="AW612" s="118">
        <f t="shared" si="127"/>
        <v>4.9664215890024371E-2</v>
      </c>
      <c r="AX612" s="118">
        <f t="shared" si="128"/>
        <v>0.99999999999999989</v>
      </c>
      <c r="AY612" s="118">
        <f>SUMPRODUCT(AN612:AW612,幕後結果_最佳化!$Z$1005:$AI$1005)</f>
        <v>0.23279070744191668</v>
      </c>
      <c r="AZ612" s="118">
        <f>(SUMPRODUCT(AN612:AW612,MMULT(AN612:AW612,幕後結果!$AB$9:$AK$18)))*252</f>
        <v>6.1253531371167465E-2</v>
      </c>
      <c r="BA612" s="118">
        <f t="shared" si="129"/>
        <v>0.24749450775960152</v>
      </c>
      <c r="BB612" s="113">
        <f t="shared" si="130"/>
        <v>0.76725220757772516</v>
      </c>
      <c r="BC612" s="50"/>
      <c r="BD612" s="50"/>
    </row>
    <row r="613" spans="1:56">
      <c r="A613" s="85">
        <v>612</v>
      </c>
      <c r="B613" s="114">
        <v>0.97142753151090822</v>
      </c>
      <c r="C613" s="114">
        <v>0.62355169992229675</v>
      </c>
      <c r="D613" s="114">
        <v>0.10571718891959803</v>
      </c>
      <c r="E613" s="114">
        <v>0.71059448763647715</v>
      </c>
      <c r="F613" s="114">
        <v>0.10536343716388741</v>
      </c>
      <c r="G613" s="114">
        <v>5.9700825897861964E-2</v>
      </c>
      <c r="H613" s="114">
        <v>0.46840759186630132</v>
      </c>
      <c r="I613" s="114">
        <v>0.17541703634178862</v>
      </c>
      <c r="J613" s="114">
        <v>0.4940406617490587</v>
      </c>
      <c r="K613" s="94">
        <v>0.21130180085066308</v>
      </c>
      <c r="L613" s="95"/>
      <c r="M613" s="96">
        <v>612</v>
      </c>
      <c r="N613" s="117">
        <v>1.9022005805166495</v>
      </c>
      <c r="O613" s="117">
        <v>0.3148222722801538</v>
      </c>
      <c r="P613" s="117">
        <v>-1.249630987983458</v>
      </c>
      <c r="Q613" s="117">
        <v>0.5551222793843249</v>
      </c>
      <c r="R613" s="117">
        <v>-1.2515692251662194</v>
      </c>
      <c r="S613" s="117">
        <v>-1.557289986348954</v>
      </c>
      <c r="T613" s="117">
        <v>-7.9273374470565247E-2</v>
      </c>
      <c r="U613" s="114">
        <v>-0.93297268311275561</v>
      </c>
      <c r="V613" s="114">
        <v>-1.4938401337871778E-2</v>
      </c>
      <c r="W613" s="88">
        <v>-0.80191245365988495</v>
      </c>
      <c r="X613" s="50"/>
      <c r="Y613" s="89">
        <v>612</v>
      </c>
      <c r="Z613" s="114">
        <f>(幕後結果!$AB$2+幕後結果!$AB$4*幕後結果_最佳化!$N1614)*12/3</f>
        <v>2.3133875607614507</v>
      </c>
      <c r="AA613" s="114">
        <f>(幕後結果!$AC$2+幕後結果!$AC$4*幕後結果_最佳化!$O1614)*12/3</f>
        <v>3.0000728221897042</v>
      </c>
      <c r="AB613" s="114">
        <f>(幕後結果!$AD$2+幕後結果!$AD$4*幕後結果_最佳化!$P1614)*12/3</f>
        <v>8.3939951124807011E-2</v>
      </c>
      <c r="AC613" s="114">
        <f>(幕後結果!$AE$2+幕後結果!$AE$4*幕後結果_最佳化!$Q1614)*12/3</f>
        <v>9.786907322941768E-2</v>
      </c>
      <c r="AD613" s="114">
        <f>(幕後結果!$AF$2+幕後結果!$AF$4*幕後結果_最佳化!$R1614)*12/3</f>
        <v>-1.4416151181008707</v>
      </c>
      <c r="AE613" s="114">
        <f>(幕後結果!$AG$2+幕後結果!$AG$4*幕後結果_最佳化!$S1614)*12/3</f>
        <v>-0.56480795305290199</v>
      </c>
      <c r="AF613" s="114">
        <f>(幕後結果!$AH$2+幕後結果!$AH$4*幕後結果_最佳化!$T1614)*12/3</f>
        <v>-0.33172472791664087</v>
      </c>
      <c r="AG613" s="114">
        <f>(幕後結果!$AI$2+幕後結果!$AI$4*幕後結果_最佳化!$U1614)*12/3</f>
        <v>-2.8870779851347073</v>
      </c>
      <c r="AH613" s="114">
        <f>(幕後結果!$AJ$2+幕後結果!$AJ$4*幕後結果_最佳化!$V1614)*12/3</f>
        <v>0.61689943430413441</v>
      </c>
      <c r="AI613" s="90">
        <f>(幕後結果!$AK$2+幕後結果!$AK$4*幕後結果_最佳化!$W1614)*12/3</f>
        <v>0.57066935595735824</v>
      </c>
      <c r="AJ613" s="50"/>
      <c r="AK613" s="50"/>
      <c r="AL613" s="50"/>
      <c r="AM613" s="98">
        <v>612</v>
      </c>
      <c r="AN613" s="118">
        <f t="shared" si="118"/>
        <v>5.4651777559292132E-2</v>
      </c>
      <c r="AO613" s="118">
        <f t="shared" si="119"/>
        <v>0.12885588347446936</v>
      </c>
      <c r="AP613" s="118">
        <f t="shared" si="120"/>
        <v>0.14255902232355536</v>
      </c>
      <c r="AQ613" s="118">
        <f t="shared" si="121"/>
        <v>5.8805255664942987E-3</v>
      </c>
      <c r="AR613" s="118">
        <f t="shared" si="122"/>
        <v>0.16288637175096582</v>
      </c>
      <c r="AS613" s="118">
        <f t="shared" si="123"/>
        <v>0.13949414037610147</v>
      </c>
      <c r="AT613" s="118">
        <f t="shared" si="124"/>
        <v>9.7962257076611117E-2</v>
      </c>
      <c r="AU613" s="118">
        <f t="shared" si="125"/>
        <v>8.8074118781931457E-2</v>
      </c>
      <c r="AV613" s="118">
        <f t="shared" si="126"/>
        <v>5.7703549851864031E-2</v>
      </c>
      <c r="AW613" s="118">
        <f t="shared" si="127"/>
        <v>0.12193235323871487</v>
      </c>
      <c r="AX613" s="118">
        <f t="shared" si="128"/>
        <v>0.99999999999999989</v>
      </c>
      <c r="AY613" s="118">
        <f>SUMPRODUCT(AN613:AW613,幕後結果_最佳化!$Z$1005:$AI$1005)</f>
        <v>-5.6780867404059104E-2</v>
      </c>
      <c r="AZ613" s="118">
        <f>(SUMPRODUCT(AN613:AW613,MMULT(AN613:AW613,幕後結果!$AB$9:$AK$18)))*252</f>
        <v>8.2079179331016258E-2</v>
      </c>
      <c r="BA613" s="118">
        <f t="shared" si="129"/>
        <v>0.28649464101622607</v>
      </c>
      <c r="BB613" s="113">
        <f t="shared" si="130"/>
        <v>-0.34793274684120012</v>
      </c>
      <c r="BC613" s="50"/>
      <c r="BD613" s="50"/>
    </row>
    <row r="614" spans="1:56">
      <c r="A614" s="85">
        <v>613</v>
      </c>
      <c r="B614" s="114">
        <v>0.1387990307058462</v>
      </c>
      <c r="C614" s="114">
        <v>0.79695481529011625</v>
      </c>
      <c r="D614" s="114">
        <v>0.31338874123777161</v>
      </c>
      <c r="E614" s="114">
        <v>0.93840947688243403</v>
      </c>
      <c r="F614" s="114">
        <v>0.55013726506535265</v>
      </c>
      <c r="G614" s="114">
        <v>0.40328334634092711</v>
      </c>
      <c r="H614" s="114">
        <v>0.73335403260730314</v>
      </c>
      <c r="I614" s="114">
        <v>2.7881196593577462E-2</v>
      </c>
      <c r="J614" s="114">
        <v>0.33244320876309286</v>
      </c>
      <c r="K614" s="94">
        <v>0.32425506634347379</v>
      </c>
      <c r="L614" s="95"/>
      <c r="M614" s="96">
        <v>613</v>
      </c>
      <c r="N614" s="117">
        <v>-1.085730909488148</v>
      </c>
      <c r="O614" s="117">
        <v>0.83079336875602794</v>
      </c>
      <c r="P614" s="117">
        <v>-0.48626755123876791</v>
      </c>
      <c r="Q614" s="117">
        <v>1.541557967790818</v>
      </c>
      <c r="R614" s="117">
        <v>0.1260081542508692</v>
      </c>
      <c r="S614" s="117">
        <v>-0.24485760005352478</v>
      </c>
      <c r="T614" s="117">
        <v>0.62298871944799439</v>
      </c>
      <c r="U614" s="114">
        <v>-1.9128879917166106</v>
      </c>
      <c r="V614" s="114">
        <v>-0.43317668225164829</v>
      </c>
      <c r="W614" s="88">
        <v>-0.45583291553896615</v>
      </c>
      <c r="X614" s="50"/>
      <c r="Y614" s="89">
        <v>613</v>
      </c>
      <c r="Z614" s="114">
        <f>(幕後結果!$AB$2+幕後結果!$AB$4*幕後結果_最佳化!$N1615)*12/3</f>
        <v>-1.3962799665242211</v>
      </c>
      <c r="AA614" s="114">
        <f>(幕後結果!$AC$2+幕後結果!$AC$4*幕後結果_最佳化!$O1615)*12/3</f>
        <v>1.5638433028247596</v>
      </c>
      <c r="AB614" s="114">
        <f>(幕後結果!$AD$2+幕後結果!$AD$4*幕後結果_最佳化!$P1615)*12/3</f>
        <v>-2.1455359945446499</v>
      </c>
      <c r="AC614" s="114">
        <f>(幕後結果!$AE$2+幕後結果!$AE$4*幕後結果_最佳化!$Q1615)*12/3</f>
        <v>0.48472781787566327</v>
      </c>
      <c r="AD614" s="114">
        <f>(幕後結果!$AF$2+幕後結果!$AF$4*幕後結果_最佳化!$R1615)*12/3</f>
        <v>-0.81958309970372378</v>
      </c>
      <c r="AE614" s="114">
        <f>(幕後結果!$AG$2+幕後結果!$AG$4*幕後結果_最佳化!$S1615)*12/3</f>
        <v>0.33346692649666498</v>
      </c>
      <c r="AF614" s="114">
        <f>(幕後結果!$AH$2+幕後結果!$AH$4*幕後結果_最佳化!$T1615)*12/3</f>
        <v>0.21367710704123277</v>
      </c>
      <c r="AG614" s="114">
        <f>(幕後結果!$AI$2+幕後結果!$AI$4*幕後結果_最佳化!$U1615)*12/3</f>
        <v>-4.3760147830152256</v>
      </c>
      <c r="AH614" s="114">
        <f>(幕後結果!$AJ$2+幕後結果!$AJ$4*幕後結果_最佳化!$V1615)*12/3</f>
        <v>0.86819001040619026</v>
      </c>
      <c r="AI614" s="90">
        <f>(幕後結果!$AK$2+幕後結果!$AK$4*幕後結果_最佳化!$W1615)*12/3</f>
        <v>0.63986869584488359</v>
      </c>
      <c r="AJ614" s="50"/>
      <c r="AK614" s="50"/>
      <c r="AL614" s="50"/>
      <c r="AM614" s="98">
        <v>613</v>
      </c>
      <c r="AN614" s="118">
        <f t="shared" si="118"/>
        <v>0.12387229999474131</v>
      </c>
      <c r="AO614" s="118">
        <f t="shared" si="119"/>
        <v>5.3031349106901875E-2</v>
      </c>
      <c r="AP614" s="118">
        <f t="shared" si="120"/>
        <v>0.10940573231002297</v>
      </c>
      <c r="AQ614" s="118">
        <f t="shared" si="121"/>
        <v>0.10575666100193616</v>
      </c>
      <c r="AR614" s="118">
        <f t="shared" si="122"/>
        <v>1.8785153133818937E-2</v>
      </c>
      <c r="AS614" s="118">
        <f t="shared" si="123"/>
        <v>7.8675177361462331E-2</v>
      </c>
      <c r="AT614" s="118">
        <f t="shared" si="124"/>
        <v>8.1039454941936567E-2</v>
      </c>
      <c r="AU614" s="118">
        <f t="shared" si="125"/>
        <v>3.9272102495855062E-2</v>
      </c>
      <c r="AV614" s="118">
        <f t="shared" si="126"/>
        <v>0.19885005070552358</v>
      </c>
      <c r="AW614" s="118">
        <f t="shared" si="127"/>
        <v>0.19131201894780114</v>
      </c>
      <c r="AX614" s="118">
        <f t="shared" si="128"/>
        <v>1</v>
      </c>
      <c r="AY614" s="118">
        <f>SUMPRODUCT(AN614:AW614,幕後結果_最佳化!$Z$1005:$AI$1005)</f>
        <v>0.15201248541369858</v>
      </c>
      <c r="AZ614" s="118">
        <f>(SUMPRODUCT(AN614:AW614,MMULT(AN614:AW614,幕後結果!$AB$9:$AK$18)))*252</f>
        <v>5.8938140645163069E-2</v>
      </c>
      <c r="BA614" s="118">
        <f t="shared" si="129"/>
        <v>0.24277178716886166</v>
      </c>
      <c r="BB614" s="113">
        <f t="shared" si="130"/>
        <v>0.44944466853475279</v>
      </c>
      <c r="BC614" s="50"/>
      <c r="BD614" s="50"/>
    </row>
    <row r="615" spans="1:56">
      <c r="A615" s="85">
        <v>614</v>
      </c>
      <c r="B615" s="114">
        <v>0.48206890005537817</v>
      </c>
      <c r="C615" s="114">
        <v>0.50463020396216396</v>
      </c>
      <c r="D615" s="114">
        <v>0.9474595640296879</v>
      </c>
      <c r="E615" s="114">
        <v>7.6200018497765587E-2</v>
      </c>
      <c r="F615" s="114">
        <v>0.96393155138817699</v>
      </c>
      <c r="G615" s="114">
        <v>0.75498956900213776</v>
      </c>
      <c r="H615" s="114">
        <v>0.37418909062230465</v>
      </c>
      <c r="I615" s="114">
        <v>0.12085062427511395</v>
      </c>
      <c r="J615" s="114">
        <v>0.89751619520490711</v>
      </c>
      <c r="K615" s="94">
        <v>0.54100625711953731</v>
      </c>
      <c r="L615" s="95"/>
      <c r="M615" s="96">
        <v>614</v>
      </c>
      <c r="N615" s="117">
        <v>-4.4961746324970249E-2</v>
      </c>
      <c r="O615" s="117">
        <v>1.1606460747857853E-2</v>
      </c>
      <c r="P615" s="117">
        <v>1.6207052277279321</v>
      </c>
      <c r="Q615" s="117">
        <v>-1.431105305428126</v>
      </c>
      <c r="R615" s="117">
        <v>1.7982531697724828</v>
      </c>
      <c r="S615" s="117">
        <v>0.69027564310786871</v>
      </c>
      <c r="T615" s="117">
        <v>-0.32077859545434917</v>
      </c>
      <c r="U615" s="114">
        <v>-1.1707451063648588</v>
      </c>
      <c r="V615" s="114">
        <v>1.2675250578744006</v>
      </c>
      <c r="W615" s="88">
        <v>0.10296911188307291</v>
      </c>
      <c r="X615" s="50"/>
      <c r="Y615" s="89">
        <v>614</v>
      </c>
      <c r="Z615" s="114">
        <f>(幕後結果!$AB$2+幕後結果!$AB$4*幕後結果_最佳化!$N1616)*12/3</f>
        <v>-0.10411259893155783</v>
      </c>
      <c r="AA615" s="114">
        <f>(幕後結果!$AC$2+幕後結果!$AC$4*幕後結果_最佳化!$O1616)*12/3</f>
        <v>1.4037188500329023</v>
      </c>
      <c r="AB615" s="114">
        <f>(幕後結果!$AD$2+幕後結果!$AD$4*幕後結果_最佳化!$P1616)*12/3</f>
        <v>0.84864080235732331</v>
      </c>
      <c r="AC615" s="114">
        <f>(幕後結果!$AE$2+幕後結果!$AE$4*幕後結果_最佳化!$Q1616)*12/3</f>
        <v>-1.4099724705545551</v>
      </c>
      <c r="AD615" s="114">
        <f>(幕後結果!$AF$2+幕後結果!$AF$4*幕後結果_最佳化!$R1616)*12/3</f>
        <v>1.0125294859755856</v>
      </c>
      <c r="AE615" s="114">
        <f>(幕後結果!$AG$2+幕後結果!$AG$4*幕後結果_最佳化!$S1616)*12/3</f>
        <v>1.2535938617712274</v>
      </c>
      <c r="AF615" s="114">
        <f>(幕後結果!$AH$2+幕後結果!$AH$4*幕後結果_最佳化!$T1616)*12/3</f>
        <v>-0.52509450724696183</v>
      </c>
      <c r="AG615" s="114">
        <f>(幕後結果!$AI$2+幕後結果!$AI$4*幕後結果_最佳化!$U1616)*12/3</f>
        <v>-2.6502447083930165</v>
      </c>
      <c r="AH615" s="114">
        <f>(幕後結果!$AJ$2+幕後結果!$AJ$4*幕後結果_最佳化!$V1616)*12/3</f>
        <v>1.0379918051403003</v>
      </c>
      <c r="AI615" s="90">
        <f>(幕後結果!$AK$2+幕後結果!$AK$4*幕後結果_最佳化!$W1616)*12/3</f>
        <v>0.27192336525011784</v>
      </c>
      <c r="AJ615" s="50"/>
      <c r="AK615" s="50"/>
      <c r="AL615" s="50"/>
      <c r="AM615" s="98">
        <v>614</v>
      </c>
      <c r="AN615" s="118">
        <f t="shared" si="118"/>
        <v>0.12446233044874058</v>
      </c>
      <c r="AO615" s="118">
        <f t="shared" si="119"/>
        <v>0.10390580385131393</v>
      </c>
      <c r="AP615" s="118">
        <f t="shared" si="120"/>
        <v>9.410984319864743E-2</v>
      </c>
      <c r="AQ615" s="118">
        <f t="shared" si="121"/>
        <v>0.1041850820017981</v>
      </c>
      <c r="AR615" s="118">
        <f t="shared" si="122"/>
        <v>8.883156815262154E-2</v>
      </c>
      <c r="AS615" s="118">
        <f t="shared" si="123"/>
        <v>0.10549009365421108</v>
      </c>
      <c r="AT615" s="118">
        <f t="shared" si="124"/>
        <v>3.3267291124551915E-2</v>
      </c>
      <c r="AU615" s="118">
        <f t="shared" si="125"/>
        <v>8.6264894524992169E-2</v>
      </c>
      <c r="AV615" s="118">
        <f t="shared" si="126"/>
        <v>0.10224020499545299</v>
      </c>
      <c r="AW615" s="118">
        <f t="shared" si="127"/>
        <v>0.15724288804767031</v>
      </c>
      <c r="AX615" s="118">
        <f t="shared" si="128"/>
        <v>1.0000000000000002</v>
      </c>
      <c r="AY615" s="118">
        <f>SUMPRODUCT(AN615:AW615,幕後結果_最佳化!$Z$1005:$AI$1005)</f>
        <v>3.2513716023497327E-2</v>
      </c>
      <c r="AZ615" s="118">
        <f>(SUMPRODUCT(AN615:AW615,MMULT(AN615:AW615,幕後結果!$AB$9:$AK$18)))*252</f>
        <v>7.2514190905891646E-2</v>
      </c>
      <c r="BA615" s="118">
        <f t="shared" si="129"/>
        <v>0.26928459091803164</v>
      </c>
      <c r="BB615" s="113">
        <f t="shared" si="130"/>
        <v>-3.8569915720369559E-2</v>
      </c>
      <c r="BC615" s="50"/>
      <c r="BD615" s="50"/>
    </row>
    <row r="616" spans="1:56">
      <c r="A616" s="85">
        <v>615</v>
      </c>
      <c r="B616" s="114">
        <v>0.1915522823189717</v>
      </c>
      <c r="C616" s="114">
        <v>0.41329264346779349</v>
      </c>
      <c r="D616" s="114">
        <v>0.97148228523858826</v>
      </c>
      <c r="E616" s="114">
        <v>0.41140447411849013</v>
      </c>
      <c r="F616" s="114">
        <v>0.96092126782072218</v>
      </c>
      <c r="G616" s="114">
        <v>0.71284598127947163</v>
      </c>
      <c r="H616" s="114">
        <v>0.14396692615872442</v>
      </c>
      <c r="I616" s="114">
        <v>0.83591350887621396</v>
      </c>
      <c r="J616" s="114">
        <v>0.35727557934736009</v>
      </c>
      <c r="K616" s="94">
        <v>0.61361304018412466</v>
      </c>
      <c r="L616" s="95"/>
      <c r="M616" s="96">
        <v>615</v>
      </c>
      <c r="N616" s="117">
        <v>-0.87219031045238393</v>
      </c>
      <c r="O616" s="117">
        <v>-0.21908313634052037</v>
      </c>
      <c r="P616" s="117">
        <v>1.903039206768087</v>
      </c>
      <c r="Q616" s="117">
        <v>-0.22393362865817093</v>
      </c>
      <c r="R616" s="117">
        <v>1.7614784082501171</v>
      </c>
      <c r="S616" s="117">
        <v>0.56171819227269348</v>
      </c>
      <c r="T616" s="117">
        <v>-1.0626651017581705</v>
      </c>
      <c r="U616" s="114">
        <v>0.97780054337304212</v>
      </c>
      <c r="V616" s="114">
        <v>-0.36575063512112593</v>
      </c>
      <c r="W616" s="88">
        <v>0.28874840259459716</v>
      </c>
      <c r="X616" s="50"/>
      <c r="Y616" s="89">
        <v>615</v>
      </c>
      <c r="Z616" s="114">
        <f>(幕後結果!$AB$2+幕後結果!$AB$4*幕後結果_最佳化!$N1617)*12/3</f>
        <v>-1.1311585510399484</v>
      </c>
      <c r="AA616" s="114">
        <f>(幕後結果!$AC$2+幕後結果!$AC$4*幕後結果_最佳化!$O1617)*12/3</f>
        <v>0.62031964461063949</v>
      </c>
      <c r="AB616" s="114">
        <f>(幕後結果!$AD$2+幕後結果!$AD$4*幕後結果_最佳化!$P1617)*12/3</f>
        <v>0.15115567892837778</v>
      </c>
      <c r="AC616" s="114">
        <f>(幕後結果!$AE$2+幕後結果!$AE$4*幕後結果_最佳化!$Q1617)*12/3</f>
        <v>-0.74999677747965399</v>
      </c>
      <c r="AD616" s="114">
        <f>(幕後結果!$AF$2+幕後結果!$AF$4*幕後結果_最佳化!$R1617)*12/3</f>
        <v>0.87813010431223404</v>
      </c>
      <c r="AE616" s="114">
        <f>(幕後結果!$AG$2+幕後結果!$AG$4*幕後結果_最佳化!$S1617)*12/3</f>
        <v>1.0853667229115667</v>
      </c>
      <c r="AF616" s="114">
        <f>(幕後結果!$AH$2+幕後結果!$AH$4*幕後結果_最佳化!$T1617)*12/3</f>
        <v>-0.6469747672634939</v>
      </c>
      <c r="AG616" s="114">
        <f>(幕後結果!$AI$2+幕後結果!$AI$4*幕後結果_最佳化!$U1617)*12/3</f>
        <v>0.31837337501931251</v>
      </c>
      <c r="AH616" s="114">
        <f>(幕後結果!$AJ$2+幕後結果!$AJ$4*幕後結果_最佳化!$V1617)*12/3</f>
        <v>0.31513400496246635</v>
      </c>
      <c r="AI616" s="90">
        <f>(幕後結果!$AK$2+幕後結果!$AK$4*幕後結果_最佳化!$W1617)*12/3</f>
        <v>1.0035528713585447</v>
      </c>
      <c r="AJ616" s="50"/>
      <c r="AK616" s="50"/>
      <c r="AL616" s="50"/>
      <c r="AM616" s="98">
        <v>615</v>
      </c>
      <c r="AN616" s="118">
        <f t="shared" si="118"/>
        <v>0.11699899387350772</v>
      </c>
      <c r="AO616" s="118">
        <f t="shared" si="119"/>
        <v>5.1585956594946025E-2</v>
      </c>
      <c r="AP616" s="118">
        <f t="shared" si="120"/>
        <v>0.16363408489022041</v>
      </c>
      <c r="AQ616" s="118">
        <f t="shared" si="121"/>
        <v>3.7947263645777521E-3</v>
      </c>
      <c r="AR616" s="118">
        <f t="shared" si="122"/>
        <v>0.12068049716462019</v>
      </c>
      <c r="AS616" s="118">
        <f t="shared" si="123"/>
        <v>7.6442538061491885E-2</v>
      </c>
      <c r="AT616" s="118">
        <f t="shared" si="124"/>
        <v>3.889884291349173E-2</v>
      </c>
      <c r="AU616" s="118">
        <f t="shared" si="125"/>
        <v>0.12193504245514525</v>
      </c>
      <c r="AV616" s="118">
        <f t="shared" si="126"/>
        <v>0.16989699461616442</v>
      </c>
      <c r="AW616" s="118">
        <f t="shared" si="127"/>
        <v>0.1361323230658345</v>
      </c>
      <c r="AX616" s="118">
        <f t="shared" si="128"/>
        <v>0.99999999999999978</v>
      </c>
      <c r="AY616" s="118">
        <f>SUMPRODUCT(AN616:AW616,幕後結果_最佳化!$Z$1005:$AI$1005)</f>
        <v>-0.12325309044598091</v>
      </c>
      <c r="AZ616" s="118">
        <f>(SUMPRODUCT(AN616:AW616,MMULT(AN616:AW616,幕後結果!$AB$9:$AK$18)))*252</f>
        <v>8.5048174830770235E-2</v>
      </c>
      <c r="BA616" s="118">
        <f t="shared" si="129"/>
        <v>0.29163020219238306</v>
      </c>
      <c r="BB616" s="113">
        <f t="shared" si="130"/>
        <v>-0.5697389680386149</v>
      </c>
      <c r="BC616" s="50"/>
      <c r="BD616" s="50"/>
    </row>
    <row r="617" spans="1:56">
      <c r="A617" s="85">
        <v>616</v>
      </c>
      <c r="B617" s="114">
        <v>0.74375767543348492</v>
      </c>
      <c r="C617" s="114">
        <v>0.36915303071275307</v>
      </c>
      <c r="D617" s="114">
        <v>0.27170898478169314</v>
      </c>
      <c r="E617" s="114">
        <v>0.69934418629120665</v>
      </c>
      <c r="F617" s="114">
        <v>0.32016604809625759</v>
      </c>
      <c r="G617" s="114">
        <v>0.70501071091446543</v>
      </c>
      <c r="H617" s="114">
        <v>0.91583601522299807</v>
      </c>
      <c r="I617" s="114">
        <v>0.48865657232068593</v>
      </c>
      <c r="J617" s="114">
        <v>0.87800949018996111</v>
      </c>
      <c r="K617" s="94">
        <v>0.25235822896272375</v>
      </c>
      <c r="L617" s="95"/>
      <c r="M617" s="96">
        <v>616</v>
      </c>
      <c r="N617" s="117">
        <v>0.65497375915024469</v>
      </c>
      <c r="O617" s="117">
        <v>-0.33409740071128585</v>
      </c>
      <c r="P617" s="117">
        <v>-0.60765250516514047</v>
      </c>
      <c r="Q617" s="117">
        <v>0.52251525560064838</v>
      </c>
      <c r="R617" s="117">
        <v>-0.46723452341172406</v>
      </c>
      <c r="S617" s="117">
        <v>0.53886707355646257</v>
      </c>
      <c r="T617" s="117">
        <v>1.3775962818523284</v>
      </c>
      <c r="U617" s="114">
        <v>-2.8437588983588977E-2</v>
      </c>
      <c r="V617" s="114">
        <v>1.1650938163951621</v>
      </c>
      <c r="W617" s="88">
        <v>-0.66708716518985489</v>
      </c>
      <c r="X617" s="50"/>
      <c r="Y617" s="89">
        <v>616</v>
      </c>
      <c r="Z617" s="114">
        <f>(幕後結果!$AB$2+幕後結果!$AB$4*幕後結果_最佳化!$N1618)*12/3</f>
        <v>0.7648926056862756</v>
      </c>
      <c r="AA617" s="114">
        <f>(幕後結果!$AC$2+幕後結果!$AC$4*幕後結果_最佳化!$O1618)*12/3</f>
        <v>1.5079648976348106</v>
      </c>
      <c r="AB617" s="114">
        <f>(幕後結果!$AD$2+幕後結果!$AD$4*幕後結果_最佳化!$P1618)*12/3</f>
        <v>-0.86595616272498199</v>
      </c>
      <c r="AC617" s="114">
        <f>(幕後結果!$AE$2+幕後結果!$AE$4*幕後結果_最佳化!$Q1618)*12/3</f>
        <v>-0.1249107064649746</v>
      </c>
      <c r="AD617" s="114">
        <f>(幕後結果!$AF$2+幕後結果!$AF$4*幕後結果_最佳化!$R1618)*12/3</f>
        <v>-1.1155440345679437</v>
      </c>
      <c r="AE617" s="114">
        <f>(幕後結果!$AG$2+幕後結果!$AG$4*幕後結果_最佳化!$S1618)*12/3</f>
        <v>1.0090982633938772</v>
      </c>
      <c r="AF617" s="114">
        <f>(幕後結果!$AH$2+幕後結果!$AH$4*幕後結果_最佳化!$T1618)*12/3</f>
        <v>0.24771958995396004</v>
      </c>
      <c r="AG617" s="114">
        <f>(幕後結果!$AI$2+幕後結果!$AI$4*幕後結果_最佳化!$U1618)*12/3</f>
        <v>-1.3249679094662354</v>
      </c>
      <c r="AH617" s="114">
        <f>(幕後結果!$AJ$2+幕後結果!$AJ$4*幕後結果_最佳化!$V1618)*12/3</f>
        <v>1.6154722436982152</v>
      </c>
      <c r="AI617" s="90">
        <f>(幕後結果!$AK$2+幕後結果!$AK$4*幕後結果_最佳化!$W1618)*12/3</f>
        <v>0.83177168266400825</v>
      </c>
      <c r="AJ617" s="50"/>
      <c r="AK617" s="50"/>
      <c r="AL617" s="50"/>
      <c r="AM617" s="98">
        <v>616</v>
      </c>
      <c r="AN617" s="118">
        <f t="shared" si="118"/>
        <v>6.5181397943523442E-2</v>
      </c>
      <c r="AO617" s="118">
        <f t="shared" si="119"/>
        <v>0.1367729441408265</v>
      </c>
      <c r="AP617" s="118">
        <f t="shared" si="120"/>
        <v>0.16114664559632913</v>
      </c>
      <c r="AQ617" s="118">
        <f t="shared" si="121"/>
        <v>0.10031765574229164</v>
      </c>
      <c r="AR617" s="118">
        <f t="shared" si="122"/>
        <v>2.7566660744062998E-3</v>
      </c>
      <c r="AS617" s="118">
        <f t="shared" si="123"/>
        <v>7.6370892036431312E-2</v>
      </c>
      <c r="AT617" s="118">
        <f t="shared" si="124"/>
        <v>4.0973434203480111E-2</v>
      </c>
      <c r="AU617" s="118">
        <f t="shared" si="125"/>
        <v>0.16272663688766387</v>
      </c>
      <c r="AV617" s="118">
        <f t="shared" si="126"/>
        <v>0.13626544247005998</v>
      </c>
      <c r="AW617" s="118">
        <f t="shared" si="127"/>
        <v>0.11748828490498774</v>
      </c>
      <c r="AX617" s="118">
        <f t="shared" si="128"/>
        <v>1</v>
      </c>
      <c r="AY617" s="118">
        <f>SUMPRODUCT(AN617:AW617,幕後結果_最佳化!$Z$1005:$AI$1005)</f>
        <v>-4.6842906275237586E-2</v>
      </c>
      <c r="AZ617" s="118">
        <f>(SUMPRODUCT(AN617:AW617,MMULT(AN617:AW617,幕後結果!$AB$9:$AK$18)))*252</f>
        <v>8.2640036992466095E-2</v>
      </c>
      <c r="BA617" s="118">
        <f t="shared" si="129"/>
        <v>0.28747180208233658</v>
      </c>
      <c r="BB617" s="113">
        <f t="shared" si="130"/>
        <v>-0.31217985772925921</v>
      </c>
      <c r="BC617" s="50"/>
      <c r="BD617" s="50"/>
    </row>
    <row r="618" spans="1:56">
      <c r="A618" s="85">
        <v>617</v>
      </c>
      <c r="B618" s="114">
        <v>0.50405792059603272</v>
      </c>
      <c r="C618" s="114">
        <v>0.74851696037589321</v>
      </c>
      <c r="D618" s="114">
        <v>0.64784755834451735</v>
      </c>
      <c r="E618" s="114">
        <v>0.50176742773889638</v>
      </c>
      <c r="F618" s="114">
        <v>0.56226936604615663</v>
      </c>
      <c r="G618" s="114">
        <v>0.41427878957257169</v>
      </c>
      <c r="H618" s="114">
        <v>0.82374013015868508</v>
      </c>
      <c r="I618" s="114">
        <v>0.70541249632075287</v>
      </c>
      <c r="J618" s="114">
        <v>0.64048780992188958</v>
      </c>
      <c r="K618" s="94">
        <v>0.68597479193677469</v>
      </c>
      <c r="L618" s="95"/>
      <c r="M618" s="96">
        <v>617</v>
      </c>
      <c r="N618" s="117">
        <v>1.0171873908412267E-2</v>
      </c>
      <c r="O618" s="117">
        <v>0.6698301376226824</v>
      </c>
      <c r="P618" s="117">
        <v>0.3795157869510502</v>
      </c>
      <c r="Q618" s="117">
        <v>4.4302988362924746E-3</v>
      </c>
      <c r="R618" s="117">
        <v>0.15672540030656384</v>
      </c>
      <c r="S618" s="117">
        <v>-0.21655189389753157</v>
      </c>
      <c r="T618" s="117">
        <v>0.9297129267666594</v>
      </c>
      <c r="U618" s="114">
        <v>0.54003193751883494</v>
      </c>
      <c r="V618" s="114">
        <v>0.35976299277173068</v>
      </c>
      <c r="W618" s="88">
        <v>0.48447272585333123</v>
      </c>
      <c r="X618" s="50"/>
      <c r="Y618" s="89">
        <v>617</v>
      </c>
      <c r="Z618" s="114">
        <f>(幕後結果!$AB$2+幕後結果!$AB$4*幕後結果_最佳化!$N1619)*12/3</f>
        <v>-3.5661430849002154E-2</v>
      </c>
      <c r="AA618" s="114">
        <f>(幕後結果!$AC$2+幕後結果!$AC$4*幕後結果_最佳化!$O1619)*12/3</f>
        <v>2.1198272046133955</v>
      </c>
      <c r="AB618" s="114">
        <f>(幕後結果!$AD$2+幕後結果!$AD$4*幕後結果_最佳化!$P1619)*12/3</f>
        <v>-0.11761748368586133</v>
      </c>
      <c r="AC618" s="114">
        <f>(幕後結果!$AE$2+幕後結果!$AE$4*幕後結果_最佳化!$Q1619)*12/3</f>
        <v>-0.40807954618971704</v>
      </c>
      <c r="AD618" s="114">
        <f>(幕後結果!$AF$2+幕後結果!$AF$4*幕後結果_最佳化!$R1619)*12/3</f>
        <v>-0.51565242874558082</v>
      </c>
      <c r="AE618" s="114">
        <f>(幕後結果!$AG$2+幕後結果!$AG$4*幕後結果_最佳化!$S1619)*12/3</f>
        <v>0.44645733350440125</v>
      </c>
      <c r="AF618" s="114">
        <f>(幕後結果!$AH$2+幕後結果!$AH$4*幕後結果_最佳化!$T1619)*12/3</f>
        <v>0.10748628154772982</v>
      </c>
      <c r="AG618" s="114">
        <f>(幕後結果!$AI$2+幕後結果!$AI$4*幕後結果_最佳化!$U1619)*12/3</f>
        <v>-0.77391025240086853</v>
      </c>
      <c r="AH618" s="114">
        <f>(幕後結果!$AJ$2+幕後結果!$AJ$4*幕後結果_最佳化!$V1619)*12/3</f>
        <v>1.1500335740033731</v>
      </c>
      <c r="AI618" s="90">
        <f>(幕後結果!$AK$2+幕後結果!$AK$4*幕後結果_最佳化!$W1619)*12/3</f>
        <v>1.54245733942981</v>
      </c>
      <c r="AJ618" s="50"/>
      <c r="AK618" s="50"/>
      <c r="AL618" s="50"/>
      <c r="AM618" s="98">
        <v>617</v>
      </c>
      <c r="AN618" s="118">
        <f t="shared" si="118"/>
        <v>8.610654832727184E-2</v>
      </c>
      <c r="AO618" s="118">
        <f t="shared" si="119"/>
        <v>0.11484100890049394</v>
      </c>
      <c r="AP618" s="118">
        <f t="shared" si="120"/>
        <v>1.5220888352851991E-2</v>
      </c>
      <c r="AQ618" s="118">
        <f t="shared" si="121"/>
        <v>0.13620951591353983</v>
      </c>
      <c r="AR618" s="118">
        <f t="shared" si="122"/>
        <v>0.14718108166738542</v>
      </c>
      <c r="AS618" s="118">
        <f t="shared" si="123"/>
        <v>5.9401125913870083E-2</v>
      </c>
      <c r="AT618" s="118">
        <f t="shared" si="124"/>
        <v>6.0498815575604444E-2</v>
      </c>
      <c r="AU618" s="118">
        <f t="shared" si="125"/>
        <v>0.17809452390811506</v>
      </c>
      <c r="AV618" s="118">
        <f t="shared" si="126"/>
        <v>0.18172562406668477</v>
      </c>
      <c r="AW618" s="118">
        <f t="shared" si="127"/>
        <v>2.0720867374182422E-2</v>
      </c>
      <c r="AX618" s="118">
        <f t="shared" si="128"/>
        <v>0.99999999999999978</v>
      </c>
      <c r="AY618" s="118">
        <f>SUMPRODUCT(AN618:AW618,幕後結果_最佳化!$Z$1005:$AI$1005)</f>
        <v>-0.20787015121684638</v>
      </c>
      <c r="AZ618" s="118">
        <f>(SUMPRODUCT(AN618:AW618,MMULT(AN618:AW618,幕後結果!$AB$9:$AK$18)))*252</f>
        <v>6.3584646976741266E-2</v>
      </c>
      <c r="BA618" s="118">
        <f t="shared" si="129"/>
        <v>0.25215996307253313</v>
      </c>
      <c r="BB618" s="113">
        <f t="shared" si="130"/>
        <v>-0.99448837222708908</v>
      </c>
      <c r="BC618" s="50"/>
      <c r="BD618" s="50"/>
    </row>
    <row r="619" spans="1:56">
      <c r="A619" s="85">
        <v>618</v>
      </c>
      <c r="B619" s="114">
        <v>0.75101795042409725</v>
      </c>
      <c r="C619" s="114">
        <v>0.39113360924125207</v>
      </c>
      <c r="D619" s="114">
        <v>0.2034893397757167</v>
      </c>
      <c r="E619" s="114">
        <v>0.15909406456506914</v>
      </c>
      <c r="F619" s="114">
        <v>0.13318433314161648</v>
      </c>
      <c r="G619" s="114">
        <v>0.51820485614687617</v>
      </c>
      <c r="H619" s="114">
        <v>0.32414340600755942</v>
      </c>
      <c r="I619" s="114">
        <v>0.42947732970238794</v>
      </c>
      <c r="J619" s="114">
        <v>9.8413831624073467E-2</v>
      </c>
      <c r="K619" s="94">
        <v>0.83410829398444175</v>
      </c>
      <c r="L619" s="95"/>
      <c r="M619" s="96">
        <v>618</v>
      </c>
      <c r="N619" s="117">
        <v>0.67769657395911875</v>
      </c>
      <c r="O619" s="117">
        <v>-0.27636567411746982</v>
      </c>
      <c r="P619" s="117">
        <v>-0.82922220985558859</v>
      </c>
      <c r="Q619" s="117">
        <v>-0.99818815492633772</v>
      </c>
      <c r="R619" s="117">
        <v>-1.1114640261257402</v>
      </c>
      <c r="S619" s="117">
        <v>4.5648655975805287E-2</v>
      </c>
      <c r="T619" s="117">
        <v>-0.45614347106116648</v>
      </c>
      <c r="U619" s="114">
        <v>-0.17770499861883535</v>
      </c>
      <c r="V619" s="114">
        <v>-1.2906425242145023</v>
      </c>
      <c r="W619" s="88">
        <v>0.97052792591711012</v>
      </c>
      <c r="X619" s="50"/>
      <c r="Y619" s="89">
        <v>618</v>
      </c>
      <c r="Z619" s="114">
        <f>(幕後結果!$AB$2+幕後結果!$AB$4*幕後結果_最佳化!$N1620)*12/3</f>
        <v>0.79310412543061604</v>
      </c>
      <c r="AA619" s="114">
        <f>(幕後結果!$AC$2+幕後結果!$AC$4*幕後結果_最佳化!$O1620)*12/3</f>
        <v>1.5825614985574255</v>
      </c>
      <c r="AB619" s="114">
        <f>(幕後結果!$AD$2+幕後結果!$AD$4*幕後結果_最佳化!$P1620)*12/3</f>
        <v>-1.0491950631934328</v>
      </c>
      <c r="AC619" s="114">
        <f>(幕後結果!$AE$2+幕後結果!$AE$4*幕後結果_最佳化!$Q1620)*12/3</f>
        <v>-1.0857277901193434</v>
      </c>
      <c r="AD619" s="114">
        <f>(幕後結果!$AF$2+幕後結果!$AF$4*幕後結果_最佳化!$R1620)*12/3</f>
        <v>-2.0768986355537575</v>
      </c>
      <c r="AE619" s="114">
        <f>(幕後結果!$AG$2+幕後結果!$AG$4*幕後結果_最佳化!$S1620)*12/3</f>
        <v>0.18107447901014342</v>
      </c>
      <c r="AF619" s="114">
        <f>(幕後結果!$AH$2+幕後結果!$AH$4*幕後結果_最佳化!$T1620)*12/3</f>
        <v>-0.71836740606042626</v>
      </c>
      <c r="AG619" s="114">
        <f>(幕後結果!$AI$2+幕後結果!$AI$4*幕後結果_最佳化!$U1620)*12/3</f>
        <v>-2.5462565270950557</v>
      </c>
      <c r="AH619" s="114">
        <f>(幕後結果!$AJ$2+幕後結果!$AJ$4*幕後結果_最佳化!$V1620)*12/3</f>
        <v>-0.31169460097690072</v>
      </c>
      <c r="AI619" s="90">
        <f>(幕後結果!$AK$2+幕後結果!$AK$4*幕後結果_最佳化!$W1620)*12/3</f>
        <v>1.2113555837522751</v>
      </c>
      <c r="AJ619" s="50"/>
      <c r="AK619" s="50"/>
      <c r="AL619" s="50"/>
      <c r="AM619" s="98">
        <v>618</v>
      </c>
      <c r="AN619" s="118">
        <f t="shared" si="118"/>
        <v>9.3417440891569711E-2</v>
      </c>
      <c r="AO619" s="118">
        <f t="shared" si="119"/>
        <v>7.9879952251340716E-2</v>
      </c>
      <c r="AP619" s="118">
        <f t="shared" si="120"/>
        <v>0.13693637982833026</v>
      </c>
      <c r="AQ619" s="118">
        <f t="shared" si="121"/>
        <v>0.15750571012322837</v>
      </c>
      <c r="AR619" s="118">
        <f t="shared" si="122"/>
        <v>0.16781224969795483</v>
      </c>
      <c r="AS619" s="118">
        <f t="shared" si="123"/>
        <v>9.7870201457104414E-2</v>
      </c>
      <c r="AT619" s="118">
        <f t="shared" si="124"/>
        <v>1.9274594714462173E-2</v>
      </c>
      <c r="AU619" s="118">
        <f t="shared" si="125"/>
        <v>9.5179919650071942E-2</v>
      </c>
      <c r="AV619" s="118">
        <f t="shared" si="126"/>
        <v>0.11207519419842431</v>
      </c>
      <c r="AW619" s="118">
        <f t="shared" si="127"/>
        <v>4.0048357187513241E-2</v>
      </c>
      <c r="AX619" s="118">
        <f t="shared" si="128"/>
        <v>0.99999999999999989</v>
      </c>
      <c r="AY619" s="118">
        <f>SUMPRODUCT(AN619:AW619,幕後結果_最佳化!$Z$1005:$AI$1005)</f>
        <v>-0.24018588275396785</v>
      </c>
      <c r="AZ619" s="118">
        <f>(SUMPRODUCT(AN619:AW619,MMULT(AN619:AW619,幕後結果!$AB$9:$AK$18)))*252</f>
        <v>7.832512930106808E-2</v>
      </c>
      <c r="BA619" s="118">
        <f t="shared" si="129"/>
        <v>0.27986627038831974</v>
      </c>
      <c r="BB619" s="113">
        <f t="shared" si="130"/>
        <v>-1.011504110020764</v>
      </c>
      <c r="BC619" s="50"/>
      <c r="BD619" s="50"/>
    </row>
    <row r="620" spans="1:56">
      <c r="A620" s="85">
        <v>619</v>
      </c>
      <c r="B620" s="114">
        <v>0.34128625151878822</v>
      </c>
      <c r="C620" s="114">
        <v>2.8718199904595121E-2</v>
      </c>
      <c r="D620" s="114">
        <v>0.9157312398417885</v>
      </c>
      <c r="E620" s="114">
        <v>0.11999090169183702</v>
      </c>
      <c r="F620" s="114">
        <v>0.2836145533604304</v>
      </c>
      <c r="G620" s="114">
        <v>0.92169352783934522</v>
      </c>
      <c r="H620" s="114">
        <v>0.91339822630621725</v>
      </c>
      <c r="I620" s="114">
        <v>0.28015166918088119</v>
      </c>
      <c r="J620" s="114">
        <v>0.28393141299873892</v>
      </c>
      <c r="K620" s="94">
        <v>0.9663480235006634</v>
      </c>
      <c r="L620" s="95"/>
      <c r="M620" s="96">
        <v>619</v>
      </c>
      <c r="N620" s="117">
        <v>-0.40895524838581626</v>
      </c>
      <c r="O620" s="117">
        <v>-1.8999750052688431</v>
      </c>
      <c r="P620" s="117">
        <v>1.3769182622870075</v>
      </c>
      <c r="Q620" s="117">
        <v>-1.1750322756157916</v>
      </c>
      <c r="R620" s="117">
        <v>-0.57213708497131566</v>
      </c>
      <c r="S620" s="117">
        <v>1.4165554400386198</v>
      </c>
      <c r="T620" s="117">
        <v>1.3619820583262148</v>
      </c>
      <c r="U620" s="114">
        <v>-0.58239100591054738</v>
      </c>
      <c r="V620" s="114">
        <v>-0.57120184753323533</v>
      </c>
      <c r="W620" s="88">
        <v>1.8296388991895927</v>
      </c>
      <c r="X620" s="50"/>
      <c r="Y620" s="89">
        <v>619</v>
      </c>
      <c r="Z620" s="114">
        <f>(幕後結果!$AB$2+幕後結果!$AB$4*幕後結果_最佳化!$N1621)*12/3</f>
        <v>-0.55602887587937455</v>
      </c>
      <c r="AA620" s="114">
        <f>(幕後結果!$AC$2+幕後結果!$AC$4*幕後結果_最佳化!$O1621)*12/3</f>
        <v>-0.81032672617585677</v>
      </c>
      <c r="AB620" s="114">
        <f>(幕後結果!$AD$2+幕後結果!$AD$4*幕後結果_最佳化!$P1621)*12/3</f>
        <v>-0.59188231335858577</v>
      </c>
      <c r="AC620" s="114">
        <f>(幕後結果!$AE$2+幕後結果!$AE$4*幕後結果_最佳化!$Q1621)*12/3</f>
        <v>-1.502251774578004</v>
      </c>
      <c r="AD620" s="114">
        <f>(幕後結果!$AF$2+幕後結果!$AF$4*幕後結果_最佳化!$R1621)*12/3</f>
        <v>-1.8540408223589531</v>
      </c>
      <c r="AE620" s="114">
        <f>(幕後結果!$AG$2+幕後結果!$AG$4*幕後結果_最佳化!$S1621)*12/3</f>
        <v>1.018610711575173</v>
      </c>
      <c r="AF620" s="114">
        <f>(幕後結果!$AH$2+幕後結果!$AH$4*幕後結果_最佳化!$T1621)*12/3</f>
        <v>-6.1332516227091766E-2</v>
      </c>
      <c r="AG620" s="114">
        <f>(幕後結果!$AI$2+幕後結果!$AI$4*幕後結果_最佳化!$U1621)*12/3</f>
        <v>-2.0793434402501036</v>
      </c>
      <c r="AH620" s="114">
        <f>(幕後結果!$AJ$2+幕後結果!$AJ$4*幕後結果_最佳化!$V1621)*12/3</f>
        <v>0.47245801681430483</v>
      </c>
      <c r="AI620" s="90">
        <f>(幕後結果!$AK$2+幕後結果!$AK$4*幕後結果_最佳化!$W1621)*12/3</f>
        <v>1.6880117629360294</v>
      </c>
      <c r="AJ620" s="50"/>
      <c r="AK620" s="50"/>
      <c r="AL620" s="50"/>
      <c r="AM620" s="98">
        <v>619</v>
      </c>
      <c r="AN620" s="118">
        <f t="shared" si="118"/>
        <v>0.11352485546746081</v>
      </c>
      <c r="AO620" s="118">
        <f t="shared" si="119"/>
        <v>9.131687581332891E-3</v>
      </c>
      <c r="AP620" s="118">
        <f t="shared" si="120"/>
        <v>8.0016947617365164E-2</v>
      </c>
      <c r="AQ620" s="118">
        <f t="shared" si="121"/>
        <v>0.14079255957964668</v>
      </c>
      <c r="AR620" s="118">
        <f t="shared" si="122"/>
        <v>0.12519048417837983</v>
      </c>
      <c r="AS620" s="118">
        <f t="shared" si="123"/>
        <v>0.13387440126908001</v>
      </c>
      <c r="AT620" s="118">
        <f t="shared" si="124"/>
        <v>0.15224673218625812</v>
      </c>
      <c r="AU620" s="118">
        <f t="shared" si="125"/>
        <v>0.11906584349282959</v>
      </c>
      <c r="AV620" s="118">
        <f t="shared" si="126"/>
        <v>3.5099112194727361E-2</v>
      </c>
      <c r="AW620" s="118">
        <f t="shared" si="127"/>
        <v>9.1057376432919487E-2</v>
      </c>
      <c r="AX620" s="118">
        <f t="shared" si="128"/>
        <v>0.99999999999999989</v>
      </c>
      <c r="AY620" s="118">
        <f>SUMPRODUCT(AN620:AW620,幕後結果_最佳化!$Z$1005:$AI$1005)</f>
        <v>-0.32139739394852085</v>
      </c>
      <c r="AZ620" s="118">
        <f>(SUMPRODUCT(AN620:AW620,MMULT(AN620:AW620,幕後結果!$AB$9:$AK$18)))*252</f>
        <v>6.2528512413524959E-2</v>
      </c>
      <c r="BA620" s="118">
        <f t="shared" si="129"/>
        <v>0.25005701832487115</v>
      </c>
      <c r="BB620" s="113">
        <f t="shared" si="130"/>
        <v>-1.4568573055415304</v>
      </c>
      <c r="BC620" s="50"/>
      <c r="BD620" s="50"/>
    </row>
    <row r="621" spans="1:56">
      <c r="A621" s="85">
        <v>620</v>
      </c>
      <c r="B621" s="114">
        <v>0.81571994104340639</v>
      </c>
      <c r="C621" s="114">
        <v>0.87867929086381968</v>
      </c>
      <c r="D621" s="114">
        <v>0.48832133867788374</v>
      </c>
      <c r="E621" s="114">
        <v>0.48252380514136695</v>
      </c>
      <c r="F621" s="114">
        <v>0.56049530278801907</v>
      </c>
      <c r="G621" s="114">
        <v>0.77509906799194939</v>
      </c>
      <c r="H621" s="114">
        <v>0.19679345629388578</v>
      </c>
      <c r="I621" s="114">
        <v>0.95716863059448887</v>
      </c>
      <c r="J621" s="114">
        <v>0.13274491892462836</v>
      </c>
      <c r="K621" s="94">
        <v>0.57406830499776018</v>
      </c>
      <c r="L621" s="95"/>
      <c r="M621" s="96">
        <v>620</v>
      </c>
      <c r="N621" s="117">
        <v>0.89917375400777322</v>
      </c>
      <c r="O621" s="117">
        <v>1.1684100121528502</v>
      </c>
      <c r="P621" s="117">
        <v>-2.9278245103640566E-2</v>
      </c>
      <c r="Q621" s="117">
        <v>-4.3820344262803824E-2</v>
      </c>
      <c r="R621" s="117">
        <v>0.15222510418035726</v>
      </c>
      <c r="S621" s="117">
        <v>0.7557453905539836</v>
      </c>
      <c r="T621" s="117">
        <v>-0.85313054813680378</v>
      </c>
      <c r="U621" s="114">
        <v>1.7187344351687683</v>
      </c>
      <c r="V621" s="114">
        <v>-1.1135091102186556</v>
      </c>
      <c r="W621" s="88">
        <v>0.18674140575934972</v>
      </c>
      <c r="X621" s="50"/>
      <c r="Y621" s="89">
        <v>620</v>
      </c>
      <c r="Z621" s="114">
        <f>(幕後結果!$AB$2+幕後結果!$AB$4*幕後結果_最佳化!$N1622)*12/3</f>
        <v>1.068079206221366</v>
      </c>
      <c r="AA621" s="114">
        <f>(幕後結果!$AC$2+幕後結果!$AC$4*幕後結果_最佳化!$O1622)*12/3</f>
        <v>3.2205972110303525</v>
      </c>
      <c r="AB621" s="114">
        <f>(幕後結果!$AD$2+幕後結果!$AD$4*幕後結果_最佳化!$P1622)*12/3</f>
        <v>0.625402185337389</v>
      </c>
      <c r="AC621" s="114">
        <f>(幕後結果!$AE$2+幕後結果!$AE$4*幕後結果_最佳化!$Q1622)*12/3</f>
        <v>-0.29093655121521433</v>
      </c>
      <c r="AD621" s="114">
        <f>(幕後結果!$AF$2+幕後結果!$AF$4*幕後結果_最佳化!$R1622)*12/3</f>
        <v>-0.17276591944377551</v>
      </c>
      <c r="AE621" s="114">
        <f>(幕後結果!$AG$2+幕後結果!$AG$4*幕後結果_最佳化!$S1622)*12/3</f>
        <v>1.6282538664434341</v>
      </c>
      <c r="AF621" s="114">
        <f>(幕後結果!$AH$2+幕後結果!$AH$4*幕後結果_最佳化!$T1622)*12/3</f>
        <v>-0.59382973375500248</v>
      </c>
      <c r="AG621" s="114">
        <f>(幕後結果!$AI$2+幕後結果!$AI$4*幕後結果_最佳化!$U1622)*12/3</f>
        <v>0.76160803992634207</v>
      </c>
      <c r="AH621" s="114">
        <f>(幕後結果!$AJ$2+幕後結果!$AJ$4*幕後結果_最佳化!$V1622)*12/3</f>
        <v>0.21650601699506844</v>
      </c>
      <c r="AI621" s="90">
        <f>(幕後結果!$AK$2+幕後結果!$AK$4*幕後結果_最佳化!$W1622)*12/3</f>
        <v>1.5345661916689732</v>
      </c>
      <c r="AJ621" s="50"/>
      <c r="AK621" s="50"/>
      <c r="AL621" s="50"/>
      <c r="AM621" s="98">
        <v>620</v>
      </c>
      <c r="AN621" s="118">
        <f t="shared" si="118"/>
        <v>0.12356090947239989</v>
      </c>
      <c r="AO621" s="118">
        <f t="shared" si="119"/>
        <v>6.0601139982942476E-2</v>
      </c>
      <c r="AP621" s="118">
        <f t="shared" si="120"/>
        <v>0.1223358181116333</v>
      </c>
      <c r="AQ621" s="118">
        <f t="shared" si="121"/>
        <v>0.11819474662590469</v>
      </c>
      <c r="AR621" s="118">
        <f t="shared" si="122"/>
        <v>6.4432716733040532E-2</v>
      </c>
      <c r="AS621" s="118">
        <f t="shared" si="123"/>
        <v>0.14697884930524063</v>
      </c>
      <c r="AT621" s="118">
        <f t="shared" si="124"/>
        <v>7.5273134919928208E-2</v>
      </c>
      <c r="AU621" s="118">
        <f t="shared" si="125"/>
        <v>0.13755265755948534</v>
      </c>
      <c r="AV621" s="118">
        <f t="shared" si="126"/>
        <v>0.11194892179583052</v>
      </c>
      <c r="AW621" s="118">
        <f t="shared" si="127"/>
        <v>3.9121105493594405E-2</v>
      </c>
      <c r="AX621" s="118">
        <f t="shared" si="128"/>
        <v>1</v>
      </c>
      <c r="AY621" s="118">
        <f>SUMPRODUCT(AN621:AW621,幕後結果_最佳化!$Z$1005:$AI$1005)</f>
        <v>-0.20919377310563619</v>
      </c>
      <c r="AZ621" s="118">
        <f>(SUMPRODUCT(AN621:AW621,MMULT(AN621:AW621,幕後結果!$AB$9:$AK$18)))*252</f>
        <v>7.3694710429733357E-2</v>
      </c>
      <c r="BA621" s="118">
        <f t="shared" si="129"/>
        <v>0.27146769684390326</v>
      </c>
      <c r="BB621" s="113">
        <f t="shared" si="130"/>
        <v>-0.92863267356112988</v>
      </c>
      <c r="BC621" s="50"/>
      <c r="BD621" s="50"/>
    </row>
    <row r="622" spans="1:56">
      <c r="A622" s="85">
        <v>621</v>
      </c>
      <c r="B622" s="114">
        <v>0.51180864023952943</v>
      </c>
      <c r="C622" s="114">
        <v>0.74989674423978303</v>
      </c>
      <c r="D622" s="114">
        <v>0.62648836233344163</v>
      </c>
      <c r="E622" s="114">
        <v>0.15010347090247445</v>
      </c>
      <c r="F622" s="114">
        <v>0.68760793116206487</v>
      </c>
      <c r="G622" s="114">
        <v>0.89925994454445179</v>
      </c>
      <c r="H622" s="114">
        <v>0.32995774330881789</v>
      </c>
      <c r="I622" s="114">
        <v>0.15736633348318718</v>
      </c>
      <c r="J622" s="114">
        <v>1.4412571489613946E-2</v>
      </c>
      <c r="K622" s="94">
        <v>0.90136337050329263</v>
      </c>
      <c r="L622" s="95"/>
      <c r="M622" s="96">
        <v>621</v>
      </c>
      <c r="N622" s="117">
        <v>2.9604195168353983E-2</v>
      </c>
      <c r="O622" s="117">
        <v>0.67416485384554448</v>
      </c>
      <c r="P622" s="117">
        <v>0.32256688600171723</v>
      </c>
      <c r="Q622" s="117">
        <v>-1.0359897127868758</v>
      </c>
      <c r="R622" s="117">
        <v>0.48908130319696319</v>
      </c>
      <c r="S622" s="117">
        <v>1.2773460263222083</v>
      </c>
      <c r="T622" s="117">
        <v>-0.44002985192340954</v>
      </c>
      <c r="U622" s="114">
        <v>-1.0053410251566559</v>
      </c>
      <c r="V622" s="114">
        <v>-2.185869653782218</v>
      </c>
      <c r="W622" s="88">
        <v>1.2893591416218286</v>
      </c>
      <c r="X622" s="50"/>
      <c r="Y622" s="89">
        <v>621</v>
      </c>
      <c r="Z622" s="114">
        <f>(幕後結果!$AB$2+幕後結果!$AB$4*幕後結果_最佳化!$N1623)*12/3</f>
        <v>-1.1535224676292005E-2</v>
      </c>
      <c r="AA622" s="114">
        <f>(幕後結果!$AC$2+幕後結果!$AC$4*幕後結果_最佳化!$O1623)*12/3</f>
        <v>2.1371100485625605</v>
      </c>
      <c r="AB622" s="114">
        <f>(幕後結果!$AD$2+幕後結果!$AD$4*幕後結果_最佳化!$P1623)*12/3</f>
        <v>-0.15431392733349869</v>
      </c>
      <c r="AC622" s="114">
        <f>(幕後結果!$AE$2+幕後結果!$AE$4*幕後結果_最佳化!$Q1623)*12/3</f>
        <v>-1.0694374273176517</v>
      </c>
      <c r="AD622" s="114">
        <f>(幕後結果!$AF$2+幕後結果!$AF$4*幕後結果_最佳化!$R1623)*12/3</f>
        <v>-0.35963146305747234</v>
      </c>
      <c r="AE622" s="114">
        <f>(幕後結果!$AG$2+幕後結果!$AG$4*幕後結果_最佳化!$S1623)*12/3</f>
        <v>1.6587694714453438</v>
      </c>
      <c r="AF622" s="114">
        <f>(幕後結果!$AH$2+幕後結果!$AH$4*幕後結果_最佳化!$T1623)*12/3</f>
        <v>-0.57131575422913561</v>
      </c>
      <c r="AG622" s="114">
        <f>(幕後結果!$AI$2+幕後結果!$AI$4*幕後結果_最佳化!$U1623)*12/3</f>
        <v>-3.1845393333140799</v>
      </c>
      <c r="AH622" s="114">
        <f>(幕後結果!$AJ$2+幕後結果!$AJ$4*幕後結果_最佳化!$V1623)*12/3</f>
        <v>-0.44103722923260902</v>
      </c>
      <c r="AI622" s="90">
        <f>(幕後結果!$AK$2+幕後結果!$AK$4*幕後結果_最佳化!$W1623)*12/3</f>
        <v>1.3619170666311946</v>
      </c>
      <c r="AJ622" s="50"/>
      <c r="AK622" s="50"/>
      <c r="AL622" s="50"/>
      <c r="AM622" s="98">
        <v>621</v>
      </c>
      <c r="AN622" s="118">
        <f t="shared" si="118"/>
        <v>0.16399917523865815</v>
      </c>
      <c r="AO622" s="118">
        <f t="shared" si="119"/>
        <v>0.18013043017594982</v>
      </c>
      <c r="AP622" s="118">
        <f t="shared" si="120"/>
        <v>5.0040314771355052E-2</v>
      </c>
      <c r="AQ622" s="118">
        <f t="shared" si="121"/>
        <v>2.9828153713915624E-2</v>
      </c>
      <c r="AR622" s="118">
        <f t="shared" si="122"/>
        <v>0.16182785571880823</v>
      </c>
      <c r="AS622" s="118">
        <f t="shared" si="123"/>
        <v>6.6052617552027057E-2</v>
      </c>
      <c r="AT622" s="118">
        <f t="shared" si="124"/>
        <v>5.6662562992622456E-2</v>
      </c>
      <c r="AU622" s="118">
        <f t="shared" si="125"/>
        <v>0.10775130733971573</v>
      </c>
      <c r="AV622" s="118">
        <f t="shared" si="126"/>
        <v>0.12650654841857698</v>
      </c>
      <c r="AW622" s="118">
        <f t="shared" si="127"/>
        <v>5.7201034078371085E-2</v>
      </c>
      <c r="AX622" s="118">
        <f t="shared" si="128"/>
        <v>1.0000000000000002</v>
      </c>
      <c r="AY622" s="118">
        <f>SUMPRODUCT(AN622:AW622,幕後結果_最佳化!$Z$1005:$AI$1005)</f>
        <v>1.2624103580917895E-2</v>
      </c>
      <c r="AZ622" s="118">
        <f>(SUMPRODUCT(AN622:AW622,MMULT(AN622:AW622,幕後結果!$AB$9:$AK$18)))*252</f>
        <v>8.0687835798691529E-2</v>
      </c>
      <c r="BA622" s="118">
        <f t="shared" si="129"/>
        <v>0.28405604341166818</v>
      </c>
      <c r="BB622" s="113">
        <f t="shared" si="130"/>
        <v>-0.10658423617907248</v>
      </c>
      <c r="BC622" s="50"/>
      <c r="BD622" s="50"/>
    </row>
    <row r="623" spans="1:56">
      <c r="A623" s="85">
        <v>622</v>
      </c>
      <c r="B623" s="114">
        <v>0.949400690976127</v>
      </c>
      <c r="C623" s="114">
        <v>0.39409409908458604</v>
      </c>
      <c r="D623" s="114">
        <v>0.11341444405009837</v>
      </c>
      <c r="E623" s="114">
        <v>0.97774842931267147</v>
      </c>
      <c r="F623" s="114">
        <v>0.17567994781740737</v>
      </c>
      <c r="G623" s="114">
        <v>0.94717739544033508</v>
      </c>
      <c r="H623" s="114">
        <v>0.52025399808954242</v>
      </c>
      <c r="I623" s="114">
        <v>0.86876332269179257</v>
      </c>
      <c r="J623" s="114">
        <v>0.32210856615145778</v>
      </c>
      <c r="K623" s="94">
        <v>0.35198377068623166</v>
      </c>
      <c r="L623" s="95"/>
      <c r="M623" s="96">
        <v>622</v>
      </c>
      <c r="N623" s="117">
        <v>1.6390703075643784</v>
      </c>
      <c r="O623" s="117">
        <v>-0.26866407687030935</v>
      </c>
      <c r="P623" s="117">
        <v>-1.2085679178217106</v>
      </c>
      <c r="Q623" s="117">
        <v>2.0093206306208624</v>
      </c>
      <c r="R623" s="117">
        <v>-0.93195477978978514</v>
      </c>
      <c r="S623" s="117">
        <v>1.61808069126711</v>
      </c>
      <c r="T623" s="117">
        <v>5.0791073740728984E-2</v>
      </c>
      <c r="U623" s="114">
        <v>1.1205643319749479</v>
      </c>
      <c r="V623" s="114">
        <v>-0.46181062292830066</v>
      </c>
      <c r="W623" s="88">
        <v>-0.37997019282740396</v>
      </c>
      <c r="X623" s="50"/>
      <c r="Y623" s="89">
        <v>622</v>
      </c>
      <c r="Z623" s="114">
        <f>(幕後結果!$AB$2+幕後結果!$AB$4*幕後結果_最佳化!$N1624)*12/3</f>
        <v>1.9866980659446576</v>
      </c>
      <c r="AA623" s="114">
        <f>(幕後結果!$AC$2+幕後結果!$AC$4*幕後結果_最佳化!$O1624)*12/3</f>
        <v>2.224075683464724</v>
      </c>
      <c r="AB623" s="114">
        <f>(幕後結果!$AD$2+幕後結果!$AD$4*幕後結果_最佳化!$P1624)*12/3</f>
        <v>-0.39989234252786571</v>
      </c>
      <c r="AC623" s="114">
        <f>(幕後結果!$AE$2+幕後結果!$AE$4*幕後結果_最佳化!$Q1624)*12/3</f>
        <v>0.9322581352298811</v>
      </c>
      <c r="AD623" s="114">
        <f>(幕後結果!$AF$2+幕後結果!$AF$4*幕後結果_最佳化!$R1624)*12/3</f>
        <v>-1.0275579548755767</v>
      </c>
      <c r="AE623" s="114">
        <f>(幕後結果!$AG$2+幕後結果!$AG$4*幕後結果_最佳化!$S1624)*12/3</f>
        <v>2.4029782760654599</v>
      </c>
      <c r="AF623" s="114">
        <f>(幕後結果!$AH$2+幕後結果!$AH$4*幕後結果_最佳化!$T1624)*12/3</f>
        <v>-0.10846656519440907</v>
      </c>
      <c r="AG623" s="114">
        <f>(幕後結果!$AI$2+幕後結果!$AI$4*幕後結果_最佳化!$U1624)*12/3</f>
        <v>0.66398560608522539</v>
      </c>
      <c r="AH623" s="114">
        <f>(幕後結果!$AJ$2+幕後結果!$AJ$4*幕後結果_最佳化!$V1624)*12/3</f>
        <v>0.97456484377797337</v>
      </c>
      <c r="AI623" s="90">
        <f>(幕後結果!$AK$2+幕後結果!$AK$4*幕後結果_最佳化!$W1624)*12/3</f>
        <v>1.9197507079319909</v>
      </c>
      <c r="AJ623" s="50"/>
      <c r="AK623" s="50"/>
      <c r="AL623" s="50"/>
      <c r="AM623" s="98">
        <v>622</v>
      </c>
      <c r="AN623" s="118">
        <f t="shared" si="118"/>
        <v>4.1240743121281995E-2</v>
      </c>
      <c r="AO623" s="118">
        <f t="shared" si="119"/>
        <v>8.2194400343313559E-2</v>
      </c>
      <c r="AP623" s="118">
        <f t="shared" si="120"/>
        <v>7.9493614073010893E-2</v>
      </c>
      <c r="AQ623" s="118">
        <f t="shared" si="121"/>
        <v>6.5414889957176601E-3</v>
      </c>
      <c r="AR623" s="118">
        <f t="shared" si="122"/>
        <v>8.5903687012738233E-2</v>
      </c>
      <c r="AS623" s="118">
        <f t="shared" si="123"/>
        <v>0.12495461913747831</v>
      </c>
      <c r="AT623" s="118">
        <f t="shared" si="124"/>
        <v>0.10736436582905448</v>
      </c>
      <c r="AU623" s="118">
        <f t="shared" si="125"/>
        <v>2.1462028941078119E-2</v>
      </c>
      <c r="AV623" s="118">
        <f t="shared" si="126"/>
        <v>0.38917974376748277</v>
      </c>
      <c r="AW623" s="118">
        <f t="shared" si="127"/>
        <v>6.1665308778844012E-2</v>
      </c>
      <c r="AX623" s="118">
        <f t="shared" si="128"/>
        <v>1</v>
      </c>
      <c r="AY623" s="118">
        <f>SUMPRODUCT(AN623:AW623,幕後結果_最佳化!$Z$1005:$AI$1005)</f>
        <v>0.25545582697586394</v>
      </c>
      <c r="AZ623" s="118">
        <f>(SUMPRODUCT(AN623:AW623,MMULT(AN623:AW623,幕後結果!$AB$9:$AK$18)))*252</f>
        <v>4.90864132432915E-2</v>
      </c>
      <c r="BA623" s="118">
        <f t="shared" si="129"/>
        <v>0.22155453785307919</v>
      </c>
      <c r="BB623" s="113">
        <f t="shared" si="130"/>
        <v>0.95938376634297329</v>
      </c>
      <c r="BC623" s="50"/>
      <c r="BD623" s="50"/>
    </row>
    <row r="624" spans="1:56">
      <c r="A624" s="85">
        <v>623</v>
      </c>
      <c r="B624" s="114">
        <v>0.52989521330567624</v>
      </c>
      <c r="C624" s="114">
        <v>1.0635729587105347E-2</v>
      </c>
      <c r="D624" s="114">
        <v>0.1272871929822601</v>
      </c>
      <c r="E624" s="114">
        <v>0.57824527729067365</v>
      </c>
      <c r="F624" s="114">
        <v>0.73326380702927452</v>
      </c>
      <c r="G624" s="114">
        <v>0.42094323974312831</v>
      </c>
      <c r="H624" s="114">
        <v>9.3573849399835041E-2</v>
      </c>
      <c r="I624" s="114">
        <v>0.25456094788646633</v>
      </c>
      <c r="J624" s="114">
        <v>0.93344772981894497</v>
      </c>
      <c r="K624" s="94">
        <v>0.43933269538797015</v>
      </c>
      <c r="L624" s="95"/>
      <c r="M624" s="96">
        <v>623</v>
      </c>
      <c r="N624" s="117">
        <v>7.5006458301680803E-2</v>
      </c>
      <c r="O624" s="117">
        <v>-2.3031312562621409</v>
      </c>
      <c r="P624" s="117">
        <v>-1.1393087839555858</v>
      </c>
      <c r="Q624" s="117">
        <v>0.19740649747293923</v>
      </c>
      <c r="R624" s="117">
        <v>0.62271414472319786</v>
      </c>
      <c r="S624" s="117">
        <v>-0.19948103196342512</v>
      </c>
      <c r="T624" s="117">
        <v>-1.3190640550936295</v>
      </c>
      <c r="U624" s="114">
        <v>-0.66020560518353189</v>
      </c>
      <c r="V624" s="114">
        <v>1.5019712250861668</v>
      </c>
      <c r="W624" s="88">
        <v>-0.15266128770654855</v>
      </c>
      <c r="X624" s="50"/>
      <c r="Y624" s="89">
        <v>623</v>
      </c>
      <c r="Z624" s="114">
        <f>(幕後結果!$AB$2+幕後結果!$AB$4*幕後結果_最佳化!$N1625)*12/3</f>
        <v>4.4833973136443474E-2</v>
      </c>
      <c r="AA624" s="114">
        <f>(幕後結果!$AC$2+幕後結果!$AC$4*幕後結果_最佳化!$O1625)*12/3</f>
        <v>-0.90774423873153542</v>
      </c>
      <c r="AB624" s="114">
        <f>(幕後結果!$AD$2+幕後結果!$AD$4*幕後結果_最佳化!$P1625)*12/3</f>
        <v>-2.8656544931050321</v>
      </c>
      <c r="AC624" s="114">
        <f>(幕後結果!$AE$2+幕後結果!$AE$4*幕後結果_最佳化!$Q1625)*12/3</f>
        <v>-0.6153396649012679</v>
      </c>
      <c r="AD624" s="114">
        <f>(幕後結果!$AF$2+幕後結果!$AF$4*幕後結果_最佳化!$R1625)*12/3</f>
        <v>-0.6373910151939095</v>
      </c>
      <c r="AE624" s="114">
        <f>(幕後結果!$AG$2+幕後結果!$AG$4*幕後結果_最佳化!$S1625)*12/3</f>
        <v>-0.11179348607126188</v>
      </c>
      <c r="AF624" s="114">
        <f>(幕後結果!$AH$2+幕後結果!$AH$4*幕後結果_最佳化!$T1625)*12/3</f>
        <v>-0.89480891304197041</v>
      </c>
      <c r="AG624" s="114">
        <f>(幕後結果!$AI$2+幕後結果!$AI$4*幕後結果_最佳化!$U1625)*12/3</f>
        <v>-2.3981001906510393</v>
      </c>
      <c r="AH624" s="114">
        <f>(幕後結果!$AJ$2+幕後結果!$AJ$4*幕後結果_最佳化!$V1625)*12/3</f>
        <v>0.60450173349509573</v>
      </c>
      <c r="AI624" s="90">
        <f>(幕後結果!$AK$2+幕後結果!$AK$4*幕後結果_最佳化!$W1625)*12/3</f>
        <v>0.51191254378578122</v>
      </c>
      <c r="AJ624" s="50"/>
      <c r="AK624" s="50"/>
      <c r="AL624" s="50"/>
      <c r="AM624" s="98">
        <v>623</v>
      </c>
      <c r="AN624" s="118">
        <f t="shared" si="118"/>
        <v>9.6545589981250193E-2</v>
      </c>
      <c r="AO624" s="118">
        <f t="shared" si="119"/>
        <v>1.5313314521882141E-2</v>
      </c>
      <c r="AP624" s="118">
        <f t="shared" si="120"/>
        <v>3.5633920692176906E-2</v>
      </c>
      <c r="AQ624" s="118">
        <f t="shared" si="121"/>
        <v>7.5022701627597388E-2</v>
      </c>
      <c r="AR624" s="118">
        <f t="shared" si="122"/>
        <v>4.8703040119310287E-2</v>
      </c>
      <c r="AS624" s="118">
        <f t="shared" si="123"/>
        <v>0.13320950027193795</v>
      </c>
      <c r="AT624" s="118">
        <f t="shared" si="124"/>
        <v>0.20414233709443752</v>
      </c>
      <c r="AU624" s="118">
        <f t="shared" si="125"/>
        <v>0.12428827827636851</v>
      </c>
      <c r="AV624" s="118">
        <f t="shared" si="126"/>
        <v>0.13775912198081416</v>
      </c>
      <c r="AW624" s="118">
        <f t="shared" si="127"/>
        <v>0.12938219543422488</v>
      </c>
      <c r="AX624" s="118">
        <f t="shared" si="128"/>
        <v>1</v>
      </c>
      <c r="AY624" s="118">
        <f>SUMPRODUCT(AN624:AW624,幕後結果_最佳化!$Z$1005:$AI$1005)</f>
        <v>-0.10448429533322895</v>
      </c>
      <c r="AZ624" s="118">
        <f>(SUMPRODUCT(AN624:AW624,MMULT(AN624:AW624,幕後結果!$AB$9:$AK$18)))*252</f>
        <v>4.9241734870460983E-2</v>
      </c>
      <c r="BA624" s="118">
        <f t="shared" si="129"/>
        <v>0.22190478784934087</v>
      </c>
      <c r="BB624" s="113">
        <f t="shared" si="130"/>
        <v>-0.66417807728102485</v>
      </c>
      <c r="BC624" s="50"/>
      <c r="BD624" s="50"/>
    </row>
    <row r="625" spans="1:56">
      <c r="A625" s="85">
        <v>624</v>
      </c>
      <c r="B625" s="114">
        <v>0.24334576864854451</v>
      </c>
      <c r="C625" s="114">
        <v>0.693121943458753</v>
      </c>
      <c r="D625" s="114">
        <v>0.47542326027575421</v>
      </c>
      <c r="E625" s="114">
        <v>0.1618811527359123</v>
      </c>
      <c r="F625" s="114">
        <v>0.22926678018802482</v>
      </c>
      <c r="G625" s="114">
        <v>0.97843273982272305</v>
      </c>
      <c r="H625" s="114">
        <v>0.11607364535452236</v>
      </c>
      <c r="I625" s="114">
        <v>0.45433883516593987</v>
      </c>
      <c r="J625" s="114">
        <v>0.85723303636362913</v>
      </c>
      <c r="K625" s="94">
        <v>7.4720296868063807E-2</v>
      </c>
      <c r="L625" s="95"/>
      <c r="M625" s="96">
        <v>624</v>
      </c>
      <c r="N625" s="117">
        <v>-0.69558057075380875</v>
      </c>
      <c r="O625" s="117">
        <v>0.50471914393541939</v>
      </c>
      <c r="P625" s="117">
        <v>-6.1643769032033592E-2</v>
      </c>
      <c r="Q625" s="117">
        <v>-0.98675592702935733</v>
      </c>
      <c r="R625" s="117">
        <v>-0.74126371071471298</v>
      </c>
      <c r="S625" s="117">
        <v>2.0224050832797018</v>
      </c>
      <c r="T625" s="117">
        <v>-1.1948457784688347</v>
      </c>
      <c r="U625" s="114">
        <v>-0.11470661524958291</v>
      </c>
      <c r="V625" s="114">
        <v>1.067970259894172</v>
      </c>
      <c r="W625" s="88">
        <v>-1.4415102143953784</v>
      </c>
      <c r="X625" s="50"/>
      <c r="Y625" s="89">
        <v>624</v>
      </c>
      <c r="Z625" s="114">
        <f>(幕後結果!$AB$2+幕後結果!$AB$4*幕後結果_最佳化!$N1626)*12/3</f>
        <v>-0.91188865862312873</v>
      </c>
      <c r="AA625" s="114">
        <f>(幕後結果!$AC$2+幕後結果!$AC$4*幕後結果_最佳化!$O1626)*12/3</f>
        <v>1.4842083728155622</v>
      </c>
      <c r="AB625" s="114">
        <f>(幕後結果!$AD$2+幕後結果!$AD$4*幕後結果_最佳化!$P1626)*12/3</f>
        <v>-1.4129909260095479</v>
      </c>
      <c r="AC625" s="114">
        <f>(幕後結果!$AE$2+幕後結果!$AE$4*幕後結果_最佳化!$Q1626)*12/3</f>
        <v>-1.1288258699736835</v>
      </c>
      <c r="AD625" s="114">
        <f>(幕後結果!$AF$2+幕後結果!$AF$4*幕後結果_最佳化!$R1626)*12/3</f>
        <v>-1.9994557916692346</v>
      </c>
      <c r="AE625" s="114">
        <f>(幕後結果!$AG$2+幕後結果!$AG$4*幕後結果_最佳化!$S1626)*12/3</f>
        <v>1.8373041301135091</v>
      </c>
      <c r="AF625" s="114">
        <f>(幕後結果!$AH$2+幕後結果!$AH$4*幕後結果_最佳化!$T1626)*12/3</f>
        <v>-0.93865493046163495</v>
      </c>
      <c r="AG625" s="114">
        <f>(幕後結果!$AI$2+幕後結果!$AI$4*幕後結果_最佳化!$U1626)*12/3</f>
        <v>-2.7707496050237927</v>
      </c>
      <c r="AH625" s="114">
        <f>(幕後結果!$AJ$2+幕後結果!$AJ$4*幕後結果_最佳化!$V1626)*12/3</f>
        <v>0.88024186272831484</v>
      </c>
      <c r="AI625" s="90">
        <f>(幕後結果!$AK$2+幕後結果!$AK$4*幕後結果_最佳化!$W1626)*12/3</f>
        <v>-1.0380735624713742</v>
      </c>
      <c r="AJ625" s="50"/>
      <c r="AK625" s="50"/>
      <c r="AL625" s="50"/>
      <c r="AM625" s="98">
        <v>624</v>
      </c>
      <c r="AN625" s="118">
        <f t="shared" si="118"/>
        <v>9.9434836612378147E-2</v>
      </c>
      <c r="AO625" s="118">
        <f t="shared" si="119"/>
        <v>0.19314475190177019</v>
      </c>
      <c r="AP625" s="118">
        <f t="shared" si="120"/>
        <v>0.18751064866899556</v>
      </c>
      <c r="AQ625" s="118">
        <f t="shared" si="121"/>
        <v>2.766705896544917E-2</v>
      </c>
      <c r="AR625" s="118">
        <f t="shared" si="122"/>
        <v>0.18945972995491567</v>
      </c>
      <c r="AS625" s="118">
        <f t="shared" si="123"/>
        <v>7.2198595503772875E-2</v>
      </c>
      <c r="AT625" s="118">
        <f t="shared" si="124"/>
        <v>4.9895996417036034E-3</v>
      </c>
      <c r="AU625" s="118">
        <f t="shared" si="125"/>
        <v>7.4185942472241626E-2</v>
      </c>
      <c r="AV625" s="118">
        <f t="shared" si="126"/>
        <v>0.1306664229891098</v>
      </c>
      <c r="AW625" s="118">
        <f t="shared" si="127"/>
        <v>2.0742413289663402E-2</v>
      </c>
      <c r="AX625" s="118">
        <f t="shared" si="128"/>
        <v>1</v>
      </c>
      <c r="AY625" s="118">
        <f>SUMPRODUCT(AN625:AW625,幕後結果_最佳化!$Z$1005:$AI$1005)</f>
        <v>-5.2661845088094641E-2</v>
      </c>
      <c r="AZ625" s="118">
        <f>(SUMPRODUCT(AN625:AW625,MMULT(AN625:AW625,幕後結果!$AB$9:$AK$18)))*252</f>
        <v>0.10770256616194562</v>
      </c>
      <c r="BA625" s="118">
        <f t="shared" si="129"/>
        <v>0.32818069133016592</v>
      </c>
      <c r="BB625" s="113">
        <f t="shared" si="130"/>
        <v>-0.29118667737814818</v>
      </c>
      <c r="BC625" s="50"/>
      <c r="BD625" s="50"/>
    </row>
    <row r="626" spans="1:56">
      <c r="A626" s="85">
        <v>625</v>
      </c>
      <c r="B626" s="114">
        <v>0.84497454154167184</v>
      </c>
      <c r="C626" s="114">
        <v>0.30109210593327562</v>
      </c>
      <c r="D626" s="114">
        <v>0.44088289305610617</v>
      </c>
      <c r="E626" s="114">
        <v>0.36828173331820269</v>
      </c>
      <c r="F626" s="114">
        <v>5.6087020514735908E-2</v>
      </c>
      <c r="G626" s="114">
        <v>0.70270044860633907</v>
      </c>
      <c r="H626" s="114">
        <v>0.54831893170481427</v>
      </c>
      <c r="I626" s="114">
        <v>0.20203765571984644</v>
      </c>
      <c r="J626" s="114">
        <v>0.17470478433168313</v>
      </c>
      <c r="K626" s="94">
        <v>1.9153531961001669E-2</v>
      </c>
      <c r="L626" s="95"/>
      <c r="M626" s="96">
        <v>625</v>
      </c>
      <c r="N626" s="117">
        <v>1.015115199857618</v>
      </c>
      <c r="O626" s="117">
        <v>-0.52126208170271571</v>
      </c>
      <c r="P626" s="117">
        <v>-0.14873114283790276</v>
      </c>
      <c r="Q626" s="117">
        <v>-0.33640766965064162</v>
      </c>
      <c r="R626" s="117">
        <v>-1.5884968135098849</v>
      </c>
      <c r="S626" s="117">
        <v>0.5321832211831713</v>
      </c>
      <c r="T626" s="117">
        <v>0.12141525239440165</v>
      </c>
      <c r="U626" s="114">
        <v>-0.83436503974569676</v>
      </c>
      <c r="V626" s="114">
        <v>-0.9357351489782314</v>
      </c>
      <c r="W626" s="88">
        <v>-2.0715538891288801</v>
      </c>
      <c r="X626" s="50"/>
      <c r="Y626" s="89">
        <v>625</v>
      </c>
      <c r="Z626" s="114">
        <f>(幕後結果!$AB$2+幕後結果!$AB$4*幕後結果_最佳化!$N1627)*12/3</f>
        <v>1.2120263543318566</v>
      </c>
      <c r="AA626" s="114">
        <f>(幕後結果!$AC$2+幕後結果!$AC$4*幕後結果_最佳化!$O1627)*12/3</f>
        <v>1.5520111812306567</v>
      </c>
      <c r="AB626" s="114">
        <f>(幕後結果!$AD$2+幕後結果!$AD$4*幕後結果_最佳化!$P1627)*12/3</f>
        <v>-7.2635191784457209E-2</v>
      </c>
      <c r="AC626" s="114">
        <f>(幕後結果!$AE$2+幕後結果!$AE$4*幕後結果_最佳化!$Q1627)*12/3</f>
        <v>-0.66017714183458021</v>
      </c>
      <c r="AD626" s="114">
        <f>(幕後結果!$AF$2+幕後結果!$AF$4*幕後結果_最佳化!$R1627)*12/3</f>
        <v>-2.2440989125160051</v>
      </c>
      <c r="AE626" s="114">
        <f>(幕後結果!$AG$2+幕後結果!$AG$4*幕後結果_最佳化!$S1627)*12/3</f>
        <v>0.7526119488889047</v>
      </c>
      <c r="AF626" s="114">
        <f>(幕後結果!$AH$2+幕後結果!$AH$4*幕後結果_最佳化!$T1627)*12/3</f>
        <v>-0.43636997657278426</v>
      </c>
      <c r="AG626" s="114">
        <f>(幕後結果!$AI$2+幕後結果!$AI$4*幕後結果_最佳化!$U1627)*12/3</f>
        <v>-2.8282878699347993</v>
      </c>
      <c r="AH626" s="114">
        <f>(幕後結果!$AJ$2+幕後結果!$AJ$4*幕後結果_最佳化!$V1627)*12/3</f>
        <v>0.21712347867427764</v>
      </c>
      <c r="AI626" s="90">
        <f>(幕後結果!$AK$2+幕後結果!$AK$4*幕後結果_最佳化!$W1627)*12/3</f>
        <v>-1.0481072456699509</v>
      </c>
      <c r="AJ626" s="50"/>
      <c r="AK626" s="50"/>
      <c r="AL626" s="50"/>
      <c r="AM626" s="98">
        <v>625</v>
      </c>
      <c r="AN626" s="118">
        <f t="shared" si="118"/>
        <v>0.20442869540869218</v>
      </c>
      <c r="AO626" s="118">
        <f t="shared" si="119"/>
        <v>1.1558816777880848E-2</v>
      </c>
      <c r="AP626" s="118">
        <f t="shared" si="120"/>
        <v>0.10515981556147928</v>
      </c>
      <c r="AQ626" s="118">
        <f t="shared" si="121"/>
        <v>0.21981314964718612</v>
      </c>
      <c r="AR626" s="118">
        <f t="shared" si="122"/>
        <v>0.13224273066772008</v>
      </c>
      <c r="AS626" s="118">
        <f t="shared" si="123"/>
        <v>1.150566069742193E-2</v>
      </c>
      <c r="AT626" s="118">
        <f t="shared" si="124"/>
        <v>1.2741352987454132E-2</v>
      </c>
      <c r="AU626" s="118">
        <f t="shared" si="125"/>
        <v>0.2112641051034467</v>
      </c>
      <c r="AV626" s="118">
        <f t="shared" si="126"/>
        <v>1.1133128507474339E-2</v>
      </c>
      <c r="AW626" s="118">
        <f t="shared" si="127"/>
        <v>8.0152544641244494E-2</v>
      </c>
      <c r="AX626" s="118">
        <f t="shared" si="128"/>
        <v>1.0000000000000002</v>
      </c>
      <c r="AY626" s="118">
        <f>SUMPRODUCT(AN626:AW626,幕後結果_最佳化!$Z$1005:$AI$1005)</f>
        <v>-0.56803663610509214</v>
      </c>
      <c r="AZ626" s="118">
        <f>(SUMPRODUCT(AN626:AW626,MMULT(AN626:AW626,幕後結果!$AB$9:$AK$18)))*252</f>
        <v>9.8451995351625757E-2</v>
      </c>
      <c r="BA626" s="118">
        <f t="shared" si="129"/>
        <v>0.31377060944522156</v>
      </c>
      <c r="BB626" s="113">
        <f t="shared" si="130"/>
        <v>-1.947080503127079</v>
      </c>
      <c r="BC626" s="50"/>
      <c r="BD626" s="50"/>
    </row>
    <row r="627" spans="1:56">
      <c r="A627" s="85">
        <v>626</v>
      </c>
      <c r="B627" s="114">
        <v>0.20592233938739501</v>
      </c>
      <c r="C627" s="114">
        <v>0.10504444273174185</v>
      </c>
      <c r="D627" s="114">
        <v>0.36107159385331622</v>
      </c>
      <c r="E627" s="114">
        <v>0.85585982201604227</v>
      </c>
      <c r="F627" s="114">
        <v>4.8766754210417096E-2</v>
      </c>
      <c r="G627" s="114">
        <v>0.35796355639079813</v>
      </c>
      <c r="H627" s="114">
        <v>0.75198999389023635</v>
      </c>
      <c r="I627" s="114">
        <v>0.67202261062240209</v>
      </c>
      <c r="J627" s="114">
        <v>0.32304156205330603</v>
      </c>
      <c r="K627" s="94">
        <v>0.18609416608846385</v>
      </c>
      <c r="L627" s="95"/>
      <c r="M627" s="96">
        <v>626</v>
      </c>
      <c r="N627" s="117">
        <v>-0.82065171980429319</v>
      </c>
      <c r="O627" s="117">
        <v>-1.253321064441455</v>
      </c>
      <c r="P627" s="117">
        <v>-0.35559593583289617</v>
      </c>
      <c r="Q627" s="117">
        <v>1.061901605926393</v>
      </c>
      <c r="R627" s="117">
        <v>-1.6569305926075193</v>
      </c>
      <c r="S627" s="117">
        <v>-0.36390746134430435</v>
      </c>
      <c r="T627" s="117">
        <v>0.68076529636002125</v>
      </c>
      <c r="U627" s="114">
        <v>0.4455050948070734</v>
      </c>
      <c r="V627" s="114">
        <v>-0.4592103426541278</v>
      </c>
      <c r="W627" s="88">
        <v>-0.89238178268748591</v>
      </c>
      <c r="X627" s="50"/>
      <c r="Y627" s="89">
        <v>626</v>
      </c>
      <c r="Z627" s="114">
        <f>(幕後結果!$AB$2+幕後結果!$AB$4*幕後結果_最佳化!$N1628)*12/3</f>
        <v>-1.0671707933658312</v>
      </c>
      <c r="AA627" s="114">
        <f>(幕後結果!$AC$2+幕後結果!$AC$4*幕後結果_最佳化!$O1628)*12/3</f>
        <v>-0.41381529241179926</v>
      </c>
      <c r="AB627" s="114">
        <f>(幕後結果!$AD$2+幕後結果!$AD$4*幕後結果_最佳化!$P1628)*12/3</f>
        <v>-2.5832931370554331</v>
      </c>
      <c r="AC627" s="114">
        <f>(幕後結果!$AE$2+幕後結果!$AE$4*幕後結果_最佳化!$Q1628)*12/3</f>
        <v>-3.5262862586694754E-2</v>
      </c>
      <c r="AD627" s="114">
        <f>(幕後結果!$AF$2+幕後結果!$AF$4*幕後結果_最佳化!$R1628)*12/3</f>
        <v>-2.9251944978974458</v>
      </c>
      <c r="AE627" s="114">
        <f>(幕後結果!$AG$2+幕後結果!$AG$4*幕後結果_最佳化!$S1628)*12/3</f>
        <v>-0.50391702948966866</v>
      </c>
      <c r="AF627" s="114">
        <f>(幕後結果!$AH$2+幕後結果!$AH$4*幕後結果_最佳化!$T1628)*12/3</f>
        <v>-3.7715932217242953E-2</v>
      </c>
      <c r="AG627" s="114">
        <f>(幕後結果!$AI$2+幕後結果!$AI$4*幕後結果_最佳化!$U1628)*12/3</f>
        <v>-1.3427463713897199</v>
      </c>
      <c r="AH627" s="114">
        <f>(幕後結果!$AJ$2+幕後結果!$AJ$4*幕後結果_最佳化!$V1628)*12/3</f>
        <v>0.56540992841590088</v>
      </c>
      <c r="AI627" s="90">
        <f>(幕後結果!$AK$2+幕後結果!$AK$4*幕後結果_最佳化!$W1628)*12/3</f>
        <v>0.31150724303166866</v>
      </c>
      <c r="AJ627" s="50"/>
      <c r="AK627" s="50"/>
      <c r="AL627" s="50"/>
      <c r="AM627" s="98">
        <v>626</v>
      </c>
      <c r="AN627" s="118">
        <f t="shared" si="118"/>
        <v>0.11661567363746109</v>
      </c>
      <c r="AO627" s="118">
        <f t="shared" si="119"/>
        <v>5.3904964249492041E-3</v>
      </c>
      <c r="AP627" s="118">
        <f t="shared" si="120"/>
        <v>0.19069739492261154</v>
      </c>
      <c r="AQ627" s="118">
        <f t="shared" si="121"/>
        <v>4.7656052606759924E-2</v>
      </c>
      <c r="AR627" s="118">
        <f t="shared" si="122"/>
        <v>9.7789254076052032E-2</v>
      </c>
      <c r="AS627" s="118">
        <f t="shared" si="123"/>
        <v>1.1045800297300037E-2</v>
      </c>
      <c r="AT627" s="118">
        <f t="shared" si="124"/>
        <v>0.19726462855507224</v>
      </c>
      <c r="AU627" s="118">
        <f t="shared" si="125"/>
        <v>9.075668841206451E-2</v>
      </c>
      <c r="AV627" s="118">
        <f t="shared" si="126"/>
        <v>0.21091756211584561</v>
      </c>
      <c r="AW627" s="118">
        <f t="shared" si="127"/>
        <v>3.1866448951883709E-2</v>
      </c>
      <c r="AX627" s="118">
        <f t="shared" si="128"/>
        <v>0.99999999999999989</v>
      </c>
      <c r="AY627" s="118">
        <f>SUMPRODUCT(AN627:AW627,幕後結果_最佳化!$Z$1005:$AI$1005)</f>
        <v>-0.30445166502629684</v>
      </c>
      <c r="AZ627" s="118">
        <f>(SUMPRODUCT(AN627:AW627,MMULT(AN627:AW627,幕後結果!$AB$9:$AK$18)))*252</f>
        <v>6.735561704343801E-2</v>
      </c>
      <c r="BA627" s="118">
        <f t="shared" si="129"/>
        <v>0.25952960725789653</v>
      </c>
      <c r="BB627" s="113">
        <f t="shared" si="130"/>
        <v>-1.3383893602595054</v>
      </c>
      <c r="BC627" s="50"/>
      <c r="BD627" s="50"/>
    </row>
    <row r="628" spans="1:56">
      <c r="A628" s="85">
        <v>627</v>
      </c>
      <c r="B628" s="114">
        <v>0.61900037926562468</v>
      </c>
      <c r="C628" s="114">
        <v>0.49435218847815832</v>
      </c>
      <c r="D628" s="114">
        <v>0.20984308080573477</v>
      </c>
      <c r="E628" s="114">
        <v>0.59265376238585254</v>
      </c>
      <c r="F628" s="114">
        <v>0.30144331445343586</v>
      </c>
      <c r="G628" s="114">
        <v>0.7867443919249324</v>
      </c>
      <c r="H628" s="114">
        <v>0.63908751182252876</v>
      </c>
      <c r="I628" s="114">
        <v>0.92015666539742114</v>
      </c>
      <c r="J628" s="114">
        <v>0.22978453134131538</v>
      </c>
      <c r="K628" s="94">
        <v>0.11369342650173975</v>
      </c>
      <c r="L628" s="95"/>
      <c r="M628" s="96">
        <v>627</v>
      </c>
      <c r="N628" s="117">
        <v>0.30285647618340877</v>
      </c>
      <c r="O628" s="117">
        <v>-1.4157436972528465E-2</v>
      </c>
      <c r="P628" s="117">
        <v>-0.8069658443945078</v>
      </c>
      <c r="Q628" s="117">
        <v>0.23437679070352799</v>
      </c>
      <c r="R628" s="117">
        <v>-0.52025389049007964</v>
      </c>
      <c r="S628" s="117">
        <v>0.79517585267733637</v>
      </c>
      <c r="T628" s="117">
        <v>0.3560208159065017</v>
      </c>
      <c r="U628" s="114">
        <v>1.4061261476909046</v>
      </c>
      <c r="V628" s="114">
        <v>-0.73955663525481075</v>
      </c>
      <c r="W628" s="88">
        <v>-1.2071176124011485</v>
      </c>
      <c r="X628" s="50"/>
      <c r="Y628" s="89">
        <v>627</v>
      </c>
      <c r="Z628" s="114">
        <f>(幕後結果!$AB$2+幕後結果!$AB$4*幕後結果_最佳化!$N1629)*12/3</f>
        <v>0.32772125326814044</v>
      </c>
      <c r="AA628" s="114">
        <f>(幕後結果!$AC$2+幕後結果!$AC$4*幕後結果_最佳化!$O1629)*12/3</f>
        <v>1.6063291088411626</v>
      </c>
      <c r="AB628" s="114">
        <f>(幕後結果!$AD$2+幕後結果!$AD$4*幕後結果_最佳化!$P1629)*12/3</f>
        <v>-1.3240987692768877</v>
      </c>
      <c r="AC628" s="114">
        <f>(幕後結果!$AE$2+幕後結果!$AE$4*幕後結果_最佳化!$Q1629)*12/3</f>
        <v>-0.30654011672153481</v>
      </c>
      <c r="AD628" s="114">
        <f>(幕後結果!$AF$2+幕後結果!$AF$4*幕後結果_最佳化!$R1629)*12/3</f>
        <v>-1.3484778105501167</v>
      </c>
      <c r="AE628" s="114">
        <f>(幕後結果!$AG$2+幕後結果!$AG$4*幕後結果_最佳化!$S1629)*12/3</f>
        <v>1.1224897210869096</v>
      </c>
      <c r="AF628" s="114">
        <f>(幕後結果!$AH$2+幕後結果!$AH$4*幕後結果_最佳化!$T1629)*12/3</f>
        <v>-0.18074518149776567</v>
      </c>
      <c r="AG628" s="114">
        <f>(幕後結果!$AI$2+幕後結果!$AI$4*幕後結果_最佳化!$U1629)*12/3</f>
        <v>0.10550637486884096</v>
      </c>
      <c r="AH628" s="114">
        <f>(幕後結果!$AJ$2+幕後結果!$AJ$4*幕後結果_最佳化!$V1629)*12/3</f>
        <v>0.48622511936366714</v>
      </c>
      <c r="AI628" s="90">
        <f>(幕後結果!$AK$2+幕後結果!$AK$4*幕後結果_最佳化!$W1629)*12/3</f>
        <v>0.36051747494039849</v>
      </c>
      <c r="AJ628" s="50"/>
      <c r="AK628" s="50"/>
      <c r="AL628" s="50"/>
      <c r="AM628" s="98">
        <v>627</v>
      </c>
      <c r="AN628" s="118">
        <f t="shared" si="118"/>
        <v>0.14573810211556221</v>
      </c>
      <c r="AO628" s="118">
        <f t="shared" si="119"/>
        <v>0.15140817343274024</v>
      </c>
      <c r="AP628" s="118">
        <f t="shared" si="120"/>
        <v>3.9945805489588364E-2</v>
      </c>
      <c r="AQ628" s="118">
        <f t="shared" si="121"/>
        <v>4.2542572449753013E-3</v>
      </c>
      <c r="AR628" s="118">
        <f t="shared" si="122"/>
        <v>0.1527540158077059</v>
      </c>
      <c r="AS628" s="118">
        <f t="shared" si="123"/>
        <v>0.14080997545318963</v>
      </c>
      <c r="AT628" s="118">
        <f t="shared" si="124"/>
        <v>5.7406919547659335E-2</v>
      </c>
      <c r="AU628" s="118">
        <f t="shared" si="125"/>
        <v>0.14583965859173734</v>
      </c>
      <c r="AV628" s="118">
        <f t="shared" si="126"/>
        <v>2.330603357263112E-2</v>
      </c>
      <c r="AW628" s="118">
        <f t="shared" si="127"/>
        <v>0.1385370587442106</v>
      </c>
      <c r="AX628" s="118">
        <f t="shared" si="128"/>
        <v>1</v>
      </c>
      <c r="AY628" s="118">
        <f>SUMPRODUCT(AN628:AW628,幕後結果_最佳化!$Z$1005:$AI$1005)</f>
        <v>-2.4139523476078423E-2</v>
      </c>
      <c r="AZ628" s="118">
        <f>(SUMPRODUCT(AN628:AW628,MMULT(AN628:AW628,幕後結果!$AB$9:$AK$18)))*252</f>
        <v>8.6604046205599014E-2</v>
      </c>
      <c r="BA628" s="118">
        <f t="shared" si="129"/>
        <v>0.29428565409411145</v>
      </c>
      <c r="BB628" s="113">
        <f t="shared" si="130"/>
        <v>-0.2278042525805197</v>
      </c>
      <c r="BC628" s="50"/>
      <c r="BD628" s="50"/>
    </row>
    <row r="629" spans="1:56">
      <c r="A629" s="85">
        <v>628</v>
      </c>
      <c r="B629" s="114">
        <v>0.1862140471931848</v>
      </c>
      <c r="C629" s="114">
        <v>0.2547657941552699</v>
      </c>
      <c r="D629" s="114">
        <v>0.60458619905526234</v>
      </c>
      <c r="E629" s="114">
        <v>0.19347185924219845</v>
      </c>
      <c r="F629" s="114">
        <v>7.4111580022284684E-3</v>
      </c>
      <c r="G629" s="114">
        <v>0.931586571106368</v>
      </c>
      <c r="H629" s="114">
        <v>0.59676778891259352</v>
      </c>
      <c r="I629" s="114">
        <v>0.87446710458674937</v>
      </c>
      <c r="J629" s="114">
        <v>8.9878528130793001E-2</v>
      </c>
      <c r="K629" s="94">
        <v>0.19205751749964217</v>
      </c>
      <c r="L629" s="95"/>
      <c r="M629" s="96">
        <v>628</v>
      </c>
      <c r="N629" s="117">
        <v>-0.89193440104217792</v>
      </c>
      <c r="O629" s="117">
        <v>-0.6595672317858422</v>
      </c>
      <c r="P629" s="117">
        <v>0.26523608027431478</v>
      </c>
      <c r="Q629" s="117">
        <v>-0.8651732257092235</v>
      </c>
      <c r="R629" s="117">
        <v>-2.4366915682277335</v>
      </c>
      <c r="S629" s="117">
        <v>1.4877120143417959</v>
      </c>
      <c r="T629" s="117">
        <v>0.24498967987932432</v>
      </c>
      <c r="U629" s="114">
        <v>1.1477645127958365</v>
      </c>
      <c r="V629" s="114">
        <v>-1.3415034317716379</v>
      </c>
      <c r="W629" s="88">
        <v>-0.87033925040682525</v>
      </c>
      <c r="X629" s="50"/>
      <c r="Y629" s="89">
        <v>628</v>
      </c>
      <c r="Z629" s="114">
        <f>(幕後結果!$AB$2+幕後結果!$AB$4*幕後結果_最佳化!$N1630)*12/3</f>
        <v>-1.1556718345478738</v>
      </c>
      <c r="AA629" s="114">
        <f>(幕後結果!$AC$2+幕後結果!$AC$4*幕後結果_最佳化!$O1630)*12/3</f>
        <v>0.15240209161533524</v>
      </c>
      <c r="AB629" s="114">
        <f>(幕後結果!$AD$2+幕後結果!$AD$4*幕後結果_最佳化!$P1630)*12/3</f>
        <v>-1.7656347225389875</v>
      </c>
      <c r="AC629" s="114">
        <f>(幕後結果!$AE$2+幕後結果!$AE$4*幕後結果_最佳化!$Q1630)*12/3</f>
        <v>-1.2061228169608498</v>
      </c>
      <c r="AD629" s="114">
        <f>(幕後結果!$AF$2+幕後結果!$AF$4*幕後結果_最佳化!$R1630)*12/3</f>
        <v>-3.9262056759327044</v>
      </c>
      <c r="AE629" s="114">
        <f>(幕後結果!$AG$2+幕後結果!$AG$4*幕後結果_最佳化!$S1630)*12/3</f>
        <v>0.81524703450298264</v>
      </c>
      <c r="AF629" s="114">
        <f>(幕後結果!$AH$2+幕後結果!$AH$4*幕後結果_最佳化!$T1630)*12/3</f>
        <v>-0.49974166438333228</v>
      </c>
      <c r="AG629" s="114">
        <f>(幕後結果!$AI$2+幕後結果!$AI$4*幕後結果_最佳化!$U1630)*12/3</f>
        <v>-1.1313906246536014</v>
      </c>
      <c r="AH629" s="114">
        <f>(幕後結果!$AJ$2+幕後結果!$AJ$4*幕後結果_最佳化!$V1630)*12/3</f>
        <v>5.0605566656083401E-3</v>
      </c>
      <c r="AI629" s="90">
        <f>(幕後結果!$AK$2+幕後結果!$AK$4*幕後結果_最佳化!$W1630)*12/3</f>
        <v>-0.40623280344592444</v>
      </c>
      <c r="AJ629" s="50"/>
      <c r="AK629" s="50"/>
      <c r="AL629" s="50"/>
      <c r="AM629" s="98">
        <v>628</v>
      </c>
      <c r="AN629" s="118">
        <f t="shared" si="118"/>
        <v>0.13717715699981159</v>
      </c>
      <c r="AO629" s="118">
        <f t="shared" si="119"/>
        <v>9.1816597778466583E-2</v>
      </c>
      <c r="AP629" s="118">
        <f t="shared" si="120"/>
        <v>2.5330219122649857E-2</v>
      </c>
      <c r="AQ629" s="118">
        <f t="shared" si="121"/>
        <v>8.2279644290008627E-2</v>
      </c>
      <c r="AR629" s="118">
        <f t="shared" si="122"/>
        <v>0.14748781580911474</v>
      </c>
      <c r="AS629" s="118">
        <f t="shared" si="123"/>
        <v>8.0831326854352195E-2</v>
      </c>
      <c r="AT629" s="118">
        <f t="shared" si="124"/>
        <v>0.137011480032286</v>
      </c>
      <c r="AU629" s="118">
        <f t="shared" si="125"/>
        <v>0.15346889625750712</v>
      </c>
      <c r="AV629" s="118">
        <f t="shared" si="126"/>
        <v>5.0543287705295696E-2</v>
      </c>
      <c r="AW629" s="118">
        <f t="shared" si="127"/>
        <v>9.4053575150507676E-2</v>
      </c>
      <c r="AX629" s="118">
        <f t="shared" si="128"/>
        <v>1.0000000000000002</v>
      </c>
      <c r="AY629" s="118">
        <f>SUMPRODUCT(AN629:AW629,幕後結果_最佳化!$Z$1005:$AI$1005)</f>
        <v>-0.21768563210834524</v>
      </c>
      <c r="AZ629" s="118">
        <f>(SUMPRODUCT(AN629:AW629,MMULT(AN629:AW629,幕後結果!$AB$9:$AK$18)))*252</f>
        <v>6.7531333759637185E-2</v>
      </c>
      <c r="BA629" s="118">
        <f t="shared" si="129"/>
        <v>0.25986791598740538</v>
      </c>
      <c r="BB629" s="113">
        <f t="shared" si="130"/>
        <v>-1.0027618496812614</v>
      </c>
      <c r="BC629" s="50"/>
      <c r="BD629" s="50"/>
    </row>
    <row r="630" spans="1:56">
      <c r="A630" s="85">
        <v>629</v>
      </c>
      <c r="B630" s="114">
        <v>0.79572817848423494</v>
      </c>
      <c r="C630" s="114">
        <v>1.9050456297260654E-2</v>
      </c>
      <c r="D630" s="114">
        <v>0.98605398381567277</v>
      </c>
      <c r="E630" s="114">
        <v>0.78928315924660342</v>
      </c>
      <c r="F630" s="114">
        <v>0.40591961063930149</v>
      </c>
      <c r="G630" s="114">
        <v>0.93037445562493892</v>
      </c>
      <c r="H630" s="114">
        <v>0.80234195386568952</v>
      </c>
      <c r="I630" s="114">
        <v>0.87500302119768514</v>
      </c>
      <c r="J630" s="114">
        <v>0.7634542660125776</v>
      </c>
      <c r="K630" s="94">
        <v>0.73477315934214227</v>
      </c>
      <c r="L630" s="95"/>
      <c r="M630" s="96">
        <v>629</v>
      </c>
      <c r="N630" s="117">
        <v>0.82645921809215139</v>
      </c>
      <c r="O630" s="117">
        <v>-2.073767460099579</v>
      </c>
      <c r="P630" s="117">
        <v>2.1988016045640815</v>
      </c>
      <c r="Q630" s="117">
        <v>0.80393644360803151</v>
      </c>
      <c r="R630" s="117">
        <v>-0.23805398785885915</v>
      </c>
      <c r="S630" s="117">
        <v>1.4785856558156918</v>
      </c>
      <c r="T630" s="117">
        <v>0.85001617720791689</v>
      </c>
      <c r="U630" s="114">
        <v>1.1503640569433056</v>
      </c>
      <c r="V630" s="114">
        <v>0.71745812134165543</v>
      </c>
      <c r="W630" s="88">
        <v>0.6273136137684574</v>
      </c>
      <c r="X630" s="50"/>
      <c r="Y630" s="89">
        <v>629</v>
      </c>
      <c r="Z630" s="114">
        <f>(幕後結果!$AB$2+幕後結果!$AB$4*幕後結果_最佳化!$N1631)*12/3</f>
        <v>0.97780044529589494</v>
      </c>
      <c r="AA630" s="114">
        <f>(幕後結果!$AC$2+幕後結果!$AC$4*幕後結果_最佳化!$O1631)*12/3</f>
        <v>-0.17565169045828077</v>
      </c>
      <c r="AB630" s="114">
        <f>(幕後結果!$AD$2+幕後結果!$AD$4*幕後結果_最佳化!$P1631)*12/3</f>
        <v>1.5361552083415255</v>
      </c>
      <c r="AC630" s="114">
        <f>(幕後結果!$AE$2+幕後結果!$AE$4*幕後結果_最佳化!$Q1631)*12/3</f>
        <v>-0.13839380431957676</v>
      </c>
      <c r="AD630" s="114">
        <f>(幕後結果!$AF$2+幕後結果!$AF$4*幕後結果_最佳化!$R1631)*12/3</f>
        <v>-0.55424444092648539</v>
      </c>
      <c r="AE630" s="114">
        <f>(幕後結果!$AG$2+幕後結果!$AG$4*幕後結果_最佳化!$S1631)*12/3</f>
        <v>1.8764634660216981</v>
      </c>
      <c r="AF630" s="114">
        <f>(幕後結果!$AH$2+幕後結果!$AH$4*幕後結果_最佳化!$T1631)*12/3</f>
        <v>2.3173857747402438E-2</v>
      </c>
      <c r="AG630" s="114">
        <f>(幕後結果!$AI$2+幕後結果!$AI$4*幕後結果_最佳化!$U1631)*12/3</f>
        <v>1.7523914499229971</v>
      </c>
      <c r="AH630" s="114">
        <f>(幕後結果!$AJ$2+幕後結果!$AJ$4*幕後結果_最佳化!$V1631)*12/3</f>
        <v>1.472199148671006</v>
      </c>
      <c r="AI630" s="90">
        <f>(幕後結果!$AK$2+幕後結果!$AK$4*幕後結果_最佳化!$W1631)*12/3</f>
        <v>2.0615562768275493</v>
      </c>
      <c r="AJ630" s="50"/>
      <c r="AK630" s="50"/>
      <c r="AL630" s="50"/>
      <c r="AM630" s="98">
        <v>629</v>
      </c>
      <c r="AN630" s="118">
        <f t="shared" si="118"/>
        <v>7.8353505585754879E-2</v>
      </c>
      <c r="AO630" s="118">
        <f t="shared" si="119"/>
        <v>7.9514654429518494E-2</v>
      </c>
      <c r="AP630" s="118">
        <f t="shared" si="120"/>
        <v>0.15318785625794895</v>
      </c>
      <c r="AQ630" s="118">
        <f t="shared" si="121"/>
        <v>3.9126558406268601E-2</v>
      </c>
      <c r="AR630" s="118">
        <f t="shared" si="122"/>
        <v>9.3811456120553111E-2</v>
      </c>
      <c r="AS630" s="118">
        <f t="shared" si="123"/>
        <v>2.6963306866478944E-2</v>
      </c>
      <c r="AT630" s="118">
        <f t="shared" si="124"/>
        <v>0.16817260220196625</v>
      </c>
      <c r="AU630" s="118">
        <f t="shared" si="125"/>
        <v>8.6931227092808219E-2</v>
      </c>
      <c r="AV630" s="118">
        <f t="shared" si="126"/>
        <v>0.17822428750106595</v>
      </c>
      <c r="AW630" s="118">
        <f t="shared" si="127"/>
        <v>9.5714545537636531E-2</v>
      </c>
      <c r="AX630" s="118">
        <f t="shared" si="128"/>
        <v>1</v>
      </c>
      <c r="AY630" s="118">
        <f>SUMPRODUCT(AN630:AW630,幕後結果_最佳化!$Z$1005:$AI$1005)</f>
        <v>-0.1064254483147396</v>
      </c>
      <c r="AZ630" s="118">
        <f>(SUMPRODUCT(AN630:AW630,MMULT(AN630:AW630,幕後結果!$AB$9:$AK$18)))*252</f>
        <v>6.4223709155609432E-2</v>
      </c>
      <c r="BA630" s="118">
        <f t="shared" si="129"/>
        <v>0.25342397115428805</v>
      </c>
      <c r="BB630" s="113">
        <f t="shared" si="130"/>
        <v>-0.58923174329009376</v>
      </c>
      <c r="BC630" s="50"/>
      <c r="BD630" s="50"/>
    </row>
    <row r="631" spans="1:56">
      <c r="A631" s="85">
        <v>630</v>
      </c>
      <c r="B631" s="114">
        <v>0.90335315022241791</v>
      </c>
      <c r="C631" s="114">
        <v>0.3696887680367289</v>
      </c>
      <c r="D631" s="114">
        <v>0.58712428321800081</v>
      </c>
      <c r="E631" s="114">
        <v>0.97675821583421873</v>
      </c>
      <c r="F631" s="114">
        <v>0.10715947251157587</v>
      </c>
      <c r="G631" s="114">
        <v>0.79666062556518358</v>
      </c>
      <c r="H631" s="114">
        <v>0.31086650565251106</v>
      </c>
      <c r="I631" s="114">
        <v>0.61192447153824214</v>
      </c>
      <c r="J631" s="114">
        <v>0.96018323004756168</v>
      </c>
      <c r="K631" s="94">
        <v>0.92736522709312208</v>
      </c>
      <c r="L631" s="95"/>
      <c r="M631" s="96">
        <v>630</v>
      </c>
      <c r="N631" s="117">
        <v>1.3008970396789152</v>
      </c>
      <c r="O631" s="117">
        <v>-0.33267776408391203</v>
      </c>
      <c r="P631" s="117">
        <v>0.22015372625688698</v>
      </c>
      <c r="Q631" s="117">
        <v>1.9909756135300134</v>
      </c>
      <c r="R631" s="117">
        <v>-1.2417767452464896</v>
      </c>
      <c r="S631" s="117">
        <v>0.82975246981039386</v>
      </c>
      <c r="T631" s="117">
        <v>-0.49339571241325547</v>
      </c>
      <c r="U631" s="114">
        <v>0.28433840540067123</v>
      </c>
      <c r="V631" s="114">
        <v>1.7528163257340734</v>
      </c>
      <c r="W631" s="88">
        <v>1.4564453532245827</v>
      </c>
      <c r="X631" s="50"/>
      <c r="Y631" s="89">
        <v>630</v>
      </c>
      <c r="Z631" s="114">
        <f>(幕後結果!$AB$2+幕後結果!$AB$4*幕後結果_最佳化!$N1632)*12/3</f>
        <v>1.5668389109849941</v>
      </c>
      <c r="AA631" s="114">
        <f>(幕後結果!$AC$2+幕後結果!$AC$4*幕後結果_最佳化!$O1632)*12/3</f>
        <v>1.9351046289636393</v>
      </c>
      <c r="AB631" s="114">
        <f>(幕後結果!$AD$2+幕後結果!$AD$4*幕後結果_最佳化!$P1632)*12/3</f>
        <v>0.70125115623088285</v>
      </c>
      <c r="AC631" s="114">
        <f>(幕後結果!$AE$2+幕後結果!$AE$4*幕後結果_最佳化!$Q1632)*12/3</f>
        <v>0.87422133085812792</v>
      </c>
      <c r="AD631" s="114">
        <f>(幕後結果!$AF$2+幕後結果!$AF$4*幕後結果_最佳化!$R1632)*12/3</f>
        <v>-1.2651531270440608</v>
      </c>
      <c r="AE631" s="114">
        <f>(幕後結果!$AG$2+幕後結果!$AG$4*幕後結果_最佳化!$S1632)*12/3</f>
        <v>1.6453855163583009</v>
      </c>
      <c r="AF631" s="114">
        <f>(幕後結果!$AH$2+幕後結果!$AH$4*幕後結果_最佳化!$T1632)*12/3</f>
        <v>-0.32029960813087749</v>
      </c>
      <c r="AG631" s="114">
        <f>(幕後結果!$AI$2+幕後結果!$AI$4*幕後結果_最佳化!$U1632)*12/3</f>
        <v>-0.31004792812600468</v>
      </c>
      <c r="AH631" s="114">
        <f>(幕後結果!$AJ$2+幕後結果!$AJ$4*幕後結果_最佳化!$V1632)*12/3</f>
        <v>1.8739154584158237</v>
      </c>
      <c r="AI631" s="90">
        <f>(幕後結果!$AK$2+幕後結果!$AK$4*幕後結果_最佳化!$W1632)*12/3</f>
        <v>3.0013288854498295</v>
      </c>
      <c r="AJ631" s="50"/>
      <c r="AK631" s="50"/>
      <c r="AL631" s="50"/>
      <c r="AM631" s="98">
        <v>630</v>
      </c>
      <c r="AN631" s="118">
        <f t="shared" si="118"/>
        <v>8.345266844115376E-2</v>
      </c>
      <c r="AO631" s="118">
        <f t="shared" si="119"/>
        <v>0.13507730434880139</v>
      </c>
      <c r="AP631" s="118">
        <f t="shared" si="120"/>
        <v>7.7914700421912883E-2</v>
      </c>
      <c r="AQ631" s="118">
        <f t="shared" si="121"/>
        <v>9.9604662219136914E-2</v>
      </c>
      <c r="AR631" s="118">
        <f t="shared" si="122"/>
        <v>5.9665366079190679E-2</v>
      </c>
      <c r="AS631" s="118">
        <f t="shared" si="123"/>
        <v>0.13087881786176075</v>
      </c>
      <c r="AT631" s="118">
        <f t="shared" si="124"/>
        <v>0.14709931781180566</v>
      </c>
      <c r="AU631" s="118">
        <f t="shared" si="125"/>
        <v>0.14697521067711922</v>
      </c>
      <c r="AV631" s="118">
        <f t="shared" si="126"/>
        <v>0.11395185276806037</v>
      </c>
      <c r="AW631" s="118">
        <f t="shared" si="127"/>
        <v>5.3800993710583457E-3</v>
      </c>
      <c r="AX631" s="118">
        <f t="shared" si="128"/>
        <v>1</v>
      </c>
      <c r="AY631" s="118">
        <f>SUMPRODUCT(AN631:AW631,幕後結果_最佳化!$Z$1005:$AI$1005)</f>
        <v>-0.13124210365318609</v>
      </c>
      <c r="AZ631" s="118">
        <f>(SUMPRODUCT(AN631:AW631,MMULT(AN631:AW631,幕後結果!$AB$9:$AK$18)))*252</f>
        <v>6.3891153902573938E-2</v>
      </c>
      <c r="BA631" s="118">
        <f t="shared" si="129"/>
        <v>0.2527669952793955</v>
      </c>
      <c r="BB631" s="113">
        <f t="shared" si="130"/>
        <v>-0.68894320423716093</v>
      </c>
      <c r="BC631" s="50"/>
      <c r="BD631" s="50"/>
    </row>
    <row r="632" spans="1:56">
      <c r="A632" s="85">
        <v>631</v>
      </c>
      <c r="B632" s="114">
        <v>0.1102553693783952</v>
      </c>
      <c r="C632" s="114">
        <v>0.83815700495080447</v>
      </c>
      <c r="D632" s="114">
        <v>0.2147281522547515</v>
      </c>
      <c r="E632" s="114">
        <v>0.94642681895679637</v>
      </c>
      <c r="F632" s="114">
        <v>0.41323014371497524</v>
      </c>
      <c r="G632" s="114">
        <v>0.39598894426674303</v>
      </c>
      <c r="H632" s="114">
        <v>0.29008901776679297</v>
      </c>
      <c r="I632" s="114">
        <v>0.26569221063852155</v>
      </c>
      <c r="J632" s="114">
        <v>0.73384369837918517</v>
      </c>
      <c r="K632" s="94">
        <v>0.30494980068979238</v>
      </c>
      <c r="L632" s="95"/>
      <c r="M632" s="96">
        <v>631</v>
      </c>
      <c r="N632" s="117">
        <v>-1.225171158651261</v>
      </c>
      <c r="O632" s="117">
        <v>0.98691157333827162</v>
      </c>
      <c r="P632" s="117">
        <v>-0.79012237388248197</v>
      </c>
      <c r="Q632" s="117">
        <v>1.6111530773738472</v>
      </c>
      <c r="R632" s="117">
        <v>-0.21924360801241677</v>
      </c>
      <c r="S632" s="117">
        <v>-0.2637430915345233</v>
      </c>
      <c r="T632" s="117">
        <v>-0.55312468360474243</v>
      </c>
      <c r="U632" s="114">
        <v>-0.62589407466971625</v>
      </c>
      <c r="V632" s="114">
        <v>0.62447969188690466</v>
      </c>
      <c r="W632" s="88">
        <v>-0.51021677466785675</v>
      </c>
      <c r="X632" s="50"/>
      <c r="Y632" s="89">
        <v>631</v>
      </c>
      <c r="Z632" s="114">
        <f>(幕後結果!$AB$2+幕後結果!$AB$4*幕後結果_最佳化!$N1633)*12/3</f>
        <v>-1.5694020632146621</v>
      </c>
      <c r="AA632" s="114">
        <f>(幕後結果!$AC$2+幕後結果!$AC$4*幕後結果_最佳化!$O1633)*12/3</f>
        <v>1.6331796182177538</v>
      </c>
      <c r="AB632" s="114">
        <f>(幕後結果!$AD$2+幕後結果!$AD$4*幕後結果_最佳化!$P1633)*12/3</f>
        <v>-2.5500723063185711</v>
      </c>
      <c r="AC632" s="114">
        <f>(幕後結果!$AE$2+幕後結果!$AE$4*幕後結果_最佳化!$Q1633)*12/3</f>
        <v>0.53422655725321588</v>
      </c>
      <c r="AD632" s="114">
        <f>(幕後結果!$AF$2+幕後結果!$AF$4*幕後結果_最佳化!$R1633)*12/3</f>
        <v>-1.2470273134611323</v>
      </c>
      <c r="AE632" s="114">
        <f>(幕後結果!$AG$2+幕後結果!$AG$4*幕後結果_最佳化!$S1633)*12/3</f>
        <v>0.23234385341911082</v>
      </c>
      <c r="AF632" s="114">
        <f>(幕後結果!$AH$2+幕後結果!$AH$4*幕後結果_最佳化!$T1633)*12/3</f>
        <v>-0.25034508124734617</v>
      </c>
      <c r="AG632" s="114">
        <f>(幕後結果!$AI$2+幕後結果!$AI$4*幕後結果_最佳化!$U1633)*12/3</f>
        <v>-3.0624944055659795</v>
      </c>
      <c r="AH632" s="114">
        <f>(幕後結果!$AJ$2+幕後結果!$AJ$4*幕後結果_最佳化!$V1633)*12/3</f>
        <v>1.0845721564831752</v>
      </c>
      <c r="AI632" s="90">
        <f>(幕後結果!$AK$2+幕後結果!$AK$4*幕後結果_最佳化!$W1633)*12/3</f>
        <v>0.670231449384731</v>
      </c>
      <c r="AJ632" s="50"/>
      <c r="AK632" s="50"/>
      <c r="AL632" s="50"/>
      <c r="AM632" s="98">
        <v>631</v>
      </c>
      <c r="AN632" s="118">
        <f t="shared" si="118"/>
        <v>7.3994517714785282E-2</v>
      </c>
      <c r="AO632" s="118">
        <f t="shared" si="119"/>
        <v>4.2393630115650808E-3</v>
      </c>
      <c r="AP632" s="118">
        <f t="shared" si="120"/>
        <v>0.1913128864375164</v>
      </c>
      <c r="AQ632" s="118">
        <f t="shared" si="121"/>
        <v>2.6269562893729313E-2</v>
      </c>
      <c r="AR632" s="118">
        <f t="shared" si="122"/>
        <v>8.7822668494317302E-2</v>
      </c>
      <c r="AS632" s="118">
        <f t="shared" si="123"/>
        <v>2.2940249109657397E-2</v>
      </c>
      <c r="AT632" s="118">
        <f t="shared" si="124"/>
        <v>0.13134140726866692</v>
      </c>
      <c r="AU632" s="118">
        <f t="shared" si="125"/>
        <v>0.22120144373283682</v>
      </c>
      <c r="AV632" s="118">
        <f t="shared" si="126"/>
        <v>0.16775664385568639</v>
      </c>
      <c r="AW632" s="118">
        <f t="shared" si="127"/>
        <v>7.3121257481239224E-2</v>
      </c>
      <c r="AX632" s="118">
        <f t="shared" si="128"/>
        <v>1.0000000000000002</v>
      </c>
      <c r="AY632" s="118">
        <f>SUMPRODUCT(AN632:AW632,幕後結果_最佳化!$Z$1005:$AI$1005)</f>
        <v>-0.46654254572875808</v>
      </c>
      <c r="AZ632" s="118">
        <f>(SUMPRODUCT(AN632:AW632,MMULT(AN632:AW632,幕後結果!$AB$9:$AK$18)))*252</f>
        <v>8.7500762099580492E-2</v>
      </c>
      <c r="BA632" s="118">
        <f t="shared" si="129"/>
        <v>0.29580527733558187</v>
      </c>
      <c r="BB632" s="113">
        <f t="shared" si="130"/>
        <v>-1.7222226402364398</v>
      </c>
      <c r="BC632" s="50"/>
      <c r="BD632" s="50"/>
    </row>
    <row r="633" spans="1:56">
      <c r="A633" s="85">
        <v>632</v>
      </c>
      <c r="B633" s="114">
        <v>0.33295245731476841</v>
      </c>
      <c r="C633" s="114">
        <v>0.34281901240277546</v>
      </c>
      <c r="D633" s="114">
        <v>0.47623935167735643</v>
      </c>
      <c r="E633" s="114">
        <v>0.58702830604076506</v>
      </c>
      <c r="F633" s="114">
        <v>0.67459427482594325</v>
      </c>
      <c r="G633" s="114">
        <v>0.42050246736665908</v>
      </c>
      <c r="H633" s="114">
        <v>0.3315957795968425</v>
      </c>
      <c r="I633" s="114">
        <v>0.86081534633113721</v>
      </c>
      <c r="J633" s="114">
        <v>0.52392496922535958</v>
      </c>
      <c r="K633" s="94">
        <v>0.46390567447717412</v>
      </c>
      <c r="L633" s="95"/>
      <c r="M633" s="96">
        <v>632</v>
      </c>
      <c r="N633" s="117">
        <v>-0.43177505032550084</v>
      </c>
      <c r="O633" s="117">
        <v>-0.4047816411221648</v>
      </c>
      <c r="P633" s="117">
        <v>-5.9594368914361262E-2</v>
      </c>
      <c r="Q633" s="117">
        <v>0.21990725246427811</v>
      </c>
      <c r="R633" s="117">
        <v>0.45263519624644061</v>
      </c>
      <c r="S633" s="117">
        <v>-0.20060821408403789</v>
      </c>
      <c r="T633" s="117">
        <v>-0.43551099606969007</v>
      </c>
      <c r="U633" s="114">
        <v>1.083989831671939</v>
      </c>
      <c r="V633" s="114">
        <v>6.0006997483899649E-2</v>
      </c>
      <c r="W633" s="88">
        <v>-9.0598845958332147E-2</v>
      </c>
      <c r="X633" s="50"/>
      <c r="Y633" s="89">
        <v>632</v>
      </c>
      <c r="Z633" s="114">
        <f>(幕後結果!$AB$2+幕後結果!$AB$4*幕後結果_最佳化!$N1634)*12/3</f>
        <v>-0.58436081003446549</v>
      </c>
      <c r="AA633" s="114">
        <f>(幕後結果!$AC$2+幕後結果!$AC$4*幕後結果_最佳化!$O1634)*12/3</f>
        <v>0.7187818194150527</v>
      </c>
      <c r="AB633" s="114">
        <f>(幕後結果!$AD$2+幕後結果!$AD$4*幕後結果_最佳化!$P1634)*12/3</f>
        <v>-1.5008416191230063</v>
      </c>
      <c r="AC633" s="114">
        <f>(幕後結果!$AE$2+幕後結果!$AE$4*幕後結果_最佳化!$Q1634)*12/3</f>
        <v>-0.43701583491665391</v>
      </c>
      <c r="AD633" s="114">
        <f>(幕後結果!$AF$2+幕後結果!$AF$4*幕後結果_最佳化!$R1634)*12/3</f>
        <v>-0.56737969836327196</v>
      </c>
      <c r="AE633" s="114">
        <f>(幕後結果!$AG$2+幕後結果!$AG$4*幕後結果_最佳化!$S1634)*12/3</f>
        <v>0.17683573807955333</v>
      </c>
      <c r="AF633" s="114">
        <f>(幕後結果!$AH$2+幕後結果!$AH$4*幕後結果_最佳化!$T1634)*12/3</f>
        <v>-0.4382717053193505</v>
      </c>
      <c r="AG633" s="114">
        <f>(幕後結果!$AI$2+幕後結果!$AI$4*幕後結果_最佳化!$U1634)*12/3</f>
        <v>-0.18687318965883537</v>
      </c>
      <c r="AH633" s="114">
        <f>(幕後結果!$AJ$2+幕後結果!$AJ$4*幕後結果_最佳化!$V1634)*12/3</f>
        <v>0.51727466765493157</v>
      </c>
      <c r="AI633" s="90">
        <f>(幕後結果!$AK$2+幕後結果!$AK$4*幕後結果_最佳化!$W1634)*12/3</f>
        <v>0.96779905721737369</v>
      </c>
      <c r="AJ633" s="50"/>
      <c r="AK633" s="50"/>
      <c r="AL633" s="50"/>
      <c r="AM633" s="98">
        <v>632</v>
      </c>
      <c r="AN633" s="118">
        <f t="shared" si="118"/>
        <v>0.14170906075839398</v>
      </c>
      <c r="AO633" s="118">
        <f t="shared" si="119"/>
        <v>0.17600290578727881</v>
      </c>
      <c r="AP633" s="118">
        <f t="shared" si="120"/>
        <v>4.6626740011444567E-2</v>
      </c>
      <c r="AQ633" s="118">
        <f t="shared" si="121"/>
        <v>3.4128097255384703E-2</v>
      </c>
      <c r="AR633" s="118">
        <f t="shared" si="122"/>
        <v>2.830627098333412E-2</v>
      </c>
      <c r="AS633" s="118">
        <f t="shared" si="123"/>
        <v>9.7677162479592849E-2</v>
      </c>
      <c r="AT633" s="118">
        <f t="shared" si="124"/>
        <v>0.11014558864488477</v>
      </c>
      <c r="AU633" s="118">
        <f t="shared" si="125"/>
        <v>3.5755042735467715E-2</v>
      </c>
      <c r="AV633" s="118">
        <f t="shared" si="126"/>
        <v>0.15847587721085271</v>
      </c>
      <c r="AW633" s="118">
        <f t="shared" si="127"/>
        <v>0.17117325413336568</v>
      </c>
      <c r="AX633" s="118">
        <f t="shared" si="128"/>
        <v>0.99999999999999978</v>
      </c>
      <c r="AY633" s="118">
        <f>SUMPRODUCT(AN633:AW633,幕後結果_最佳化!$Z$1005:$AI$1005)</f>
        <v>0.36195993089584277</v>
      </c>
      <c r="AZ633" s="118">
        <f>(SUMPRODUCT(AN633:AW633,MMULT(AN633:AW633,幕後結果!$AB$9:$AK$18)))*252</f>
        <v>6.2714819921807205E-2</v>
      </c>
      <c r="BA633" s="118">
        <f t="shared" si="129"/>
        <v>0.25042927129592341</v>
      </c>
      <c r="BB633" s="113">
        <f t="shared" si="130"/>
        <v>1.2740520676547469</v>
      </c>
      <c r="BC633" s="50"/>
      <c r="BD633" s="50"/>
    </row>
    <row r="634" spans="1:56">
      <c r="A634" s="85">
        <v>633</v>
      </c>
      <c r="B634" s="114">
        <v>0.78833450230683644</v>
      </c>
      <c r="C634" s="114">
        <v>0.42630183792930265</v>
      </c>
      <c r="D634" s="114">
        <v>0.32975085458847109</v>
      </c>
      <c r="E634" s="114">
        <v>0.30939242439224168</v>
      </c>
      <c r="F634" s="114">
        <v>0.53700662121085663</v>
      </c>
      <c r="G634" s="114">
        <v>0.55187368771589007</v>
      </c>
      <c r="H634" s="114">
        <v>0.10407410038886189</v>
      </c>
      <c r="I634" s="114">
        <v>0.27946691116829503</v>
      </c>
      <c r="J634" s="114">
        <v>3.73501593981862E-2</v>
      </c>
      <c r="K634" s="94">
        <v>0.38048214665329794</v>
      </c>
      <c r="L634" s="95"/>
      <c r="M634" s="96">
        <v>633</v>
      </c>
      <c r="N634" s="117">
        <v>0.80065569987658436</v>
      </c>
      <c r="O634" s="117">
        <v>-0.1857973587803064</v>
      </c>
      <c r="P634" s="117">
        <v>-0.4406012342154027</v>
      </c>
      <c r="Q634" s="117">
        <v>-0.49757326865059698</v>
      </c>
      <c r="R634" s="117">
        <v>9.2895277445220539E-2</v>
      </c>
      <c r="S634" s="117">
        <v>0.13039664027634981</v>
      </c>
      <c r="T634" s="117">
        <v>-1.258673738397923</v>
      </c>
      <c r="U634" s="114">
        <v>-0.58442587519232625</v>
      </c>
      <c r="V634" s="114">
        <v>-1.7823000240402804</v>
      </c>
      <c r="W634" s="88">
        <v>-0.30421474328355763</v>
      </c>
      <c r="X634" s="50"/>
      <c r="Y634" s="89">
        <v>633</v>
      </c>
      <c r="Z634" s="114">
        <f>(幕後結果!$AB$2+幕後結果!$AB$4*幕後結果_最佳化!$N1635)*12/3</f>
        <v>0.94576407701428478</v>
      </c>
      <c r="AA634" s="114">
        <f>(幕後結果!$AC$2+幕後結果!$AC$4*幕後結果_最佳化!$O1635)*12/3</f>
        <v>1.7571270912754409</v>
      </c>
      <c r="AB634" s="114">
        <f>(幕後結果!$AD$2+幕後結果!$AD$4*幕後結果_最佳化!$P1635)*12/3</f>
        <v>-0.47183869385705995</v>
      </c>
      <c r="AC634" s="114">
        <f>(幕後結果!$AE$2+幕後結果!$AE$4*幕後結果_最佳化!$Q1635)*12/3</f>
        <v>-0.7448616222663661</v>
      </c>
      <c r="AD634" s="114">
        <f>(幕後結果!$AF$2+幕後結果!$AF$4*幕後結果_最佳化!$R1635)*12/3</f>
        <v>-0.61324182130530258</v>
      </c>
      <c r="AE634" s="114">
        <f>(幕後結果!$AG$2+幕後結果!$AG$4*幕後結果_最佳化!$S1635)*12/3</f>
        <v>0.64840707374749118</v>
      </c>
      <c r="AF634" s="114">
        <f>(幕後結果!$AH$2+幕後結果!$AH$4*幕後結果_最佳化!$T1635)*12/3</f>
        <v>-0.89001006342755551</v>
      </c>
      <c r="AG634" s="114">
        <f>(幕後結果!$AI$2+幕後結果!$AI$4*幕後結果_最佳化!$U1635)*12/3</f>
        <v>-2.5096747965123902</v>
      </c>
      <c r="AH634" s="114">
        <f>(幕後結果!$AJ$2+幕後結果!$AJ$4*幕後結果_最佳化!$V1635)*12/3</f>
        <v>-0.59415470153288563</v>
      </c>
      <c r="AI634" s="90">
        <f>(幕後結果!$AK$2+幕後結果!$AK$4*幕後結果_最佳化!$W1635)*12/3</f>
        <v>0.33921987304922013</v>
      </c>
      <c r="AJ634" s="50"/>
      <c r="AK634" s="50"/>
      <c r="AL634" s="50"/>
      <c r="AM634" s="98">
        <v>633</v>
      </c>
      <c r="AN634" s="118">
        <f t="shared" si="118"/>
        <v>0.13257545515794544</v>
      </c>
      <c r="AO634" s="118">
        <f t="shared" si="119"/>
        <v>0.10436659948675765</v>
      </c>
      <c r="AP634" s="118">
        <f t="shared" si="120"/>
        <v>9.4433332108555673E-2</v>
      </c>
      <c r="AQ634" s="118">
        <f t="shared" si="121"/>
        <v>3.08992890765706E-2</v>
      </c>
      <c r="AR634" s="118">
        <f t="shared" si="122"/>
        <v>0.14570594977835974</v>
      </c>
      <c r="AS634" s="118">
        <f t="shared" si="123"/>
        <v>5.9188264995822221E-2</v>
      </c>
      <c r="AT634" s="118">
        <f t="shared" si="124"/>
        <v>6.4679061891598028E-2</v>
      </c>
      <c r="AU634" s="118">
        <f t="shared" si="125"/>
        <v>5.808530284490198E-2</v>
      </c>
      <c r="AV634" s="118">
        <f t="shared" si="126"/>
        <v>0.25163464361293642</v>
      </c>
      <c r="AW634" s="118">
        <f t="shared" si="127"/>
        <v>5.8432101046552103E-2</v>
      </c>
      <c r="AX634" s="118">
        <f t="shared" si="128"/>
        <v>0.99999999999999967</v>
      </c>
      <c r="AY634" s="118">
        <f>SUMPRODUCT(AN634:AW634,幕後結果_最佳化!$Z$1005:$AI$1005)</f>
        <v>4.2493981826108286E-2</v>
      </c>
      <c r="AZ634" s="118">
        <f>(SUMPRODUCT(AN634:AW634,MMULT(AN634:AW634,幕後結果!$AB$9:$AK$18)))*252</f>
        <v>6.6955232121129887E-2</v>
      </c>
      <c r="BA634" s="118">
        <f t="shared" si="129"/>
        <v>0.2587570909581608</v>
      </c>
      <c r="BB634" s="113">
        <f t="shared" si="130"/>
        <v>-1.5691093619434949E-3</v>
      </c>
      <c r="BC634" s="50"/>
      <c r="BD634" s="50"/>
    </row>
    <row r="635" spans="1:56">
      <c r="A635" s="85">
        <v>634</v>
      </c>
      <c r="B635" s="114">
        <v>4.3904466999769687E-2</v>
      </c>
      <c r="C635" s="114">
        <v>0.43940348428500897</v>
      </c>
      <c r="D635" s="114">
        <v>0.14121871915163453</v>
      </c>
      <c r="E635" s="114">
        <v>0.92041664285936942</v>
      </c>
      <c r="F635" s="114">
        <v>0.39571885189903488</v>
      </c>
      <c r="G635" s="114">
        <v>0.76749924054195029</v>
      </c>
      <c r="H635" s="114">
        <v>0.66931048378564229</v>
      </c>
      <c r="I635" s="114">
        <v>0.78955660471930034</v>
      </c>
      <c r="J635" s="114">
        <v>0.98117643125066611</v>
      </c>
      <c r="K635" s="94">
        <v>0.39906829053157744</v>
      </c>
      <c r="L635" s="95"/>
      <c r="M635" s="96">
        <v>634</v>
      </c>
      <c r="N635" s="117">
        <v>-1.7070705831618056</v>
      </c>
      <c r="O635" s="117">
        <v>-0.15248176894258872</v>
      </c>
      <c r="P635" s="117">
        <v>-1.0748599430579928</v>
      </c>
      <c r="Q635" s="117">
        <v>1.4078796351513136</v>
      </c>
      <c r="R635" s="117">
        <v>-0.26444413877448592</v>
      </c>
      <c r="S635" s="117">
        <v>0.73063599652793454</v>
      </c>
      <c r="T635" s="117">
        <v>0.43801000269902812</v>
      </c>
      <c r="U635" s="114">
        <v>0.80488370830479561</v>
      </c>
      <c r="V635" s="114">
        <v>2.0786760308499965</v>
      </c>
      <c r="W635" s="88">
        <v>-0.2557594575456989</v>
      </c>
      <c r="X635" s="50"/>
      <c r="Y635" s="89">
        <v>634</v>
      </c>
      <c r="Z635" s="114">
        <f>(幕後結果!$AB$2+幕後結果!$AB$4*幕後結果_最佳化!$N1636)*12/3</f>
        <v>-2.1677044849751921</v>
      </c>
      <c r="AA635" s="114">
        <f>(幕後結果!$AC$2+幕後結果!$AC$4*幕後結果_最佳化!$O1636)*12/3</f>
        <v>0.1389023439472572</v>
      </c>
      <c r="AB635" s="114">
        <f>(幕後結果!$AD$2+幕後結果!$AD$4*幕後結果_最佳化!$P1636)*12/3</f>
        <v>-3.8419544979748017</v>
      </c>
      <c r="AC635" s="114">
        <f>(幕後結果!$AE$2+幕後結果!$AE$4*幕後結果_最佳化!$Q1636)*12/3</f>
        <v>0.22602922532531608</v>
      </c>
      <c r="AD635" s="114">
        <f>(幕後結果!$AF$2+幕後結果!$AF$4*幕後結果_最佳化!$R1636)*12/3</f>
        <v>-1.7283480114737821</v>
      </c>
      <c r="AE635" s="114">
        <f>(幕後結果!$AG$2+幕後結果!$AG$4*幕後結果_最佳化!$S1636)*12/3</f>
        <v>0.68976372763383631</v>
      </c>
      <c r="AF635" s="114">
        <f>(幕後結果!$AH$2+幕後結果!$AH$4*幕後結果_最佳化!$T1636)*12/3</f>
        <v>4.2180135377418104E-2</v>
      </c>
      <c r="AG635" s="114">
        <f>(幕後結果!$AI$2+幕後結果!$AI$4*幕後結果_最佳化!$U1636)*12/3</f>
        <v>-1.1230708259551647</v>
      </c>
      <c r="AH635" s="114">
        <f>(幕後結果!$AJ$2+幕後結果!$AJ$4*幕後結果_最佳化!$V1636)*12/3</f>
        <v>1.8626889785247627</v>
      </c>
      <c r="AI635" s="90">
        <f>(幕後結果!$AK$2+幕後結果!$AK$4*幕後結果_最佳化!$W1636)*12/3</f>
        <v>1.0655769573069347</v>
      </c>
      <c r="AJ635" s="50"/>
      <c r="AK635" s="50"/>
      <c r="AL635" s="50"/>
      <c r="AM635" s="98">
        <v>634</v>
      </c>
      <c r="AN635" s="118">
        <f t="shared" si="118"/>
        <v>9.3892041515610619E-2</v>
      </c>
      <c r="AO635" s="118">
        <f t="shared" si="119"/>
        <v>0.15763017455519576</v>
      </c>
      <c r="AP635" s="118">
        <f t="shared" si="120"/>
        <v>8.8754352058975694E-2</v>
      </c>
      <c r="AQ635" s="118">
        <f t="shared" si="121"/>
        <v>3.2757179120918647E-2</v>
      </c>
      <c r="AR635" s="118">
        <f t="shared" si="122"/>
        <v>0.11257299224540748</v>
      </c>
      <c r="AS635" s="118">
        <f t="shared" si="123"/>
        <v>5.8981246404027562E-2</v>
      </c>
      <c r="AT635" s="118">
        <f t="shared" si="124"/>
        <v>0.163720502826074</v>
      </c>
      <c r="AU635" s="118">
        <f t="shared" si="125"/>
        <v>0.13492602579133459</v>
      </c>
      <c r="AV635" s="118">
        <f t="shared" si="126"/>
        <v>4.9958754338319318E-2</v>
      </c>
      <c r="AW635" s="118">
        <f t="shared" si="127"/>
        <v>0.10680673114413634</v>
      </c>
      <c r="AX635" s="118">
        <f t="shared" si="128"/>
        <v>1</v>
      </c>
      <c r="AY635" s="118">
        <f>SUMPRODUCT(AN635:AW635,幕後結果_最佳化!$Z$1005:$AI$1005)</f>
        <v>-9.5783735510470758E-2</v>
      </c>
      <c r="AZ635" s="118">
        <f>(SUMPRODUCT(AN635:AW635,MMULT(AN635:AW635,幕後結果!$AB$9:$AK$18)))*252</f>
        <v>7.2621933684771656E-2</v>
      </c>
      <c r="BA635" s="118">
        <f t="shared" si="129"/>
        <v>0.26948457040203927</v>
      </c>
      <c r="BB635" s="113">
        <f t="shared" si="130"/>
        <v>-0.5146258849015769</v>
      </c>
      <c r="BC635" s="50"/>
      <c r="BD635" s="50"/>
    </row>
    <row r="636" spans="1:56">
      <c r="A636" s="85">
        <v>635</v>
      </c>
      <c r="B636" s="114">
        <v>1.768653287074895E-2</v>
      </c>
      <c r="C636" s="114">
        <v>0.43694570846507141</v>
      </c>
      <c r="D636" s="114">
        <v>0.35840286984737135</v>
      </c>
      <c r="E636" s="114">
        <v>0.66536758956631359</v>
      </c>
      <c r="F636" s="114">
        <v>4.3511615954877403E-2</v>
      </c>
      <c r="G636" s="114">
        <v>0.92909733749894285</v>
      </c>
      <c r="H636" s="114">
        <v>0.77394346768968036</v>
      </c>
      <c r="I636" s="114">
        <v>0.97819798747760678</v>
      </c>
      <c r="J636" s="114">
        <v>0.71993586352839811</v>
      </c>
      <c r="K636" s="94">
        <v>0.65691263192424443</v>
      </c>
      <c r="L636" s="95"/>
      <c r="M636" s="96">
        <v>635</v>
      </c>
      <c r="N636" s="117">
        <v>-2.1040616941019006</v>
      </c>
      <c r="O636" s="117">
        <v>-0.15871754190703138</v>
      </c>
      <c r="P636" s="117">
        <v>-0.36273113426118175</v>
      </c>
      <c r="Q636" s="117">
        <v>0.4271572165039913</v>
      </c>
      <c r="R636" s="117">
        <v>-1.711313628108575</v>
      </c>
      <c r="S636" s="117">
        <v>1.4691012639371455</v>
      </c>
      <c r="T636" s="117">
        <v>0.75189689653046399</v>
      </c>
      <c r="U636" s="114">
        <v>2.0178774601364422</v>
      </c>
      <c r="V636" s="114">
        <v>0.58265098896017176</v>
      </c>
      <c r="W636" s="88">
        <v>0.40405165304407692</v>
      </c>
      <c r="X636" s="50"/>
      <c r="Y636" s="89">
        <v>635</v>
      </c>
      <c r="Z636" s="114">
        <f>(幕後結果!$AB$2+幕後結果!$AB$4*幕後結果_最佳化!$N1637)*12/3</f>
        <v>-2.6605889563233518</v>
      </c>
      <c r="AA636" s="114">
        <f>(幕後結果!$AC$2+幕後結果!$AC$4*幕後結果_最佳化!$O1637)*12/3</f>
        <v>-0.1291609874952051</v>
      </c>
      <c r="AB636" s="114">
        <f>(幕後結果!$AD$2+幕後結果!$AD$4*幕後結果_最佳化!$P1637)*12/3</f>
        <v>-3.5302948834936121</v>
      </c>
      <c r="AC636" s="114">
        <f>(幕後結果!$AE$2+幕後結果!$AE$4*幕後結果_最佳化!$Q1637)*12/3</f>
        <v>-0.44290290416543804</v>
      </c>
      <c r="AD636" s="114">
        <f>(幕後結果!$AF$2+幕後結果!$AF$4*幕後結果_最佳化!$R1637)*12/3</f>
        <v>-3.4495465932451252</v>
      </c>
      <c r="AE636" s="114">
        <f>(幕後結果!$AG$2+幕後結果!$AG$4*幕後結果_最佳化!$S1637)*12/3</f>
        <v>0.85668198691906128</v>
      </c>
      <c r="AF636" s="114">
        <f>(幕後結果!$AH$2+幕後結果!$AH$4*幕後結果_最佳化!$T1637)*12/3</f>
        <v>-4.6474621819270423E-2</v>
      </c>
      <c r="AG636" s="114">
        <f>(幕後結果!$AI$2+幕後結果!$AI$4*幕後結果_最佳化!$U1637)*12/3</f>
        <v>-7.1768127802381843E-2</v>
      </c>
      <c r="AH636" s="114">
        <f>(幕後結果!$AJ$2+幕後結果!$AJ$4*幕後結果_最佳化!$V1637)*12/3</f>
        <v>1.2113897825604147</v>
      </c>
      <c r="AI636" s="90">
        <f>(幕後結果!$AK$2+幕後結果!$AK$4*幕後結果_最佳化!$W1637)*12/3</f>
        <v>1.2346231778361179</v>
      </c>
      <c r="AJ636" s="50"/>
      <c r="AK636" s="50"/>
      <c r="AL636" s="50"/>
      <c r="AM636" s="98">
        <v>635</v>
      </c>
      <c r="AN636" s="118">
        <f t="shared" si="118"/>
        <v>0.11150161769840987</v>
      </c>
      <c r="AO636" s="118">
        <f t="shared" si="119"/>
        <v>0.11352793898299944</v>
      </c>
      <c r="AP636" s="118">
        <f t="shared" si="120"/>
        <v>0.12638531819803761</v>
      </c>
      <c r="AQ636" s="118">
        <f t="shared" si="121"/>
        <v>6.6036020481475791E-2</v>
      </c>
      <c r="AR636" s="118">
        <f t="shared" si="122"/>
        <v>0.11493542136521974</v>
      </c>
      <c r="AS636" s="118">
        <f t="shared" si="123"/>
        <v>6.2032136230463303E-2</v>
      </c>
      <c r="AT636" s="118">
        <f t="shared" si="124"/>
        <v>7.0879440324507895E-2</v>
      </c>
      <c r="AU636" s="118">
        <f t="shared" si="125"/>
        <v>0.12490013936382134</v>
      </c>
      <c r="AV636" s="118">
        <f t="shared" si="126"/>
        <v>0.11340483906734231</v>
      </c>
      <c r="AW636" s="118">
        <f t="shared" si="127"/>
        <v>9.6397128287722678E-2</v>
      </c>
      <c r="AX636" s="118">
        <f t="shared" si="128"/>
        <v>1</v>
      </c>
      <c r="AY636" s="118">
        <f>SUMPRODUCT(AN636:AW636,幕後結果_最佳化!$Z$1005:$AI$1005)</f>
        <v>-0.12489706979267659</v>
      </c>
      <c r="AZ636" s="118">
        <f>(SUMPRODUCT(AN636:AW636,MMULT(AN636:AW636,幕後結果!$AB$9:$AK$18)))*252</f>
        <v>7.8847747767788731E-2</v>
      </c>
      <c r="BA636" s="118">
        <f t="shared" si="129"/>
        <v>0.28079841126293564</v>
      </c>
      <c r="BB636" s="113">
        <f t="shared" si="130"/>
        <v>-0.59757129336303039</v>
      </c>
      <c r="BC636" s="50"/>
      <c r="BD636" s="50"/>
    </row>
    <row r="637" spans="1:56">
      <c r="A637" s="85">
        <v>636</v>
      </c>
      <c r="B637" s="114">
        <v>0.97240668218978432</v>
      </c>
      <c r="C637" s="114">
        <v>0.75806570552747732</v>
      </c>
      <c r="D637" s="114">
        <v>0.73882693950800271</v>
      </c>
      <c r="E637" s="114">
        <v>0.50407111855969688</v>
      </c>
      <c r="F637" s="114">
        <v>0.56813098957722175</v>
      </c>
      <c r="G637" s="114">
        <v>0.46978898458192386</v>
      </c>
      <c r="H637" s="114">
        <v>0.1440050940696227</v>
      </c>
      <c r="I637" s="114">
        <v>0.48903691639718638</v>
      </c>
      <c r="J637" s="114">
        <v>0.52309463840049775</v>
      </c>
      <c r="K637" s="94">
        <v>0.98963138539986817</v>
      </c>
      <c r="L637" s="95"/>
      <c r="M637" s="96">
        <v>636</v>
      </c>
      <c r="N637" s="117">
        <v>1.9174039278839716</v>
      </c>
      <c r="O637" s="117">
        <v>0.70009402192754744</v>
      </c>
      <c r="P637" s="117">
        <v>0.63973311761965446</v>
      </c>
      <c r="Q637" s="117">
        <v>1.0204958014385661E-2</v>
      </c>
      <c r="R637" s="117">
        <v>0.17161778964308938</v>
      </c>
      <c r="S637" s="117">
        <v>-7.5800310412387092E-2</v>
      </c>
      <c r="T637" s="117">
        <v>-1.0624968480797801</v>
      </c>
      <c r="U637" s="114">
        <v>-2.7483834980982509E-2</v>
      </c>
      <c r="V637" s="114">
        <v>5.7922045037203697E-2</v>
      </c>
      <c r="W637" s="88">
        <v>2.312734713749597</v>
      </c>
      <c r="X637" s="50"/>
      <c r="Y637" s="89">
        <v>636</v>
      </c>
      <c r="Z637" s="114">
        <f>(幕後結果!$AB$2+幕後結果!$AB$4*幕後結果_最佳化!$N1638)*12/3</f>
        <v>2.3322632827193557</v>
      </c>
      <c r="AA637" s="114">
        <f>(幕後結果!$AC$2+幕後結果!$AC$4*幕後結果_最佳化!$O1638)*12/3</f>
        <v>3.4079779130694483</v>
      </c>
      <c r="AB637" s="114">
        <f>(幕後結果!$AD$2+幕後結果!$AD$4*幕後結果_最佳化!$P1638)*12/3</f>
        <v>2.236107292732723</v>
      </c>
      <c r="AC637" s="114">
        <f>(幕後結果!$AE$2+幕後結果!$AE$4*幕後結果_最佳化!$Q1638)*12/3</f>
        <v>-0.21072735320027547</v>
      </c>
      <c r="AD637" s="114">
        <f>(幕後結果!$AF$2+幕後結果!$AF$4*幕後結果_最佳化!$R1638)*12/3</f>
        <v>0.30083208627473668</v>
      </c>
      <c r="AE637" s="114">
        <f>(幕後結果!$AG$2+幕後結果!$AG$4*幕後結果_最佳化!$S1638)*12/3</f>
        <v>1.1544235418685418</v>
      </c>
      <c r="AF637" s="114">
        <f>(幕後結果!$AH$2+幕後結果!$AH$4*幕後結果_最佳化!$T1638)*12/3</f>
        <v>-0.68860702009591701</v>
      </c>
      <c r="AG637" s="114">
        <f>(幕後結果!$AI$2+幕後結果!$AI$4*幕後結果_最佳化!$U1638)*12/3</f>
        <v>-0.90108293871187806</v>
      </c>
      <c r="AH637" s="114">
        <f>(幕後結果!$AJ$2+幕後結果!$AJ$4*幕後結果_最佳化!$V1638)*12/3</f>
        <v>0.66151697182927904</v>
      </c>
      <c r="AI637" s="90">
        <f>(幕後結果!$AK$2+幕後結果!$AK$4*幕後結果_最佳化!$W1638)*12/3</f>
        <v>3.0895252846543131</v>
      </c>
      <c r="AJ637" s="50"/>
      <c r="AK637" s="50"/>
      <c r="AL637" s="50"/>
      <c r="AM637" s="98">
        <v>636</v>
      </c>
      <c r="AN637" s="118">
        <f t="shared" si="118"/>
        <v>2.7770873555232261E-2</v>
      </c>
      <c r="AO637" s="118">
        <f t="shared" si="119"/>
        <v>7.902049135201504E-2</v>
      </c>
      <c r="AP637" s="118">
        <f t="shared" si="120"/>
        <v>0.17446626792005532</v>
      </c>
      <c r="AQ637" s="118">
        <f t="shared" si="121"/>
        <v>4.8510499575003259E-2</v>
      </c>
      <c r="AR637" s="118">
        <f t="shared" si="122"/>
        <v>0.18150278404229872</v>
      </c>
      <c r="AS637" s="118">
        <f t="shared" si="123"/>
        <v>0.16596444203223779</v>
      </c>
      <c r="AT637" s="118">
        <f t="shared" si="124"/>
        <v>3.1604757155061315E-2</v>
      </c>
      <c r="AU637" s="118">
        <f t="shared" si="125"/>
        <v>9.8467028746037938E-2</v>
      </c>
      <c r="AV637" s="118">
        <f t="shared" si="126"/>
        <v>2.0582583185386399E-2</v>
      </c>
      <c r="AW637" s="118">
        <f t="shared" si="127"/>
        <v>0.17211027243667207</v>
      </c>
      <c r="AX637" s="118">
        <f t="shared" si="128"/>
        <v>1.0000000000000002</v>
      </c>
      <c r="AY637" s="118">
        <f>SUMPRODUCT(AN637:AW637,幕後結果_最佳化!$Z$1005:$AI$1005)</f>
        <v>-0.15313588922408936</v>
      </c>
      <c r="AZ637" s="118">
        <f>(SUMPRODUCT(AN637:AW637,MMULT(AN637:AW637,幕後結果!$AB$9:$AK$18)))*252</f>
        <v>9.1301090497076715E-2</v>
      </c>
      <c r="BA637" s="118">
        <f t="shared" si="129"/>
        <v>0.30216070309866028</v>
      </c>
      <c r="BB637" s="113">
        <f t="shared" si="130"/>
        <v>-0.64878022593189599</v>
      </c>
      <c r="BC637" s="50"/>
      <c r="BD637" s="50"/>
    </row>
    <row r="638" spans="1:56">
      <c r="A638" s="85">
        <v>637</v>
      </c>
      <c r="B638" s="114">
        <v>0.43150380272587485</v>
      </c>
      <c r="C638" s="114">
        <v>8.6566096446726748E-2</v>
      </c>
      <c r="D638" s="114">
        <v>1.9770750174760154E-2</v>
      </c>
      <c r="E638" s="114">
        <v>0.87776357875759659</v>
      </c>
      <c r="F638" s="114">
        <v>9.8368381295637297E-2</v>
      </c>
      <c r="G638" s="114">
        <v>0.73998585910744108</v>
      </c>
      <c r="H638" s="114">
        <v>0.35104235621620861</v>
      </c>
      <c r="I638" s="114">
        <v>0.60687551268863671</v>
      </c>
      <c r="J638" s="114">
        <v>0.66471536595715586</v>
      </c>
      <c r="K638" s="94">
        <v>0.93546648216111827</v>
      </c>
      <c r="L638" s="95"/>
      <c r="M638" s="96">
        <v>637</v>
      </c>
      <c r="N638" s="117">
        <v>-0.17254688460941764</v>
      </c>
      <c r="O638" s="117">
        <v>-1.362208186785355</v>
      </c>
      <c r="P638" s="117">
        <v>-2.0585068921712368</v>
      </c>
      <c r="Q638" s="117">
        <v>1.1638795145853806</v>
      </c>
      <c r="R638" s="117">
        <v>-1.2909045929367375</v>
      </c>
      <c r="S638" s="117">
        <v>0.64330181041549606</v>
      </c>
      <c r="T638" s="117">
        <v>-0.38250784313607367</v>
      </c>
      <c r="U638" s="114">
        <v>0.27118470680889323</v>
      </c>
      <c r="V638" s="114">
        <v>0.42536684975616751</v>
      </c>
      <c r="W638" s="88">
        <v>1.5177912339097304</v>
      </c>
      <c r="X638" s="50"/>
      <c r="Y638" s="89">
        <v>637</v>
      </c>
      <c r="Z638" s="114">
        <f>(幕後結果!$AB$2+幕後結果!$AB$4*幕後結果_最佳化!$N1639)*12/3</f>
        <v>-0.26251597800545567</v>
      </c>
      <c r="AA638" s="114">
        <f>(幕後結果!$AC$2+幕後結果!$AC$4*幕後結果_最佳化!$O1639)*12/3</f>
        <v>-9.9156170006842848E-2</v>
      </c>
      <c r="AB638" s="114">
        <f>(幕後結果!$AD$2+幕後結果!$AD$4*幕後結果_最佳化!$P1639)*12/3</f>
        <v>-3.7065372647023249</v>
      </c>
      <c r="AC638" s="114">
        <f>(幕後結果!$AE$2+幕後結果!$AE$4*幕後結果_最佳化!$Q1639)*12/3</f>
        <v>8.8270315379895437E-2</v>
      </c>
      <c r="AD638" s="114">
        <f>(幕後結果!$AF$2+幕後結果!$AF$4*幕後結果_最佳化!$R1639)*12/3</f>
        <v>-2.5603017569662558</v>
      </c>
      <c r="AE638" s="114">
        <f>(幕後結果!$AG$2+幕後結果!$AG$4*幕後結果_最佳化!$S1639)*12/3</f>
        <v>0.5074473803819568</v>
      </c>
      <c r="AF638" s="114">
        <f>(幕後結果!$AH$2+幕後結果!$AH$4*幕後結果_最佳化!$T1639)*12/3</f>
        <v>-0.45858433199638093</v>
      </c>
      <c r="AG638" s="114">
        <f>(幕後結果!$AI$2+幕後結果!$AI$4*幕後結果_最佳化!$U1639)*12/3</f>
        <v>-1.7988478501502863</v>
      </c>
      <c r="AH638" s="114">
        <f>(幕後結果!$AJ$2+幕後結果!$AJ$4*幕後結果_最佳化!$V1639)*12/3</f>
        <v>0.68478769576420839</v>
      </c>
      <c r="AI638" s="90">
        <f>(幕後結果!$AK$2+幕後結果!$AK$4*幕後結果_最佳化!$W1639)*12/3</f>
        <v>2.3920169035595795</v>
      </c>
      <c r="AJ638" s="50"/>
      <c r="AK638" s="50"/>
      <c r="AL638" s="50"/>
      <c r="AM638" s="98">
        <v>637</v>
      </c>
      <c r="AN638" s="118">
        <f t="shared" si="118"/>
        <v>0.13920400903311803</v>
      </c>
      <c r="AO638" s="118">
        <f t="shared" si="119"/>
        <v>1.8763516982770883E-2</v>
      </c>
      <c r="AP638" s="118">
        <f t="shared" si="120"/>
        <v>0.13601180755566147</v>
      </c>
      <c r="AQ638" s="118">
        <f t="shared" si="121"/>
        <v>8.0863243021013012E-2</v>
      </c>
      <c r="AR638" s="118">
        <f t="shared" si="122"/>
        <v>0.12073858973474857</v>
      </c>
      <c r="AS638" s="118">
        <f t="shared" si="123"/>
        <v>0.15160301762248829</v>
      </c>
      <c r="AT638" s="118">
        <f t="shared" si="124"/>
        <v>7.4462285916301565E-2</v>
      </c>
      <c r="AU638" s="118">
        <f t="shared" si="125"/>
        <v>1.1755200008189786E-2</v>
      </c>
      <c r="AV638" s="118">
        <f t="shared" si="126"/>
        <v>0.14806529083364775</v>
      </c>
      <c r="AW638" s="118">
        <f t="shared" si="127"/>
        <v>0.11853303929206052</v>
      </c>
      <c r="AX638" s="118">
        <f t="shared" si="128"/>
        <v>0.99999999999999978</v>
      </c>
      <c r="AY638" s="118">
        <f>SUMPRODUCT(AN638:AW638,幕後結果_最佳化!$Z$1005:$AI$1005)</f>
        <v>-1.115284499565887E-2</v>
      </c>
      <c r="AZ638" s="118">
        <f>(SUMPRODUCT(AN638:AW638,MMULT(AN638:AW638,幕後結果!$AB$9:$AK$18)))*252</f>
        <v>6.8045262164242407E-2</v>
      </c>
      <c r="BA638" s="118">
        <f t="shared" si="129"/>
        <v>0.26085486800947844</v>
      </c>
      <c r="BB638" s="113">
        <f t="shared" si="130"/>
        <v>-0.20721424678835129</v>
      </c>
      <c r="BC638" s="50"/>
      <c r="BD638" s="50"/>
    </row>
    <row r="639" spans="1:56">
      <c r="A639" s="85">
        <v>638</v>
      </c>
      <c r="B639" s="114">
        <v>0.13231528354060407</v>
      </c>
      <c r="C639" s="114">
        <v>6.3658708360172289E-2</v>
      </c>
      <c r="D639" s="114">
        <v>0.8876804713227493</v>
      </c>
      <c r="E639" s="114">
        <v>0.28328263046192892</v>
      </c>
      <c r="F639" s="114">
        <v>0.51910523684306731</v>
      </c>
      <c r="G639" s="114">
        <v>0.51466110792585673</v>
      </c>
      <c r="H639" s="114">
        <v>0.92328550998936132</v>
      </c>
      <c r="I639" s="114">
        <v>9.8927985402446739E-2</v>
      </c>
      <c r="J639" s="114">
        <v>0.98076568480321979</v>
      </c>
      <c r="K639" s="94">
        <v>0.77005515334355823</v>
      </c>
      <c r="L639" s="95"/>
      <c r="M639" s="96">
        <v>638</v>
      </c>
      <c r="N639" s="117">
        <v>-1.1155131953707875</v>
      </c>
      <c r="O639" s="117">
        <v>-1.5247662260524091</v>
      </c>
      <c r="P639" s="117">
        <v>1.2142846181493057</v>
      </c>
      <c r="Q639" s="117">
        <v>-0.57311731985982961</v>
      </c>
      <c r="R639" s="117">
        <v>4.7908046829508423E-2</v>
      </c>
      <c r="S639" s="117">
        <v>3.6758223736836168E-2</v>
      </c>
      <c r="T639" s="117">
        <v>1.4275237653314909</v>
      </c>
      <c r="U639" s="114">
        <v>-1.2876840419201492</v>
      </c>
      <c r="V639" s="114">
        <v>2.0698261203392234</v>
      </c>
      <c r="W639" s="88">
        <v>0.73902849711224394</v>
      </c>
      <c r="X639" s="50"/>
      <c r="Y639" s="89">
        <v>638</v>
      </c>
      <c r="Z639" s="114">
        <f>(幕後結果!$AB$2+幕後結果!$AB$4*幕後結果_最佳化!$N1640)*12/3</f>
        <v>-1.433256175382005</v>
      </c>
      <c r="AA639" s="114">
        <f>(幕後結果!$AC$2+幕後結果!$AC$4*幕後結果_最佳化!$O1640)*12/3</f>
        <v>-0.88846613538462227</v>
      </c>
      <c r="AB639" s="114">
        <f>(幕後結果!$AD$2+幕後結果!$AD$4*幕後結果_最佳化!$P1640)*12/3</f>
        <v>-1.3733035522553552</v>
      </c>
      <c r="AC639" s="114">
        <f>(幕後結果!$AE$2+幕後結果!$AE$4*幕後結果_最佳化!$Q1640)*12/3</f>
        <v>-1.1451220757613947</v>
      </c>
      <c r="AD639" s="114">
        <f>(幕後結果!$AF$2+幕後結果!$AF$4*幕後結果_最佳化!$R1640)*12/3</f>
        <v>-1.3544324461736554</v>
      </c>
      <c r="AE639" s="114">
        <f>(幕後結果!$AG$2+幕後結果!$AG$4*幕後結果_最佳化!$S1640)*12/3</f>
        <v>-0.13952752324393564</v>
      </c>
      <c r="AF639" s="114">
        <f>(幕後結果!$AH$2+幕後結果!$AH$4*幕後結果_最佳化!$T1640)*12/3</f>
        <v>0.11867035256129277</v>
      </c>
      <c r="AG639" s="114">
        <f>(幕後結果!$AI$2+幕後結果!$AI$4*幕後結果_最佳化!$U1640)*12/3</f>
        <v>-3.139782611250149</v>
      </c>
      <c r="AH639" s="114">
        <f>(幕後結果!$AJ$2+幕後結果!$AJ$4*幕後結果_最佳化!$V1640)*12/3</f>
        <v>1.6635815230469972</v>
      </c>
      <c r="AI639" s="90">
        <f>(幕後結果!$AK$2+幕後結果!$AK$4*幕後結果_最佳化!$W1640)*12/3</f>
        <v>0.81950725611361053</v>
      </c>
      <c r="AJ639" s="50"/>
      <c r="AK639" s="50"/>
      <c r="AL639" s="50"/>
      <c r="AM639" s="98">
        <v>638</v>
      </c>
      <c r="AN639" s="118">
        <f t="shared" si="118"/>
        <v>0.16763004913573584</v>
      </c>
      <c r="AO639" s="118">
        <f t="shared" si="119"/>
        <v>5.6525472249603526E-2</v>
      </c>
      <c r="AP639" s="118">
        <f t="shared" si="120"/>
        <v>0.18447474939036634</v>
      </c>
      <c r="AQ639" s="118">
        <f t="shared" si="121"/>
        <v>8.2273459078509373E-2</v>
      </c>
      <c r="AR639" s="118">
        <f t="shared" si="122"/>
        <v>1.4090369720730566E-2</v>
      </c>
      <c r="AS639" s="118">
        <f t="shared" si="123"/>
        <v>7.5475710083819619E-2</v>
      </c>
      <c r="AT639" s="118">
        <f t="shared" si="124"/>
        <v>0.17521849124863897</v>
      </c>
      <c r="AU639" s="118">
        <f t="shared" si="125"/>
        <v>0.14569517268510496</v>
      </c>
      <c r="AV639" s="118">
        <f t="shared" si="126"/>
        <v>2.8934155480298238E-2</v>
      </c>
      <c r="AW639" s="118">
        <f t="shared" si="127"/>
        <v>6.9682370927192663E-2</v>
      </c>
      <c r="AX639" s="118">
        <f t="shared" si="128"/>
        <v>0.99999999999999989</v>
      </c>
      <c r="AY639" s="118">
        <f>SUMPRODUCT(AN639:AW639,幕後結果_最佳化!$Z$1005:$AI$1005)</f>
        <v>-0.30535140958277324</v>
      </c>
      <c r="AZ639" s="118">
        <f>(SUMPRODUCT(AN639:AW639,MMULT(AN639:AW639,幕後結果!$AB$9:$AK$18)))*252</f>
        <v>8.5922528612758564E-2</v>
      </c>
      <c r="BA639" s="118">
        <f t="shared" si="129"/>
        <v>0.29312544859284834</v>
      </c>
      <c r="BB639" s="113">
        <f t="shared" si="130"/>
        <v>-1.1880626921154667</v>
      </c>
      <c r="BC639" s="50"/>
      <c r="BD639" s="50"/>
    </row>
    <row r="640" spans="1:56">
      <c r="A640" s="85">
        <v>639</v>
      </c>
      <c r="B640" s="114">
        <v>0.99317665001458222</v>
      </c>
      <c r="C640" s="114">
        <v>0.57105752190671977</v>
      </c>
      <c r="D640" s="114">
        <v>0.33412433767039951</v>
      </c>
      <c r="E640" s="114">
        <v>0.14429288292833053</v>
      </c>
      <c r="F640" s="114">
        <v>0.79618519473237259</v>
      </c>
      <c r="G640" s="114">
        <v>0.73580146315220119</v>
      </c>
      <c r="H640" s="114">
        <v>0.37764650594101323</v>
      </c>
      <c r="I640" s="114">
        <v>0.28348658773013669</v>
      </c>
      <c r="J640" s="114">
        <v>0.62629447733770061</v>
      </c>
      <c r="K640" s="94">
        <v>0.64563268630181003</v>
      </c>
      <c r="L640" s="95"/>
      <c r="M640" s="96">
        <v>639</v>
      </c>
      <c r="N640" s="117">
        <v>2.4664310481901679</v>
      </c>
      <c r="O640" s="117">
        <v>0.17906717468447675</v>
      </c>
      <c r="P640" s="117">
        <v>-0.42855283537813177</v>
      </c>
      <c r="Q640" s="117">
        <v>-1.0612291701153294</v>
      </c>
      <c r="R640" s="117">
        <v>0.82807220310976959</v>
      </c>
      <c r="S640" s="117">
        <v>0.63045478932102272</v>
      </c>
      <c r="T640" s="117">
        <v>-0.31166778663109163</v>
      </c>
      <c r="U640" s="114">
        <v>-0.57251492797704229</v>
      </c>
      <c r="V640" s="114">
        <v>0.32205497750629986</v>
      </c>
      <c r="W640" s="88">
        <v>0.37355606344683001</v>
      </c>
      <c r="X640" s="50"/>
      <c r="Y640" s="89">
        <v>639</v>
      </c>
      <c r="Z640" s="114">
        <f>(幕後結果!$AB$2+幕後結果!$AB$4*幕後結果_最佳化!$N1641)*12/3</f>
        <v>3.013908121837066</v>
      </c>
      <c r="AA640" s="114">
        <f>(幕後結果!$AC$2+幕後結果!$AC$4*幕後結果_最佳化!$O1641)*12/3</f>
        <v>3.2317097618382942</v>
      </c>
      <c r="AB640" s="114">
        <f>(幕後結果!$AD$2+幕後結果!$AD$4*幕後結果_最佳化!$P1641)*12/3</f>
        <v>1.4987504612016085</v>
      </c>
      <c r="AC640" s="114">
        <f>(幕後結果!$AE$2+幕後結果!$AE$4*幕後結果_最佳化!$Q1641)*12/3</f>
        <v>-0.8957124434149607</v>
      </c>
      <c r="AD640" s="114">
        <f>(幕後結果!$AF$2+幕後結果!$AF$4*幕後結果_最佳化!$R1641)*12/3</f>
        <v>0.75963705158189254</v>
      </c>
      <c r="AE640" s="114">
        <f>(幕後結果!$AG$2+幕後結果!$AG$4*幕後結果_最佳化!$S1641)*12/3</f>
        <v>1.6821948229559365</v>
      </c>
      <c r="AF640" s="114">
        <f>(幕後結果!$AH$2+幕後結果!$AH$4*幕後結果_最佳化!$T1641)*12/3</f>
        <v>-0.55954368404971544</v>
      </c>
      <c r="AG640" s="114">
        <f>(幕後結果!$AI$2+幕後結果!$AI$4*幕後結果_最佳化!$U1641)*12/3</f>
        <v>-1.7017440783348199</v>
      </c>
      <c r="AH640" s="114">
        <f>(幕後結果!$AJ$2+幕後結果!$AJ$4*幕後結果_最佳化!$V1641)*12/3</f>
        <v>0.66559960138860685</v>
      </c>
      <c r="AI640" s="90">
        <f>(幕後結果!$AK$2+幕後結果!$AK$4*幕後結果_最佳化!$W1641)*12/3</f>
        <v>1.2957532690653673</v>
      </c>
      <c r="AJ640" s="50"/>
      <c r="AK640" s="50"/>
      <c r="AL640" s="50"/>
      <c r="AM640" s="98">
        <v>639</v>
      </c>
      <c r="AN640" s="118">
        <f t="shared" si="118"/>
        <v>0.17630464460304979</v>
      </c>
      <c r="AO640" s="118">
        <f t="shared" si="119"/>
        <v>0.12319113789383745</v>
      </c>
      <c r="AP640" s="118">
        <f t="shared" si="120"/>
        <v>5.173842179149879E-2</v>
      </c>
      <c r="AQ640" s="118">
        <f t="shared" si="121"/>
        <v>1.5457027832449554E-2</v>
      </c>
      <c r="AR640" s="118">
        <f t="shared" si="122"/>
        <v>4.5922707545710165E-2</v>
      </c>
      <c r="AS640" s="118">
        <f t="shared" si="123"/>
        <v>7.7719408011369201E-2</v>
      </c>
      <c r="AT640" s="118">
        <f t="shared" si="124"/>
        <v>0.14320434353734537</v>
      </c>
      <c r="AU640" s="118">
        <f t="shared" si="125"/>
        <v>6.8647909464136223E-2</v>
      </c>
      <c r="AV640" s="118">
        <f t="shared" si="126"/>
        <v>0.19990258004549222</v>
      </c>
      <c r="AW640" s="118">
        <f t="shared" si="127"/>
        <v>9.791181927511132E-2</v>
      </c>
      <c r="AX640" s="118">
        <f t="shared" si="128"/>
        <v>1</v>
      </c>
      <c r="AY640" s="118">
        <f>SUMPRODUCT(AN640:AW640,幕後結果_最佳化!$Z$1005:$AI$1005)</f>
        <v>0.16634200530224211</v>
      </c>
      <c r="AZ640" s="118">
        <f>(SUMPRODUCT(AN640:AW640,MMULT(AN640:AW640,幕後結果!$AB$9:$AK$18)))*252</f>
        <v>5.9755721716388613E-2</v>
      </c>
      <c r="BA640" s="118">
        <f t="shared" si="129"/>
        <v>0.24444983476449439</v>
      </c>
      <c r="BB640" s="113">
        <f t="shared" si="130"/>
        <v>0.50497888624538234</v>
      </c>
      <c r="BC640" s="50"/>
      <c r="BD640" s="50"/>
    </row>
    <row r="641" spans="1:56">
      <c r="A641" s="85">
        <v>640</v>
      </c>
      <c r="B641" s="114">
        <v>0.11191973808337186</v>
      </c>
      <c r="C641" s="114">
        <v>0.97811284238215435</v>
      </c>
      <c r="D641" s="114">
        <v>0.80738602225203948</v>
      </c>
      <c r="E641" s="114">
        <v>0.32308011007624993</v>
      </c>
      <c r="F641" s="114">
        <v>0.61994868549368598</v>
      </c>
      <c r="G641" s="114">
        <v>0.56159152461566952</v>
      </c>
      <c r="H641" s="114">
        <v>0.15871435723519767</v>
      </c>
      <c r="I641" s="114">
        <v>0.27863302604255202</v>
      </c>
      <c r="J641" s="114">
        <v>0.53536751116760328</v>
      </c>
      <c r="K641" s="94">
        <v>2.6347542349405062E-2</v>
      </c>
      <c r="L641" s="95"/>
      <c r="M641" s="96">
        <v>640</v>
      </c>
      <c r="N641" s="117">
        <v>-1.2163818986923778</v>
      </c>
      <c r="O641" s="117">
        <v>2.016245456990772</v>
      </c>
      <c r="P641" s="117">
        <v>0.86830395889210521</v>
      </c>
      <c r="Q641" s="117">
        <v>-0.45910297534348926</v>
      </c>
      <c r="R641" s="117">
        <v>0.30534602065026584</v>
      </c>
      <c r="S641" s="117">
        <v>0.15500553878129067</v>
      </c>
      <c r="T641" s="117">
        <v>-0.99975577174721741</v>
      </c>
      <c r="U641" s="114">
        <v>-0.58690717295679051</v>
      </c>
      <c r="V641" s="114">
        <v>8.8769650715141465E-2</v>
      </c>
      <c r="W641" s="88">
        <v>-1.9374113141323417</v>
      </c>
      <c r="X641" s="50"/>
      <c r="Y641" s="89">
        <v>640</v>
      </c>
      <c r="Z641" s="114">
        <f>(幕後結果!$AB$2+幕後結果!$AB$4*幕後結果_最佳化!$N1642)*12/3</f>
        <v>-1.5584897540243705</v>
      </c>
      <c r="AA641" s="114">
        <f>(幕後結果!$AC$2+幕後結果!$AC$4*幕後結果_最佳化!$O1642)*12/3</f>
        <v>2.7020069522436767</v>
      </c>
      <c r="AB641" s="114">
        <f>(幕後結果!$AD$2+幕後結果!$AD$4*幕後結果_最佳化!$P1642)*12/3</f>
        <v>-0.38004027729264839</v>
      </c>
      <c r="AC641" s="114">
        <f>(幕後結果!$AE$2+幕後結果!$AE$4*幕後結果_最佳化!$Q1642)*12/3</f>
        <v>-0.67352103933991125</v>
      </c>
      <c r="AD641" s="114">
        <f>(幕後結果!$AF$2+幕後結果!$AF$4*幕後結果_最佳化!$R1642)*12/3</f>
        <v>-0.66057554210718938</v>
      </c>
      <c r="AE641" s="114">
        <f>(幕後結果!$AG$2+幕後結果!$AG$4*幕後結果_最佳化!$S1642)*12/3</f>
        <v>0.67411052387273829</v>
      </c>
      <c r="AF641" s="114">
        <f>(幕後結果!$AH$2+幕後結果!$AH$4*幕後結果_最佳化!$T1642)*12/3</f>
        <v>-0.62235288138620071</v>
      </c>
      <c r="AG641" s="114">
        <f>(幕後結果!$AI$2+幕後結果!$AI$4*幕後結果_最佳化!$U1642)*12/3</f>
        <v>-3.1996661799554071</v>
      </c>
      <c r="AH641" s="114">
        <f>(幕後結果!$AJ$2+幕後結果!$AJ$4*幕後結果_最佳化!$V1642)*12/3</f>
        <v>0.64254652400706336</v>
      </c>
      <c r="AI641" s="90">
        <f>(幕後結果!$AK$2+幕後結果!$AK$4*幕後結果_最佳化!$W1642)*12/3</f>
        <v>-1.2901456673050253</v>
      </c>
      <c r="AJ641" s="50"/>
      <c r="AK641" s="50"/>
      <c r="AL641" s="50"/>
      <c r="AM641" s="98">
        <v>640</v>
      </c>
      <c r="AN641" s="118">
        <f t="shared" si="118"/>
        <v>0.19768280900568103</v>
      </c>
      <c r="AO641" s="118">
        <f t="shared" si="119"/>
        <v>5.2836624929376887E-2</v>
      </c>
      <c r="AP641" s="118">
        <f t="shared" si="120"/>
        <v>4.0317848601758133E-2</v>
      </c>
      <c r="AQ641" s="118">
        <f t="shared" si="121"/>
        <v>6.9869450199200225E-2</v>
      </c>
      <c r="AR641" s="118">
        <f t="shared" si="122"/>
        <v>3.7379594244506195E-2</v>
      </c>
      <c r="AS641" s="118">
        <f t="shared" si="123"/>
        <v>8.6465112680112463E-2</v>
      </c>
      <c r="AT641" s="118">
        <f t="shared" si="124"/>
        <v>0.13365856269582971</v>
      </c>
      <c r="AU641" s="118">
        <f t="shared" si="125"/>
        <v>9.85578716455697E-2</v>
      </c>
      <c r="AV641" s="118">
        <f t="shared" si="126"/>
        <v>0.12103923590655165</v>
      </c>
      <c r="AW641" s="118">
        <f t="shared" si="127"/>
        <v>0.16219289009141402</v>
      </c>
      <c r="AX641" s="118">
        <f t="shared" si="128"/>
        <v>1</v>
      </c>
      <c r="AY641" s="118">
        <f>SUMPRODUCT(AN641:AW641,幕後結果_最佳化!$Z$1005:$AI$1005)</f>
        <v>1.9925486102873036E-2</v>
      </c>
      <c r="AZ641" s="118">
        <f>(SUMPRODUCT(AN641:AW641,MMULT(AN641:AW641,幕後結果!$AB$9:$AK$18)))*252</f>
        <v>6.0823372481699847E-2</v>
      </c>
      <c r="BA641" s="118">
        <f t="shared" si="129"/>
        <v>0.24662394952984565</v>
      </c>
      <c r="BB641" s="113">
        <f t="shared" si="130"/>
        <v>-9.3156053744677628E-2</v>
      </c>
      <c r="BC641" s="50"/>
      <c r="BD641" s="50"/>
    </row>
    <row r="642" spans="1:56">
      <c r="A642" s="85">
        <v>641</v>
      </c>
      <c r="B642" s="114">
        <v>0.75517007490520549</v>
      </c>
      <c r="C642" s="114">
        <v>0.83713521198190044</v>
      </c>
      <c r="D642" s="114">
        <v>0.5880989680099673</v>
      </c>
      <c r="E642" s="114">
        <v>0.85835688784947939</v>
      </c>
      <c r="F642" s="114">
        <v>0.91000417922225907</v>
      </c>
      <c r="G642" s="114">
        <v>0.74905384631193717</v>
      </c>
      <c r="H642" s="114">
        <v>0.39551617203493605</v>
      </c>
      <c r="I642" s="114">
        <v>0.3563037573331076</v>
      </c>
      <c r="J642" s="114">
        <v>5.1932551905936375E-2</v>
      </c>
      <c r="K642" s="94">
        <v>0.1229893421181536</v>
      </c>
      <c r="L642" s="95"/>
      <c r="M642" s="96">
        <v>641</v>
      </c>
      <c r="N642" s="117">
        <v>0.69084993655921467</v>
      </c>
      <c r="O642" s="117">
        <v>0.98275186811991722</v>
      </c>
      <c r="P642" s="117">
        <v>0.22265752194637864</v>
      </c>
      <c r="Q642" s="117">
        <v>1.072966327770112</v>
      </c>
      <c r="R642" s="117">
        <v>1.3407807697466612</v>
      </c>
      <c r="S642" s="117">
        <v>0.67151531349576621</v>
      </c>
      <c r="T642" s="117">
        <v>-0.26497029659648924</v>
      </c>
      <c r="U642" s="114">
        <v>-0.36835638452624286</v>
      </c>
      <c r="V642" s="114">
        <v>-1.6263975870851699</v>
      </c>
      <c r="W642" s="88">
        <v>-1.1601722463871924</v>
      </c>
      <c r="X642" s="50"/>
      <c r="Y642" s="89">
        <v>641</v>
      </c>
      <c r="Z642" s="114">
        <f>(幕後結果!$AB$2+幕後結果!$AB$4*幕後結果_最佳化!$N1643)*12/3</f>
        <v>0.80943468798715956</v>
      </c>
      <c r="AA642" s="114">
        <f>(幕後結果!$AC$2+幕後結果!$AC$4*幕後結果_最佳化!$O1643)*12/3</f>
        <v>2.8915717987277869</v>
      </c>
      <c r="AB642" s="114">
        <f>(幕後結果!$AD$2+幕後結果!$AD$4*幕後結果_最佳化!$P1643)*12/3</f>
        <v>0.58614864401978606</v>
      </c>
      <c r="AC642" s="114">
        <f>(幕後結果!$AE$2+幕後結果!$AE$4*幕後結果_最佳化!$Q1643)*12/3</f>
        <v>0.37866215757438232</v>
      </c>
      <c r="AD642" s="114">
        <f>(幕後結果!$AF$2+幕後結果!$AF$4*幕後結果_最佳化!$R1643)*12/3</f>
        <v>1.1936916168598271</v>
      </c>
      <c r="AE642" s="114">
        <f>(幕後結果!$AG$2+幕後結果!$AG$4*幕後結果_最佳化!$S1643)*12/3</f>
        <v>1.8899095478186858</v>
      </c>
      <c r="AF642" s="114">
        <f>(幕後結果!$AH$2+幕後結果!$AH$4*幕後結果_最佳化!$T1643)*12/3</f>
        <v>-0.14448183741179715</v>
      </c>
      <c r="AG642" s="114">
        <f>(幕後結果!$AI$2+幕後結果!$AI$4*幕後結果_最佳化!$U1643)*12/3</f>
        <v>-1.224600761133162</v>
      </c>
      <c r="AH642" s="114">
        <f>(幕後結果!$AJ$2+幕後結果!$AJ$4*幕後結果_最佳化!$V1643)*12/3</f>
        <v>0.28184203131139474</v>
      </c>
      <c r="AI642" s="90">
        <f>(幕後結果!$AK$2+幕後結果!$AK$4*幕後結果_最佳化!$W1643)*12/3</f>
        <v>0.61067474609794448</v>
      </c>
      <c r="AJ642" s="50"/>
      <c r="AK642" s="50"/>
      <c r="AL642" s="50"/>
      <c r="AM642" s="98">
        <v>641</v>
      </c>
      <c r="AN642" s="118">
        <f t="shared" si="118"/>
        <v>6.6902888578183217E-2</v>
      </c>
      <c r="AO642" s="118">
        <f t="shared" si="119"/>
        <v>0.14072509803898339</v>
      </c>
      <c r="AP642" s="118">
        <f t="shared" si="120"/>
        <v>6.531103789997493E-2</v>
      </c>
      <c r="AQ642" s="118">
        <f t="shared" si="121"/>
        <v>0.11741369037127024</v>
      </c>
      <c r="AR642" s="118">
        <f t="shared" si="122"/>
        <v>1.2690914177478342E-2</v>
      </c>
      <c r="AS642" s="118">
        <f t="shared" si="123"/>
        <v>3.8820541203457237E-2</v>
      </c>
      <c r="AT642" s="118">
        <f t="shared" si="124"/>
        <v>0.14513715631075086</v>
      </c>
      <c r="AU642" s="118">
        <f t="shared" si="125"/>
        <v>0.12015613921454663</v>
      </c>
      <c r="AV642" s="118">
        <f t="shared" si="126"/>
        <v>0.16090198580250215</v>
      </c>
      <c r="AW642" s="118">
        <f t="shared" si="127"/>
        <v>0.13194054840285321</v>
      </c>
      <c r="AX642" s="118">
        <f t="shared" si="128"/>
        <v>1.0000000000000002</v>
      </c>
      <c r="AY642" s="118">
        <f>SUMPRODUCT(AN642:AW642,幕後結果_最佳化!$Z$1005:$AI$1005)</f>
        <v>6.128880119873692E-2</v>
      </c>
      <c r="AZ642" s="118">
        <f>(SUMPRODUCT(AN642:AW642,MMULT(AN642:AW642,幕後結果!$AB$9:$AK$18)))*252</f>
        <v>5.5327935591006107E-2</v>
      </c>
      <c r="BA642" s="118">
        <f t="shared" si="129"/>
        <v>0.23521890993499248</v>
      </c>
      <c r="BB642" s="113">
        <f t="shared" si="130"/>
        <v>7.8177393151847518E-2</v>
      </c>
      <c r="BC642" s="50"/>
      <c r="BD642" s="50"/>
    </row>
    <row r="643" spans="1:56">
      <c r="A643" s="85">
        <v>642</v>
      </c>
      <c r="B643" s="114">
        <v>0.49689778957495978</v>
      </c>
      <c r="C643" s="114">
        <v>0.59468191201743048</v>
      </c>
      <c r="D643" s="114">
        <v>0.78649945328813486</v>
      </c>
      <c r="E643" s="114">
        <v>0.12579667477763734</v>
      </c>
      <c r="F643" s="114">
        <v>0.89487621638232318</v>
      </c>
      <c r="G643" s="114">
        <v>0.76406865798402301</v>
      </c>
      <c r="H643" s="114">
        <v>0.99593897534998499</v>
      </c>
      <c r="I643" s="114">
        <v>0.46473705802136611</v>
      </c>
      <c r="J643" s="114">
        <v>0.75349285554800094</v>
      </c>
      <c r="K643" s="94">
        <v>0.7146262591242496</v>
      </c>
      <c r="L643" s="95"/>
      <c r="M643" s="96">
        <v>642</v>
      </c>
      <c r="N643" s="117">
        <v>-7.7761667337551202E-3</v>
      </c>
      <c r="O643" s="117">
        <v>0.23960540277277889</v>
      </c>
      <c r="P643" s="117">
        <v>0.79433386624160873</v>
      </c>
      <c r="Q643" s="117">
        <v>-1.1464878551016073</v>
      </c>
      <c r="R643" s="117">
        <v>1.2528849844448562</v>
      </c>
      <c r="S643" s="117">
        <v>0.71945164779860549</v>
      </c>
      <c r="T643" s="117">
        <v>2.6469536143103913</v>
      </c>
      <c r="U643" s="114">
        <v>-8.8506502918667268E-2</v>
      </c>
      <c r="V643" s="114">
        <v>0.68552246600863564</v>
      </c>
      <c r="W643" s="88">
        <v>0.56695098710458802</v>
      </c>
      <c r="X643" s="50"/>
      <c r="Y643" s="89">
        <v>642</v>
      </c>
      <c r="Z643" s="114">
        <f>(幕後結果!$AB$2+幕後結果!$AB$4*幕後結果_最佳化!$N1644)*12/3</f>
        <v>-5.7944827831623379E-2</v>
      </c>
      <c r="AA643" s="114">
        <f>(幕後結果!$AC$2+幕後結果!$AC$4*幕後結果_最佳化!$O1644)*12/3</f>
        <v>1.6636885368378895</v>
      </c>
      <c r="AB643" s="114">
        <f>(幕後結果!$AD$2+幕後結果!$AD$4*幕後結果_最佳化!$P1644)*12/3</f>
        <v>0.11887760948040049</v>
      </c>
      <c r="AC643" s="114">
        <f>(幕後結果!$AE$2+幕後結果!$AE$4*幕後結果_最佳化!$Q1644)*12/3</f>
        <v>-1.1954145823460103</v>
      </c>
      <c r="AD643" s="114">
        <f>(幕後結果!$AF$2+幕後結果!$AF$4*幕後結果_最佳化!$R1644)*12/3</f>
        <v>0.41226814508816378</v>
      </c>
      <c r="AE643" s="114">
        <f>(幕後結果!$AG$2+幕後結果!$AG$4*幕後結果_最佳化!$S1644)*12/3</f>
        <v>1.2201214874956017</v>
      </c>
      <c r="AF643" s="114">
        <f>(幕後結果!$AH$2+幕後結果!$AH$4*幕後結果_最佳化!$T1644)*12/3</f>
        <v>0.65295104579050189</v>
      </c>
      <c r="AG643" s="114">
        <f>(幕後結果!$AI$2+幕後結果!$AI$4*幕後結果_最佳化!$U1644)*12/3</f>
        <v>-1.1998124688951319</v>
      </c>
      <c r="AH643" s="114">
        <f>(幕後結果!$AJ$2+幕後結果!$AJ$4*幕後結果_最佳化!$V1644)*12/3</f>
        <v>1.535422321652212</v>
      </c>
      <c r="AI643" s="90">
        <f>(幕後結果!$AK$2+幕後結果!$AK$4*幕後結果_最佳化!$W1644)*12/3</f>
        <v>1.3579916343820024</v>
      </c>
      <c r="AJ643" s="50"/>
      <c r="AK643" s="50"/>
      <c r="AL643" s="50"/>
      <c r="AM643" s="98">
        <v>642</v>
      </c>
      <c r="AN643" s="118">
        <f t="shared" si="118"/>
        <v>0.11845812312545412</v>
      </c>
      <c r="AO643" s="118">
        <f t="shared" si="119"/>
        <v>5.7517852865406555E-3</v>
      </c>
      <c r="AP643" s="118">
        <f t="shared" si="120"/>
        <v>9.4739581071174792E-2</v>
      </c>
      <c r="AQ643" s="118">
        <f t="shared" si="121"/>
        <v>0.13470676044329266</v>
      </c>
      <c r="AR643" s="118">
        <f t="shared" si="122"/>
        <v>0.17325286528884276</v>
      </c>
      <c r="AS643" s="118">
        <f t="shared" si="123"/>
        <v>0.14859437160216241</v>
      </c>
      <c r="AT643" s="118">
        <f t="shared" si="124"/>
        <v>2.4770732919132672E-3</v>
      </c>
      <c r="AU643" s="118">
        <f t="shared" si="125"/>
        <v>0.12599474633696969</v>
      </c>
      <c r="AV643" s="118">
        <f t="shared" si="126"/>
        <v>4.785349495832434E-2</v>
      </c>
      <c r="AW643" s="118">
        <f t="shared" si="127"/>
        <v>0.14817119859532535</v>
      </c>
      <c r="AX643" s="118">
        <f t="shared" si="128"/>
        <v>1</v>
      </c>
      <c r="AY643" s="118">
        <f>SUMPRODUCT(AN643:AW643,幕後結果_最佳化!$Z$1005:$AI$1005)</f>
        <v>-0.27594991041642136</v>
      </c>
      <c r="AZ643" s="118">
        <f>(SUMPRODUCT(AN643:AW643,MMULT(AN643:AW643,幕後結果!$AB$9:$AK$18)))*252</f>
        <v>8.1295226412606336E-2</v>
      </c>
      <c r="BA643" s="118">
        <f t="shared" si="129"/>
        <v>0.28512317761382772</v>
      </c>
      <c r="BB643" s="113">
        <f t="shared" si="130"/>
        <v>-1.1182882888892087</v>
      </c>
      <c r="BC643" s="50"/>
      <c r="BD643" s="50"/>
    </row>
    <row r="644" spans="1:56">
      <c r="A644" s="85">
        <v>643</v>
      </c>
      <c r="B644" s="114">
        <v>0.28559363441412611</v>
      </c>
      <c r="C644" s="114">
        <v>0.26362351333636647</v>
      </c>
      <c r="D644" s="114">
        <v>3.3802526555803514E-2</v>
      </c>
      <c r="E644" s="114">
        <v>0.9219719686562684</v>
      </c>
      <c r="F644" s="114">
        <v>0.62400528275205858</v>
      </c>
      <c r="G644" s="114">
        <v>7.2368432919891479E-3</v>
      </c>
      <c r="H644" s="114">
        <v>0.5306247564734381</v>
      </c>
      <c r="I644" s="114">
        <v>0.58577159923732958</v>
      </c>
      <c r="J644" s="114">
        <v>0.33800436630365738</v>
      </c>
      <c r="K644" s="94">
        <v>0.94906683808885783</v>
      </c>
      <c r="L644" s="95"/>
      <c r="M644" s="96">
        <v>643</v>
      </c>
      <c r="N644" s="117">
        <v>-0.56630381299381427</v>
      </c>
      <c r="O644" s="117">
        <v>-0.63221403624181793</v>
      </c>
      <c r="P644" s="117">
        <v>-1.8276303136712457</v>
      </c>
      <c r="Q644" s="117">
        <v>1.4184615295820788</v>
      </c>
      <c r="R644" s="117">
        <v>0.31601722427755746</v>
      </c>
      <c r="S644" s="117">
        <v>-2.4452871199161166</v>
      </c>
      <c r="T644" s="117">
        <v>7.6840430324380801E-2</v>
      </c>
      <c r="U644" s="114">
        <v>0.21668119825976898</v>
      </c>
      <c r="V644" s="114">
        <v>-0.41791572820034756</v>
      </c>
      <c r="W644" s="88">
        <v>1.6358722644925245</v>
      </c>
      <c r="X644" s="50"/>
      <c r="Y644" s="89">
        <v>643</v>
      </c>
      <c r="Z644" s="114">
        <f>(幕後結果!$AB$2+幕後結果!$AB$4*幕後結果_最佳化!$N1645)*12/3</f>
        <v>-0.75138504871798428</v>
      </c>
      <c r="AA644" s="114">
        <f>(幕後結果!$AC$2+幕後結果!$AC$4*幕後結果_最佳化!$O1645)*12/3</f>
        <v>0.39524653796718878</v>
      </c>
      <c r="AB644" s="114">
        <f>(幕後結果!$AD$2+幕後結果!$AD$4*幕後結果_最佳化!$P1645)*12/3</f>
        <v>-3.5902601482838783</v>
      </c>
      <c r="AC644" s="114">
        <f>(幕後結果!$AE$2+幕後結果!$AE$4*幕後結果_最佳化!$Q1645)*12/3</f>
        <v>0.29452458400723364</v>
      </c>
      <c r="AD644" s="114">
        <f>(幕後結果!$AF$2+幕後結果!$AF$4*幕後結果_最佳化!$R1645)*12/3</f>
        <v>-0.8624919029375594</v>
      </c>
      <c r="AE644" s="114">
        <f>(幕後結果!$AG$2+幕後結果!$AG$4*幕後結果_最佳化!$S1645)*12/3</f>
        <v>-1.8697321396863014</v>
      </c>
      <c r="AF644" s="114">
        <f>(幕後結果!$AH$2+幕後結果!$AH$4*幕後結果_最佳化!$T1645)*12/3</f>
        <v>-8.7252274775455774E-2</v>
      </c>
      <c r="AG644" s="114">
        <f>(幕後結果!$AI$2+幕後結果!$AI$4*幕後結果_最佳化!$U1645)*12/3</f>
        <v>-1.6792695853652946</v>
      </c>
      <c r="AH644" s="114">
        <f>(幕後結果!$AJ$2+幕後結果!$AJ$4*幕後結果_最佳化!$V1645)*12/3</f>
        <v>0.23512767022855352</v>
      </c>
      <c r="AI644" s="90">
        <f>(幕後結果!$AK$2+幕後結果!$AK$4*幕後結果_最佳化!$W1645)*12/3</f>
        <v>2.6903124283620712</v>
      </c>
      <c r="AJ644" s="50"/>
      <c r="AK644" s="50"/>
      <c r="AL644" s="50"/>
      <c r="AM644" s="98">
        <v>643</v>
      </c>
      <c r="AN644" s="118">
        <f t="shared" ref="AN644:AN707" si="131">B1645/SUM($B1645:$K1645)</f>
        <v>4.3773390312038793E-2</v>
      </c>
      <c r="AO644" s="118">
        <f t="shared" ref="AO644:AO707" si="132">C1645/SUM($B1645:$K1645)</f>
        <v>0.22175122043455642</v>
      </c>
      <c r="AP644" s="118">
        <f t="shared" ref="AP644:AP707" si="133">D1645/SUM($B1645:$K1645)</f>
        <v>9.5171059818237064E-2</v>
      </c>
      <c r="AQ644" s="118">
        <f t="shared" ref="AQ644:AQ707" si="134">E1645/SUM($B1645:$K1645)</f>
        <v>8.9646791164122545E-3</v>
      </c>
      <c r="AR644" s="118">
        <f t="shared" ref="AR644:AR707" si="135">F1645/SUM($B1645:$K1645)</f>
        <v>0.14206912574128477</v>
      </c>
      <c r="AS644" s="118">
        <f t="shared" ref="AS644:AS707" si="136">G1645/SUM($B1645:$K1645)</f>
        <v>3.0087320954213501E-2</v>
      </c>
      <c r="AT644" s="118">
        <f t="shared" ref="AT644:AT707" si="137">H1645/SUM($B1645:$K1645)</f>
        <v>2.8638562136351794E-2</v>
      </c>
      <c r="AU644" s="118">
        <f t="shared" ref="AU644:AU707" si="138">I1645/SUM($B1645:$K1645)</f>
        <v>0.17495489266097192</v>
      </c>
      <c r="AV644" s="118">
        <f t="shared" ref="AV644:AV707" si="139">J1645/SUM($B1645:$K1645)</f>
        <v>0.15271436324604534</v>
      </c>
      <c r="AW644" s="118">
        <f t="shared" ref="AW644:AW707" si="140">K1645/SUM($B1645:$K1645)</f>
        <v>0.101875385579888</v>
      </c>
      <c r="AX644" s="118">
        <f t="shared" ref="AX644:AX707" si="141">SUM(AN644:AW644)</f>
        <v>0.99999999999999989</v>
      </c>
      <c r="AY644" s="118">
        <f>SUMPRODUCT(AN644:AW644,幕後結果_最佳化!$Z$1005:$AI$1005)</f>
        <v>1.4217860851736819E-3</v>
      </c>
      <c r="AZ644" s="118">
        <f>(SUMPRODUCT(AN644:AW644,MMULT(AN644:AW644,幕後結果!$AB$9:$AK$18)))*252</f>
        <v>8.744211078499825E-2</v>
      </c>
      <c r="BA644" s="118">
        <f t="shared" ref="BA644:BA707" si="142">AZ644^0.5</f>
        <v>0.29570612233262644</v>
      </c>
      <c r="BB644" s="113">
        <f t="shared" ref="BB644:BB707" si="143">(AY644-$BC$2)/$BA644</f>
        <v>-0.14026836369714846</v>
      </c>
      <c r="BC644" s="50"/>
      <c r="BD644" s="50"/>
    </row>
    <row r="645" spans="1:56">
      <c r="A645" s="85">
        <v>644</v>
      </c>
      <c r="B645" s="114">
        <v>0.61618588586725642</v>
      </c>
      <c r="C645" s="114">
        <v>0.48818423741108052</v>
      </c>
      <c r="D645" s="114">
        <v>3.408083157905839E-2</v>
      </c>
      <c r="E645" s="114">
        <v>0.57725842039977282</v>
      </c>
      <c r="F645" s="114">
        <v>7.5494831236861737E-2</v>
      </c>
      <c r="G645" s="114">
        <v>0.62078484469870743</v>
      </c>
      <c r="H645" s="114">
        <v>2.9765694972359258E-2</v>
      </c>
      <c r="I645" s="114">
        <v>0.13675302094237218</v>
      </c>
      <c r="J645" s="114">
        <v>0.65008544312738081</v>
      </c>
      <c r="K645" s="94">
        <v>0.9374143977432503</v>
      </c>
      <c r="L645" s="95"/>
      <c r="M645" s="96">
        <v>644</v>
      </c>
      <c r="N645" s="117">
        <v>0.29547869087354545</v>
      </c>
      <c r="O645" s="117">
        <v>-2.962205608044963E-2</v>
      </c>
      <c r="P645" s="117">
        <v>-1.8239365635751563</v>
      </c>
      <c r="Q645" s="117">
        <v>0.19488476766318352</v>
      </c>
      <c r="R645" s="117">
        <v>-1.436044558453152</v>
      </c>
      <c r="S645" s="117">
        <v>0.30754272133125132</v>
      </c>
      <c r="T645" s="117">
        <v>-1.8842483523382594</v>
      </c>
      <c r="U645" s="114">
        <v>-1.0950241832743539</v>
      </c>
      <c r="V645" s="114">
        <v>0.38555115527190914</v>
      </c>
      <c r="W645" s="88">
        <v>1.5334248714985856</v>
      </c>
      <c r="X645" s="50"/>
      <c r="Y645" s="89">
        <v>644</v>
      </c>
      <c r="Z645" s="114">
        <f>(幕後結果!$AB$2+幕後結果!$AB$4*幕後結果_最佳化!$N1646)*12/3</f>
        <v>0.31856136098853494</v>
      </c>
      <c r="AA645" s="114">
        <f>(幕後結果!$AC$2+幕後結果!$AC$4*幕後結果_最佳化!$O1646)*12/3</f>
        <v>1.5854960893962506</v>
      </c>
      <c r="AB645" s="114">
        <f>(幕後結果!$AD$2+幕後結果!$AD$4*幕後結果_最佳化!$P1646)*12/3</f>
        <v>-2.402275788439161</v>
      </c>
      <c r="AC645" s="114">
        <f>(幕後結果!$AE$2+幕後結果!$AE$4*幕後結果_最佳化!$Q1646)*12/3</f>
        <v>-0.33065317491346091</v>
      </c>
      <c r="AD645" s="114">
        <f>(幕後結果!$AF$2+幕後結果!$AF$4*幕後結果_最佳化!$R1646)*12/3</f>
        <v>-2.4742856663948691</v>
      </c>
      <c r="AE645" s="114">
        <f>(幕後結果!$AG$2+幕後結果!$AG$4*幕後結果_最佳化!$S1646)*12/3</f>
        <v>0.4259303772771959</v>
      </c>
      <c r="AF645" s="114">
        <f>(幕後結果!$AH$2+幕後結果!$AH$4*幕後結果_最佳化!$T1646)*12/3</f>
        <v>-1.12323320871907</v>
      </c>
      <c r="AG645" s="114">
        <f>(幕後結果!$AI$2+幕後結果!$AI$4*幕後結果_最佳化!$U1646)*12/3</f>
        <v>-4.1753060772692621</v>
      </c>
      <c r="AH645" s="114">
        <f>(幕後結果!$AJ$2+幕後結果!$AJ$4*幕後結果_最佳化!$V1646)*12/3</f>
        <v>0.2847556400386379</v>
      </c>
      <c r="AI645" s="90">
        <f>(幕後結果!$AK$2+幕後結果!$AK$4*幕後結果_最佳化!$W1646)*12/3</f>
        <v>1.7014101314632073</v>
      </c>
      <c r="AJ645" s="50"/>
      <c r="AK645" s="50"/>
      <c r="AL645" s="50"/>
      <c r="AM645" s="98">
        <v>644</v>
      </c>
      <c r="AN645" s="118">
        <f t="shared" si="131"/>
        <v>9.6182068812851088E-2</v>
      </c>
      <c r="AO645" s="118">
        <f t="shared" si="132"/>
        <v>0.1287695977387964</v>
      </c>
      <c r="AP645" s="118">
        <f t="shared" si="133"/>
        <v>7.9942300147770567E-2</v>
      </c>
      <c r="AQ645" s="118">
        <f t="shared" si="134"/>
        <v>0.11392390333632733</v>
      </c>
      <c r="AR645" s="118">
        <f t="shared" si="135"/>
        <v>0.16439812082660385</v>
      </c>
      <c r="AS645" s="118">
        <f t="shared" si="136"/>
        <v>1.9410870315365786E-2</v>
      </c>
      <c r="AT645" s="118">
        <f t="shared" si="137"/>
        <v>8.6655989565145489E-2</v>
      </c>
      <c r="AU645" s="118">
        <f t="shared" si="138"/>
        <v>8.7658462189531133E-2</v>
      </c>
      <c r="AV645" s="118">
        <f t="shared" si="139"/>
        <v>0.10523231747628477</v>
      </c>
      <c r="AW645" s="118">
        <f t="shared" si="140"/>
        <v>0.11782636959132364</v>
      </c>
      <c r="AX645" s="118">
        <f t="shared" si="141"/>
        <v>1</v>
      </c>
      <c r="AY645" s="118">
        <f>SUMPRODUCT(AN645:AW645,幕後結果_最佳化!$Z$1005:$AI$1005)</f>
        <v>-8.671105786815031E-2</v>
      </c>
      <c r="AZ645" s="118">
        <f>(SUMPRODUCT(AN645:AW645,MMULT(AN645:AW645,幕後結果!$AB$9:$AK$18)))*252</f>
        <v>6.8082382334687941E-2</v>
      </c>
      <c r="BA645" s="118">
        <f t="shared" si="142"/>
        <v>0.26092600931047089</v>
      </c>
      <c r="BB645" s="113">
        <f t="shared" si="143"/>
        <v>-0.4967349104470784</v>
      </c>
      <c r="BC645" s="50"/>
      <c r="BD645" s="50"/>
    </row>
    <row r="646" spans="1:56">
      <c r="A646" s="85">
        <v>645</v>
      </c>
      <c r="B646" s="114">
        <v>0.98782162416967001</v>
      </c>
      <c r="C646" s="114">
        <v>6.8222733801610813E-2</v>
      </c>
      <c r="D646" s="114">
        <v>0.86234545215281955</v>
      </c>
      <c r="E646" s="114">
        <v>0.88011210165515208</v>
      </c>
      <c r="F646" s="114">
        <v>0.61238089290870246</v>
      </c>
      <c r="G646" s="114">
        <v>0.81483689144213667</v>
      </c>
      <c r="H646" s="114">
        <v>0.70385618977069231</v>
      </c>
      <c r="I646" s="114">
        <v>0.74078564775004097</v>
      </c>
      <c r="J646" s="114">
        <v>0.72189089815799545</v>
      </c>
      <c r="K646" s="94">
        <v>0.28859801625163439</v>
      </c>
      <c r="L646" s="95"/>
      <c r="M646" s="96">
        <v>645</v>
      </c>
      <c r="N646" s="117">
        <v>2.2514547205062416</v>
      </c>
      <c r="O646" s="117">
        <v>-1.489159139816173</v>
      </c>
      <c r="P646" s="117">
        <v>1.0909177051928995</v>
      </c>
      <c r="Q646" s="117">
        <v>1.1755473715155338</v>
      </c>
      <c r="R646" s="117">
        <v>0.28552988212496738</v>
      </c>
      <c r="S646" s="117">
        <v>0.89586247639970151</v>
      </c>
      <c r="T646" s="117">
        <v>0.53552392170633478</v>
      </c>
      <c r="U646" s="114">
        <v>0.64576940536953931</v>
      </c>
      <c r="V646" s="114">
        <v>0.58846800445361225</v>
      </c>
      <c r="W646" s="88">
        <v>-0.55748510584239352</v>
      </c>
      <c r="X646" s="50"/>
      <c r="Y646" s="89">
        <v>645</v>
      </c>
      <c r="Z646" s="114">
        <f>(幕後結果!$AB$2+幕後結果!$AB$4*幕後結果_最佳化!$N1647)*12/3</f>
        <v>2.7470041768798459</v>
      </c>
      <c r="AA646" s="114">
        <f>(幕後結果!$AC$2+幕後結果!$AC$4*幕後結果_最佳化!$O1647)*12/3</f>
        <v>1.3671916383649574</v>
      </c>
      <c r="AB646" s="114">
        <f>(幕後結果!$AD$2+幕後結果!$AD$4*幕後結果_最佳化!$P1647)*12/3</f>
        <v>2.164950689630567</v>
      </c>
      <c r="AC646" s="114">
        <f>(幕後結果!$AE$2+幕後結果!$AE$4*幕後結果_最佳化!$Q1647)*12/3</f>
        <v>0.31280363190437394</v>
      </c>
      <c r="AD646" s="114">
        <f>(幕後結果!$AF$2+幕後結果!$AF$4*幕後結果_最佳化!$R1647)*12/3</f>
        <v>0.52383335881187332</v>
      </c>
      <c r="AE646" s="114">
        <f>(幕後結果!$AG$2+幕後結果!$AG$4*幕後結果_最佳化!$S1647)*12/3</f>
        <v>1.9526437030393817</v>
      </c>
      <c r="AF646" s="114">
        <f>(幕後結果!$AH$2+幕後結果!$AH$4*幕後結果_最佳化!$T1647)*12/3</f>
        <v>-1.0313591198156724E-2</v>
      </c>
      <c r="AG646" s="114">
        <f>(幕後結果!$AI$2+幕後結果!$AI$4*幕後結果_最佳化!$U1647)*12/3</f>
        <v>1.3744506961945884</v>
      </c>
      <c r="AH646" s="114">
        <f>(幕後結果!$AJ$2+幕後結果!$AJ$4*幕後結果_最佳化!$V1647)*12/3</f>
        <v>1.3923348857011613</v>
      </c>
      <c r="AI646" s="90">
        <f>(幕後結果!$AK$2+幕後結果!$AK$4*幕後結果_最佳化!$W1647)*12/3</f>
        <v>1.5413918281835628</v>
      </c>
      <c r="AJ646" s="50"/>
      <c r="AK646" s="50"/>
      <c r="AL646" s="50"/>
      <c r="AM646" s="98">
        <v>645</v>
      </c>
      <c r="AN646" s="118">
        <f t="shared" si="131"/>
        <v>1.7344349346247255E-2</v>
      </c>
      <c r="AO646" s="118">
        <f t="shared" si="132"/>
        <v>9.2082635387992676E-2</v>
      </c>
      <c r="AP646" s="118">
        <f t="shared" si="133"/>
        <v>6.8469260704111579E-2</v>
      </c>
      <c r="AQ646" s="118">
        <f t="shared" si="134"/>
        <v>0.1313901778304678</v>
      </c>
      <c r="AR646" s="118">
        <f t="shared" si="135"/>
        <v>0.1455840528766876</v>
      </c>
      <c r="AS646" s="118">
        <f t="shared" si="136"/>
        <v>3.2878969957281734E-2</v>
      </c>
      <c r="AT646" s="118">
        <f t="shared" si="137"/>
        <v>0.18381782515216191</v>
      </c>
      <c r="AU646" s="118">
        <f t="shared" si="138"/>
        <v>9.8999609368689304E-2</v>
      </c>
      <c r="AV646" s="118">
        <f t="shared" si="139"/>
        <v>5.7938897181663548E-2</v>
      </c>
      <c r="AW646" s="118">
        <f t="shared" si="140"/>
        <v>0.17149422219469659</v>
      </c>
      <c r="AX646" s="118">
        <f t="shared" si="141"/>
        <v>1</v>
      </c>
      <c r="AY646" s="118">
        <f>SUMPRODUCT(AN646:AW646,幕後結果_最佳化!$Z$1005:$AI$1005)</f>
        <v>-0.15045668197960979</v>
      </c>
      <c r="AZ646" s="118">
        <f>(SUMPRODUCT(AN646:AW646,MMULT(AN646:AW646,幕後結果!$AB$9:$AK$18)))*252</f>
        <v>5.581193408880189E-2</v>
      </c>
      <c r="BA646" s="118">
        <f t="shared" si="142"/>
        <v>0.23624549538309061</v>
      </c>
      <c r="BB646" s="113">
        <f t="shared" si="143"/>
        <v>-0.81845658756822748</v>
      </c>
      <c r="BC646" s="50"/>
      <c r="BD646" s="50"/>
    </row>
    <row r="647" spans="1:56">
      <c r="A647" s="85">
        <v>646</v>
      </c>
      <c r="B647" s="114">
        <v>2.8473906532246573E-2</v>
      </c>
      <c r="C647" s="114">
        <v>0.67794554824309938</v>
      </c>
      <c r="D647" s="114">
        <v>0.1657071929908045</v>
      </c>
      <c r="E647" s="114">
        <v>0.54310358908801826</v>
      </c>
      <c r="F647" s="114">
        <v>0.29332903611437167</v>
      </c>
      <c r="G647" s="114">
        <v>9.4012605419044881E-3</v>
      </c>
      <c r="H647" s="114">
        <v>0.45487178529842209</v>
      </c>
      <c r="I647" s="114">
        <v>0.56212775511834745</v>
      </c>
      <c r="J647" s="114">
        <v>0.33468190045931823</v>
      </c>
      <c r="K647" s="94">
        <v>0.11771625133496277</v>
      </c>
      <c r="L647" s="95"/>
      <c r="M647" s="96">
        <v>646</v>
      </c>
      <c r="N647" s="117">
        <v>-1.9037111532531434</v>
      </c>
      <c r="O647" s="117">
        <v>0.46196153662568207</v>
      </c>
      <c r="P647" s="117">
        <v>-0.97126891097466306</v>
      </c>
      <c r="Q647" s="117">
        <v>0.10825575103699671</v>
      </c>
      <c r="R647" s="117">
        <v>-0.54368526744780277</v>
      </c>
      <c r="S647" s="117">
        <v>-2.349423228676339</v>
      </c>
      <c r="T647" s="117">
        <v>-0.11336199302517569</v>
      </c>
      <c r="U647" s="114">
        <v>0.15636605809385284</v>
      </c>
      <c r="V647" s="114">
        <v>-0.42702131745793193</v>
      </c>
      <c r="W647" s="88">
        <v>-1.1864807410502149</v>
      </c>
      <c r="X647" s="50"/>
      <c r="Y647" s="89">
        <v>646</v>
      </c>
      <c r="Z647" s="114">
        <f>(幕後結果!$AB$2+幕後結果!$AB$4*幕後結果_最佳化!$N1648)*12/3</f>
        <v>-2.411843662816116</v>
      </c>
      <c r="AA647" s="114">
        <f>(幕後結果!$AC$2+幕後結果!$AC$4*幕後結果_最佳化!$O1648)*12/3</f>
        <v>0.64387376722427159</v>
      </c>
      <c r="AB647" s="114">
        <f>(幕後結果!$AD$2+幕後結果!$AD$4*幕後結果_最佳化!$P1648)*12/3</f>
        <v>-3.6927773028777935</v>
      </c>
      <c r="AC647" s="114">
        <f>(幕後結果!$AE$2+幕後結果!$AE$4*幕後結果_最佳化!$Q1648)*12/3</f>
        <v>-0.55272749952695033</v>
      </c>
      <c r="AD647" s="114">
        <f>(幕後結果!$AF$2+幕後結果!$AF$4*幕後結果_最佳化!$R1648)*12/3</f>
        <v>-2.2266830183215265</v>
      </c>
      <c r="AE647" s="114">
        <f>(幕後結果!$AG$2+幕後結果!$AG$4*幕後結果_最佳化!$S1648)*12/3</f>
        <v>-2.2729467188987775</v>
      </c>
      <c r="AF647" s="114">
        <f>(幕後結果!$AH$2+幕後結果!$AH$4*幕後結果_最佳化!$T1648)*12/3</f>
        <v>-0.31528557380426436</v>
      </c>
      <c r="AG647" s="114">
        <f>(幕後結果!$AI$2+幕後結果!$AI$4*幕後結果_最佳化!$U1648)*12/3</f>
        <v>-2.9194751142463411</v>
      </c>
      <c r="AH647" s="114">
        <f>(幕後結果!$AJ$2+幕後結果!$AJ$4*幕後結果_最佳化!$V1648)*12/3</f>
        <v>0.10006339926702701</v>
      </c>
      <c r="AI647" s="90">
        <f>(幕後結果!$AK$2+幕後結果!$AK$4*幕後結果_最佳化!$W1648)*12/3</f>
        <v>-0.52626180937057565</v>
      </c>
      <c r="AJ647" s="50"/>
      <c r="AK647" s="50"/>
      <c r="AL647" s="50"/>
      <c r="AM647" s="98">
        <v>646</v>
      </c>
      <c r="AN647" s="118">
        <f t="shared" si="131"/>
        <v>0.18714043554075527</v>
      </c>
      <c r="AO647" s="118">
        <f t="shared" si="132"/>
        <v>4.8445496548881015E-2</v>
      </c>
      <c r="AP647" s="118">
        <f t="shared" si="133"/>
        <v>2.0132766017828867E-2</v>
      </c>
      <c r="AQ647" s="118">
        <f t="shared" si="134"/>
        <v>1.939553661533458E-2</v>
      </c>
      <c r="AR647" s="118">
        <f t="shared" si="135"/>
        <v>1.98019920830334E-2</v>
      </c>
      <c r="AS647" s="118">
        <f t="shared" si="136"/>
        <v>3.0902769839003381E-2</v>
      </c>
      <c r="AT647" s="118">
        <f t="shared" si="137"/>
        <v>0.20590862407524632</v>
      </c>
      <c r="AU647" s="118">
        <f t="shared" si="138"/>
        <v>2.5920696417658488E-2</v>
      </c>
      <c r="AV647" s="118">
        <f t="shared" si="139"/>
        <v>0.2030062168988277</v>
      </c>
      <c r="AW647" s="118">
        <f t="shared" si="140"/>
        <v>0.23934546596343098</v>
      </c>
      <c r="AX647" s="118">
        <f t="shared" si="141"/>
        <v>1</v>
      </c>
      <c r="AY647" s="118">
        <f>SUMPRODUCT(AN647:AW647,幕後結果_最佳化!$Z$1005:$AI$1005)</f>
        <v>0.25834365292722372</v>
      </c>
      <c r="AZ647" s="118">
        <f>(SUMPRODUCT(AN647:AW647,MMULT(AN647:AW647,幕後結果!$AB$9:$AK$18)))*252</f>
        <v>4.9288290057237574E-2</v>
      </c>
      <c r="BA647" s="118">
        <f t="shared" si="142"/>
        <v>0.2220096620808148</v>
      </c>
      <c r="BB647" s="113">
        <f t="shared" si="143"/>
        <v>0.97042466939478988</v>
      </c>
      <c r="BC647" s="50"/>
      <c r="BD647" s="50"/>
    </row>
    <row r="648" spans="1:56">
      <c r="A648" s="85">
        <v>647</v>
      </c>
      <c r="B648" s="114">
        <v>0.65375167531338629</v>
      </c>
      <c r="C648" s="114">
        <v>0.93591894501466166</v>
      </c>
      <c r="D648" s="114">
        <v>0.93842258871299156</v>
      </c>
      <c r="E648" s="114">
        <v>0.70803103865865946</v>
      </c>
      <c r="F648" s="114">
        <v>0.78953704347588727</v>
      </c>
      <c r="G648" s="114">
        <v>6.1626411420268035E-4</v>
      </c>
      <c r="H648" s="114">
        <v>0.28677171067968588</v>
      </c>
      <c r="I648" s="114">
        <v>0.88337039773399351</v>
      </c>
      <c r="J648" s="114">
        <v>0.80578989150109792</v>
      </c>
      <c r="K648" s="94">
        <v>0.23508771244140769</v>
      </c>
      <c r="L648" s="95"/>
      <c r="M648" s="96">
        <v>647</v>
      </c>
      <c r="N648" s="117">
        <v>0.39546919792080348</v>
      </c>
      <c r="O648" s="117">
        <v>1.5213895489623837</v>
      </c>
      <c r="P648" s="117">
        <v>1.5416658173262012</v>
      </c>
      <c r="Q648" s="117">
        <v>0.54764174055706005</v>
      </c>
      <c r="R648" s="117">
        <v>0.80481592063093488</v>
      </c>
      <c r="S648" s="117">
        <v>-3.2312436589675109</v>
      </c>
      <c r="T648" s="117">
        <v>-0.56284061447098876</v>
      </c>
      <c r="U648" s="114">
        <v>1.1920052045739926</v>
      </c>
      <c r="V648" s="114">
        <v>0.86248584883244228</v>
      </c>
      <c r="W648" s="88">
        <v>-0.72219365321650297</v>
      </c>
      <c r="X648" s="50"/>
      <c r="Y648" s="89">
        <v>647</v>
      </c>
      <c r="Z648" s="114">
        <f>(幕後結果!$AB$2+幕後結果!$AB$4*幕後結果_最佳化!$N1649)*12/3</f>
        <v>0.44270461469795869</v>
      </c>
      <c r="AA648" s="114">
        <f>(幕後結果!$AC$2+幕後結果!$AC$4*幕後結果_最佳化!$O1649)*12/3</f>
        <v>3.2531843361760706</v>
      </c>
      <c r="AB648" s="114">
        <f>(幕後結果!$AD$2+幕後結果!$AD$4*幕後結果_最佳化!$P1649)*12/3</f>
        <v>1.8682133786498303</v>
      </c>
      <c r="AC648" s="114">
        <f>(幕後結果!$AE$2+幕後結果!$AE$4*幕後結果_最佳化!$Q1649)*12/3</f>
        <v>7.1133096782083516E-2</v>
      </c>
      <c r="AD648" s="114">
        <f>(幕後結果!$AF$2+幕後結果!$AF$4*幕後結果_最佳化!$R1649)*12/3</f>
        <v>0.71462442364544154</v>
      </c>
      <c r="AE648" s="114">
        <f>(幕後結果!$AG$2+幕後結果!$AG$4*幕後結果_最佳化!$S1649)*12/3</f>
        <v>-1.6610420245869217</v>
      </c>
      <c r="AF648" s="114">
        <f>(幕後結果!$AH$2+幕後結果!$AH$4*幕後結果_最佳化!$T1649)*12/3</f>
        <v>-0.29050425491460136</v>
      </c>
      <c r="AG648" s="114">
        <f>(幕後結果!$AI$2+幕後結果!$AI$4*幕後結果_最佳化!$U1649)*12/3</f>
        <v>0.48950714065047052</v>
      </c>
      <c r="AH648" s="114">
        <f>(幕後結果!$AJ$2+幕後結果!$AJ$4*幕後結果_最佳化!$V1649)*12/3</f>
        <v>1.071014505661787</v>
      </c>
      <c r="AI648" s="90">
        <f>(幕後結果!$AK$2+幕後結果!$AK$4*幕後結果_最佳化!$W1649)*12/3</f>
        <v>0.81611556502169291</v>
      </c>
      <c r="AJ648" s="50"/>
      <c r="AK648" s="50"/>
      <c r="AL648" s="50"/>
      <c r="AM648" s="98">
        <v>647</v>
      </c>
      <c r="AN648" s="118">
        <f t="shared" si="131"/>
        <v>1.5036333825309322E-2</v>
      </c>
      <c r="AO648" s="118">
        <f t="shared" si="132"/>
        <v>9.2179554613647685E-2</v>
      </c>
      <c r="AP648" s="118">
        <f t="shared" si="133"/>
        <v>0.14990806420015554</v>
      </c>
      <c r="AQ648" s="118">
        <f t="shared" si="134"/>
        <v>0.12452330175569515</v>
      </c>
      <c r="AR648" s="118">
        <f t="shared" si="135"/>
        <v>7.9343434712157698E-2</v>
      </c>
      <c r="AS648" s="118">
        <f t="shared" si="136"/>
        <v>0.15438180969369034</v>
      </c>
      <c r="AT648" s="118">
        <f t="shared" si="137"/>
        <v>0.11910064598286584</v>
      </c>
      <c r="AU648" s="118">
        <f t="shared" si="138"/>
        <v>0.13749652116811212</v>
      </c>
      <c r="AV648" s="118">
        <f t="shared" si="139"/>
        <v>6.0079125167166306E-2</v>
      </c>
      <c r="AW648" s="118">
        <f t="shared" si="140"/>
        <v>6.795120888120007E-2</v>
      </c>
      <c r="AX648" s="118">
        <f t="shared" si="141"/>
        <v>1</v>
      </c>
      <c r="AY648" s="118">
        <f>SUMPRODUCT(AN648:AW648,幕後結果_最佳化!$Z$1005:$AI$1005)</f>
        <v>-0.22270113287072973</v>
      </c>
      <c r="AZ648" s="118">
        <f>(SUMPRODUCT(AN648:AW648,MMULT(AN648:AW648,幕後結果!$AB$9:$AK$18)))*252</f>
        <v>7.0690706400658623E-2</v>
      </c>
      <c r="BA648" s="118">
        <f t="shared" si="142"/>
        <v>0.265877239343007</v>
      </c>
      <c r="BB648" s="113">
        <f t="shared" si="143"/>
        <v>-0.99896152648132075</v>
      </c>
      <c r="BC648" s="50"/>
      <c r="BD648" s="50"/>
    </row>
    <row r="649" spans="1:56">
      <c r="A649" s="85">
        <v>648</v>
      </c>
      <c r="B649" s="114">
        <v>0.31697263204158288</v>
      </c>
      <c r="C649" s="114">
        <v>0.15574368082517598</v>
      </c>
      <c r="D649" s="114">
        <v>0.37621796134800101</v>
      </c>
      <c r="E649" s="114">
        <v>0.88010324760415437</v>
      </c>
      <c r="F649" s="114">
        <v>0.47674609235538634</v>
      </c>
      <c r="G649" s="114">
        <v>0.10203786358899469</v>
      </c>
      <c r="H649" s="114">
        <v>0.3761476211563739</v>
      </c>
      <c r="I649" s="114">
        <v>0.62071724190259614</v>
      </c>
      <c r="J649" s="114">
        <v>0.46990422585141056</v>
      </c>
      <c r="K649" s="94">
        <v>0.23598743916696852</v>
      </c>
      <c r="L649" s="95"/>
      <c r="M649" s="96">
        <v>648</v>
      </c>
      <c r="N649" s="117">
        <v>-0.47618123904178583</v>
      </c>
      <c r="O649" s="117">
        <v>-1.0121060256086416</v>
      </c>
      <c r="P649" s="117">
        <v>-0.31542903730038291</v>
      </c>
      <c r="Q649" s="117">
        <v>1.1755030822025161</v>
      </c>
      <c r="R649" s="117">
        <v>-5.8321948730928039E-2</v>
      </c>
      <c r="S649" s="117">
        <v>-1.2700249941635133</v>
      </c>
      <c r="T649" s="117">
        <v>-0.31561435262950327</v>
      </c>
      <c r="U649" s="114">
        <v>0.30736506484603704</v>
      </c>
      <c r="V649" s="114">
        <v>-7.5510615501611159E-2</v>
      </c>
      <c r="W649" s="88">
        <v>-0.71926951002803075</v>
      </c>
      <c r="X649" s="50"/>
      <c r="Y649" s="89">
        <v>648</v>
      </c>
      <c r="Z649" s="114">
        <f>(幕後結果!$AB$2+幕後結果!$AB$4*幕後結果_最佳化!$N1650)*12/3</f>
        <v>-0.639493331259394</v>
      </c>
      <c r="AA649" s="114">
        <f>(幕後結果!$AC$2+幕後結果!$AC$4*幕後結果_最佳化!$O1650)*12/3</f>
        <v>6.2308785849049197E-2</v>
      </c>
      <c r="AB649" s="114">
        <f>(幕後結果!$AD$2+幕後結果!$AD$4*幕後結果_最佳化!$P1650)*12/3</f>
        <v>-2.067818671306445</v>
      </c>
      <c r="AC649" s="114">
        <f>(幕後結果!$AE$2+幕後結果!$AE$4*幕後結果_最佳化!$Q1650)*12/3</f>
        <v>9.9385974554689283E-2</v>
      </c>
      <c r="AD649" s="114">
        <f>(幕後結果!$AF$2+幕後結果!$AF$4*幕後結果_最佳化!$R1650)*12/3</f>
        <v>-1.0696147084741936</v>
      </c>
      <c r="AE649" s="114">
        <f>(幕後結果!$AG$2+幕後結果!$AG$4*幕後結果_最佳化!$S1650)*12/3</f>
        <v>-0.85501242578807213</v>
      </c>
      <c r="AF649" s="114">
        <f>(幕後結果!$AH$2+幕後結果!$AH$4*幕後結果_最佳化!$T1650)*12/3</f>
        <v>-0.30951290943981741</v>
      </c>
      <c r="AG649" s="114">
        <f>(幕後結果!$AI$2+幕後結果!$AI$4*幕後結果_最佳化!$U1650)*12/3</f>
        <v>-1.10120760276076</v>
      </c>
      <c r="AH649" s="114">
        <f>(幕後結果!$AJ$2+幕後結果!$AJ$4*幕後結果_最佳化!$V1650)*12/3</f>
        <v>0.46083640621524302</v>
      </c>
      <c r="AI649" s="90">
        <f>(幕後結果!$AK$2+幕後結果!$AK$4*幕後結果_最佳化!$W1650)*12/3</f>
        <v>0.58422238755406164</v>
      </c>
      <c r="AJ649" s="50"/>
      <c r="AK649" s="50"/>
      <c r="AL649" s="50"/>
      <c r="AM649" s="98">
        <v>648</v>
      </c>
      <c r="AN649" s="118">
        <f t="shared" si="131"/>
        <v>8.1161693975264071E-3</v>
      </c>
      <c r="AO649" s="118">
        <f t="shared" si="132"/>
        <v>6.8199570851262284E-2</v>
      </c>
      <c r="AP649" s="118">
        <f t="shared" si="133"/>
        <v>0.14201308386354544</v>
      </c>
      <c r="AQ649" s="118">
        <f t="shared" si="134"/>
        <v>0.12068663038121701</v>
      </c>
      <c r="AR649" s="118">
        <f t="shared" si="135"/>
        <v>0.17330413436624911</v>
      </c>
      <c r="AS649" s="118">
        <f t="shared" si="136"/>
        <v>8.0761947561717964E-2</v>
      </c>
      <c r="AT649" s="118">
        <f t="shared" si="137"/>
        <v>0.12465779747389855</v>
      </c>
      <c r="AU649" s="118">
        <f t="shared" si="138"/>
        <v>7.7545076719539058E-2</v>
      </c>
      <c r="AV649" s="118">
        <f t="shared" si="139"/>
        <v>0.17806473254772762</v>
      </c>
      <c r="AW649" s="118">
        <f t="shared" si="140"/>
        <v>2.6650856837316685E-2</v>
      </c>
      <c r="AX649" s="118">
        <f t="shared" si="141"/>
        <v>1</v>
      </c>
      <c r="AY649" s="118">
        <f>SUMPRODUCT(AN649:AW649,幕後結果_最佳化!$Z$1005:$AI$1005)</f>
        <v>-0.23121524389492576</v>
      </c>
      <c r="AZ649" s="118">
        <f>(SUMPRODUCT(AN649:AW649,MMULT(AN649:AW649,幕後結果!$AB$9:$AK$18)))*252</f>
        <v>6.1107957859922249E-2</v>
      </c>
      <c r="BA649" s="118">
        <f t="shared" si="142"/>
        <v>0.24720023838969543</v>
      </c>
      <c r="BB649" s="113">
        <f t="shared" si="143"/>
        <v>-1.1088793671096731</v>
      </c>
      <c r="BC649" s="50"/>
      <c r="BD649" s="50"/>
    </row>
    <row r="650" spans="1:56">
      <c r="A650" s="85">
        <v>649</v>
      </c>
      <c r="B650" s="114">
        <v>0.63296467751926722</v>
      </c>
      <c r="C650" s="114">
        <v>0.95608879608384667</v>
      </c>
      <c r="D650" s="114">
        <v>9.0834222543917154E-2</v>
      </c>
      <c r="E650" s="114">
        <v>0.92359648930060878</v>
      </c>
      <c r="F650" s="114">
        <v>0.67166671379014509</v>
      </c>
      <c r="G650" s="114">
        <v>0.80996025348327372</v>
      </c>
      <c r="H650" s="114">
        <v>0.65617208179300035</v>
      </c>
      <c r="I650" s="114">
        <v>0.68844741697845735</v>
      </c>
      <c r="J650" s="114">
        <v>0.78580189146869772</v>
      </c>
      <c r="K650" s="94">
        <v>0.37163483446912271</v>
      </c>
      <c r="L650" s="95"/>
      <c r="M650" s="96">
        <v>649</v>
      </c>
      <c r="N650" s="117">
        <v>0.33971568983168882</v>
      </c>
      <c r="O650" s="117">
        <v>1.7069980877007083</v>
      </c>
      <c r="P650" s="117">
        <v>-1.3356354871225391</v>
      </c>
      <c r="Q650" s="117">
        <v>1.4296864832765734</v>
      </c>
      <c r="R650" s="117">
        <v>0.44452013821437875</v>
      </c>
      <c r="S650" s="117">
        <v>0.87774983577553045</v>
      </c>
      <c r="T650" s="117">
        <v>0.40203830434808552</v>
      </c>
      <c r="U650" s="114">
        <v>0.49145430152421105</v>
      </c>
      <c r="V650" s="114">
        <v>0.79193904832241602</v>
      </c>
      <c r="W650" s="88">
        <v>-0.32752654523836544</v>
      </c>
      <c r="X650" s="50"/>
      <c r="Y650" s="89">
        <v>649</v>
      </c>
      <c r="Z650" s="114">
        <f>(幕後結果!$AB$2+幕後結果!$AB$4*幕後結果_最佳化!$N1651)*12/3</f>
        <v>0.37348382460209356</v>
      </c>
      <c r="AA650" s="114">
        <f>(幕後結果!$AC$2+幕後結果!$AC$4*幕後結果_最佳化!$O1651)*12/3</f>
        <v>3.4081274025102037</v>
      </c>
      <c r="AB650" s="114">
        <f>(幕後結果!$AD$2+幕後結果!$AD$4*幕後結果_最佳化!$P1651)*12/3</f>
        <v>-1.1252301465082608</v>
      </c>
      <c r="AC650" s="114">
        <f>(幕後結果!$AE$2+幕後結果!$AE$4*幕後結果_最佳化!$Q1651)*12/3</f>
        <v>0.66006389313952973</v>
      </c>
      <c r="AD650" s="114">
        <f>(幕後結果!$AF$2+幕後結果!$AF$4*幕後結果_最佳化!$R1651)*12/3</f>
        <v>4.1548820143823106E-2</v>
      </c>
      <c r="AE650" s="114">
        <f>(幕後結果!$AG$2+幕後結果!$AG$4*幕後結果_最佳化!$S1651)*12/3</f>
        <v>1.8901296271065549</v>
      </c>
      <c r="AF650" s="114">
        <f>(幕後結果!$AH$2+幕後結果!$AH$4*幕後結果_最佳化!$T1651)*12/3</f>
        <v>0.14244072586612411</v>
      </c>
      <c r="AG650" s="114">
        <f>(幕後結果!$AI$2+幕後結果!$AI$4*幕後結果_最佳化!$U1651)*12/3</f>
        <v>-0.92282787381319065</v>
      </c>
      <c r="AH650" s="114">
        <f>(幕後結果!$AJ$2+幕後結果!$AJ$4*幕後結果_最佳化!$V1651)*12/3</f>
        <v>1.6042304951634396</v>
      </c>
      <c r="AI650" s="90">
        <f>(幕後結果!$AK$2+幕後結果!$AK$4*幕後結果_最佳化!$W1651)*12/3</f>
        <v>1.6077158813655315</v>
      </c>
      <c r="AJ650" s="50"/>
      <c r="AK650" s="50"/>
      <c r="AL650" s="50"/>
      <c r="AM650" s="98">
        <v>649</v>
      </c>
      <c r="AN650" s="118">
        <f t="shared" si="131"/>
        <v>5.9970272977284744E-2</v>
      </c>
      <c r="AO650" s="118">
        <f t="shared" si="132"/>
        <v>7.4812282371290978E-2</v>
      </c>
      <c r="AP650" s="118">
        <f t="shared" si="133"/>
        <v>0.16443648865407109</v>
      </c>
      <c r="AQ650" s="118">
        <f t="shared" si="134"/>
        <v>6.0481895768091369E-2</v>
      </c>
      <c r="AR650" s="118">
        <f t="shared" si="135"/>
        <v>0.1262474265255234</v>
      </c>
      <c r="AS650" s="118">
        <f t="shared" si="136"/>
        <v>0.1009834749911652</v>
      </c>
      <c r="AT650" s="118">
        <f t="shared" si="137"/>
        <v>0.20640519248848113</v>
      </c>
      <c r="AU650" s="118">
        <f t="shared" si="138"/>
        <v>7.8476057176897165E-2</v>
      </c>
      <c r="AV650" s="118">
        <f t="shared" si="139"/>
        <v>5.8478566887329803E-2</v>
      </c>
      <c r="AW650" s="118">
        <f t="shared" si="140"/>
        <v>6.9708342159865225E-2</v>
      </c>
      <c r="AX650" s="118">
        <f t="shared" si="141"/>
        <v>1.0000000000000002</v>
      </c>
      <c r="AY650" s="118">
        <f>SUMPRODUCT(AN650:AW650,幕後結果_最佳化!$Z$1005:$AI$1005)</f>
        <v>-0.2254076849055453</v>
      </c>
      <c r="AZ650" s="118">
        <f>(SUMPRODUCT(AN650:AW650,MMULT(AN650:AW650,幕後結果!$AB$9:$AK$18)))*252</f>
        <v>6.7410802139190817E-2</v>
      </c>
      <c r="BA650" s="118">
        <f t="shared" si="142"/>
        <v>0.25963590302419814</v>
      </c>
      <c r="BB650" s="113">
        <f t="shared" si="143"/>
        <v>-1.0333997793846674</v>
      </c>
      <c r="BC650" s="50"/>
      <c r="BD650" s="50"/>
    </row>
    <row r="651" spans="1:56">
      <c r="A651" s="85">
        <v>650</v>
      </c>
      <c r="B651" s="114">
        <v>0.58211588974341955</v>
      </c>
      <c r="C651" s="114">
        <v>5.1730072355056222E-2</v>
      </c>
      <c r="D651" s="114">
        <v>0.31005602546290856</v>
      </c>
      <c r="E651" s="114">
        <v>0.22693078854589888</v>
      </c>
      <c r="F651" s="114">
        <v>0.4802267288177724</v>
      </c>
      <c r="G651" s="114">
        <v>0.3512272707974895</v>
      </c>
      <c r="H651" s="114">
        <v>0.71741966849166894</v>
      </c>
      <c r="I651" s="114">
        <v>0.95077129018029871</v>
      </c>
      <c r="J651" s="114">
        <v>0.34211457527071487</v>
      </c>
      <c r="K651" s="94">
        <v>0.44216810460471012</v>
      </c>
      <c r="L651" s="95"/>
      <c r="M651" s="96">
        <v>650</v>
      </c>
      <c r="N651" s="117">
        <v>0.20730941659473903</v>
      </c>
      <c r="O651" s="117">
        <v>-1.628305401583968</v>
      </c>
      <c r="P651" s="117">
        <v>-0.49569154835047258</v>
      </c>
      <c r="Q651" s="117">
        <v>-0.74899274687074346</v>
      </c>
      <c r="R651" s="117">
        <v>-4.9584551461877895E-2</v>
      </c>
      <c r="S651" s="117">
        <v>-0.38200919868140365</v>
      </c>
      <c r="T651" s="117">
        <v>0.57519316770386142</v>
      </c>
      <c r="U651" s="114">
        <v>1.6523784802761854</v>
      </c>
      <c r="V651" s="114">
        <v>-0.40669889723284991</v>
      </c>
      <c r="W651" s="88">
        <v>-0.14547454864487142</v>
      </c>
      <c r="X651" s="50"/>
      <c r="Y651" s="89">
        <v>650</v>
      </c>
      <c r="Z651" s="114">
        <f>(幕後結果!$AB$2+幕後結果!$AB$4*幕後結果_最佳化!$N1652)*12/3</f>
        <v>0.20909476351447209</v>
      </c>
      <c r="AA651" s="114">
        <f>(幕後結果!$AC$2+幕後結果!$AC$4*幕後結果_最佳化!$O1652)*12/3</f>
        <v>-0.12363432902771709</v>
      </c>
      <c r="AB651" s="114">
        <f>(幕後結果!$AD$2+幕後結果!$AD$4*幕後結果_最佳化!$P1652)*12/3</f>
        <v>-1.769775241395352</v>
      </c>
      <c r="AC651" s="114">
        <f>(幕後結果!$AE$2+幕後結果!$AE$4*幕後結果_最佳化!$Q1652)*12/3</f>
        <v>-1.130669550880576</v>
      </c>
      <c r="AD651" s="114">
        <f>(幕後結果!$AF$2+幕後結果!$AF$4*幕後結果_最佳化!$R1652)*12/3</f>
        <v>-1.2542234370301515</v>
      </c>
      <c r="AE651" s="114">
        <f>(幕後結果!$AG$2+幕後結果!$AG$4*幕後結果_最佳化!$S1652)*12/3</f>
        <v>-0.34075249278335701</v>
      </c>
      <c r="AF651" s="114">
        <f>(幕後結果!$AH$2+幕後結果!$AH$4*幕後結果_最佳化!$T1652)*12/3</f>
        <v>-0.27980636903447348</v>
      </c>
      <c r="AG651" s="114">
        <f>(幕後結果!$AI$2+幕後結果!$AI$4*幕後結果_最佳化!$U1652)*12/3</f>
        <v>0.56693291265914603</v>
      </c>
      <c r="AH651" s="114">
        <f>(幕後結果!$AJ$2+幕後結果!$AJ$4*幕後結果_最佳化!$V1652)*12/3</f>
        <v>0.18398835902519595</v>
      </c>
      <c r="AI651" s="90">
        <f>(幕後結果!$AK$2+幕後結果!$AK$4*幕後結果_最佳化!$W1652)*12/3</f>
        <v>0.81747137654480484</v>
      </c>
      <c r="AJ651" s="50"/>
      <c r="AK651" s="50"/>
      <c r="AL651" s="50"/>
      <c r="AM651" s="98">
        <v>650</v>
      </c>
      <c r="AN651" s="118">
        <f t="shared" si="131"/>
        <v>0.1615034324163446</v>
      </c>
      <c r="AO651" s="118">
        <f t="shared" si="132"/>
        <v>6.1673862501317985E-3</v>
      </c>
      <c r="AP651" s="118">
        <f t="shared" si="133"/>
        <v>1.6644019646984462E-2</v>
      </c>
      <c r="AQ651" s="118">
        <f t="shared" si="134"/>
        <v>6.4012470609920144E-2</v>
      </c>
      <c r="AR651" s="118">
        <f t="shared" si="135"/>
        <v>0.17018475879187259</v>
      </c>
      <c r="AS651" s="118">
        <f t="shared" si="136"/>
        <v>1.0762870638097848E-2</v>
      </c>
      <c r="AT651" s="118">
        <f t="shared" si="137"/>
        <v>0.15455416975403291</v>
      </c>
      <c r="AU651" s="118">
        <f t="shared" si="138"/>
        <v>0.20496533503405884</v>
      </c>
      <c r="AV651" s="118">
        <f t="shared" si="139"/>
        <v>4.2497133986997448E-2</v>
      </c>
      <c r="AW651" s="118">
        <f t="shared" si="140"/>
        <v>0.16870842287155943</v>
      </c>
      <c r="AX651" s="118">
        <f t="shared" si="141"/>
        <v>1</v>
      </c>
      <c r="AY651" s="118">
        <f>SUMPRODUCT(AN651:AW651,幕後結果_最佳化!$Z$1005:$AI$1005)</f>
        <v>-0.40710300112312714</v>
      </c>
      <c r="AZ651" s="118">
        <f>(SUMPRODUCT(AN651:AW651,MMULT(AN651:AW651,幕後結果!$AB$9:$AK$18)))*252</f>
        <v>7.7322951875756524E-2</v>
      </c>
      <c r="BA651" s="118">
        <f t="shared" si="142"/>
        <v>0.2780700485053299</v>
      </c>
      <c r="BB651" s="113">
        <f t="shared" si="143"/>
        <v>-1.618308061375052</v>
      </c>
      <c r="BC651" s="50"/>
      <c r="BD651" s="50"/>
    </row>
    <row r="652" spans="1:56">
      <c r="A652" s="85">
        <v>651</v>
      </c>
      <c r="B652" s="114">
        <v>0.95087125389456784</v>
      </c>
      <c r="C652" s="114">
        <v>0.89039153364881907</v>
      </c>
      <c r="D652" s="114">
        <v>5.7592827555744464E-2</v>
      </c>
      <c r="E652" s="114">
        <v>0.29393503003516797</v>
      </c>
      <c r="F652" s="114">
        <v>0.7849287492210455</v>
      </c>
      <c r="G652" s="114">
        <v>0.30121914080260082</v>
      </c>
      <c r="H652" s="114">
        <v>0.16160752309639204</v>
      </c>
      <c r="I652" s="114">
        <v>0.57939766317753749</v>
      </c>
      <c r="J652" s="114">
        <v>0.27887144602661551</v>
      </c>
      <c r="K652" s="94">
        <v>0.91972339522722635</v>
      </c>
      <c r="L652" s="95"/>
      <c r="M652" s="96">
        <v>651</v>
      </c>
      <c r="N652" s="117">
        <v>1.6533606210007636</v>
      </c>
      <c r="O652" s="117">
        <v>1.2286130168683882</v>
      </c>
      <c r="P652" s="117">
        <v>-1.575306756808261</v>
      </c>
      <c r="Q652" s="117">
        <v>-0.54192516493904741</v>
      </c>
      <c r="R652" s="117">
        <v>0.78894782544974029</v>
      </c>
      <c r="S652" s="117">
        <v>-0.52089734994145609</v>
      </c>
      <c r="T652" s="117">
        <v>-0.98787259976755704</v>
      </c>
      <c r="U652" s="114">
        <v>0.20035279679288887</v>
      </c>
      <c r="V652" s="114">
        <v>-0.58619736525796851</v>
      </c>
      <c r="W652" s="88">
        <v>1.4032134112762915</v>
      </c>
      <c r="X652" s="50"/>
      <c r="Y652" s="89">
        <v>651</v>
      </c>
      <c r="Z652" s="114">
        <f>(幕後結果!$AB$2+幕後結果!$AB$4*幕後結果_最佳化!$N1653)*12/3</f>
        <v>2.0044402102632368</v>
      </c>
      <c r="AA652" s="114">
        <f>(幕後結果!$AC$2+幕後結果!$AC$4*幕後結果_最佳化!$O1653)*12/3</f>
        <v>3.7797923320610622</v>
      </c>
      <c r="AB652" s="114">
        <f>(幕後結果!$AD$2+幕後結果!$AD$4*幕後結果_最佳化!$P1653)*12/3</f>
        <v>-0.14872134663757586</v>
      </c>
      <c r="AC652" s="114">
        <f>(幕後結果!$AE$2+幕後結果!$AE$4*幕後結果_最佳化!$Q1653)*12/3</f>
        <v>-0.52084049125741139</v>
      </c>
      <c r="AD652" s="114">
        <f>(幕後結果!$AF$2+幕後結果!$AF$4*幕後結果_最佳化!$R1653)*12/3</f>
        <v>0.45569381947439469</v>
      </c>
      <c r="AE652" s="114">
        <f>(幕後結果!$AG$2+幕後結果!$AG$4*幕後結果_最佳化!$S1653)*12/3</f>
        <v>0.61649830159986929</v>
      </c>
      <c r="AF652" s="114">
        <f>(幕後結果!$AH$2+幕後結果!$AH$4*幕後結果_最佳化!$T1653)*12/3</f>
        <v>-0.6940395687487898</v>
      </c>
      <c r="AG652" s="114">
        <f>(幕後結果!$AI$2+幕後結果!$AI$4*幕後結果_最佳化!$U1653)*12/3</f>
        <v>-1.5773241210348683</v>
      </c>
      <c r="AH652" s="114">
        <f>(幕後結果!$AJ$2+幕後結果!$AJ$4*幕後結果_最佳化!$V1653)*12/3</f>
        <v>7.9414654077634372E-2</v>
      </c>
      <c r="AI652" s="90">
        <f>(幕後結果!$AK$2+幕後結果!$AK$4*幕後結果_最佳化!$W1653)*12/3</f>
        <v>2.2748370379004821</v>
      </c>
      <c r="AJ652" s="50"/>
      <c r="AK652" s="50"/>
      <c r="AL652" s="50"/>
      <c r="AM652" s="98">
        <v>651</v>
      </c>
      <c r="AN652" s="118">
        <f t="shared" si="131"/>
        <v>4.828073363821142E-2</v>
      </c>
      <c r="AO652" s="118">
        <f t="shared" si="132"/>
        <v>0.11106298845300538</v>
      </c>
      <c r="AP652" s="118">
        <f t="shared" si="133"/>
        <v>9.8983683687669757E-2</v>
      </c>
      <c r="AQ652" s="118">
        <f t="shared" si="134"/>
        <v>6.3456019309358416E-2</v>
      </c>
      <c r="AR652" s="118">
        <f t="shared" si="135"/>
        <v>0.12579518447189195</v>
      </c>
      <c r="AS652" s="118">
        <f t="shared" si="136"/>
        <v>0.13694848059188455</v>
      </c>
      <c r="AT652" s="118">
        <f t="shared" si="137"/>
        <v>0.14879746445232464</v>
      </c>
      <c r="AU652" s="118">
        <f t="shared" si="138"/>
        <v>8.0464120300263883E-2</v>
      </c>
      <c r="AV652" s="118">
        <f t="shared" si="139"/>
        <v>0.12947544587153575</v>
      </c>
      <c r="AW652" s="118">
        <f t="shared" si="140"/>
        <v>5.673587922385448E-2</v>
      </c>
      <c r="AX652" s="118">
        <f t="shared" si="141"/>
        <v>1.0000000000000004</v>
      </c>
      <c r="AY652" s="118">
        <f>SUMPRODUCT(AN652:AW652,幕後結果_最佳化!$Z$1005:$AI$1005)</f>
        <v>-5.8438253460490253E-2</v>
      </c>
      <c r="AZ652" s="118">
        <f>(SUMPRODUCT(AN652:AW652,MMULT(AN652:AW652,幕後結果!$AB$9:$AK$18)))*252</f>
        <v>6.0410780505250956E-2</v>
      </c>
      <c r="BA652" s="118">
        <f t="shared" si="142"/>
        <v>0.2457860461971976</v>
      </c>
      <c r="BB652" s="113">
        <f t="shared" si="143"/>
        <v>-0.41230271216936842</v>
      </c>
      <c r="BC652" s="50"/>
      <c r="BD652" s="50"/>
    </row>
    <row r="653" spans="1:56">
      <c r="A653" s="85">
        <v>652</v>
      </c>
      <c r="B653" s="114">
        <v>0.13550560549274171</v>
      </c>
      <c r="C653" s="114">
        <v>0.16081664413115138</v>
      </c>
      <c r="D653" s="114">
        <v>0.52076997485039533</v>
      </c>
      <c r="E653" s="114">
        <v>0.94662417665500187</v>
      </c>
      <c r="F653" s="114">
        <v>0.95645660423754109</v>
      </c>
      <c r="G653" s="114">
        <v>0.55151046060199338</v>
      </c>
      <c r="H653" s="114">
        <v>0.22346849057400453</v>
      </c>
      <c r="I653" s="114">
        <v>0.83529752816327885</v>
      </c>
      <c r="J653" s="114">
        <v>0.7553599771978492</v>
      </c>
      <c r="K653" s="94">
        <v>0.78388493019240335</v>
      </c>
      <c r="L653" s="95"/>
      <c r="M653" s="96">
        <v>652</v>
      </c>
      <c r="N653" s="117">
        <v>-1.1007368322178135</v>
      </c>
      <c r="O653" s="117">
        <v>-0.99110709629923643</v>
      </c>
      <c r="P653" s="117">
        <v>5.2086147974165692E-2</v>
      </c>
      <c r="Q653" s="117">
        <v>1.6129671415739353</v>
      </c>
      <c r="R653" s="117">
        <v>1.7109692390051059</v>
      </c>
      <c r="S653" s="117">
        <v>0.12947844623063878</v>
      </c>
      <c r="T653" s="117">
        <v>-0.76053144398744199</v>
      </c>
      <c r="U653" s="114">
        <v>0.97531316184442307</v>
      </c>
      <c r="V653" s="114">
        <v>0.69145437140471222</v>
      </c>
      <c r="W653" s="88">
        <v>0.7853811324940676</v>
      </c>
      <c r="X653" s="50"/>
      <c r="Y653" s="89">
        <v>652</v>
      </c>
      <c r="Z653" s="114">
        <f>(幕後結果!$AB$2+幕後結果!$AB$4*幕後結果_最佳化!$N1654)*12/3</f>
        <v>-1.4149105758448883</v>
      </c>
      <c r="AA653" s="114">
        <f>(幕後結果!$AC$2+幕後結果!$AC$4*幕後結果_最佳化!$O1654)*12/3</f>
        <v>-0.32759673581667359</v>
      </c>
      <c r="AB653" s="114">
        <f>(幕後結果!$AD$2+幕後結果!$AD$4*幕後結果_最佳化!$P1654)*12/3</f>
        <v>-2.3522368166224936</v>
      </c>
      <c r="AC653" s="114">
        <f>(幕後結果!$AE$2+幕後結果!$AE$4*幕後結果_最佳化!$Q1654)*12/3</f>
        <v>0.31711178769354559</v>
      </c>
      <c r="AD653" s="114">
        <f>(幕後結果!$AF$2+幕後結果!$AF$4*幕後結果_最佳化!$R1654)*12/3</f>
        <v>0.6599423881950639</v>
      </c>
      <c r="AE653" s="114">
        <f>(幕後結果!$AG$2+幕後結果!$AG$4*幕後結果_最佳化!$S1654)*12/3</f>
        <v>0.64706359707685923</v>
      </c>
      <c r="AF653" s="114">
        <f>(幕後結果!$AH$2+幕後結果!$AH$4*幕後結果_最佳化!$T1654)*12/3</f>
        <v>-0.32531648196232704</v>
      </c>
      <c r="AG653" s="114">
        <f>(幕後結果!$AI$2+幕後結果!$AI$4*幕後結果_最佳化!$U1654)*12/3</f>
        <v>0.3410486890288531</v>
      </c>
      <c r="AH653" s="114">
        <f>(幕後結果!$AJ$2+幕後結果!$AJ$4*幕後結果_最佳化!$V1654)*12/3</f>
        <v>0.91162447262230784</v>
      </c>
      <c r="AI653" s="90">
        <f>(幕後結果!$AK$2+幕後結果!$AK$4*幕後結果_最佳化!$W1654)*12/3</f>
        <v>2.1245734080334215</v>
      </c>
      <c r="AJ653" s="50"/>
      <c r="AK653" s="50"/>
      <c r="AL653" s="50"/>
      <c r="AM653" s="98">
        <v>652</v>
      </c>
      <c r="AN653" s="118">
        <f t="shared" si="131"/>
        <v>0.11154963064357407</v>
      </c>
      <c r="AO653" s="118">
        <f t="shared" si="132"/>
        <v>4.0441708118928187E-2</v>
      </c>
      <c r="AP653" s="118">
        <f t="shared" si="133"/>
        <v>0.12623163099554108</v>
      </c>
      <c r="AQ653" s="118">
        <f t="shared" si="134"/>
        <v>7.5066269599060403E-2</v>
      </c>
      <c r="AR653" s="118">
        <f t="shared" si="135"/>
        <v>0.17304170765003835</v>
      </c>
      <c r="AS653" s="118">
        <f t="shared" si="136"/>
        <v>5.2076291054562115E-2</v>
      </c>
      <c r="AT653" s="118">
        <f t="shared" si="137"/>
        <v>0.16144419501467835</v>
      </c>
      <c r="AU653" s="118">
        <f t="shared" si="138"/>
        <v>8.5115162747581956E-3</v>
      </c>
      <c r="AV653" s="118">
        <f t="shared" si="139"/>
        <v>0.11988796930530572</v>
      </c>
      <c r="AW653" s="118">
        <f t="shared" si="140"/>
        <v>0.13174908134355365</v>
      </c>
      <c r="AX653" s="118">
        <f t="shared" si="141"/>
        <v>1.0000000000000002</v>
      </c>
      <c r="AY653" s="118">
        <f>SUMPRODUCT(AN653:AW653,幕後結果_最佳化!$Z$1005:$AI$1005)</f>
        <v>-9.3963604157059705E-2</v>
      </c>
      <c r="AZ653" s="118">
        <f>(SUMPRODUCT(AN653:AW653,MMULT(AN653:AW653,幕後結果!$AB$9:$AK$18)))*252</f>
        <v>6.1777630580772576E-2</v>
      </c>
      <c r="BA653" s="118">
        <f t="shared" si="142"/>
        <v>0.24855106232074844</v>
      </c>
      <c r="BB653" s="113">
        <f t="shared" si="143"/>
        <v>-0.55064582254909422</v>
      </c>
      <c r="BC653" s="50"/>
      <c r="BD653" s="50"/>
    </row>
    <row r="654" spans="1:56">
      <c r="A654" s="85">
        <v>653</v>
      </c>
      <c r="B654" s="114">
        <v>0.99042272388629082</v>
      </c>
      <c r="C654" s="114">
        <v>0.67255200341580657</v>
      </c>
      <c r="D654" s="114">
        <v>0.17709723287567747</v>
      </c>
      <c r="E654" s="114">
        <v>0.43876735893818308</v>
      </c>
      <c r="F654" s="114">
        <v>0.23813522661202091</v>
      </c>
      <c r="G654" s="114">
        <v>0.70367510586102133</v>
      </c>
      <c r="H654" s="114">
        <v>0.2092267019321461</v>
      </c>
      <c r="I654" s="114">
        <v>0.19968509224824915</v>
      </c>
      <c r="J654" s="114">
        <v>0.21589753387118593</v>
      </c>
      <c r="K654" s="94">
        <v>0.35513312230658611</v>
      </c>
      <c r="L654" s="95"/>
      <c r="M654" s="96">
        <v>653</v>
      </c>
      <c r="N654" s="117">
        <v>2.3425093851602981</v>
      </c>
      <c r="O654" s="117">
        <v>0.44697100772721476</v>
      </c>
      <c r="P654" s="117">
        <v>-0.92648408192020792</v>
      </c>
      <c r="Q654" s="117">
        <v>-0.154095142986583</v>
      </c>
      <c r="R654" s="117">
        <v>-0.71231384391435881</v>
      </c>
      <c r="S654" s="117">
        <v>0.53500009979398766</v>
      </c>
      <c r="T654" s="117">
        <v>-0.80910734482404245</v>
      </c>
      <c r="U654" s="114">
        <v>-0.84274659008443786</v>
      </c>
      <c r="V654" s="114">
        <v>-0.78612361996927482</v>
      </c>
      <c r="W654" s="88">
        <v>-0.37149853808283395</v>
      </c>
      <c r="X654" s="50"/>
      <c r="Y654" s="89">
        <v>653</v>
      </c>
      <c r="Z654" s="114">
        <f>(幕後結果!$AB$2+幕後結果!$AB$4*幕後結果_最佳化!$N1655)*12/3</f>
        <v>2.8600531319194733</v>
      </c>
      <c r="AA654" s="114">
        <f>(幕後結果!$AC$2+幕後結果!$AC$4*幕後結果_最佳化!$O1655)*12/3</f>
        <v>3.4267186465297477</v>
      </c>
      <c r="AB654" s="114">
        <f>(幕後結果!$AD$2+幕後結果!$AD$4*幕後結果_最佳化!$P1655)*12/3</f>
        <v>0.95427574358910094</v>
      </c>
      <c r="AC654" s="114">
        <f>(幕後結果!$AE$2+幕後結果!$AE$4*幕後結果_最佳化!$Q1655)*12/3</f>
        <v>-0.29657292700195914</v>
      </c>
      <c r="AD654" s="114">
        <f>(幕後結果!$AF$2+幕後結果!$AF$4*幕後結果_最佳化!$R1655)*12/3</f>
        <v>-0.76555582115940413</v>
      </c>
      <c r="AE654" s="114">
        <f>(幕後結果!$AG$2+幕後結果!$AG$4*幕後結果_最佳化!$S1655)*12/3</f>
        <v>1.4567152242594503</v>
      </c>
      <c r="AF654" s="114">
        <f>(幕後結果!$AH$2+幕後結果!$AH$4*幕後結果_最佳化!$T1655)*12/3</f>
        <v>-0.69917704584462947</v>
      </c>
      <c r="AG654" s="114">
        <f>(幕後結果!$AI$2+幕後結果!$AI$4*幕後結果_最佳化!$U1655)*12/3</f>
        <v>-2.5423484786552697</v>
      </c>
      <c r="AH654" s="114">
        <f>(幕後結果!$AJ$2+幕後結果!$AJ$4*幕後結果_最佳化!$V1655)*12/3</f>
        <v>0.21133281298498519</v>
      </c>
      <c r="AI654" s="90">
        <f>(幕後結果!$AK$2+幕後結果!$AK$4*幕後結果_最佳化!$W1655)*12/3</f>
        <v>0.7585315404059324</v>
      </c>
      <c r="AJ654" s="50"/>
      <c r="AK654" s="50"/>
      <c r="AL654" s="50"/>
      <c r="AM654" s="98">
        <v>653</v>
      </c>
      <c r="AN654" s="118">
        <f t="shared" si="131"/>
        <v>6.8239003715311261E-2</v>
      </c>
      <c r="AO654" s="118">
        <f t="shared" si="132"/>
        <v>3.9103729111327673E-2</v>
      </c>
      <c r="AP654" s="118">
        <f t="shared" si="133"/>
        <v>8.2786075209272017E-2</v>
      </c>
      <c r="AQ654" s="118">
        <f t="shared" si="134"/>
        <v>0.14468882461605209</v>
      </c>
      <c r="AR654" s="118">
        <f t="shared" si="135"/>
        <v>0.17407682309512384</v>
      </c>
      <c r="AS654" s="118">
        <f t="shared" si="136"/>
        <v>3.3276502987898894E-2</v>
      </c>
      <c r="AT654" s="118">
        <f t="shared" si="137"/>
        <v>0.15772750474379379</v>
      </c>
      <c r="AU654" s="118">
        <f t="shared" si="138"/>
        <v>7.7766399983815848E-2</v>
      </c>
      <c r="AV654" s="118">
        <f t="shared" si="139"/>
        <v>0.17071380003796199</v>
      </c>
      <c r="AW654" s="118">
        <f t="shared" si="140"/>
        <v>5.1621336499442505E-2</v>
      </c>
      <c r="AX654" s="118">
        <f t="shared" si="141"/>
        <v>1</v>
      </c>
      <c r="AY654" s="118">
        <f>SUMPRODUCT(AN654:AW654,幕後結果_最佳化!$Z$1005:$AI$1005)</f>
        <v>-0.25524083827023597</v>
      </c>
      <c r="AZ654" s="118">
        <f>(SUMPRODUCT(AN654:AW654,MMULT(AN654:AW654,幕後結果!$AB$9:$AK$18)))*252</f>
        <v>5.2561752500126922E-2</v>
      </c>
      <c r="BA654" s="118">
        <f t="shared" si="142"/>
        <v>0.22926350014803254</v>
      </c>
      <c r="BB654" s="113">
        <f t="shared" si="143"/>
        <v>-1.3004287122796703</v>
      </c>
      <c r="BC654" s="50"/>
      <c r="BD654" s="50"/>
    </row>
    <row r="655" spans="1:56">
      <c r="A655" s="85">
        <v>654</v>
      </c>
      <c r="B655" s="114">
        <v>0.6154162138636543</v>
      </c>
      <c r="C655" s="114">
        <v>0.48334301869557961</v>
      </c>
      <c r="D655" s="114">
        <v>0.14651006325740035</v>
      </c>
      <c r="E655" s="114">
        <v>0.11040478369964934</v>
      </c>
      <c r="F655" s="114">
        <v>0.21825731012368044</v>
      </c>
      <c r="G655" s="114">
        <v>0.29360181122561846</v>
      </c>
      <c r="H655" s="114">
        <v>0.2617964867618543</v>
      </c>
      <c r="I655" s="114">
        <v>0.64883114423806676</v>
      </c>
      <c r="J655" s="114">
        <v>0.14853454563584645</v>
      </c>
      <c r="K655" s="94">
        <v>0.76144247247681007</v>
      </c>
      <c r="L655" s="95"/>
      <c r="M655" s="96">
        <v>654</v>
      </c>
      <c r="N655" s="117">
        <v>0.29346392189378251</v>
      </c>
      <c r="O655" s="117">
        <v>-4.1764999018133867E-2</v>
      </c>
      <c r="P655" s="117">
        <v>-1.0515193511920076</v>
      </c>
      <c r="Q655" s="117">
        <v>-1.2243782577954485</v>
      </c>
      <c r="R655" s="117">
        <v>-0.77809226862012004</v>
      </c>
      <c r="S655" s="117">
        <v>-0.54289278708820832</v>
      </c>
      <c r="T655" s="117">
        <v>-0.63781675185871345</v>
      </c>
      <c r="U655" s="114">
        <v>0.38216671159589438</v>
      </c>
      <c r="V655" s="114">
        <v>-1.0427392130403002</v>
      </c>
      <c r="W655" s="88">
        <v>0.7109502667655877</v>
      </c>
      <c r="X655" s="50"/>
      <c r="Y655" s="89">
        <v>654</v>
      </c>
      <c r="Z655" s="114">
        <f>(幕後結果!$AB$2+幕後結果!$AB$4*幕後結果_最佳化!$N1656)*12/3</f>
        <v>0.31605992376207526</v>
      </c>
      <c r="AA655" s="114">
        <f>(幕後結果!$AC$2+幕後結果!$AC$4*幕後結果_最佳化!$O1656)*12/3</f>
        <v>1.5716278126006695</v>
      </c>
      <c r="AB655" s="114">
        <f>(幕後結果!$AD$2+幕後結果!$AD$4*幕後結果_最佳化!$P1656)*12/3</f>
        <v>-1.601515930955604</v>
      </c>
      <c r="AC655" s="114">
        <f>(幕後結果!$AE$2+幕後結果!$AE$4*幕後結果_最佳化!$Q1656)*12/3</f>
        <v>-1.2407835446284945</v>
      </c>
      <c r="AD655" s="114">
        <f>(幕後結果!$AF$2+幕後結果!$AF$4*幕後結果_最佳化!$R1656)*12/3</f>
        <v>-1.9263177309256745</v>
      </c>
      <c r="AE655" s="114">
        <f>(幕後結果!$AG$2+幕後結果!$AG$4*幕後結果_最佳化!$S1656)*12/3</f>
        <v>-0.40817336550290589</v>
      </c>
      <c r="AF655" s="114">
        <f>(幕後結果!$AH$2+幕後結果!$AH$4*幕後結果_最佳化!$T1656)*12/3</f>
        <v>-0.78547286004046712</v>
      </c>
      <c r="AG655" s="114">
        <f>(幕後結果!$AI$2+幕後結果!$AI$4*幕後結果_最佳化!$U1656)*12/3</f>
        <v>-2.1102904742540045</v>
      </c>
      <c r="AH655" s="114">
        <f>(幕後結果!$AJ$2+幕後結果!$AJ$4*幕後結果_最佳化!$V1656)*12/3</f>
        <v>-0.35181087584754139</v>
      </c>
      <c r="AI655" s="90">
        <f>(幕後結果!$AK$2+幕後結果!$AK$4*幕後結果_最佳化!$W1656)*12/3</f>
        <v>0.95216908456514682</v>
      </c>
      <c r="AJ655" s="50"/>
      <c r="AK655" s="50"/>
      <c r="AL655" s="50"/>
      <c r="AM655" s="98">
        <v>654</v>
      </c>
      <c r="AN655" s="118">
        <f t="shared" si="131"/>
        <v>0.13319349910913636</v>
      </c>
      <c r="AO655" s="118">
        <f t="shared" si="132"/>
        <v>0.10749112420950696</v>
      </c>
      <c r="AP655" s="118">
        <f t="shared" si="133"/>
        <v>3.1441185388494171E-2</v>
      </c>
      <c r="AQ655" s="118">
        <f t="shared" si="134"/>
        <v>6.3643963999179487E-2</v>
      </c>
      <c r="AR655" s="118">
        <f t="shared" si="135"/>
        <v>0.13284339646281348</v>
      </c>
      <c r="AS655" s="118">
        <f t="shared" si="136"/>
        <v>0.10472746273932194</v>
      </c>
      <c r="AT655" s="118">
        <f t="shared" si="137"/>
        <v>0.12249498779208458</v>
      </c>
      <c r="AU655" s="118">
        <f t="shared" si="138"/>
        <v>9.627374939043766E-2</v>
      </c>
      <c r="AV655" s="118">
        <f t="shared" si="139"/>
        <v>0.10843647352842395</v>
      </c>
      <c r="AW655" s="118">
        <f t="shared" si="140"/>
        <v>9.9454157380601399E-2</v>
      </c>
      <c r="AX655" s="118">
        <f t="shared" si="141"/>
        <v>1</v>
      </c>
      <c r="AY655" s="118">
        <f>SUMPRODUCT(AN655:AW655,幕後結果_最佳化!$Z$1005:$AI$1005)</f>
        <v>-2.6396834282816681E-2</v>
      </c>
      <c r="AZ655" s="118">
        <f>(SUMPRODUCT(AN655:AW655,MMULT(AN655:AW655,幕後結果!$AB$9:$AK$18)))*252</f>
        <v>6.132174819299803E-2</v>
      </c>
      <c r="BA655" s="118">
        <f t="shared" si="142"/>
        <v>0.24763228423006162</v>
      </c>
      <c r="BB655" s="113">
        <f t="shared" si="143"/>
        <v>-0.27983764111482651</v>
      </c>
      <c r="BC655" s="50"/>
      <c r="BD655" s="50"/>
    </row>
    <row r="656" spans="1:56">
      <c r="A656" s="85">
        <v>655</v>
      </c>
      <c r="B656" s="114">
        <v>0.6278206280424663</v>
      </c>
      <c r="C656" s="114">
        <v>0.6703476574220486</v>
      </c>
      <c r="D656" s="114">
        <v>0.36194620843390446</v>
      </c>
      <c r="E656" s="114">
        <v>0.97047193532654408</v>
      </c>
      <c r="F656" s="114">
        <v>0.29833322128311757</v>
      </c>
      <c r="G656" s="114">
        <v>0.98060245660621126</v>
      </c>
      <c r="H656" s="114">
        <v>0.65803621916307531</v>
      </c>
      <c r="I656" s="114">
        <v>0.32767562216975654</v>
      </c>
      <c r="J656" s="114">
        <v>0.97636617620503596</v>
      </c>
      <c r="K656" s="94">
        <v>0.72489710679406727</v>
      </c>
      <c r="L656" s="95"/>
      <c r="M656" s="96">
        <v>655</v>
      </c>
      <c r="N656" s="117">
        <v>0.32608672048337395</v>
      </c>
      <c r="O656" s="117">
        <v>0.44087335381983234</v>
      </c>
      <c r="P656" s="117">
        <v>-0.3532614851306291</v>
      </c>
      <c r="Q656" s="117">
        <v>1.8877752487644246</v>
      </c>
      <c r="R656" s="117">
        <v>-0.52920039520364737</v>
      </c>
      <c r="S656" s="117">
        <v>2.0663537799434333</v>
      </c>
      <c r="T656" s="117">
        <v>0.40710950630428544</v>
      </c>
      <c r="U656" s="114">
        <v>-0.4463405845163696</v>
      </c>
      <c r="V656" s="114">
        <v>1.9838940928650308</v>
      </c>
      <c r="W656" s="88">
        <v>0.5974517880404524</v>
      </c>
      <c r="X656" s="50"/>
      <c r="Y656" s="89">
        <v>655</v>
      </c>
      <c r="Z656" s="114">
        <f>(幕後結果!$AB$2+幕後結果!$AB$4*幕後結果_最佳化!$N1657)*12/3</f>
        <v>0.35656277229853678</v>
      </c>
      <c r="AA656" s="114">
        <f>(幕後結果!$AC$2+幕後結果!$AC$4*幕後結果_最佳化!$O1657)*12/3</f>
        <v>2.0915670574700762</v>
      </c>
      <c r="AB656" s="114">
        <f>(幕後結果!$AD$2+幕後結果!$AD$4*幕後結果_最佳化!$P1657)*12/3</f>
        <v>-0.6361071438737691</v>
      </c>
      <c r="AC656" s="114">
        <f>(幕後結果!$AE$2+幕後結果!$AE$4*幕後結果_最佳化!$Q1657)*12/3</f>
        <v>0.80178437511416567</v>
      </c>
      <c r="AD656" s="114">
        <f>(幕後結果!$AF$2+幕後結果!$AF$4*幕後結果_最佳化!$R1657)*12/3</f>
        <v>-0.91255223453166767</v>
      </c>
      <c r="AE656" s="114">
        <f>(幕後結果!$AG$2+幕後結果!$AG$4*幕後結果_最佳化!$S1657)*12/3</f>
        <v>2.6852718920354612</v>
      </c>
      <c r="AF656" s="114">
        <f>(幕後結果!$AH$2+幕後結果!$AH$4*幕後結果_最佳化!$T1657)*12/3</f>
        <v>9.2002506660659844E-2</v>
      </c>
      <c r="AG656" s="114">
        <f>(幕後結果!$AI$2+幕後結果!$AI$4*幕後結果_最佳化!$U1657)*12/3</f>
        <v>-1.6708170893958745</v>
      </c>
      <c r="AH656" s="114">
        <f>(幕後結果!$AJ$2+幕後結果!$AJ$4*幕後結果_最佳化!$V1657)*12/3</f>
        <v>2.2793345742868598</v>
      </c>
      <c r="AI656" s="90">
        <f>(幕後結果!$AK$2+幕後結果!$AK$4*幕後結果_最佳化!$W1657)*12/3</f>
        <v>2.1781536960015906</v>
      </c>
      <c r="AJ656" s="50"/>
      <c r="AK656" s="50"/>
      <c r="AL656" s="50"/>
      <c r="AM656" s="98">
        <v>655</v>
      </c>
      <c r="AN656" s="118">
        <f t="shared" si="131"/>
        <v>0.13945298396981712</v>
      </c>
      <c r="AO656" s="118">
        <f t="shared" si="132"/>
        <v>0.12612566830399952</v>
      </c>
      <c r="AP656" s="118">
        <f t="shared" si="133"/>
        <v>0.14048648426582741</v>
      </c>
      <c r="AQ656" s="118">
        <f t="shared" si="134"/>
        <v>1.9991057832816017E-2</v>
      </c>
      <c r="AR656" s="118">
        <f t="shared" si="135"/>
        <v>0.22352471771292104</v>
      </c>
      <c r="AS656" s="118">
        <f t="shared" si="136"/>
        <v>0.17179704269306556</v>
      </c>
      <c r="AT656" s="118">
        <f t="shared" si="137"/>
        <v>7.6224175195240577E-3</v>
      </c>
      <c r="AU656" s="118">
        <f t="shared" si="138"/>
        <v>0.1173464635791036</v>
      </c>
      <c r="AV656" s="118">
        <f t="shared" si="139"/>
        <v>2.6089371290858251E-2</v>
      </c>
      <c r="AW656" s="118">
        <f t="shared" si="140"/>
        <v>2.7563792832067481E-2</v>
      </c>
      <c r="AX656" s="118">
        <f t="shared" si="141"/>
        <v>0.99999999999999989</v>
      </c>
      <c r="AY656" s="118">
        <f>SUMPRODUCT(AN656:AW656,幕後結果_最佳化!$Z$1005:$AI$1005)</f>
        <v>-0.22500242162079812</v>
      </c>
      <c r="AZ656" s="118">
        <f>(SUMPRODUCT(AN656:AW656,MMULT(AN656:AW656,幕後結果!$AB$9:$AK$18)))*252</f>
        <v>0.11084818188443053</v>
      </c>
      <c r="BA656" s="118">
        <f t="shared" si="142"/>
        <v>0.33293870589709229</v>
      </c>
      <c r="BB656" s="113">
        <f t="shared" si="143"/>
        <v>-0.80465988746770656</v>
      </c>
      <c r="BC656" s="50"/>
      <c r="BD656" s="50"/>
    </row>
    <row r="657" spans="1:56">
      <c r="A657" s="85">
        <v>656</v>
      </c>
      <c r="B657" s="114">
        <v>0.93740417471076465</v>
      </c>
      <c r="C657" s="114">
        <v>0.37631817209266671</v>
      </c>
      <c r="D657" s="114">
        <v>0.19414661901952268</v>
      </c>
      <c r="E657" s="114">
        <v>0.22204818392711601</v>
      </c>
      <c r="F657" s="114">
        <v>8.4237736069525671E-2</v>
      </c>
      <c r="G657" s="114">
        <v>0.12650445421043299</v>
      </c>
      <c r="H657" s="114">
        <v>2.3454731285052377E-2</v>
      </c>
      <c r="I657" s="114">
        <v>0.77069935694753555</v>
      </c>
      <c r="J657" s="114">
        <v>0.7562977531988988</v>
      </c>
      <c r="K657" s="94">
        <v>0.39891168569456426</v>
      </c>
      <c r="L657" s="95"/>
      <c r="M657" s="96">
        <v>656</v>
      </c>
      <c r="N657" s="117">
        <v>1.5333418404968857</v>
      </c>
      <c r="O657" s="117">
        <v>-0.31516504496687331</v>
      </c>
      <c r="P657" s="117">
        <v>-0.86271671847519871</v>
      </c>
      <c r="Q657" s="117">
        <v>-0.76529421535026321</v>
      </c>
      <c r="R657" s="117">
        <v>-1.377118958545942</v>
      </c>
      <c r="S657" s="117">
        <v>-1.1430714943915663</v>
      </c>
      <c r="T657" s="117">
        <v>-1.9871167310590014</v>
      </c>
      <c r="U657" s="114">
        <v>0.7411519955964524</v>
      </c>
      <c r="V657" s="114">
        <v>0.6944429069151179</v>
      </c>
      <c r="W657" s="88">
        <v>-0.25616507989471793</v>
      </c>
      <c r="X657" s="50"/>
      <c r="Y657" s="89">
        <v>656</v>
      </c>
      <c r="Z657" s="114">
        <f>(幕後結果!$AB$2+幕後結果!$AB$4*幕後結果_最佳化!$N1658)*12/3</f>
        <v>1.8554308456947914</v>
      </c>
      <c r="AA657" s="114">
        <f>(幕後結果!$AC$2+幕後結果!$AC$4*幕後結果_最佳化!$O1658)*12/3</f>
        <v>2.1063755126644317</v>
      </c>
      <c r="AB657" s="114">
        <f>(幕後結果!$AD$2+幕後結果!$AD$4*幕後結果_最佳化!$P1658)*12/3</f>
        <v>-0.17205334140456108</v>
      </c>
      <c r="AC657" s="114">
        <f>(幕後結果!$AE$2+幕後結果!$AE$4*幕後結果_最佳化!$Q1658)*12/3</f>
        <v>-0.85570472399225361</v>
      </c>
      <c r="AD657" s="114">
        <f>(幕後結果!$AF$2+幕後結果!$AF$4*幕後結果_最佳化!$R1658)*12/3</f>
        <v>-1.9831010935702154</v>
      </c>
      <c r="AE657" s="114">
        <f>(幕後結果!$AG$2+幕後結果!$AG$4*幕後結果_最佳化!$S1658)*12/3</f>
        <v>-0.65136752740889814</v>
      </c>
      <c r="AF657" s="114">
        <f>(幕後結果!$AH$2+幕後結果!$AH$4*幕後結果_最佳化!$T1658)*12/3</f>
        <v>-1.3027011867492173</v>
      </c>
      <c r="AG657" s="114">
        <f>(幕後結果!$AI$2+幕後結果!$AI$4*幕後結果_最佳化!$U1658)*12/3</f>
        <v>-1.2288240573816716</v>
      </c>
      <c r="AH657" s="114">
        <f>(幕後結果!$AJ$2+幕後結果!$AJ$4*幕後結果_最佳化!$V1658)*12/3</f>
        <v>0.20706856648161009</v>
      </c>
      <c r="AI657" s="90">
        <f>(幕後結果!$AK$2+幕後結果!$AK$4*幕後結果_最佳化!$W1658)*12/3</f>
        <v>0.43025454177891104</v>
      </c>
      <c r="AJ657" s="50"/>
      <c r="AK657" s="50"/>
      <c r="AL657" s="50"/>
      <c r="AM657" s="98">
        <v>656</v>
      </c>
      <c r="AN657" s="118">
        <f t="shared" si="131"/>
        <v>0.14348092392047515</v>
      </c>
      <c r="AO657" s="118">
        <f t="shared" si="132"/>
        <v>2.0290018992210931E-2</v>
      </c>
      <c r="AP657" s="118">
        <f t="shared" si="133"/>
        <v>0.15020241305811333</v>
      </c>
      <c r="AQ657" s="118">
        <f t="shared" si="134"/>
        <v>7.2077851891603567E-2</v>
      </c>
      <c r="AR657" s="118">
        <f t="shared" si="135"/>
        <v>4.0671405945645181E-2</v>
      </c>
      <c r="AS657" s="118">
        <f t="shared" si="136"/>
        <v>6.0369581995013556E-2</v>
      </c>
      <c r="AT657" s="118">
        <f t="shared" si="137"/>
        <v>0.17699216488782199</v>
      </c>
      <c r="AU657" s="118">
        <f t="shared" si="138"/>
        <v>9.1591766753445117E-2</v>
      </c>
      <c r="AV657" s="118">
        <f t="shared" si="139"/>
        <v>0.16123749465461293</v>
      </c>
      <c r="AW657" s="118">
        <f t="shared" si="140"/>
        <v>8.3086377901058495E-2</v>
      </c>
      <c r="AX657" s="118">
        <f t="shared" si="141"/>
        <v>1.0000000000000002</v>
      </c>
      <c r="AY657" s="118">
        <f>SUMPRODUCT(AN657:AW657,幕後結果_最佳化!$Z$1005:$AI$1005)</f>
        <v>-0.17194448488626959</v>
      </c>
      <c r="AZ657" s="118">
        <f>(SUMPRODUCT(AN657:AW657,MMULT(AN657:AW657,幕後結果!$AB$9:$AK$18)))*252</f>
        <v>6.3449870418691948E-2</v>
      </c>
      <c r="BA657" s="118">
        <f t="shared" si="142"/>
        <v>0.25189257714091529</v>
      </c>
      <c r="BB657" s="113">
        <f t="shared" si="143"/>
        <v>-0.85292106391082723</v>
      </c>
      <c r="BC657" s="50"/>
      <c r="BD657" s="50"/>
    </row>
    <row r="658" spans="1:56">
      <c r="A658" s="85">
        <v>657</v>
      </c>
      <c r="B658" s="114">
        <v>0.23806118044905866</v>
      </c>
      <c r="C658" s="114">
        <v>0.41073196072939555</v>
      </c>
      <c r="D658" s="114">
        <v>0.88070026804998602</v>
      </c>
      <c r="E658" s="114">
        <v>0.2400584854120793</v>
      </c>
      <c r="F658" s="114">
        <v>0.386210552543504</v>
      </c>
      <c r="G658" s="114">
        <v>0.42950793812929722</v>
      </c>
      <c r="H658" s="114">
        <v>0.52031973319441049</v>
      </c>
      <c r="I658" s="114">
        <v>0.99874227862199016</v>
      </c>
      <c r="J658" s="114">
        <v>0.51995882109047664</v>
      </c>
      <c r="K658" s="94">
        <v>0.54130611138973039</v>
      </c>
      <c r="L658" s="95"/>
      <c r="M658" s="96">
        <v>657</v>
      </c>
      <c r="N658" s="117">
        <v>-0.71255306973739929</v>
      </c>
      <c r="O658" s="117">
        <v>-0.22566250637389018</v>
      </c>
      <c r="P658" s="117">
        <v>1.1784946501180855</v>
      </c>
      <c r="Q658" s="117">
        <v>-0.70611444264095991</v>
      </c>
      <c r="R658" s="117">
        <v>-0.28920944421404776</v>
      </c>
      <c r="S658" s="117">
        <v>-0.17762705416036495</v>
      </c>
      <c r="T658" s="117">
        <v>5.0956060578183658E-2</v>
      </c>
      <c r="U658" s="114">
        <v>3.0214775705582424</v>
      </c>
      <c r="V658" s="114">
        <v>5.0050233612663017E-2</v>
      </c>
      <c r="W658" s="88">
        <v>0.10372475971882379</v>
      </c>
      <c r="X658" s="50"/>
      <c r="Y658" s="89">
        <v>657</v>
      </c>
      <c r="Z658" s="114">
        <f>(幕後結果!$AB$2+幕後結果!$AB$4*幕後結果_最佳化!$N1659)*12/3</f>
        <v>-0.93296087147236451</v>
      </c>
      <c r="AA658" s="114">
        <f>(幕後結果!$AC$2+幕後結果!$AC$4*幕後結果_最佳化!$O1659)*12/3</f>
        <v>0.71872831670318627</v>
      </c>
      <c r="AB658" s="114">
        <f>(幕後結果!$AD$2+幕後結果!$AD$4*幕後結果_最佳化!$P1659)*12/3</f>
        <v>-0.43627904280901292</v>
      </c>
      <c r="AC658" s="114">
        <f>(幕後結果!$AE$2+幕後結果!$AE$4*幕後結果_最佳化!$Q1659)*12/3</f>
        <v>-1.0399184394839738</v>
      </c>
      <c r="AD658" s="114">
        <f>(幕後結果!$AF$2+幕後結果!$AF$4*幕後結果_最佳化!$R1659)*12/3</f>
        <v>-1.3905541092461171</v>
      </c>
      <c r="AE658" s="114">
        <f>(幕後結果!$AG$2+幕後結果!$AG$4*幕後結果_最佳化!$S1659)*12/3</f>
        <v>-4.5881456283029642E-2</v>
      </c>
      <c r="AF658" s="114">
        <f>(幕後結果!$AH$2+幕後結果!$AH$4*幕後結果_最佳化!$T1659)*12/3</f>
        <v>-0.39367301910733082</v>
      </c>
      <c r="AG658" s="114">
        <f>(幕後結果!$AI$2+幕後結果!$AI$4*幕後結果_最佳化!$U1659)*12/3</f>
        <v>2.2248109201958126</v>
      </c>
      <c r="AH658" s="114">
        <f>(幕後結果!$AJ$2+幕後結果!$AJ$4*幕後結果_最佳化!$V1659)*12/3</f>
        <v>0.60820898566137349</v>
      </c>
      <c r="AI658" s="90">
        <f>(幕後結果!$AK$2+幕後結果!$AK$4*幕後結果_最佳化!$W1659)*12/3</f>
        <v>1.0336750570993005</v>
      </c>
      <c r="AJ658" s="50"/>
      <c r="AK658" s="50"/>
      <c r="AL658" s="50"/>
      <c r="AM658" s="98">
        <v>657</v>
      </c>
      <c r="AN658" s="118">
        <f t="shared" si="131"/>
        <v>3.1397508400616099E-3</v>
      </c>
      <c r="AO658" s="118">
        <f t="shared" si="132"/>
        <v>8.0980720377990353E-2</v>
      </c>
      <c r="AP658" s="118">
        <f t="shared" si="133"/>
        <v>0.1329010369150978</v>
      </c>
      <c r="AQ658" s="118">
        <f t="shared" si="134"/>
        <v>7.6525375092247425E-2</v>
      </c>
      <c r="AR658" s="118">
        <f t="shared" si="135"/>
        <v>0.19086160411484862</v>
      </c>
      <c r="AS658" s="118">
        <f t="shared" si="136"/>
        <v>8.5542094749751513E-3</v>
      </c>
      <c r="AT658" s="118">
        <f t="shared" si="137"/>
        <v>0.10316613055200843</v>
      </c>
      <c r="AU658" s="118">
        <f t="shared" si="138"/>
        <v>0.19143954493793858</v>
      </c>
      <c r="AV658" s="118">
        <f t="shared" si="139"/>
        <v>4.9923622207057435E-2</v>
      </c>
      <c r="AW658" s="118">
        <f t="shared" si="140"/>
        <v>0.16250800548777466</v>
      </c>
      <c r="AX658" s="118">
        <f t="shared" si="141"/>
        <v>1</v>
      </c>
      <c r="AY658" s="118">
        <f>SUMPRODUCT(AN658:AW658,幕後結果_最佳化!$Z$1005:$AI$1005)</f>
        <v>-0.37923374559142831</v>
      </c>
      <c r="AZ658" s="118">
        <f>(SUMPRODUCT(AN658:AW658,MMULT(AN658:AW658,幕後結果!$AB$9:$AK$18)))*252</f>
        <v>8.4465136966445684E-2</v>
      </c>
      <c r="BA658" s="118">
        <f t="shared" si="142"/>
        <v>0.29062886464775944</v>
      </c>
      <c r="BB658" s="113">
        <f t="shared" si="143"/>
        <v>-1.4524838959235933</v>
      </c>
      <c r="BC658" s="50"/>
      <c r="BD658" s="50"/>
    </row>
    <row r="659" spans="1:56">
      <c r="A659" s="85">
        <v>658</v>
      </c>
      <c r="B659" s="114">
        <v>0.25963520536178897</v>
      </c>
      <c r="C659" s="114">
        <v>0.254976728379539</v>
      </c>
      <c r="D659" s="114">
        <v>0.50678712793635228</v>
      </c>
      <c r="E659" s="114">
        <v>0.21149325430814736</v>
      </c>
      <c r="F659" s="114">
        <v>1.8821324771501891E-2</v>
      </c>
      <c r="G659" s="114">
        <v>0.93901676674124257</v>
      </c>
      <c r="H659" s="114">
        <v>0.41962535149095848</v>
      </c>
      <c r="I659" s="114">
        <v>0.1392492268262806</v>
      </c>
      <c r="J659" s="114">
        <v>0.43770530662092755</v>
      </c>
      <c r="K659" s="94">
        <v>5.3554078598444299E-2</v>
      </c>
      <c r="L659" s="95"/>
      <c r="M659" s="96">
        <v>658</v>
      </c>
      <c r="N659" s="117">
        <v>-0.64447045435479433</v>
      </c>
      <c r="O659" s="117">
        <v>-0.65891016693160842</v>
      </c>
      <c r="P659" s="117">
        <v>1.7013627557255193E-2</v>
      </c>
      <c r="Q659" s="117">
        <v>-0.80125072883267068</v>
      </c>
      <c r="R659" s="117">
        <v>-2.0787248287061235</v>
      </c>
      <c r="S659" s="117">
        <v>1.5465720801437666</v>
      </c>
      <c r="T659" s="117">
        <v>-0.20285201235324679</v>
      </c>
      <c r="U659" s="114">
        <v>-1.0836986065791676</v>
      </c>
      <c r="V659" s="114">
        <v>-0.15678967134784175</v>
      </c>
      <c r="W659" s="88">
        <v>-1.6113284307516607</v>
      </c>
      <c r="X659" s="50"/>
      <c r="Y659" s="89">
        <v>658</v>
      </c>
      <c r="Z659" s="114">
        <f>(幕後結果!$AB$2+幕後結果!$AB$4*幕後結果_最佳化!$N1660)*12/3</f>
        <v>-0.84843287332300799</v>
      </c>
      <c r="AA659" s="114">
        <f>(幕後結果!$AC$2+幕後結果!$AC$4*幕後結果_最佳化!$O1660)*12/3</f>
        <v>0.3161633075293262</v>
      </c>
      <c r="AB659" s="114">
        <f>(幕後結果!$AD$2+幕後結果!$AD$4*幕後結果_最佳化!$P1660)*12/3</f>
        <v>-1.7565547891088833</v>
      </c>
      <c r="AC659" s="114">
        <f>(幕後結果!$AE$2+幕後結果!$AE$4*幕後結果_最佳化!$Q1660)*12/3</f>
        <v>-1.1395737408481588</v>
      </c>
      <c r="AD659" s="114">
        <f>(幕後結果!$AF$2+幕後結果!$AF$4*幕後結果_最佳化!$R1660)*12/3</f>
        <v>-3.4853631112913401</v>
      </c>
      <c r="AE659" s="114">
        <f>(幕後結果!$AG$2+幕後結果!$AG$4*幕後結果_最佳化!$S1660)*12/3</f>
        <v>0.99519210964962523</v>
      </c>
      <c r="AF659" s="114">
        <f>(幕後結果!$AH$2+幕後結果!$AH$4*幕後結果_最佳化!$T1660)*12/3</f>
        <v>-0.65254938971095933</v>
      </c>
      <c r="AG659" s="114">
        <f>(幕後結果!$AI$2+幕後結果!$AI$4*幕後結果_最佳化!$U1660)*12/3</f>
        <v>-4.0339031695475462</v>
      </c>
      <c r="AH659" s="114">
        <f>(幕後結果!$AJ$2+幕後結果!$AJ$4*幕後結果_最佳化!$V1660)*12/3</f>
        <v>0.41321478994077515</v>
      </c>
      <c r="AI659" s="90">
        <f>(幕後結果!$AK$2+幕後結果!$AK$4*幕後結果_最佳化!$W1660)*12/3</f>
        <v>-1.3750967448537974</v>
      </c>
      <c r="AJ659" s="50"/>
      <c r="AK659" s="50"/>
      <c r="AL659" s="50"/>
      <c r="AM659" s="98">
        <v>658</v>
      </c>
      <c r="AN659" s="118">
        <f t="shared" si="131"/>
        <v>0.15433448778299061</v>
      </c>
      <c r="AO659" s="118">
        <f t="shared" si="132"/>
        <v>0.13773898770899509</v>
      </c>
      <c r="AP659" s="118">
        <f t="shared" si="133"/>
        <v>8.6584324649433275E-2</v>
      </c>
      <c r="AQ659" s="118">
        <f t="shared" si="134"/>
        <v>5.8502008394236853E-2</v>
      </c>
      <c r="AR659" s="118">
        <f t="shared" si="135"/>
        <v>0.11828067301780382</v>
      </c>
      <c r="AS659" s="118">
        <f t="shared" si="136"/>
        <v>5.7475565592600066E-2</v>
      </c>
      <c r="AT659" s="118">
        <f t="shared" si="137"/>
        <v>3.519001077337363E-2</v>
      </c>
      <c r="AU659" s="118">
        <f t="shared" si="138"/>
        <v>7.2404884931938002E-2</v>
      </c>
      <c r="AV659" s="118">
        <f t="shared" si="139"/>
        <v>0.13240291768731757</v>
      </c>
      <c r="AW659" s="118">
        <f t="shared" si="140"/>
        <v>0.14708613946131097</v>
      </c>
      <c r="AX659" s="118">
        <f t="shared" si="141"/>
        <v>0.99999999999999989</v>
      </c>
      <c r="AY659" s="118">
        <f>SUMPRODUCT(AN659:AW659,幕後結果_最佳化!$Z$1005:$AI$1005)</f>
        <v>9.2416011349141097E-2</v>
      </c>
      <c r="AZ659" s="118">
        <f>(SUMPRODUCT(AN659:AW659,MMULT(AN659:AW659,幕後結果!$AB$9:$AK$18)))*252</f>
        <v>7.6879018806229452E-2</v>
      </c>
      <c r="BA659" s="118">
        <f t="shared" si="142"/>
        <v>0.27727065983661064</v>
      </c>
      <c r="BB659" s="113">
        <f t="shared" si="143"/>
        <v>0.17858366759151426</v>
      </c>
      <c r="BC659" s="50"/>
      <c r="BD659" s="50"/>
    </row>
    <row r="660" spans="1:56">
      <c r="A660" s="85">
        <v>659</v>
      </c>
      <c r="B660" s="114">
        <v>0.48937402241817973</v>
      </c>
      <c r="C660" s="114">
        <v>0.58759958895319553</v>
      </c>
      <c r="D660" s="114">
        <v>0.80459696378013024</v>
      </c>
      <c r="E660" s="114">
        <v>0.39160351319781594</v>
      </c>
      <c r="F660" s="114">
        <v>2.7034721692134722E-2</v>
      </c>
      <c r="G660" s="114">
        <v>0.79916344851713395</v>
      </c>
      <c r="H660" s="114">
        <v>0.14292626633151673</v>
      </c>
      <c r="I660" s="114">
        <v>0.34362805051761813</v>
      </c>
      <c r="J660" s="114">
        <v>0.57716715285032083</v>
      </c>
      <c r="K660" s="94">
        <v>0.74528852574584326</v>
      </c>
      <c r="L660" s="95"/>
      <c r="M660" s="96">
        <v>659</v>
      </c>
      <c r="N660" s="117">
        <v>-2.66385260156871E-2</v>
      </c>
      <c r="O660" s="117">
        <v>0.22137453062976437</v>
      </c>
      <c r="P660" s="117">
        <v>0.85815646366866893</v>
      </c>
      <c r="Q660" s="117">
        <v>-0.27514215436433187</v>
      </c>
      <c r="R660" s="117">
        <v>-1.9262798232289107</v>
      </c>
      <c r="S660" s="117">
        <v>0.83863688989975804</v>
      </c>
      <c r="T660" s="117">
        <v>-1.067264236791539</v>
      </c>
      <c r="U660" s="114">
        <v>-0.40258152781270667</v>
      </c>
      <c r="V660" s="114">
        <v>0.19465161320231356</v>
      </c>
      <c r="W660" s="88">
        <v>0.65973648560623444</v>
      </c>
      <c r="X660" s="50"/>
      <c r="Y660" s="89">
        <v>659</v>
      </c>
      <c r="Z660" s="114">
        <f>(幕後結果!$AB$2+幕後結果!$AB$4*幕後結果_最佳化!$N1661)*12/3</f>
        <v>-8.1363397484325223E-2</v>
      </c>
      <c r="AA660" s="114">
        <f>(幕後結果!$AC$2+幕後結果!$AC$4*幕後結果_最佳化!$O1661)*12/3</f>
        <v>1.6324301799667822</v>
      </c>
      <c r="AB660" s="114">
        <f>(幕後結果!$AD$2+幕後結果!$AD$4*幕後結果_最佳化!$P1661)*12/3</f>
        <v>0.15763485382548592</v>
      </c>
      <c r="AC660" s="114">
        <f>(幕後結果!$AE$2+幕後結果!$AE$4*幕後結果_最佳化!$Q1661)*12/3</f>
        <v>-0.64352890580318478</v>
      </c>
      <c r="AD660" s="114">
        <f>(幕後結果!$AF$2+幕後結果!$AF$4*幕後結果_最佳化!$R1661)*12/3</f>
        <v>-2.7279778556320919</v>
      </c>
      <c r="AE660" s="114">
        <f>(幕後結果!$AG$2+幕後結果!$AG$4*幕後結果_最佳化!$S1661)*12/3</f>
        <v>0.90432980468112933</v>
      </c>
      <c r="AF660" s="114">
        <f>(幕後結果!$AH$2+幕後結果!$AH$4*幕後結果_最佳化!$T1661)*12/3</f>
        <v>-0.85488837703469844</v>
      </c>
      <c r="AG660" s="114">
        <f>(幕後結果!$AI$2+幕後結果!$AI$4*幕後結果_最佳化!$U1661)*12/3</f>
        <v>-2.6785257475569058</v>
      </c>
      <c r="AH660" s="114">
        <f>(幕後結果!$AJ$2+幕後結果!$AJ$4*幕後結果_最佳化!$V1661)*12/3</f>
        <v>0.63387571839808698</v>
      </c>
      <c r="AI660" s="90">
        <f>(幕後結果!$AK$2+幕後結果!$AK$4*幕後結果_最佳化!$W1661)*12/3</f>
        <v>0.86848768362302209</v>
      </c>
      <c r="AJ660" s="50"/>
      <c r="AK660" s="50"/>
      <c r="AL660" s="50"/>
      <c r="AM660" s="98">
        <v>659</v>
      </c>
      <c r="AN660" s="118">
        <f t="shared" si="131"/>
        <v>3.7993909346816929E-2</v>
      </c>
      <c r="AO660" s="118">
        <f t="shared" si="132"/>
        <v>4.1398305576811241E-2</v>
      </c>
      <c r="AP660" s="118">
        <f t="shared" si="133"/>
        <v>4.9876062239258757E-2</v>
      </c>
      <c r="AQ660" s="118">
        <f t="shared" si="134"/>
        <v>0.16530707941232226</v>
      </c>
      <c r="AR660" s="118">
        <f t="shared" si="135"/>
        <v>3.4433788495301286E-2</v>
      </c>
      <c r="AS660" s="118">
        <f t="shared" si="136"/>
        <v>5.4085975983099555E-2</v>
      </c>
      <c r="AT660" s="118">
        <f t="shared" si="137"/>
        <v>0.16296737186007068</v>
      </c>
      <c r="AU660" s="118">
        <f t="shared" si="138"/>
        <v>0.14642321054719923</v>
      </c>
      <c r="AV660" s="118">
        <f t="shared" si="139"/>
        <v>0.12653811419207786</v>
      </c>
      <c r="AW660" s="118">
        <f t="shared" si="140"/>
        <v>0.18097618234704227</v>
      </c>
      <c r="AX660" s="118">
        <f t="shared" si="141"/>
        <v>1</v>
      </c>
      <c r="AY660" s="118">
        <f>SUMPRODUCT(AN660:AW660,幕後結果_最佳化!$Z$1005:$AI$1005)</f>
        <v>-0.1322865430920272</v>
      </c>
      <c r="AZ660" s="118">
        <f>(SUMPRODUCT(AN660:AW660,MMULT(AN660:AW660,幕後結果!$AB$9:$AK$18)))*252</f>
        <v>5.2580363484352702E-2</v>
      </c>
      <c r="BA660" s="118">
        <f t="shared" si="142"/>
        <v>0.22930408518897499</v>
      </c>
      <c r="BB660" s="113">
        <f t="shared" si="143"/>
        <v>-0.76399224613748928</v>
      </c>
      <c r="BC660" s="50"/>
      <c r="BD660" s="50"/>
    </row>
    <row r="661" spans="1:56">
      <c r="A661" s="85">
        <v>660</v>
      </c>
      <c r="B661" s="114">
        <v>0.99307689756392525</v>
      </c>
      <c r="C661" s="114">
        <v>0.8508509039363894</v>
      </c>
      <c r="D661" s="114">
        <v>0.69667104276751424</v>
      </c>
      <c r="E661" s="114">
        <v>0.49074902122434017</v>
      </c>
      <c r="F661" s="114">
        <v>0.7464873761940527</v>
      </c>
      <c r="G661" s="114">
        <v>2.3513334398452823E-3</v>
      </c>
      <c r="H661" s="114">
        <v>0.23007010457975041</v>
      </c>
      <c r="I661" s="114">
        <v>0.82286346272383737</v>
      </c>
      <c r="J661" s="114">
        <v>0.590491877941695</v>
      </c>
      <c r="K661" s="94">
        <v>0.70529996133837503</v>
      </c>
      <c r="L661" s="95"/>
      <c r="M661" s="96">
        <v>660</v>
      </c>
      <c r="N661" s="117">
        <v>2.4612287626220932</v>
      </c>
      <c r="O661" s="117">
        <v>1.0400897783465277</v>
      </c>
      <c r="P661" s="117">
        <v>0.51484989727198804</v>
      </c>
      <c r="Q661" s="117">
        <v>-2.3190843530845062E-2</v>
      </c>
      <c r="R661" s="117">
        <v>0.66347677754271794</v>
      </c>
      <c r="S661" s="117">
        <v>-2.8267251712285639</v>
      </c>
      <c r="T661" s="117">
        <v>-0.73861599443759018</v>
      </c>
      <c r="U661" s="114">
        <v>0.9263327627524206</v>
      </c>
      <c r="V661" s="114">
        <v>0.22881045025658073</v>
      </c>
      <c r="W661" s="88">
        <v>0.53970560012130864</v>
      </c>
      <c r="X661" s="50"/>
      <c r="Y661" s="89">
        <v>660</v>
      </c>
      <c r="Z661" s="114">
        <f>(幕後結果!$AB$2+幕後結果!$AB$4*幕後結果_最佳化!$N1662)*12/3</f>
        <v>3.0074492221253046</v>
      </c>
      <c r="AA661" s="114">
        <f>(幕後結果!$AC$2+幕後結果!$AC$4*幕後結果_最佳化!$O1662)*12/3</f>
        <v>4.1174945251763884</v>
      </c>
      <c r="AB661" s="114">
        <f>(幕後結果!$AD$2+幕後結果!$AD$4*幕後結果_最佳化!$P1662)*12/3</f>
        <v>2.8360563400322492</v>
      </c>
      <c r="AC661" s="114">
        <f>(幕後結果!$AE$2+幕後結果!$AE$4*幕後結果_最佳化!$Q1662)*12/3</f>
        <v>-0.13795843888933679</v>
      </c>
      <c r="AD661" s="114">
        <f>(幕後結果!$AF$2+幕後結果!$AF$4*幕後結果_最佳化!$R1662)*12/3</f>
        <v>1.0480538601713263</v>
      </c>
      <c r="AE661" s="114">
        <f>(幕後結果!$AG$2+幕後結果!$AG$4*幕後結果_最佳化!$S1662)*12/3</f>
        <v>-1.0083587035736943</v>
      </c>
      <c r="AF661" s="114">
        <f>(幕後結果!$AH$2+幕後結果!$AH$4*幕後結果_最佳化!$T1662)*12/3</f>
        <v>-0.50788989815103958</v>
      </c>
      <c r="AG661" s="114">
        <f>(幕後結果!$AI$2+幕後結果!$AI$4*幕後結果_最佳化!$U1662)*12/3</f>
        <v>0.49635723162203327</v>
      </c>
      <c r="AH661" s="114">
        <f>(幕後結果!$AJ$2+幕後結果!$AJ$4*幕後結果_最佳化!$V1662)*12/3</f>
        <v>0.61311715366120811</v>
      </c>
      <c r="AI661" s="90">
        <f>(幕後結果!$AK$2+幕後結果!$AK$4*幕後結果_最佳化!$W1662)*12/3</f>
        <v>2.0095410793948241</v>
      </c>
      <c r="AJ661" s="50"/>
      <c r="AK661" s="50"/>
      <c r="AL661" s="50"/>
      <c r="AM661" s="98">
        <v>660</v>
      </c>
      <c r="AN661" s="118">
        <f t="shared" si="131"/>
        <v>5.039133973196145E-2</v>
      </c>
      <c r="AO661" s="118">
        <f t="shared" si="132"/>
        <v>6.1435333178203454E-2</v>
      </c>
      <c r="AP661" s="118">
        <f t="shared" si="133"/>
        <v>4.5449622744134957E-2</v>
      </c>
      <c r="AQ661" s="118">
        <f t="shared" si="134"/>
        <v>0.13470106447017993</v>
      </c>
      <c r="AR661" s="118">
        <f t="shared" si="135"/>
        <v>0.1456682114876198</v>
      </c>
      <c r="AS661" s="118">
        <f t="shared" si="136"/>
        <v>0.14953771406035016</v>
      </c>
      <c r="AT661" s="118">
        <f t="shared" si="137"/>
        <v>0.13075276193970917</v>
      </c>
      <c r="AU661" s="118">
        <f t="shared" si="138"/>
        <v>0.10820787378041213</v>
      </c>
      <c r="AV661" s="118">
        <f t="shared" si="139"/>
        <v>3.5601705522792133E-2</v>
      </c>
      <c r="AW661" s="118">
        <f t="shared" si="140"/>
        <v>0.13825437308463678</v>
      </c>
      <c r="AX661" s="118">
        <f t="shared" si="141"/>
        <v>1</v>
      </c>
      <c r="AY661" s="118">
        <f>SUMPRODUCT(AN661:AW661,幕後結果_最佳化!$Z$1005:$AI$1005)</f>
        <v>-0.16413056161082845</v>
      </c>
      <c r="AZ661" s="118">
        <f>(SUMPRODUCT(AN661:AW661,MMULT(AN661:AW661,幕後結果!$AB$9:$AK$18)))*252</f>
        <v>5.936801742009231E-2</v>
      </c>
      <c r="BA661" s="118">
        <f t="shared" si="142"/>
        <v>0.24365553024729875</v>
      </c>
      <c r="BB661" s="113">
        <f t="shared" si="143"/>
        <v>-0.84968546127683742</v>
      </c>
      <c r="BC661" s="50"/>
      <c r="BD661" s="50"/>
    </row>
    <row r="662" spans="1:56">
      <c r="A662" s="85">
        <v>661</v>
      </c>
      <c r="B662" s="114">
        <v>0.18963329841803778</v>
      </c>
      <c r="C662" s="114">
        <v>0.8228542490613735</v>
      </c>
      <c r="D662" s="114">
        <v>0.87230804754526625</v>
      </c>
      <c r="E662" s="114">
        <v>0.87231199745530286</v>
      </c>
      <c r="F662" s="114">
        <v>0.72327025259978939</v>
      </c>
      <c r="G662" s="114">
        <v>0.68936347052883895</v>
      </c>
      <c r="H662" s="114">
        <v>0.29516595990644134</v>
      </c>
      <c r="I662" s="114">
        <v>0.5183215353127093</v>
      </c>
      <c r="J662" s="114">
        <v>0.11025624870986439</v>
      </c>
      <c r="K662" s="94">
        <v>0.16939847731647717</v>
      </c>
      <c r="L662" s="95"/>
      <c r="M662" s="96">
        <v>661</v>
      </c>
      <c r="N662" s="117">
        <v>-0.87924841859747449</v>
      </c>
      <c r="O662" s="117">
        <v>0.92629729387101389</v>
      </c>
      <c r="P662" s="117">
        <v>1.1373693733169721</v>
      </c>
      <c r="Q662" s="117">
        <v>1.1373882786987799</v>
      </c>
      <c r="R662" s="117">
        <v>0.59258414147893601</v>
      </c>
      <c r="S662" s="117">
        <v>0.49404689798262402</v>
      </c>
      <c r="T662" s="117">
        <v>-0.53835509756929745</v>
      </c>
      <c r="U662" s="114">
        <v>4.5941434117211612E-2</v>
      </c>
      <c r="V662" s="114">
        <v>-1.2251664900266945</v>
      </c>
      <c r="W662" s="88">
        <v>-0.95654501217907739</v>
      </c>
      <c r="X662" s="50"/>
      <c r="Y662" s="89">
        <v>661</v>
      </c>
      <c r="Z662" s="114">
        <f>(幕後結果!$AB$2+幕後結果!$AB$4*幕後結果_最佳化!$N1663)*12/3</f>
        <v>-1.1399215480087548</v>
      </c>
      <c r="AA662" s="114">
        <f>(幕後結果!$AC$2+幕後結果!$AC$4*幕後結果_最佳化!$O1663)*12/3</f>
        <v>1.7985493139629678</v>
      </c>
      <c r="AB662" s="114">
        <f>(幕後結果!$AD$2+幕後結果!$AD$4*幕後結果_最佳化!$P1663)*12/3</f>
        <v>-0.18367201878024508</v>
      </c>
      <c r="AC662" s="114">
        <f>(幕後結果!$AE$2+幕後結果!$AE$4*幕後結果_最佳化!$Q1663)*12/3</f>
        <v>0.25270369558204181</v>
      </c>
      <c r="AD662" s="114">
        <f>(幕後結果!$AF$2+幕後結果!$AF$4*幕後結果_最佳化!$R1663)*12/3</f>
        <v>-5.2236346624457197E-2</v>
      </c>
      <c r="AE662" s="114">
        <f>(幕後結果!$AG$2+幕後結果!$AG$4*幕後結果_最佳化!$S1663)*12/3</f>
        <v>1.2175935513766716</v>
      </c>
      <c r="AF662" s="114">
        <f>(幕後結果!$AH$2+幕後結果!$AH$4*幕後結果_最佳化!$T1663)*12/3</f>
        <v>-0.25941696932831815</v>
      </c>
      <c r="AG662" s="114">
        <f>(幕後結果!$AI$2+幕後結果!$AI$4*幕後結果_最佳化!$U1663)*12/3</f>
        <v>-1.2306373125760521</v>
      </c>
      <c r="AH662" s="114">
        <f>(幕後結果!$AJ$2+幕後結果!$AJ$4*幕後結果_最佳化!$V1663)*12/3</f>
        <v>0.4036213407264943</v>
      </c>
      <c r="AI662" s="90">
        <f>(幕後結果!$AK$2+幕後結果!$AK$4*幕後結果_最佳化!$W1663)*12/3</f>
        <v>0.37173155003779162</v>
      </c>
      <c r="AJ662" s="50"/>
      <c r="AK662" s="50"/>
      <c r="AL662" s="50"/>
      <c r="AM662" s="98">
        <v>661</v>
      </c>
      <c r="AN662" s="118">
        <f t="shared" si="131"/>
        <v>8.9982813207582016E-2</v>
      </c>
      <c r="AO662" s="118">
        <f t="shared" si="132"/>
        <v>0.11652203185639588</v>
      </c>
      <c r="AP662" s="118">
        <f t="shared" si="133"/>
        <v>0.14072060397494812</v>
      </c>
      <c r="AQ662" s="118">
        <f t="shared" si="134"/>
        <v>0.11977300806361327</v>
      </c>
      <c r="AR662" s="118">
        <f t="shared" si="135"/>
        <v>4.6163418013768102E-2</v>
      </c>
      <c r="AS662" s="118">
        <f t="shared" si="136"/>
        <v>6.7144858536558966E-2</v>
      </c>
      <c r="AT662" s="118">
        <f t="shared" si="137"/>
        <v>0.1032559487258856</v>
      </c>
      <c r="AU662" s="118">
        <f t="shared" si="138"/>
        <v>8.6260260476664657E-2</v>
      </c>
      <c r="AV662" s="118">
        <f t="shared" si="139"/>
        <v>0.13402935467388011</v>
      </c>
      <c r="AW662" s="118">
        <f t="shared" si="140"/>
        <v>9.6147702470703353E-2</v>
      </c>
      <c r="AX662" s="118">
        <f t="shared" si="141"/>
        <v>1</v>
      </c>
      <c r="AY662" s="118">
        <f>SUMPRODUCT(AN662:AW662,幕後結果_最佳化!$Z$1005:$AI$1005)</f>
        <v>-2.751055438246397E-2</v>
      </c>
      <c r="AZ662" s="118">
        <f>(SUMPRODUCT(AN662:AW662,MMULT(AN662:AW662,幕後結果!$AB$9:$AK$18)))*252</f>
        <v>6.7628878167080686E-2</v>
      </c>
      <c r="BA662" s="118">
        <f t="shared" si="142"/>
        <v>0.26005552900694245</v>
      </c>
      <c r="BB662" s="113">
        <f t="shared" si="143"/>
        <v>-0.2707519992031559</v>
      </c>
      <c r="BC662" s="50"/>
      <c r="BD662" s="50"/>
    </row>
    <row r="663" spans="1:56">
      <c r="A663" s="85">
        <v>662</v>
      </c>
      <c r="B663" s="114">
        <v>0.97508010498318543</v>
      </c>
      <c r="C663" s="114">
        <v>6.3622241974221838E-2</v>
      </c>
      <c r="D663" s="114">
        <v>0.20295505481751297</v>
      </c>
      <c r="E663" s="114">
        <v>5.0934295340315794E-2</v>
      </c>
      <c r="F663" s="114">
        <v>0.15524512020834846</v>
      </c>
      <c r="G663" s="114">
        <v>0.69638828284273835</v>
      </c>
      <c r="H663" s="114">
        <v>0.50648684271986455</v>
      </c>
      <c r="I663" s="114">
        <v>0.99941559232564825</v>
      </c>
      <c r="J663" s="114">
        <v>0.52016087663001742</v>
      </c>
      <c r="K663" s="94">
        <v>0.47899244786688455</v>
      </c>
      <c r="L663" s="95"/>
      <c r="M663" s="96">
        <v>662</v>
      </c>
      <c r="N663" s="117">
        <v>1.9613364321397246</v>
      </c>
      <c r="O663" s="117">
        <v>-1.5250585926131421</v>
      </c>
      <c r="P663" s="117">
        <v>-0.83111244554126129</v>
      </c>
      <c r="Q663" s="117">
        <v>-1.6358614356149732</v>
      </c>
      <c r="R663" s="117">
        <v>-1.0141938965359452</v>
      </c>
      <c r="S663" s="117">
        <v>0.51404084478935819</v>
      </c>
      <c r="T663" s="117">
        <v>1.6260819945068918E-2</v>
      </c>
      <c r="U663" s="114">
        <v>3.2463828658199203</v>
      </c>
      <c r="V663" s="114">
        <v>5.0557352966368534E-2</v>
      </c>
      <c r="W663" s="88">
        <v>-5.2682483563360805E-2</v>
      </c>
      <c r="X663" s="50"/>
      <c r="Y663" s="89">
        <v>662</v>
      </c>
      <c r="Z663" s="114">
        <f>(幕後結果!$AB$2+幕後結果!$AB$4*幕後結果_最佳化!$N1664)*12/3</f>
        <v>2.3868077008143116</v>
      </c>
      <c r="AA663" s="114">
        <f>(幕後結果!$AC$2+幕後結果!$AC$4*幕後結果_最佳化!$O1664)*12/3</f>
        <v>1.1389242884533839</v>
      </c>
      <c r="AB663" s="114">
        <f>(幕後結果!$AD$2+幕後結果!$AD$4*幕後結果_最佳化!$P1664)*12/3</f>
        <v>-0.17511745745395357</v>
      </c>
      <c r="AC663" s="114">
        <f>(幕後結果!$AE$2+幕後結果!$AE$4*幕後結果_最佳化!$Q1664)*12/3</f>
        <v>-1.5078441541496177</v>
      </c>
      <c r="AD663" s="114">
        <f>(幕後結果!$AF$2+幕後結果!$AF$4*幕後結果_最佳化!$R1664)*12/3</f>
        <v>-1.7610191686104251</v>
      </c>
      <c r="AE663" s="114">
        <f>(幕後結果!$AG$2+幕後結果!$AG$4*幕後結果_最佳化!$S1664)*12/3</f>
        <v>0.62837390069324583</v>
      </c>
      <c r="AF663" s="114">
        <f>(幕後結果!$AH$2+幕後結果!$AH$4*幕後結果_最佳化!$T1664)*12/3</f>
        <v>-0.69971053436653863</v>
      </c>
      <c r="AG663" s="114">
        <f>(幕後結果!$AI$2+幕後結果!$AI$4*幕後結果_最佳化!$U1664)*12/3</f>
        <v>2.7071260039655942</v>
      </c>
      <c r="AH663" s="114">
        <f>(幕後結果!$AJ$2+幕後結果!$AJ$4*幕後結果_最佳化!$V1664)*12/3</f>
        <v>0.27875513925077833</v>
      </c>
      <c r="AI663" s="90">
        <f>(幕後結果!$AK$2+幕後結果!$AK$4*幕後結果_最佳化!$W1664)*12/3</f>
        <v>1.1144461533804977</v>
      </c>
      <c r="AJ663" s="50"/>
      <c r="AK663" s="50"/>
      <c r="AL663" s="50"/>
      <c r="AM663" s="98">
        <v>662</v>
      </c>
      <c r="AN663" s="118">
        <f t="shared" si="131"/>
        <v>4.0950471003936659E-2</v>
      </c>
      <c r="AO663" s="118">
        <f t="shared" si="132"/>
        <v>0.15293698686722162</v>
      </c>
      <c r="AP663" s="118">
        <f t="shared" si="133"/>
        <v>0.12319562871841888</v>
      </c>
      <c r="AQ663" s="118">
        <f t="shared" si="134"/>
        <v>2.5142713310091377E-2</v>
      </c>
      <c r="AR663" s="118">
        <f t="shared" si="135"/>
        <v>0.13920706002231689</v>
      </c>
      <c r="AS663" s="118">
        <f t="shared" si="136"/>
        <v>0.12549363781264486</v>
      </c>
      <c r="AT663" s="118">
        <f t="shared" si="137"/>
        <v>0.14736730195159928</v>
      </c>
      <c r="AU663" s="118">
        <f t="shared" si="138"/>
        <v>6.5222169850818593E-2</v>
      </c>
      <c r="AV663" s="118">
        <f t="shared" si="139"/>
        <v>0.1017158013722493</v>
      </c>
      <c r="AW663" s="118">
        <f t="shared" si="140"/>
        <v>7.8768229090702579E-2</v>
      </c>
      <c r="AX663" s="118">
        <f t="shared" si="141"/>
        <v>1.0000000000000002</v>
      </c>
      <c r="AY663" s="118">
        <f>SUMPRODUCT(AN663:AW663,幕後結果_最佳化!$Z$1005:$AI$1005)</f>
        <v>9.9156956554814352E-3</v>
      </c>
      <c r="AZ663" s="118">
        <f>(SUMPRODUCT(AN663:AW663,MMULT(AN663:AW663,幕後結果!$AB$9:$AK$18)))*252</f>
        <v>6.9125818905092284E-2</v>
      </c>
      <c r="BA663" s="118">
        <f t="shared" si="142"/>
        <v>0.26291789384728509</v>
      </c>
      <c r="BB663" s="113">
        <f t="shared" si="143"/>
        <v>-0.12545477168502414</v>
      </c>
      <c r="BC663" s="50"/>
      <c r="BD663" s="50"/>
    </row>
    <row r="664" spans="1:56">
      <c r="A664" s="85">
        <v>663</v>
      </c>
      <c r="B664" s="114">
        <v>0.95782377512109185</v>
      </c>
      <c r="C664" s="114">
        <v>0.58862740582718276</v>
      </c>
      <c r="D664" s="114">
        <v>0.21408504349060808</v>
      </c>
      <c r="E664" s="114">
        <v>0.5644801688062655</v>
      </c>
      <c r="F664" s="114">
        <v>8.3937492108580258E-2</v>
      </c>
      <c r="G664" s="114">
        <v>0.17328907488318923</v>
      </c>
      <c r="H664" s="114">
        <v>0.9632558321036222</v>
      </c>
      <c r="I664" s="114">
        <v>0.5530150413519932</v>
      </c>
      <c r="J664" s="114">
        <v>0.60804480989812015</v>
      </c>
      <c r="K664" s="94">
        <v>4.6885803944166415E-2</v>
      </c>
      <c r="L664" s="95"/>
      <c r="M664" s="96">
        <v>663</v>
      </c>
      <c r="N664" s="117">
        <v>1.7259720023835297</v>
      </c>
      <c r="O664" s="117">
        <v>0.22401556953671009</v>
      </c>
      <c r="P664" s="117">
        <v>-0.79232690624625157</v>
      </c>
      <c r="Q664" s="117">
        <v>0.16233803744073361</v>
      </c>
      <c r="R664" s="117">
        <v>-1.3790641231586869</v>
      </c>
      <c r="S664" s="117">
        <v>-0.94124728576273864</v>
      </c>
      <c r="T664" s="117">
        <v>1.7897859059897367</v>
      </c>
      <c r="U664" s="114">
        <v>0.13328256296784319</v>
      </c>
      <c r="V664" s="114">
        <v>0.27422673964652172</v>
      </c>
      <c r="W664" s="88">
        <v>-1.6758294293437948</v>
      </c>
      <c r="X664" s="50"/>
      <c r="Y664" s="89">
        <v>663</v>
      </c>
      <c r="Z664" s="114">
        <f>(幕後結果!$AB$2+幕後結果!$AB$4*幕後結果_最佳化!$N1665)*12/3</f>
        <v>2.0945908996375002</v>
      </c>
      <c r="AA664" s="114">
        <f>(幕後結果!$AC$2+幕後結果!$AC$4*幕後結果_最佳化!$O1665)*12/3</f>
        <v>2.790155629111025</v>
      </c>
      <c r="AB664" s="114">
        <f>(幕後結果!$AD$2+幕後結果!$AD$4*幕後結果_最佳化!$P1665)*12/3</f>
        <v>0.33355595789310799</v>
      </c>
      <c r="AC664" s="114">
        <f>(幕後結果!$AE$2+幕後結果!$AE$4*幕後結果_最佳化!$Q1665)*12/3</f>
        <v>-0.1825472679046366</v>
      </c>
      <c r="AD664" s="114">
        <f>(幕後結果!$AF$2+幕後結果!$AF$4*幕後結果_最佳化!$R1665)*12/3</f>
        <v>-1.6537509049283508</v>
      </c>
      <c r="AE664" s="114">
        <f>(幕後結果!$AG$2+幕後結果!$AG$4*幕後結果_最佳化!$S1665)*12/3</f>
        <v>-0.13837661450785682</v>
      </c>
      <c r="AF664" s="114">
        <f>(幕後結果!$AH$2+幕後結果!$AH$4*幕後結果_最佳化!$T1665)*12/3</f>
        <v>0.33652766040381188</v>
      </c>
      <c r="AG664" s="114">
        <f>(幕後結果!$AI$2+幕後結果!$AI$4*幕後結果_最佳化!$U1665)*12/3</f>
        <v>-1.2552446125902468</v>
      </c>
      <c r="AH664" s="114">
        <f>(幕後結果!$AJ$2+幕後結果!$AJ$4*幕後結果_最佳化!$V1665)*12/3</f>
        <v>1.2237877590074406</v>
      </c>
      <c r="AI664" s="90">
        <f>(幕後結果!$AK$2+幕後結果!$AK$4*幕後結果_最佳化!$W1665)*12/3</f>
        <v>0.10529728688508466</v>
      </c>
      <c r="AJ664" s="50"/>
      <c r="AK664" s="50"/>
      <c r="AL664" s="50"/>
      <c r="AM664" s="98">
        <v>663</v>
      </c>
      <c r="AN664" s="118">
        <f t="shared" si="131"/>
        <v>0.1225287857775632</v>
      </c>
      <c r="AO664" s="118">
        <f t="shared" si="132"/>
        <v>8.4728857455852319E-2</v>
      </c>
      <c r="AP664" s="118">
        <f t="shared" si="133"/>
        <v>0.1449181800676613</v>
      </c>
      <c r="AQ664" s="118">
        <f t="shared" si="134"/>
        <v>0.15493973604555586</v>
      </c>
      <c r="AR664" s="118">
        <f t="shared" si="135"/>
        <v>0.10230895912426877</v>
      </c>
      <c r="AS664" s="118">
        <f t="shared" si="136"/>
        <v>0.12145074661038477</v>
      </c>
      <c r="AT664" s="118">
        <f t="shared" si="137"/>
        <v>0.13804591747842218</v>
      </c>
      <c r="AU664" s="118">
        <f t="shared" si="138"/>
        <v>2.7054324524746865E-2</v>
      </c>
      <c r="AV664" s="118">
        <f t="shared" si="139"/>
        <v>2.088193872520042E-2</v>
      </c>
      <c r="AW664" s="118">
        <f t="shared" si="140"/>
        <v>8.3142554190344331E-2</v>
      </c>
      <c r="AX664" s="118">
        <f t="shared" si="141"/>
        <v>1</v>
      </c>
      <c r="AY664" s="118">
        <f>SUMPRODUCT(AN664:AW664,幕後結果_最佳化!$Z$1005:$AI$1005)</f>
        <v>-0.11641151639842839</v>
      </c>
      <c r="AZ664" s="118">
        <f>(SUMPRODUCT(AN664:AW664,MMULT(AN664:AW664,幕後結果!$AB$9:$AK$18)))*252</f>
        <v>7.0207732129832667E-2</v>
      </c>
      <c r="BA664" s="118">
        <f t="shared" si="142"/>
        <v>0.26496741710978855</v>
      </c>
      <c r="BB664" s="113">
        <f t="shared" si="143"/>
        <v>-0.60124945978704269</v>
      </c>
      <c r="BC664" s="50"/>
      <c r="BD664" s="50"/>
    </row>
    <row r="665" spans="1:56">
      <c r="A665" s="85">
        <v>664</v>
      </c>
      <c r="B665" s="114">
        <v>0.55994955978586392</v>
      </c>
      <c r="C665" s="114">
        <v>2.4069703079211857E-2</v>
      </c>
      <c r="D665" s="114">
        <v>0.74942980312487784</v>
      </c>
      <c r="E665" s="114">
        <v>0.53120329414878653</v>
      </c>
      <c r="F665" s="114">
        <v>0.8269647376327538</v>
      </c>
      <c r="G665" s="114">
        <v>0.24274374656445108</v>
      </c>
      <c r="H665" s="114">
        <v>8.1399956130453477E-2</v>
      </c>
      <c r="I665" s="114">
        <v>0.44057361716652554</v>
      </c>
      <c r="J665" s="114">
        <v>0.7840832760322376</v>
      </c>
      <c r="K665" s="94">
        <v>0.53782663109769602</v>
      </c>
      <c r="L665" s="95"/>
      <c r="M665" s="96">
        <v>664</v>
      </c>
      <c r="N665" s="117">
        <v>0.15084133278991124</v>
      </c>
      <c r="O665" s="117">
        <v>-1.9761357342533192</v>
      </c>
      <c r="P665" s="117">
        <v>0.67269650152821192</v>
      </c>
      <c r="Q665" s="117">
        <v>7.8294978596721743E-2</v>
      </c>
      <c r="R665" s="117">
        <v>0.94223854318884404</v>
      </c>
      <c r="S665" s="117">
        <v>-0.69750391027511338</v>
      </c>
      <c r="T665" s="117">
        <v>-1.3957164048034141</v>
      </c>
      <c r="U665" s="114">
        <v>-0.14951505041911931</v>
      </c>
      <c r="V665" s="114">
        <v>0.78605810345105842</v>
      </c>
      <c r="W665" s="88">
        <v>9.4959824833571058E-2</v>
      </c>
      <c r="X665" s="50"/>
      <c r="Y665" s="89">
        <v>664</v>
      </c>
      <c r="Z665" s="114">
        <f>(幕後結果!$AB$2+幕後結果!$AB$4*幕後結果_最佳化!$N1666)*12/3</f>
        <v>0.1389867916551577</v>
      </c>
      <c r="AA665" s="114">
        <f>(幕後結果!$AC$2+幕後結果!$AC$4*幕後結果_最佳化!$O1666)*12/3</f>
        <v>-0.52006625310275378</v>
      </c>
      <c r="AB665" s="114">
        <f>(幕後結果!$AD$2+幕後結果!$AD$4*幕後結果_最佳化!$P1666)*12/3</f>
        <v>-0.75273537087611564</v>
      </c>
      <c r="AC665" s="114">
        <f>(幕後結果!$AE$2+幕後結果!$AE$4*幕後結果_最佳化!$Q1666)*12/3</f>
        <v>-0.65254258117881481</v>
      </c>
      <c r="AD665" s="114">
        <f>(幕後結果!$AF$2+幕後結果!$AF$4*幕後結果_最佳化!$R1666)*12/3</f>
        <v>4.0355112584378405E-2</v>
      </c>
      <c r="AE665" s="114">
        <f>(幕後結果!$AG$2+幕後結果!$AG$4*幕後結果_最佳化!$S1666)*12/3</f>
        <v>-0.28609501862986425</v>
      </c>
      <c r="AF665" s="114">
        <f>(幕後結果!$AH$2+幕後結果!$AH$4*幕後結果_最佳化!$T1666)*12/3</f>
        <v>-0.88506650739961168</v>
      </c>
      <c r="AG665" s="114">
        <f>(幕後結果!$AI$2+幕後結果!$AI$4*幕後結果_最佳化!$U1666)*12/3</f>
        <v>-1.1165846591687458</v>
      </c>
      <c r="AH665" s="114">
        <f>(幕後結果!$AJ$2+幕後結果!$AJ$4*幕後結果_最佳化!$V1666)*12/3</f>
        <v>0.4016907994892624</v>
      </c>
      <c r="AI665" s="90">
        <f>(幕後結果!$AK$2+幕後結果!$AK$4*幕後結果_最佳化!$W1666)*12/3</f>
        <v>0.76090805044222209</v>
      </c>
      <c r="AJ665" s="50"/>
      <c r="AK665" s="50"/>
      <c r="AL665" s="50"/>
      <c r="AM665" s="98">
        <v>664</v>
      </c>
      <c r="AN665" s="118">
        <f t="shared" si="131"/>
        <v>4.9584405770709314E-2</v>
      </c>
      <c r="AO665" s="118">
        <f t="shared" si="132"/>
        <v>4.2400810089249188E-2</v>
      </c>
      <c r="AP665" s="118">
        <f t="shared" si="133"/>
        <v>0.2303818148426536</v>
      </c>
      <c r="AQ665" s="118">
        <f t="shared" si="134"/>
        <v>2.5682078253155133E-3</v>
      </c>
      <c r="AR665" s="118">
        <f t="shared" si="135"/>
        <v>0.24078627750930964</v>
      </c>
      <c r="AS665" s="118">
        <f t="shared" si="136"/>
        <v>0.11668563107028196</v>
      </c>
      <c r="AT665" s="118">
        <f t="shared" si="137"/>
        <v>4.2710673868555711E-2</v>
      </c>
      <c r="AU665" s="118">
        <f t="shared" si="138"/>
        <v>7.3027931913169156E-2</v>
      </c>
      <c r="AV665" s="118">
        <f t="shared" si="139"/>
        <v>0.19804758962860627</v>
      </c>
      <c r="AW665" s="118">
        <f t="shared" si="140"/>
        <v>3.8066574821493354E-3</v>
      </c>
      <c r="AX665" s="118">
        <f t="shared" si="141"/>
        <v>0.99999999999999978</v>
      </c>
      <c r="AY665" s="118">
        <f>SUMPRODUCT(AN665:AW665,幕後結果_最佳化!$Z$1005:$AI$1005)</f>
        <v>-0.294466437139773</v>
      </c>
      <c r="AZ665" s="118">
        <f>(SUMPRODUCT(AN665:AW665,MMULT(AN665:AW665,幕後結果!$AB$9:$AK$18)))*252</f>
        <v>9.6300171813368307E-2</v>
      </c>
      <c r="BA665" s="118">
        <f t="shared" si="142"/>
        <v>0.31032268981395528</v>
      </c>
      <c r="BB665" s="113">
        <f t="shared" si="143"/>
        <v>-1.0871471800596695</v>
      </c>
      <c r="BC665" s="50"/>
      <c r="BD665" s="50"/>
    </row>
    <row r="666" spans="1:56">
      <c r="A666" s="85">
        <v>665</v>
      </c>
      <c r="B666" s="114">
        <v>0.53304320332002919</v>
      </c>
      <c r="C666" s="114">
        <v>0.96332249194105413</v>
      </c>
      <c r="D666" s="114">
        <v>0.58281380562922691</v>
      </c>
      <c r="E666" s="114">
        <v>6.0902936151689069E-2</v>
      </c>
      <c r="F666" s="114">
        <v>0.7788801539730954</v>
      </c>
      <c r="G666" s="114">
        <v>0.31330546372316337</v>
      </c>
      <c r="H666" s="114">
        <v>0.45191907374497187</v>
      </c>
      <c r="I666" s="114">
        <v>0.25034181494432572</v>
      </c>
      <c r="J666" s="114">
        <v>0.35729691611405512</v>
      </c>
      <c r="K666" s="94">
        <v>0.18398651070381611</v>
      </c>
      <c r="L666" s="95"/>
      <c r="M666" s="96">
        <v>665</v>
      </c>
      <c r="N666" s="117">
        <v>8.2921959066630302E-2</v>
      </c>
      <c r="O666" s="117">
        <v>1.7906155115779734</v>
      </c>
      <c r="P666" s="117">
        <v>0.20909716378575033</v>
      </c>
      <c r="Q666" s="117">
        <v>-1.5472379736001272</v>
      </c>
      <c r="R666" s="117">
        <v>0.76841664936858323</v>
      </c>
      <c r="S666" s="117">
        <v>-0.48650250819058022</v>
      </c>
      <c r="T666" s="117">
        <v>-0.12081426947588518</v>
      </c>
      <c r="U666" s="114">
        <v>-0.67341449448477919</v>
      </c>
      <c r="V666" s="114">
        <v>-0.36569345269814635</v>
      </c>
      <c r="W666" s="88">
        <v>-0.90027669256440268</v>
      </c>
      <c r="X666" s="50"/>
      <c r="Y666" s="89">
        <v>665</v>
      </c>
      <c r="Z666" s="114">
        <f>(幕後結果!$AB$2+幕後結果!$AB$4*幕後結果_最佳化!$N1667)*12/3</f>
        <v>5.4661466252723362E-2</v>
      </c>
      <c r="AA666" s="114">
        <f>(幕後結果!$AC$2+幕後結果!$AC$4*幕後結果_最佳化!$O1667)*12/3</f>
        <v>3.3252514128020532</v>
      </c>
      <c r="AB666" s="114">
        <f>(幕後結果!$AD$2+幕後結果!$AD$4*幕後結果_最佳化!$P1667)*12/3</f>
        <v>0.24660786736343554</v>
      </c>
      <c r="AC666" s="114">
        <f>(幕後結果!$AE$2+幕後結果!$AE$4*幕後結果_最佳化!$Q1667)*12/3</f>
        <v>-1.2614268166863492</v>
      </c>
      <c r="AD666" s="114">
        <f>(幕後結果!$AF$2+幕後結果!$AF$4*幕後結果_最佳化!$R1667)*12/3</f>
        <v>-1.1712356866644402E-3</v>
      </c>
      <c r="AE666" s="114">
        <f>(幕後結果!$AG$2+幕後結果!$AG$4*幕後結果_最佳化!$S1667)*12/3</f>
        <v>0.26751332843546405</v>
      </c>
      <c r="AF666" s="114">
        <f>(幕後結果!$AH$2+幕後結果!$AH$4*幕後結果_最佳化!$T1667)*12/3</f>
        <v>-0.43348201961703686</v>
      </c>
      <c r="AG666" s="114">
        <f>(幕後結果!$AI$2+幕後結果!$AI$4*幕後結果_最佳化!$U1667)*12/3</f>
        <v>-3.1217016850458705</v>
      </c>
      <c r="AH666" s="114">
        <f>(幕後結果!$AJ$2+幕後結果!$AJ$4*幕後結果_最佳化!$V1667)*12/3</f>
        <v>0.34054041403431451</v>
      </c>
      <c r="AI666" s="90">
        <f>(幕後結果!$AK$2+幕後結果!$AK$4*幕後結果_最佳化!$W1667)*12/3</f>
        <v>-0.43719815189295225</v>
      </c>
      <c r="AJ666" s="50"/>
      <c r="AK666" s="50"/>
      <c r="AL666" s="50"/>
      <c r="AM666" s="98">
        <v>665</v>
      </c>
      <c r="AN666" s="118">
        <f t="shared" si="131"/>
        <v>0.12308407166084963</v>
      </c>
      <c r="AO666" s="118">
        <f t="shared" si="132"/>
        <v>2.4147345761892512E-2</v>
      </c>
      <c r="AP666" s="118">
        <f t="shared" si="133"/>
        <v>0.10194967176702718</v>
      </c>
      <c r="AQ666" s="118">
        <f t="shared" si="134"/>
        <v>0.13437961273059121</v>
      </c>
      <c r="AR666" s="118">
        <f t="shared" si="135"/>
        <v>3.6798772580209159E-2</v>
      </c>
      <c r="AS666" s="118">
        <f t="shared" si="136"/>
        <v>0.13547652779846309</v>
      </c>
      <c r="AT666" s="118">
        <f t="shared" si="137"/>
        <v>0.12054925048037815</v>
      </c>
      <c r="AU666" s="118">
        <f t="shared" si="138"/>
        <v>7.0951475847520026E-2</v>
      </c>
      <c r="AV666" s="118">
        <f t="shared" si="139"/>
        <v>0.12529859169233609</v>
      </c>
      <c r="AW666" s="118">
        <f t="shared" si="140"/>
        <v>0.12736467968073287</v>
      </c>
      <c r="AX666" s="118">
        <f t="shared" si="141"/>
        <v>0.99999999999999978</v>
      </c>
      <c r="AY666" s="118">
        <f>SUMPRODUCT(AN666:AW666,幕後結果_最佳化!$Z$1005:$AI$1005)</f>
        <v>-5.4331966381113234E-2</v>
      </c>
      <c r="AZ666" s="118">
        <f>(SUMPRODUCT(AN666:AW666,MMULT(AN666:AW666,幕後結果!$AB$9:$AK$18)))*252</f>
        <v>5.7448706609163472E-2</v>
      </c>
      <c r="BA666" s="118">
        <f t="shared" si="142"/>
        <v>0.23968459818929433</v>
      </c>
      <c r="BB666" s="113">
        <f t="shared" si="143"/>
        <v>-0.40566630945690929</v>
      </c>
      <c r="BC666" s="50"/>
      <c r="BD666" s="50"/>
    </row>
    <row r="667" spans="1:56">
      <c r="A667" s="85">
        <v>666</v>
      </c>
      <c r="B667" s="114">
        <v>0.61293947039877161</v>
      </c>
      <c r="C667" s="114">
        <v>0.76095829646062096</v>
      </c>
      <c r="D667" s="114">
        <v>0.99665749654352354</v>
      </c>
      <c r="E667" s="114">
        <v>0.45462402520479883</v>
      </c>
      <c r="F667" s="114">
        <v>0.80529626818404743</v>
      </c>
      <c r="G667" s="114">
        <v>0.80496267301639901</v>
      </c>
      <c r="H667" s="114">
        <v>0.72803617207208582</v>
      </c>
      <c r="I667" s="114">
        <v>0.34086463311986193</v>
      </c>
      <c r="J667" s="114">
        <v>0.88431491491584757</v>
      </c>
      <c r="K667" s="94">
        <v>0.30397345732988712</v>
      </c>
      <c r="L667" s="95"/>
      <c r="M667" s="96">
        <v>666</v>
      </c>
      <c r="N667" s="117">
        <v>0.28698858684798645</v>
      </c>
      <c r="O667" s="117">
        <v>0.7093885243981054</v>
      </c>
      <c r="P667" s="117">
        <v>2.7121414017576759</v>
      </c>
      <c r="Q667" s="117">
        <v>-0.11398706100520199</v>
      </c>
      <c r="R667" s="117">
        <v>0.86069242971128024</v>
      </c>
      <c r="S667" s="117">
        <v>0.85948198665129472</v>
      </c>
      <c r="T667" s="117">
        <v>0.60688436342974938</v>
      </c>
      <c r="U667" s="114">
        <v>-0.4101045348720771</v>
      </c>
      <c r="V667" s="114">
        <v>1.1968368036525068</v>
      </c>
      <c r="W667" s="88">
        <v>-0.51300629875600612</v>
      </c>
      <c r="X667" s="50"/>
      <c r="Y667" s="89">
        <v>666</v>
      </c>
      <c r="Z667" s="114">
        <f>(幕後結果!$AB$2+幕後結果!$AB$4*幕後結果_最佳化!$N1668)*12/3</f>
        <v>0.30802046896599294</v>
      </c>
      <c r="AA667" s="114">
        <f>(幕後結果!$AC$2+幕後結果!$AC$4*幕後結果_最佳化!$O1668)*12/3</f>
        <v>2.3431073371428726</v>
      </c>
      <c r="AB667" s="114">
        <f>(幕後結果!$AD$2+幕後結果!$AD$4*幕後結果_最佳化!$P1668)*12/3</f>
        <v>2.6390273930798998</v>
      </c>
      <c r="AC667" s="114">
        <f>(幕後結果!$AE$2+幕後結果!$AE$4*幕後結果_最佳化!$Q1668)*12/3</f>
        <v>-0.45964521639778749</v>
      </c>
      <c r="AD667" s="114">
        <f>(幕後結果!$AF$2+幕後結果!$AF$4*幕後結果_最佳化!$R1668)*12/3</f>
        <v>0.6834720431659157</v>
      </c>
      <c r="AE667" s="114">
        <f>(幕後結果!$AG$2+幕後結果!$AG$4*幕後結果_最佳化!$S1668)*12/3</f>
        <v>1.7929375200938196</v>
      </c>
      <c r="AF667" s="114">
        <f>(幕後結果!$AH$2+幕後結果!$AH$4*幕後結果_最佳化!$T1668)*12/3</f>
        <v>1.8275307371393434E-2</v>
      </c>
      <c r="AG667" s="114">
        <f>(幕後結果!$AI$2+幕後結果!$AI$4*幕後結果_最佳化!$U1668)*12/3</f>
        <v>-0.96184473621687239</v>
      </c>
      <c r="AH667" s="114">
        <f>(幕後結果!$AJ$2+幕後結果!$AJ$4*幕後結果_最佳化!$V1668)*12/3</f>
        <v>1.7466170493166111</v>
      </c>
      <c r="AI667" s="90">
        <f>(幕後結果!$AK$2+幕後結果!$AK$4*幕後結果_最佳化!$W1668)*12/3</f>
        <v>0.55303323936376869</v>
      </c>
      <c r="AJ667" s="50"/>
      <c r="AK667" s="50"/>
      <c r="AL667" s="50"/>
      <c r="AM667" s="98">
        <v>666</v>
      </c>
      <c r="AN667" s="118">
        <f t="shared" si="131"/>
        <v>0.17783001049431577</v>
      </c>
      <c r="AO667" s="118">
        <f t="shared" si="132"/>
        <v>0.17990946207879871</v>
      </c>
      <c r="AP667" s="118">
        <f t="shared" si="133"/>
        <v>1.0313437069814274E-2</v>
      </c>
      <c r="AQ667" s="118">
        <f t="shared" si="134"/>
        <v>0.21793048910718527</v>
      </c>
      <c r="AR667" s="118">
        <f t="shared" si="135"/>
        <v>0.10486334858437124</v>
      </c>
      <c r="AS667" s="118">
        <f t="shared" si="136"/>
        <v>1.4756093632034959E-2</v>
      </c>
      <c r="AT667" s="118">
        <f t="shared" si="137"/>
        <v>0.17330511565528867</v>
      </c>
      <c r="AU667" s="118">
        <f t="shared" si="138"/>
        <v>4.2089559827818016E-3</v>
      </c>
      <c r="AV667" s="118">
        <f t="shared" si="139"/>
        <v>0.10214711876882394</v>
      </c>
      <c r="AW667" s="118">
        <f t="shared" si="140"/>
        <v>1.4735968626585378E-2</v>
      </c>
      <c r="AX667" s="118">
        <f t="shared" si="141"/>
        <v>1.0000000000000002</v>
      </c>
      <c r="AY667" s="118">
        <f>SUMPRODUCT(AN667:AW667,幕後結果_最佳化!$Z$1005:$AI$1005)</f>
        <v>5.8508594005115461E-2</v>
      </c>
      <c r="AZ667" s="118">
        <f>(SUMPRODUCT(AN667:AW667,MMULT(AN667:AW667,幕後結果!$AB$9:$AK$18)))*252</f>
        <v>5.5362657270898077E-2</v>
      </c>
      <c r="BA667" s="118">
        <f t="shared" si="142"/>
        <v>0.23529270551995035</v>
      </c>
      <c r="BB667" s="113">
        <f t="shared" si="143"/>
        <v>6.6336922645449437E-2</v>
      </c>
      <c r="BC667" s="50"/>
      <c r="BD667" s="50"/>
    </row>
    <row r="668" spans="1:56">
      <c r="A668" s="85">
        <v>667</v>
      </c>
      <c r="B668" s="114">
        <v>0.12544169429423513</v>
      </c>
      <c r="C668" s="114">
        <v>0.5065223335036444</v>
      </c>
      <c r="D668" s="114">
        <v>0.32174036926467697</v>
      </c>
      <c r="E668" s="114">
        <v>0.21996958333152361</v>
      </c>
      <c r="F668" s="114">
        <v>2.1582848911284369E-2</v>
      </c>
      <c r="G668" s="114">
        <v>0.94913885624228866</v>
      </c>
      <c r="H668" s="114">
        <v>0.41110346256182217</v>
      </c>
      <c r="I668" s="114">
        <v>0.11866554226617243</v>
      </c>
      <c r="J668" s="114">
        <v>0.87425577388253162</v>
      </c>
      <c r="K668" s="94">
        <v>0.1132340229496549</v>
      </c>
      <c r="L668" s="95"/>
      <c r="M668" s="96">
        <v>667</v>
      </c>
      <c r="N668" s="117">
        <v>-1.1482063497679869</v>
      </c>
      <c r="O668" s="117">
        <v>1.6349793973876214E-2</v>
      </c>
      <c r="P668" s="117">
        <v>-0.46283765474117644</v>
      </c>
      <c r="Q668" s="117">
        <v>-0.77229594480041575</v>
      </c>
      <c r="R668" s="117">
        <v>-2.0221031388959299</v>
      </c>
      <c r="S668" s="117">
        <v>1.6365607256687733</v>
      </c>
      <c r="T668" s="117">
        <v>-0.22470737729264342</v>
      </c>
      <c r="U668" s="114">
        <v>-1.1816840622899971</v>
      </c>
      <c r="V668" s="114">
        <v>1.1467415509140519</v>
      </c>
      <c r="W668" s="88">
        <v>-1.2095072019245436</v>
      </c>
      <c r="X668" s="50"/>
      <c r="Y668" s="89">
        <v>667</v>
      </c>
      <c r="Z668" s="114">
        <f>(幕後結果!$AB$2+幕後結果!$AB$4*幕後結果_最佳化!$N1669)*12/3</f>
        <v>-1.4738463741993251</v>
      </c>
      <c r="AA668" s="114">
        <f>(幕後結果!$AC$2+幕後結果!$AC$4*幕後結果_最佳化!$O1669)*12/3</f>
        <v>0.68156191468632288</v>
      </c>
      <c r="AB668" s="114">
        <f>(幕後結果!$AD$2+幕後結果!$AD$4*幕後結果_最佳化!$P1669)*12/3</f>
        <v>-2.5256634919605698</v>
      </c>
      <c r="AC668" s="114">
        <f>(幕後結果!$AE$2+幕後結果!$AE$4*幕後結果_最佳化!$Q1669)*12/3</f>
        <v>-1.0921154931483834</v>
      </c>
      <c r="AD668" s="114">
        <f>(幕後結果!$AF$2+幕後結果!$AF$4*幕後結果_最佳化!$R1669)*12/3</f>
        <v>-3.602015578356546</v>
      </c>
      <c r="AE668" s="114">
        <f>(幕後結果!$AG$2+幕後結果!$AG$4*幕後結果_最佳化!$S1669)*12/3</f>
        <v>1.0394479422190701</v>
      </c>
      <c r="AF668" s="114">
        <f>(幕後結果!$AH$2+幕後結果!$AH$4*幕後結果_最佳化!$T1669)*12/3</f>
        <v>-0.61939580364690272</v>
      </c>
      <c r="AG668" s="114">
        <f>(幕後結果!$AI$2+幕後結果!$AI$4*幕後結果_最佳化!$U1669)*12/3</f>
        <v>-4.6318001048176374</v>
      </c>
      <c r="AH668" s="114">
        <f>(幕後結果!$AJ$2+幕後結果!$AJ$4*幕後結果_最佳化!$V1669)*12/3</f>
        <v>1.0375938046755411</v>
      </c>
      <c r="AI668" s="90">
        <f>(幕後結果!$AK$2+幕後結果!$AK$4*幕後結果_最佳化!$W1669)*12/3</f>
        <v>-1.1113156190111324</v>
      </c>
      <c r="AJ668" s="50"/>
      <c r="AK668" s="50"/>
      <c r="AL668" s="50"/>
      <c r="AM668" s="98">
        <v>667</v>
      </c>
      <c r="AN668" s="118">
        <f t="shared" si="131"/>
        <v>5.6737864581445148E-2</v>
      </c>
      <c r="AO668" s="118">
        <f t="shared" si="132"/>
        <v>0.10141969978390238</v>
      </c>
      <c r="AP668" s="118">
        <f t="shared" si="133"/>
        <v>3.5527014257603969E-2</v>
      </c>
      <c r="AQ668" s="118">
        <f t="shared" si="134"/>
        <v>7.7284988348667968E-2</v>
      </c>
      <c r="AR668" s="118">
        <f t="shared" si="135"/>
        <v>0.13184804807017306</v>
      </c>
      <c r="AS668" s="118">
        <f t="shared" si="136"/>
        <v>6.739367706233558E-2</v>
      </c>
      <c r="AT668" s="118">
        <f t="shared" si="137"/>
        <v>0.13815377385105665</v>
      </c>
      <c r="AU668" s="118">
        <f t="shared" si="138"/>
        <v>0.10785355949696591</v>
      </c>
      <c r="AV668" s="118">
        <f t="shared" si="139"/>
        <v>0.18275118212242608</v>
      </c>
      <c r="AW668" s="118">
        <f t="shared" si="140"/>
        <v>0.10103019242542337</v>
      </c>
      <c r="AX668" s="118">
        <f t="shared" si="141"/>
        <v>1</v>
      </c>
      <c r="AY668" s="118">
        <f>SUMPRODUCT(AN668:AW668,幕後結果_最佳化!$Z$1005:$AI$1005)</f>
        <v>-3.6886979538860235E-2</v>
      </c>
      <c r="AZ668" s="118">
        <f>(SUMPRODUCT(AN668:AW668,MMULT(AN668:AW668,幕後結果!$AB$9:$AK$18)))*252</f>
        <v>5.2441078991265898E-2</v>
      </c>
      <c r="BA668" s="118">
        <f t="shared" si="142"/>
        <v>0.22900017246994794</v>
      </c>
      <c r="BB668" s="113">
        <f t="shared" si="143"/>
        <v>-0.34841449540537273</v>
      </c>
      <c r="BC668" s="50"/>
      <c r="BD668" s="50"/>
    </row>
    <row r="669" spans="1:56">
      <c r="A669" s="85">
        <v>668</v>
      </c>
      <c r="B669" s="114">
        <v>0.35603898486449248</v>
      </c>
      <c r="C669" s="114">
        <v>0.49492649517601839</v>
      </c>
      <c r="D669" s="114">
        <v>0.75762783820512869</v>
      </c>
      <c r="E669" s="114">
        <v>0.31876764067247754</v>
      </c>
      <c r="F669" s="114">
        <v>0.55238337574283225</v>
      </c>
      <c r="G669" s="114">
        <v>0.97503653303441284</v>
      </c>
      <c r="H669" s="114">
        <v>0.63183727664806866</v>
      </c>
      <c r="I669" s="114">
        <v>0.98901557876856927</v>
      </c>
      <c r="J669" s="114">
        <v>0.86122149636618195</v>
      </c>
      <c r="K669" s="94">
        <v>0.40861733563056979</v>
      </c>
      <c r="L669" s="95"/>
      <c r="M669" s="96">
        <v>668</v>
      </c>
      <c r="N669" s="117">
        <v>-0.36906675278506901</v>
      </c>
      <c r="O669" s="117">
        <v>-1.2717733464231568E-2</v>
      </c>
      <c r="P669" s="117">
        <v>0.69869233753152571</v>
      </c>
      <c r="Q669" s="117">
        <v>-0.47114767549783643</v>
      </c>
      <c r="R669" s="117">
        <v>0.13168525529657463</v>
      </c>
      <c r="S669" s="117">
        <v>1.9605894510553161</v>
      </c>
      <c r="T669" s="117">
        <v>0.33672336698461913</v>
      </c>
      <c r="U669" s="114">
        <v>2.2909061457813169</v>
      </c>
      <c r="V669" s="114">
        <v>1.0858236809716044</v>
      </c>
      <c r="W669" s="88">
        <v>-0.23110314581567426</v>
      </c>
      <c r="X669" s="50"/>
      <c r="Y669" s="89">
        <v>668</v>
      </c>
      <c r="Z669" s="114">
        <f>(幕後結果!$AB$2+幕後結果!$AB$4*幕後結果_最佳化!$N1670)*12/3</f>
        <v>-0.50650529833505409</v>
      </c>
      <c r="AA669" s="114">
        <f>(幕後結果!$AC$2+幕後結果!$AC$4*幕後結果_最佳化!$O1670)*12/3</f>
        <v>1.1650079591591733</v>
      </c>
      <c r="AB669" s="114">
        <f>(幕後結果!$AD$2+幕後結果!$AD$4*幕後結果_最佳化!$P1670)*12/3</f>
        <v>-0.47746600230730946</v>
      </c>
      <c r="AC669" s="114">
        <f>(幕後結果!$AE$2+幕後結果!$AE$4*幕後結果_最佳化!$Q1670)*12/3</f>
        <v>-0.82932046706299545</v>
      </c>
      <c r="AD669" s="114">
        <f>(幕後結果!$AF$2+幕後結果!$AF$4*幕後結果_最佳化!$R1670)*12/3</f>
        <v>-0.82276920740372039</v>
      </c>
      <c r="AE669" s="114">
        <f>(幕後結果!$AG$2+幕後結果!$AG$4*幕後結果_最佳化!$S1670)*12/3</f>
        <v>2.0857214820633065</v>
      </c>
      <c r="AF669" s="114">
        <f>(幕後結果!$AH$2+幕後結果!$AH$4*幕後結果_最佳化!$T1670)*12/3</f>
        <v>-0.23882556808936375</v>
      </c>
      <c r="AG669" s="114">
        <f>(幕後結果!$AI$2+幕後結果!$AI$4*幕後結果_最佳化!$U1670)*12/3</f>
        <v>1.5488597274929525</v>
      </c>
      <c r="AH669" s="114">
        <f>(幕後結果!$AJ$2+幕後結果!$AJ$4*幕後結果_最佳化!$V1670)*12/3</f>
        <v>1.3943514752774115</v>
      </c>
      <c r="AI669" s="90">
        <f>(幕後結果!$AK$2+幕後結果!$AK$4*幕後結果_最佳化!$W1670)*12/3</f>
        <v>0.94797275539674519</v>
      </c>
      <c r="AJ669" s="50"/>
      <c r="AK669" s="50"/>
      <c r="AL669" s="50"/>
      <c r="AM669" s="98">
        <v>668</v>
      </c>
      <c r="AN669" s="118">
        <f t="shared" si="131"/>
        <v>0.14211623355195485</v>
      </c>
      <c r="AO669" s="118">
        <f t="shared" si="132"/>
        <v>4.8108666916937694E-2</v>
      </c>
      <c r="AP669" s="118">
        <f t="shared" si="133"/>
        <v>6.2422462790380405E-2</v>
      </c>
      <c r="AQ669" s="118">
        <f t="shared" si="134"/>
        <v>0.1199287377351632</v>
      </c>
      <c r="AR669" s="118">
        <f t="shared" si="135"/>
        <v>0.11599689184906274</v>
      </c>
      <c r="AS669" s="118">
        <f t="shared" si="136"/>
        <v>0.14494144696073441</v>
      </c>
      <c r="AT669" s="118">
        <f t="shared" si="137"/>
        <v>9.3988610445247436E-2</v>
      </c>
      <c r="AU669" s="118">
        <f t="shared" si="138"/>
        <v>8.8583884794582402E-2</v>
      </c>
      <c r="AV669" s="118">
        <f t="shared" si="139"/>
        <v>5.2630006488567756E-2</v>
      </c>
      <c r="AW669" s="118">
        <f t="shared" si="140"/>
        <v>0.13128305846736893</v>
      </c>
      <c r="AX669" s="118">
        <f t="shared" si="141"/>
        <v>0.99999999999999978</v>
      </c>
      <c r="AY669" s="118">
        <f>SUMPRODUCT(AN669:AW669,幕後結果_最佳化!$Z$1005:$AI$1005)</f>
        <v>-0.11391439059040044</v>
      </c>
      <c r="AZ669" s="118">
        <f>(SUMPRODUCT(AN669:AW669,MMULT(AN669:AW669,幕後結果!$AB$9:$AK$18)))*252</f>
        <v>6.5458337982703008E-2</v>
      </c>
      <c r="BA669" s="118">
        <f t="shared" si="142"/>
        <v>0.25584827140847172</v>
      </c>
      <c r="BB669" s="113">
        <f t="shared" si="143"/>
        <v>-0.61291948437689525</v>
      </c>
      <c r="BC669" s="50"/>
      <c r="BD669" s="50"/>
    </row>
    <row r="670" spans="1:56">
      <c r="A670" s="85">
        <v>669</v>
      </c>
      <c r="B670" s="114">
        <v>0.46100181336110579</v>
      </c>
      <c r="C670" s="114">
        <v>0.79137486918445199</v>
      </c>
      <c r="D670" s="114">
        <v>0.97110545155894967</v>
      </c>
      <c r="E670" s="114">
        <v>0.79042884028922988</v>
      </c>
      <c r="F670" s="114">
        <v>0.31936837074195368</v>
      </c>
      <c r="G670" s="114">
        <v>0.29112164553874842</v>
      </c>
      <c r="H670" s="114">
        <v>0.76902332219296854</v>
      </c>
      <c r="I670" s="114">
        <v>0.52209166011857411</v>
      </c>
      <c r="J670" s="114">
        <v>0.45308882414587126</v>
      </c>
      <c r="K670" s="94">
        <v>0.99068905536698137</v>
      </c>
      <c r="L670" s="95"/>
      <c r="M670" s="96">
        <v>669</v>
      </c>
      <c r="N670" s="117">
        <v>-9.7910166948840166E-2</v>
      </c>
      <c r="O670" s="117">
        <v>0.8112009822780889</v>
      </c>
      <c r="P670" s="117">
        <v>1.897294375712963</v>
      </c>
      <c r="Q670" s="117">
        <v>0.80791012986898958</v>
      </c>
      <c r="R670" s="117">
        <v>-0.46946577693480857</v>
      </c>
      <c r="S670" s="117">
        <v>-0.55011092897451608</v>
      </c>
      <c r="T670" s="117">
        <v>0.73563418017645033</v>
      </c>
      <c r="U670" s="114">
        <v>5.5403911420718377E-2</v>
      </c>
      <c r="V670" s="114">
        <v>-0.11786118552468293</v>
      </c>
      <c r="W670" s="88">
        <v>2.3530148723845334</v>
      </c>
      <c r="X670" s="50"/>
      <c r="Y670" s="89">
        <v>669</v>
      </c>
      <c r="Z670" s="114">
        <f>(幕後結果!$AB$2+幕後結果!$AB$4*幕後結果_最佳化!$N1671)*12/3</f>
        <v>-0.16985073157164651</v>
      </c>
      <c r="AA670" s="114">
        <f>(幕後結果!$AC$2+幕後結果!$AC$4*幕後結果_最佳化!$O1671)*12/3</f>
        <v>2.1945988732213202</v>
      </c>
      <c r="AB670" s="114">
        <f>(幕後結果!$AD$2+幕後結果!$AD$4*幕後結果_最佳化!$P1671)*12/3</f>
        <v>1.4112394016394758</v>
      </c>
      <c r="AC670" s="114">
        <f>(幕後結果!$AE$2+幕後結果!$AE$4*幕後結果_最佳化!$Q1671)*12/3</f>
        <v>0.10476760310287697</v>
      </c>
      <c r="AD670" s="114">
        <f>(幕後結果!$AF$2+幕後結果!$AF$4*幕後結果_最佳化!$R1671)*12/3</f>
        <v>-0.79865047284228352</v>
      </c>
      <c r="AE670" s="114">
        <f>(幕後結果!$AG$2+幕後結果!$AG$4*幕後結果_最佳化!$S1671)*12/3</f>
        <v>0.29895067717970625</v>
      </c>
      <c r="AF670" s="114">
        <f>(幕後結果!$AH$2+幕後結果!$AH$4*幕後結果_最佳化!$T1671)*12/3</f>
        <v>0.13833440574596989</v>
      </c>
      <c r="AG670" s="114">
        <f>(幕後結果!$AI$2+幕後結果!$AI$4*幕後結果_最佳化!$U1671)*12/3</f>
        <v>-0.93779128806937073</v>
      </c>
      <c r="AH670" s="114">
        <f>(幕後結果!$AJ$2+幕後結果!$AJ$4*幕後結果_最佳化!$V1671)*12/3</f>
        <v>1.1669885217318843</v>
      </c>
      <c r="AI670" s="90">
        <f>(幕後結果!$AK$2+幕後結果!$AK$4*幕後結果_最佳化!$W1671)*12/3</f>
        <v>3.1216081223924177</v>
      </c>
      <c r="AJ670" s="50"/>
      <c r="AK670" s="50"/>
      <c r="AL670" s="50"/>
      <c r="AM670" s="98">
        <v>669</v>
      </c>
      <c r="AN670" s="118">
        <f t="shared" si="131"/>
        <v>0.11218055509052757</v>
      </c>
      <c r="AO670" s="118">
        <f t="shared" si="132"/>
        <v>7.1491919749298152E-2</v>
      </c>
      <c r="AP670" s="118">
        <f t="shared" si="133"/>
        <v>0.13567002159377081</v>
      </c>
      <c r="AQ670" s="118">
        <f t="shared" si="134"/>
        <v>6.7338700965265022E-2</v>
      </c>
      <c r="AR670" s="118">
        <f t="shared" si="135"/>
        <v>0.13237402795820302</v>
      </c>
      <c r="AS670" s="118">
        <f t="shared" si="136"/>
        <v>9.1990404464954725E-2</v>
      </c>
      <c r="AT670" s="118">
        <f t="shared" si="137"/>
        <v>0.12840119402214309</v>
      </c>
      <c r="AU670" s="118">
        <f t="shared" si="138"/>
        <v>0.10957647872770708</v>
      </c>
      <c r="AV670" s="118">
        <f t="shared" si="139"/>
        <v>3.7389771885681058E-2</v>
      </c>
      <c r="AW670" s="118">
        <f t="shared" si="140"/>
        <v>0.11358692554244947</v>
      </c>
      <c r="AX670" s="118">
        <f t="shared" si="141"/>
        <v>1</v>
      </c>
      <c r="AY670" s="118">
        <f>SUMPRODUCT(AN670:AW670,幕後結果_最佳化!$Z$1005:$AI$1005)</f>
        <v>-0.22178487479031209</v>
      </c>
      <c r="AZ670" s="118">
        <f>(SUMPRODUCT(AN670:AW670,MMULT(AN670:AW670,幕後結果!$AB$9:$AK$18)))*252</f>
        <v>7.6906057150713733E-2</v>
      </c>
      <c r="BA670" s="118">
        <f t="shared" si="142"/>
        <v>0.27731941358425255</v>
      </c>
      <c r="BB670" s="113">
        <f t="shared" si="143"/>
        <v>-0.95444048207572774</v>
      </c>
      <c r="BC670" s="50"/>
      <c r="BD670" s="50"/>
    </row>
    <row r="671" spans="1:56">
      <c r="A671" s="85">
        <v>670</v>
      </c>
      <c r="B671" s="114">
        <v>0.99669504217806693</v>
      </c>
      <c r="C671" s="114">
        <v>0.17515285228886524</v>
      </c>
      <c r="D671" s="114">
        <v>0.95159956600780382</v>
      </c>
      <c r="E671" s="114">
        <v>0.5390675950464987</v>
      </c>
      <c r="F671" s="114">
        <v>0.8359535212001632</v>
      </c>
      <c r="G671" s="114">
        <v>0.80382760746809123</v>
      </c>
      <c r="H671" s="114">
        <v>0.69620305918346226</v>
      </c>
      <c r="I671" s="114">
        <v>8.739370348408948E-2</v>
      </c>
      <c r="J671" s="114">
        <v>0.93808314517001223</v>
      </c>
      <c r="K671" s="94">
        <v>0.82622344017595406</v>
      </c>
      <c r="L671" s="95"/>
      <c r="M671" s="96">
        <v>670</v>
      </c>
      <c r="N671" s="117">
        <v>2.7158835826131709</v>
      </c>
      <c r="O671" s="117">
        <v>-0.93399648805870605</v>
      </c>
      <c r="P671" s="117">
        <v>1.6605648768270309</v>
      </c>
      <c r="Q671" s="117">
        <v>9.8084985450813636E-2</v>
      </c>
      <c r="R671" s="117">
        <v>0.97796232575140019</v>
      </c>
      <c r="S671" s="117">
        <v>0.85537282102599088</v>
      </c>
      <c r="T671" s="117">
        <v>0.51351105226396732</v>
      </c>
      <c r="U671" s="114">
        <v>-1.3569804987314036</v>
      </c>
      <c r="V671" s="114">
        <v>1.5388795288844048</v>
      </c>
      <c r="W671" s="88">
        <v>0.9393460167450669</v>
      </c>
      <c r="X671" s="50"/>
      <c r="Y671" s="89">
        <v>670</v>
      </c>
      <c r="Z671" s="114">
        <f>(幕後結果!$AB$2+幕後結果!$AB$4*幕後結果_最佳化!$N1672)*12/3</f>
        <v>3.3236160149543337</v>
      </c>
      <c r="AA671" s="114">
        <f>(幕後結果!$AC$2+幕後結果!$AC$4*幕後結果_最佳化!$O1672)*12/3</f>
        <v>2.2465966804397355</v>
      </c>
      <c r="AB671" s="114">
        <f>(幕後結果!$AD$2+幕後結果!$AD$4*幕後結果_最佳化!$P1672)*12/3</f>
        <v>3.4942602196282748</v>
      </c>
      <c r="AC671" s="114">
        <f>(幕後結果!$AE$2+幕後結果!$AE$4*幕後結果_最佳化!$Q1672)*12/3</f>
        <v>-0.26640823278018433</v>
      </c>
      <c r="AD671" s="114">
        <f>(幕後結果!$AF$2+幕後結果!$AF$4*幕後結果_最佳化!$R1672)*12/3</f>
        <v>1.4014188061735975</v>
      </c>
      <c r="AE671" s="114">
        <f>(幕後結果!$AG$2+幕後結果!$AG$4*幕後結果_最佳化!$S1672)*12/3</f>
        <v>2.1399140063826581</v>
      </c>
      <c r="AF671" s="114">
        <f>(幕後結果!$AH$2+幕後結果!$AH$4*幕後結果_最佳化!$T1672)*12/3</f>
        <v>-0.10334028488100516</v>
      </c>
      <c r="AG671" s="114">
        <f>(幕後結果!$AI$2+幕後結果!$AI$4*幕後結果_最佳化!$U1672)*12/3</f>
        <v>-1.1932498921949117</v>
      </c>
      <c r="AH671" s="114">
        <f>(幕後結果!$AJ$2+幕後結果!$AJ$4*幕後結果_最佳化!$V1672)*12/3</f>
        <v>1.719612832148637</v>
      </c>
      <c r="AI671" s="90">
        <f>(幕後結果!$AK$2+幕後結果!$AK$4*幕後結果_最佳化!$W1672)*12/3</f>
        <v>2.1312942599795037</v>
      </c>
      <c r="AJ671" s="50"/>
      <c r="AK671" s="50"/>
      <c r="AL671" s="50"/>
      <c r="AM671" s="98">
        <v>670</v>
      </c>
      <c r="AN671" s="118">
        <f t="shared" si="131"/>
        <v>0.18485810159896543</v>
      </c>
      <c r="AO671" s="118">
        <f t="shared" si="132"/>
        <v>7.3487575997752977E-2</v>
      </c>
      <c r="AP671" s="118">
        <f t="shared" si="133"/>
        <v>2.2681179054874871E-2</v>
      </c>
      <c r="AQ671" s="118">
        <f t="shared" si="134"/>
        <v>0.14119547853770639</v>
      </c>
      <c r="AR671" s="118">
        <f t="shared" si="135"/>
        <v>7.6029108622639424E-2</v>
      </c>
      <c r="AS671" s="118">
        <f t="shared" si="136"/>
        <v>0.12896356893958824</v>
      </c>
      <c r="AT671" s="118">
        <f t="shared" si="137"/>
        <v>9.9622719936778986E-2</v>
      </c>
      <c r="AU671" s="118">
        <f t="shared" si="138"/>
        <v>0.17827574214273376</v>
      </c>
      <c r="AV671" s="118">
        <f t="shared" si="139"/>
        <v>9.8258131198400295E-3</v>
      </c>
      <c r="AW671" s="118">
        <f t="shared" si="140"/>
        <v>8.5060712049120107E-2</v>
      </c>
      <c r="AX671" s="118">
        <f t="shared" si="141"/>
        <v>1.0000000000000002</v>
      </c>
      <c r="AY671" s="118">
        <f>SUMPRODUCT(AN671:AW671,幕後結果_最佳化!$Z$1005:$AI$1005)</f>
        <v>-0.24502924872652904</v>
      </c>
      <c r="AZ671" s="118">
        <f>(SUMPRODUCT(AN671:AW671,MMULT(AN671:AW671,幕後結果!$AB$9:$AK$18)))*252</f>
        <v>7.3602670522802352E-2</v>
      </c>
      <c r="BA671" s="118">
        <f t="shared" si="142"/>
        <v>0.27129812111918938</v>
      </c>
      <c r="BB671" s="113">
        <f t="shared" si="143"/>
        <v>-1.0613020375472231</v>
      </c>
      <c r="BC671" s="50"/>
      <c r="BD671" s="50"/>
    </row>
    <row r="672" spans="1:56">
      <c r="A672" s="85">
        <v>671</v>
      </c>
      <c r="B672" s="114">
        <v>0.80083567434364444</v>
      </c>
      <c r="C672" s="114">
        <v>0.67360060060693394</v>
      </c>
      <c r="D672" s="114">
        <v>0.86015410834946482</v>
      </c>
      <c r="E672" s="114">
        <v>0.23074602751259699</v>
      </c>
      <c r="F672" s="114">
        <v>6.3900365213567012E-2</v>
      </c>
      <c r="G672" s="114">
        <v>0.98624722082763672</v>
      </c>
      <c r="H672" s="114">
        <v>0.61313918524343003</v>
      </c>
      <c r="I672" s="114">
        <v>0.65913010258516302</v>
      </c>
      <c r="J672" s="114">
        <v>6.0655304650862663E-2</v>
      </c>
      <c r="K672" s="94">
        <v>0.52229844530854752</v>
      </c>
      <c r="L672" s="95"/>
      <c r="M672" s="96">
        <v>671</v>
      </c>
      <c r="N672" s="117">
        <v>0.84460995090332913</v>
      </c>
      <c r="O672" s="117">
        <v>0.44987746301438353</v>
      </c>
      <c r="P672" s="117">
        <v>1.0810119830352638</v>
      </c>
      <c r="Q672" s="117">
        <v>-0.73639219196352845</v>
      </c>
      <c r="R672" s="117">
        <v>-1.5228320455766438</v>
      </c>
      <c r="S672" s="117">
        <v>2.2042671985430542</v>
      </c>
      <c r="T672" s="117">
        <v>0.28751028294827213</v>
      </c>
      <c r="U672" s="114">
        <v>0.41009018163232275</v>
      </c>
      <c r="V672" s="114">
        <v>-1.5492958817481244</v>
      </c>
      <c r="W672" s="88">
        <v>5.5923048661211179E-2</v>
      </c>
      <c r="X672" s="50"/>
      <c r="Y672" s="89">
        <v>671</v>
      </c>
      <c r="Z672" s="114">
        <f>(幕後結果!$AB$2+幕後結果!$AB$4*幕後結果_最佳化!$N1673)*12/3</f>
        <v>1.0003354948213967</v>
      </c>
      <c r="AA672" s="114">
        <f>(幕後結果!$AC$2+幕後結果!$AC$4*幕後結果_最佳化!$O1673)*12/3</f>
        <v>2.4425809433988031</v>
      </c>
      <c r="AB672" s="114">
        <f>(幕後結果!$AD$2+幕後結果!$AD$4*幕後結果_最佳化!$P1673)*12/3</f>
        <v>1.4304104684220518</v>
      </c>
      <c r="AC672" s="114">
        <f>(幕後結果!$AE$2+幕後結果!$AE$4*幕後結果_最佳化!$Q1673)*12/3</f>
        <v>-0.82508478732139923</v>
      </c>
      <c r="AD672" s="114">
        <f>(幕後結果!$AF$2+幕後結果!$AF$4*幕後結果_最佳化!$R1673)*12/3</f>
        <v>-1.9801677493615386</v>
      </c>
      <c r="AE672" s="114">
        <f>(幕後結果!$AG$2+幕後結果!$AG$4*幕後結果_最佳化!$S1673)*12/3</f>
        <v>2.4311212749781745</v>
      </c>
      <c r="AF672" s="114">
        <f>(幕後結果!$AH$2+幕後結果!$AH$4*幕後結果_最佳化!$T1673)*12/3</f>
        <v>-0.3712902865632654</v>
      </c>
      <c r="AG672" s="114">
        <f>(幕後結果!$AI$2+幕後結果!$AI$4*幕後結果_最佳化!$U1673)*12/3</f>
        <v>-0.98385370538658323</v>
      </c>
      <c r="AH672" s="114">
        <f>(幕後結果!$AJ$2+幕後結果!$AJ$4*幕後結果_最佳化!$V1673)*12/3</f>
        <v>0.30911145531704992</v>
      </c>
      <c r="AI672" s="90">
        <f>(幕後結果!$AK$2+幕後結果!$AK$4*幕後結果_最佳化!$W1673)*12/3</f>
        <v>0.80976645361612876</v>
      </c>
      <c r="AJ672" s="50"/>
      <c r="AK672" s="50"/>
      <c r="AL672" s="50"/>
      <c r="AM672" s="98">
        <v>671</v>
      </c>
      <c r="AN672" s="118">
        <f t="shared" si="131"/>
        <v>0.1087881206661693</v>
      </c>
      <c r="AO672" s="118">
        <f t="shared" si="132"/>
        <v>0.11817358618205505</v>
      </c>
      <c r="AP672" s="118">
        <f t="shared" si="133"/>
        <v>1.4696456929806499E-2</v>
      </c>
      <c r="AQ672" s="118">
        <f t="shared" si="134"/>
        <v>8.0699667153609225E-2</v>
      </c>
      <c r="AR672" s="118">
        <f t="shared" si="135"/>
        <v>1.0364782528074453E-2</v>
      </c>
      <c r="AS672" s="118">
        <f t="shared" si="136"/>
        <v>0.21537243784768276</v>
      </c>
      <c r="AT672" s="118">
        <f t="shared" si="137"/>
        <v>0.10046776039298569</v>
      </c>
      <c r="AU672" s="118">
        <f t="shared" si="138"/>
        <v>7.272373734253787E-2</v>
      </c>
      <c r="AV672" s="118">
        <f t="shared" si="139"/>
        <v>0.2235182847149754</v>
      </c>
      <c r="AW672" s="118">
        <f t="shared" si="140"/>
        <v>5.5195166242103674E-2</v>
      </c>
      <c r="AX672" s="118">
        <f t="shared" si="141"/>
        <v>0.99999999999999989</v>
      </c>
      <c r="AY672" s="118">
        <f>SUMPRODUCT(AN672:AW672,幕後結果_最佳化!$Z$1005:$AI$1005)</f>
        <v>0.23694958055280166</v>
      </c>
      <c r="AZ672" s="118">
        <f>(SUMPRODUCT(AN672:AW672,MMULT(AN672:AW672,幕後結果!$AB$9:$AK$18)))*252</f>
        <v>5.2676167345515085E-2</v>
      </c>
      <c r="BA672" s="118">
        <f t="shared" si="142"/>
        <v>0.22951289145822526</v>
      </c>
      <c r="BB672" s="113">
        <f t="shared" si="143"/>
        <v>0.84548444891219354</v>
      </c>
      <c r="BC672" s="50"/>
      <c r="BD672" s="50"/>
    </row>
    <row r="673" spans="1:56">
      <c r="A673" s="85">
        <v>672</v>
      </c>
      <c r="B673" s="114">
        <v>0.84034698915889594</v>
      </c>
      <c r="C673" s="114">
        <v>6.2695438272926118E-3</v>
      </c>
      <c r="D673" s="114">
        <v>0.153041581349324</v>
      </c>
      <c r="E673" s="114">
        <v>0.5597058646646258</v>
      </c>
      <c r="F673" s="114">
        <v>0.77081036989926344</v>
      </c>
      <c r="G673" s="114">
        <v>0.38620245012927223</v>
      </c>
      <c r="H673" s="114">
        <v>0.64757260138971762</v>
      </c>
      <c r="I673" s="114">
        <v>0.76654771399125643</v>
      </c>
      <c r="J673" s="114">
        <v>0.80333843013114348</v>
      </c>
      <c r="K673" s="94">
        <v>0.59825726282300029</v>
      </c>
      <c r="L673" s="95"/>
      <c r="M673" s="96">
        <v>672</v>
      </c>
      <c r="N673" s="117">
        <v>0.9958850053024757</v>
      </c>
      <c r="O673" s="117">
        <v>-2.4965983939069414</v>
      </c>
      <c r="P673" s="117">
        <v>-1.0234753208482166</v>
      </c>
      <c r="Q673" s="117">
        <v>0.15022351937435863</v>
      </c>
      <c r="R673" s="117">
        <v>0.74151826689104361</v>
      </c>
      <c r="S673" s="117">
        <v>-0.28923062140528549</v>
      </c>
      <c r="T673" s="117">
        <v>0.37877521057853641</v>
      </c>
      <c r="U673" s="114">
        <v>0.72752472927093359</v>
      </c>
      <c r="V673" s="114">
        <v>0.85360634857834417</v>
      </c>
      <c r="W673" s="88">
        <v>0.24883880319276086</v>
      </c>
      <c r="X673" s="50"/>
      <c r="Y673" s="89">
        <v>672</v>
      </c>
      <c r="Z673" s="114">
        <f>(幕後結果!$AB$2+幕後結果!$AB$4*幕後結果_最佳化!$N1674)*12/3</f>
        <v>1.1881510986497115</v>
      </c>
      <c r="AA673" s="114">
        <f>(幕後結果!$AC$2+幕後結果!$AC$4*幕後結果_最佳化!$O1674)*12/3</f>
        <v>-0.50067217485261772</v>
      </c>
      <c r="AB673" s="114">
        <f>(幕後結果!$AD$2+幕後結果!$AD$4*幕後結果_最佳化!$P1674)*12/3</f>
        <v>-1.8255171355945194</v>
      </c>
      <c r="AC673" s="114">
        <f>(幕後結果!$AE$2+幕後結果!$AE$4*幕後結果_最佳化!$Q1674)*12/3</f>
        <v>-0.57586681158508524</v>
      </c>
      <c r="AD673" s="114">
        <f>(幕後結果!$AF$2+幕後結果!$AF$4*幕後結果_最佳化!$R1674)*12/3</f>
        <v>-0.16747006738062731</v>
      </c>
      <c r="AE673" s="114">
        <f>(幕後結果!$AG$2+幕後結果!$AG$4*幕後結果_最佳化!$S1674)*12/3</f>
        <v>5.8419841066067013E-2</v>
      </c>
      <c r="AF673" s="114">
        <f>(幕後結果!$AH$2+幕後結果!$AH$4*幕後結果_最佳化!$T1674)*12/3</f>
        <v>-0.24610180685039654</v>
      </c>
      <c r="AG673" s="114">
        <f>(幕後結果!$AI$2+幕後結果!$AI$4*幕後結果_最佳化!$U1674)*12/3</f>
        <v>0.1386564345671788</v>
      </c>
      <c r="AH673" s="114">
        <f>(幕後結果!$AJ$2+幕後結果!$AJ$4*幕後結果_最佳化!$V1674)*12/3</f>
        <v>0.75395492451552271</v>
      </c>
      <c r="AI673" s="90">
        <f>(幕後結果!$AK$2+幕後結果!$AK$4*幕後結果_最佳化!$W1674)*12/3</f>
        <v>1.5272941120091144</v>
      </c>
      <c r="AJ673" s="50"/>
      <c r="AK673" s="50"/>
      <c r="AL673" s="50"/>
      <c r="AM673" s="98">
        <v>672</v>
      </c>
      <c r="AN673" s="118">
        <f t="shared" si="131"/>
        <v>0.14901842940310345</v>
      </c>
      <c r="AO673" s="118">
        <f t="shared" si="132"/>
        <v>9.5292653527924223E-2</v>
      </c>
      <c r="AP673" s="118">
        <f t="shared" si="133"/>
        <v>0.18910894546155632</v>
      </c>
      <c r="AQ673" s="118">
        <f t="shared" si="134"/>
        <v>6.3141089235178444E-2</v>
      </c>
      <c r="AR673" s="118">
        <f t="shared" si="135"/>
        <v>0.11673950467320776</v>
      </c>
      <c r="AS673" s="118">
        <f t="shared" si="136"/>
        <v>8.7193748667969376E-2</v>
      </c>
      <c r="AT673" s="118">
        <f t="shared" si="137"/>
        <v>5.1609802591070734E-3</v>
      </c>
      <c r="AU673" s="118">
        <f t="shared" si="138"/>
        <v>9.6766950655940459E-2</v>
      </c>
      <c r="AV673" s="118">
        <f t="shared" si="139"/>
        <v>6.3564269137663443E-2</v>
      </c>
      <c r="AW673" s="118">
        <f t="shared" si="140"/>
        <v>0.13401342897834939</v>
      </c>
      <c r="AX673" s="118">
        <f t="shared" si="141"/>
        <v>1</v>
      </c>
      <c r="AY673" s="118">
        <f>SUMPRODUCT(AN673:AW673,幕後結果_最佳化!$Z$1005:$AI$1005)</f>
        <v>-0.11879215280281606</v>
      </c>
      <c r="AZ673" s="118">
        <f>(SUMPRODUCT(AN673:AW673,MMULT(AN673:AW673,幕後結果!$AB$9:$AK$18)))*252</f>
        <v>0.10152912455611096</v>
      </c>
      <c r="BA673" s="118">
        <f t="shared" si="142"/>
        <v>0.31863635159239279</v>
      </c>
      <c r="BB673" s="113">
        <f t="shared" si="143"/>
        <v>-0.50745042740652679</v>
      </c>
      <c r="BC673" s="50"/>
      <c r="BD673" s="50"/>
    </row>
    <row r="674" spans="1:56">
      <c r="A674" s="85">
        <v>673</v>
      </c>
      <c r="B674" s="114">
        <v>0.69601827146666917</v>
      </c>
      <c r="C674" s="114">
        <v>0.56506818026955274</v>
      </c>
      <c r="D674" s="114">
        <v>4.922099792898571E-2</v>
      </c>
      <c r="E674" s="114">
        <v>0.59121447286335638</v>
      </c>
      <c r="F674" s="114">
        <v>0.68744095426472951</v>
      </c>
      <c r="G674" s="114">
        <v>0.84069387454380973</v>
      </c>
      <c r="H674" s="114">
        <v>0.21696898857495817</v>
      </c>
      <c r="I674" s="114">
        <v>0.73590801061910804</v>
      </c>
      <c r="J674" s="114">
        <v>9.5043571785129899E-2</v>
      </c>
      <c r="K674" s="94">
        <v>0.92576398876326493</v>
      </c>
      <c r="L674" s="95"/>
      <c r="M674" s="96">
        <v>673</v>
      </c>
      <c r="N674" s="117">
        <v>0.51298265024351231</v>
      </c>
      <c r="O674" s="117">
        <v>0.16383169541054654</v>
      </c>
      <c r="P674" s="117">
        <v>-1.6524541926642458</v>
      </c>
      <c r="Q674" s="117">
        <v>0.23067016383520805</v>
      </c>
      <c r="R674" s="117">
        <v>0.48860963349824837</v>
      </c>
      <c r="S674" s="117">
        <v>0.99731373085883646</v>
      </c>
      <c r="T674" s="117">
        <v>-0.78247073579540849</v>
      </c>
      <c r="U674" s="114">
        <v>0.63078061693959553</v>
      </c>
      <c r="V674" s="114">
        <v>-1.3103213626497308</v>
      </c>
      <c r="W674" s="88">
        <v>1.4449496725139526</v>
      </c>
      <c r="X674" s="50"/>
      <c r="Y674" s="89">
        <v>673</v>
      </c>
      <c r="Z674" s="114">
        <f>(幕後結果!$AB$2+幕後結果!$AB$4*幕後結果_最佳化!$N1675)*12/3</f>
        <v>0.58860348806874208</v>
      </c>
      <c r="AA674" s="114">
        <f>(幕後結果!$AC$2+幕後結果!$AC$4*幕後結果_最佳化!$O1675)*12/3</f>
        <v>1.928622201497695</v>
      </c>
      <c r="AB674" s="114">
        <f>(幕後結果!$AD$2+幕後結果!$AD$4*幕後結果_最佳化!$P1675)*12/3</f>
        <v>-1.9069329781674822</v>
      </c>
      <c r="AC674" s="114">
        <f>(幕後結果!$AE$2+幕後結果!$AE$4*幕後結果_最佳化!$Q1675)*12/3</f>
        <v>-0.26435500788746757</v>
      </c>
      <c r="AD674" s="114">
        <f>(幕後結果!$AF$2+幕後結果!$AF$4*幕後結果_最佳化!$R1675)*12/3</f>
        <v>-0.33037047960692267</v>
      </c>
      <c r="AE674" s="114">
        <f>(幕後結果!$AG$2+幕後結果!$AG$4*幕後結果_最佳化!$S1675)*12/3</f>
        <v>1.5113202481778902</v>
      </c>
      <c r="AF674" s="114">
        <f>(幕後結果!$AH$2+幕後結果!$AH$4*幕後結果_最佳化!$T1675)*12/3</f>
        <v>-0.57666495229037429</v>
      </c>
      <c r="AG674" s="114">
        <f>(幕後結果!$AI$2+幕後結果!$AI$4*幕後結果_最佳化!$U1675)*12/3</f>
        <v>-1.0082614889401489</v>
      </c>
      <c r="AH674" s="114">
        <f>(幕後結果!$AJ$2+幕後結果!$AJ$4*幕後結果_最佳化!$V1675)*12/3</f>
        <v>-0.10202436776171231</v>
      </c>
      <c r="AI674" s="90">
        <f>(幕後結果!$AK$2+幕後結果!$AK$4*幕後結果_最佳化!$W1675)*12/3</f>
        <v>2.4057750769589101</v>
      </c>
      <c r="AJ674" s="50"/>
      <c r="AK674" s="50"/>
      <c r="AL674" s="50"/>
      <c r="AM674" s="98">
        <v>673</v>
      </c>
      <c r="AN674" s="118">
        <f t="shared" si="131"/>
        <v>0.17370388522144881</v>
      </c>
      <c r="AO674" s="118">
        <f t="shared" si="132"/>
        <v>2.2823281266498689E-2</v>
      </c>
      <c r="AP674" s="118">
        <f t="shared" si="133"/>
        <v>5.4613065699672184E-2</v>
      </c>
      <c r="AQ674" s="118">
        <f t="shared" si="134"/>
        <v>4.3635232073489523E-2</v>
      </c>
      <c r="AR674" s="118">
        <f t="shared" si="135"/>
        <v>0.16989745502650067</v>
      </c>
      <c r="AS674" s="118">
        <f t="shared" si="136"/>
        <v>4.5738437303784532E-2</v>
      </c>
      <c r="AT674" s="118">
        <f t="shared" si="137"/>
        <v>8.9629575744644197E-2</v>
      </c>
      <c r="AU674" s="118">
        <f t="shared" si="138"/>
        <v>0.1970252569006902</v>
      </c>
      <c r="AV674" s="118">
        <f t="shared" si="139"/>
        <v>8.1152863580047474E-2</v>
      </c>
      <c r="AW674" s="118">
        <f t="shared" si="140"/>
        <v>0.12178094718322367</v>
      </c>
      <c r="AX674" s="118">
        <f t="shared" si="141"/>
        <v>0.99999999999999978</v>
      </c>
      <c r="AY674" s="118">
        <f>SUMPRODUCT(AN674:AW674,幕後結果_最佳化!$Z$1005:$AI$1005)</f>
        <v>-0.36734481816566056</v>
      </c>
      <c r="AZ674" s="118">
        <f>(SUMPRODUCT(AN674:AW674,MMULT(AN674:AW674,幕後結果!$AB$9:$AK$18)))*252</f>
        <v>8.3624870955095992E-2</v>
      </c>
      <c r="BA674" s="118">
        <f t="shared" si="142"/>
        <v>0.28917965169613163</v>
      </c>
      <c r="BB674" s="113">
        <f t="shared" si="143"/>
        <v>-1.4186503640883541</v>
      </c>
      <c r="BC674" s="50"/>
      <c r="BD674" s="50"/>
    </row>
    <row r="675" spans="1:56">
      <c r="A675" s="85">
        <v>674</v>
      </c>
      <c r="B675" s="114">
        <v>0.3610889099712975</v>
      </c>
      <c r="C675" s="114">
        <v>0.95786811035482833</v>
      </c>
      <c r="D675" s="114">
        <v>0.2313313478232244</v>
      </c>
      <c r="E675" s="114">
        <v>0.43842509844991073</v>
      </c>
      <c r="F675" s="114">
        <v>0.46726389020136638</v>
      </c>
      <c r="G675" s="114">
        <v>0.28982666582752747</v>
      </c>
      <c r="H675" s="114">
        <v>0.38369006927817395</v>
      </c>
      <c r="I675" s="114">
        <v>0.20553305947638023</v>
      </c>
      <c r="J675" s="114">
        <v>0.36688941614487924</v>
      </c>
      <c r="K675" s="94">
        <v>0.70006639317617325</v>
      </c>
      <c r="L675" s="95"/>
      <c r="M675" s="96">
        <v>674</v>
      </c>
      <c r="N675" s="117">
        <v>-0.35554969828049887</v>
      </c>
      <c r="O675" s="117">
        <v>1.7264650636454653</v>
      </c>
      <c r="P675" s="117">
        <v>-0.73446941246574105</v>
      </c>
      <c r="Q675" s="117">
        <v>-0.15496336748329617</v>
      </c>
      <c r="R675" s="117">
        <v>-8.2149563380912977E-2</v>
      </c>
      <c r="S675" s="117">
        <v>-0.55389116539684469</v>
      </c>
      <c r="T675" s="117">
        <v>-0.29580351490651152</v>
      </c>
      <c r="U675" s="114">
        <v>-0.82201893749356669</v>
      </c>
      <c r="V675" s="114">
        <v>-0.34010317308481552</v>
      </c>
      <c r="W675" s="88">
        <v>0.52459147592746813</v>
      </c>
      <c r="X675" s="50"/>
      <c r="Y675" s="89">
        <v>674</v>
      </c>
      <c r="Z675" s="114">
        <f>(幕後結果!$AB$2+幕後結果!$AB$4*幕後結果_最佳化!$N1676)*12/3</f>
        <v>-0.48972319395016611</v>
      </c>
      <c r="AA675" s="114">
        <f>(幕後結果!$AC$2+幕後結果!$AC$4*幕後結果_最佳化!$O1676)*12/3</f>
        <v>2.9700409016470495</v>
      </c>
      <c r="AB675" s="114">
        <f>(幕後結果!$AD$2+幕後結果!$AD$4*幕後結果_最佳化!$P1676)*12/3</f>
        <v>-1.2425849465139112</v>
      </c>
      <c r="AC675" s="114">
        <f>(幕後結果!$AE$2+幕後結果!$AE$4*幕後結果_最佳化!$Q1676)*12/3</f>
        <v>-0.42083456590477547</v>
      </c>
      <c r="AD675" s="114">
        <f>(幕後結果!$AF$2+幕後結果!$AF$4*幕後結果_最佳化!$R1676)*12/3</f>
        <v>-0.96626316993116534</v>
      </c>
      <c r="AE675" s="114">
        <f>(幕後結果!$AG$2+幕後結果!$AG$4*幕後結果_最佳化!$S1676)*12/3</f>
        <v>8.5096269662819579E-2</v>
      </c>
      <c r="AF675" s="114">
        <f>(幕後結果!$AH$2+幕後結果!$AH$4*幕後結果_最佳化!$T1676)*12/3</f>
        <v>-0.35951111899121702</v>
      </c>
      <c r="AG675" s="114">
        <f>(幕後結果!$AI$2+幕後結果!$AI$4*幕後結果_最佳化!$U1676)*12/3</f>
        <v>-3.617994843551068</v>
      </c>
      <c r="AH675" s="114">
        <f>(幕後結果!$AJ$2+幕後結果!$AJ$4*幕後結果_最佳化!$V1676)*12/3</f>
        <v>0.47248684661522528</v>
      </c>
      <c r="AI675" s="90">
        <f>(幕後結果!$AK$2+幕後結果!$AK$4*幕後結果_最佳化!$W1676)*12/3</f>
        <v>1.0513391762327036</v>
      </c>
      <c r="AJ675" s="50"/>
      <c r="AK675" s="50"/>
      <c r="AL675" s="50"/>
      <c r="AM675" s="98">
        <v>674</v>
      </c>
      <c r="AN675" s="118">
        <f t="shared" si="131"/>
        <v>9.2725412284174774E-2</v>
      </c>
      <c r="AO675" s="118">
        <f t="shared" si="132"/>
        <v>0.13505406357645161</v>
      </c>
      <c r="AP675" s="118">
        <f t="shared" si="133"/>
        <v>0.1496833912215603</v>
      </c>
      <c r="AQ675" s="118">
        <f t="shared" si="134"/>
        <v>7.8877485237736703E-2</v>
      </c>
      <c r="AR675" s="118">
        <f t="shared" si="135"/>
        <v>0.12749922368644756</v>
      </c>
      <c r="AS675" s="118">
        <f t="shared" si="136"/>
        <v>0.16243844611971028</v>
      </c>
      <c r="AT675" s="118">
        <f t="shared" si="137"/>
        <v>6.5811400190054894E-2</v>
      </c>
      <c r="AU675" s="118">
        <f t="shared" si="138"/>
        <v>3.5214110776053034E-2</v>
      </c>
      <c r="AV675" s="118">
        <f t="shared" si="139"/>
        <v>7.8397069511002226E-2</v>
      </c>
      <c r="AW675" s="118">
        <f t="shared" si="140"/>
        <v>7.4299397396808603E-2</v>
      </c>
      <c r="AX675" s="118">
        <f t="shared" si="141"/>
        <v>1</v>
      </c>
      <c r="AY675" s="118">
        <f>SUMPRODUCT(AN675:AW675,幕後結果_最佳化!$Z$1005:$AI$1005)</f>
        <v>2.3633874711505437E-2</v>
      </c>
      <c r="AZ675" s="118">
        <f>(SUMPRODUCT(AN675:AW675,MMULT(AN675:AW675,幕後結果!$AB$9:$AK$18)))*252</f>
        <v>8.1335093440794912E-2</v>
      </c>
      <c r="BA675" s="118">
        <f t="shared" si="142"/>
        <v>0.28519308098338381</v>
      </c>
      <c r="BB675" s="113">
        <f t="shared" si="143"/>
        <v>-6.7554672862547696E-2</v>
      </c>
      <c r="BC675" s="50"/>
      <c r="BD675" s="50"/>
    </row>
    <row r="676" spans="1:56">
      <c r="A676" s="85">
        <v>675</v>
      </c>
      <c r="B676" s="114">
        <v>0.63000085069327083</v>
      </c>
      <c r="C676" s="114">
        <v>0.15642203763936191</v>
      </c>
      <c r="D676" s="114">
        <v>4.3829244990656102E-2</v>
      </c>
      <c r="E676" s="114">
        <v>0.53496477221381844</v>
      </c>
      <c r="F676" s="114">
        <v>0.71196922483315594</v>
      </c>
      <c r="G676" s="114">
        <v>0.96462431743640531</v>
      </c>
      <c r="H676" s="114">
        <v>0.80824653681702507</v>
      </c>
      <c r="I676" s="114">
        <v>0.89296921718287403</v>
      </c>
      <c r="J676" s="114">
        <v>1.4204929161057978E-2</v>
      </c>
      <c r="K676" s="94">
        <v>0.62164360150273534</v>
      </c>
      <c r="L676" s="95"/>
      <c r="M676" s="96">
        <v>675</v>
      </c>
      <c r="N676" s="117">
        <v>0.33185559951774174</v>
      </c>
      <c r="O676" s="117">
        <v>-1.0092722698703229</v>
      </c>
      <c r="P676" s="117">
        <v>-1.7078806516807623</v>
      </c>
      <c r="Q676" s="117">
        <v>8.7756193913435934E-2</v>
      </c>
      <c r="R676" s="117">
        <v>0.55914678077077162</v>
      </c>
      <c r="S676" s="117">
        <v>1.8070700025886548</v>
      </c>
      <c r="T676" s="117">
        <v>0.87145287445034869</v>
      </c>
      <c r="U676" s="114">
        <v>1.242474439205739</v>
      </c>
      <c r="V676" s="114">
        <v>-2.1915798486355795</v>
      </c>
      <c r="W676" s="88">
        <v>0.30980033480248315</v>
      </c>
      <c r="X676" s="50"/>
      <c r="Y676" s="89">
        <v>675</v>
      </c>
      <c r="Z676" s="114">
        <f>(幕後結果!$AB$2+幕後結果!$AB$4*幕後結果_最佳化!$N1677)*12/3</f>
        <v>0.36372512635324733</v>
      </c>
      <c r="AA676" s="114">
        <f>(幕後結果!$AC$2+幕後結果!$AC$4*幕後結果_最佳化!$O1677)*12/3</f>
        <v>0.597744323559944</v>
      </c>
      <c r="AB676" s="114">
        <f>(幕後結果!$AD$2+幕後結果!$AD$4*幕後結果_最佳化!$P1677)*12/3</f>
        <v>-2.6466074854776194</v>
      </c>
      <c r="AC676" s="114">
        <f>(幕後結果!$AE$2+幕後結果!$AE$4*幕後結果_最佳化!$Q1677)*12/3</f>
        <v>-0.50858839776368581</v>
      </c>
      <c r="AD676" s="114">
        <f>(幕後結果!$AF$2+幕後結果!$AF$4*幕後結果_最佳化!$R1677)*12/3</f>
        <v>-0.52974014800186364</v>
      </c>
      <c r="AE676" s="114">
        <f>(幕後結果!$AG$2+幕後結果!$AG$4*幕後結果_最佳化!$S1677)*12/3</f>
        <v>1.9343039764220054</v>
      </c>
      <c r="AF676" s="114">
        <f>(幕後結果!$AH$2+幕後結果!$AH$4*幕後結果_最佳化!$T1677)*12/3</f>
        <v>-1.0115743781542064E-2</v>
      </c>
      <c r="AG676" s="114">
        <f>(幕後結果!$AI$2+幕後結果!$AI$4*幕後結果_最佳化!$U1677)*12/3</f>
        <v>0.16432177498720346</v>
      </c>
      <c r="AH676" s="114">
        <f>(幕後結果!$AJ$2+幕後結果!$AJ$4*幕後結果_最佳化!$V1677)*12/3</f>
        <v>-0.21724487604018972</v>
      </c>
      <c r="AI676" s="90">
        <f>(幕後結果!$AK$2+幕後結果!$AK$4*幕後結果_最佳化!$W1677)*12/3</f>
        <v>1.6845993815813358</v>
      </c>
      <c r="AJ676" s="50"/>
      <c r="AK676" s="50"/>
      <c r="AL676" s="50"/>
      <c r="AM676" s="98">
        <v>675</v>
      </c>
      <c r="AN676" s="118">
        <f t="shared" si="131"/>
        <v>1.4819530298638079E-2</v>
      </c>
      <c r="AO676" s="118">
        <f t="shared" si="132"/>
        <v>0.14720986940109432</v>
      </c>
      <c r="AP676" s="118">
        <f t="shared" si="133"/>
        <v>0.11186667667841274</v>
      </c>
      <c r="AQ676" s="118">
        <f t="shared" si="134"/>
        <v>0.1188386395584633</v>
      </c>
      <c r="AR676" s="118">
        <f t="shared" si="135"/>
        <v>7.2005582102800961E-2</v>
      </c>
      <c r="AS676" s="118">
        <f t="shared" si="136"/>
        <v>3.369975836515935E-2</v>
      </c>
      <c r="AT676" s="118">
        <f t="shared" si="137"/>
        <v>0.16266932061217224</v>
      </c>
      <c r="AU676" s="118">
        <f t="shared" si="138"/>
        <v>9.6113810829550853E-2</v>
      </c>
      <c r="AV676" s="118">
        <f t="shared" si="139"/>
        <v>0.19449194211804194</v>
      </c>
      <c r="AW676" s="118">
        <f t="shared" si="140"/>
        <v>4.8284870035666318E-2</v>
      </c>
      <c r="AX676" s="118">
        <f t="shared" si="141"/>
        <v>1.0000000000000002</v>
      </c>
      <c r="AY676" s="118">
        <f>SUMPRODUCT(AN676:AW676,幕後結果_最佳化!$Z$1005:$AI$1005)</f>
        <v>-3.9274033296343817E-2</v>
      </c>
      <c r="AZ676" s="118">
        <f>(SUMPRODUCT(AN676:AW676,MMULT(AN676:AW676,幕後結果!$AB$9:$AK$18)))*252</f>
        <v>5.5276167809378801E-2</v>
      </c>
      <c r="BA676" s="118">
        <f t="shared" si="142"/>
        <v>0.2351088424738185</v>
      </c>
      <c r="BB676" s="113">
        <f t="shared" si="143"/>
        <v>-0.34951485631806739</v>
      </c>
      <c r="BC676" s="50"/>
      <c r="BD676" s="50"/>
    </row>
    <row r="677" spans="1:56">
      <c r="A677" s="85">
        <v>676</v>
      </c>
      <c r="B677" s="114">
        <v>0.54178292832473374</v>
      </c>
      <c r="C677" s="114">
        <v>0.47767180608864002</v>
      </c>
      <c r="D677" s="114">
        <v>0.4829499857987436</v>
      </c>
      <c r="E677" s="114">
        <v>0.71142792503926078</v>
      </c>
      <c r="F677" s="114">
        <v>0.21312809496002805</v>
      </c>
      <c r="G677" s="114">
        <v>0.30772848729050639</v>
      </c>
      <c r="H677" s="114">
        <v>0.88537993423631023</v>
      </c>
      <c r="I677" s="114">
        <v>0.99881680712275567</v>
      </c>
      <c r="J677" s="114">
        <v>0.45040371672057655</v>
      </c>
      <c r="K677" s="94">
        <v>0.19163225350972701</v>
      </c>
      <c r="L677" s="95"/>
      <c r="M677" s="96">
        <v>676</v>
      </c>
      <c r="N677" s="117">
        <v>0.10492648452659623</v>
      </c>
      <c r="O677" s="117">
        <v>-5.5997734199989241E-2</v>
      </c>
      <c r="P677" s="117">
        <v>-4.2751066467807214E-2</v>
      </c>
      <c r="Q677" s="117">
        <v>0.55756106459552102</v>
      </c>
      <c r="R677" s="117">
        <v>-0.79561440734113742</v>
      </c>
      <c r="S677" s="117">
        <v>-0.50229933835260165</v>
      </c>
      <c r="T677" s="117">
        <v>1.2023185527414977</v>
      </c>
      <c r="U677" s="114">
        <v>3.039923082191585</v>
      </c>
      <c r="V677" s="114">
        <v>-0.12464142279178203</v>
      </c>
      <c r="W677" s="88">
        <v>-0.87189711627606614</v>
      </c>
      <c r="X677" s="50"/>
      <c r="Y677" s="89">
        <v>676</v>
      </c>
      <c r="Z677" s="114">
        <f>(幕後結果!$AB$2+幕後結果!$AB$4*幕後結果_最佳化!$N1678)*12/3</f>
        <v>8.1981193570847155E-2</v>
      </c>
      <c r="AA677" s="114">
        <f>(幕後結果!$AC$2+幕後結果!$AC$4*幕後結果_最佳化!$O1678)*12/3</f>
        <v>1.4326799460764272</v>
      </c>
      <c r="AB677" s="114">
        <f>(幕後結果!$AD$2+幕後結果!$AD$4*幕後結果_最佳化!$P1678)*12/3</f>
        <v>-0.75673572301110148</v>
      </c>
      <c r="AC677" s="114">
        <f>(幕後結果!$AE$2+幕後結果!$AE$4*幕後結果_最佳化!$Q1678)*12/3</f>
        <v>-0.12764451369544261</v>
      </c>
      <c r="AD677" s="114">
        <f>(幕後結果!$AF$2+幕後結果!$AF$4*幕後結果_最佳化!$R1678)*12/3</f>
        <v>-1.5369792552225829</v>
      </c>
      <c r="AE677" s="114">
        <f>(幕後結果!$AG$2+幕後結果!$AG$4*幕後結果_最佳化!$S1678)*12/3</f>
        <v>-3.2741681307179804E-2</v>
      </c>
      <c r="AF677" s="114">
        <f>(幕後結果!$AH$2+幕後結果!$AH$4*幕後結果_最佳化!$T1678)*12/3</f>
        <v>0.19993844501642599</v>
      </c>
      <c r="AG677" s="114">
        <f>(幕後結果!$AI$2+幕後結果!$AI$4*幕後結果_最佳化!$U1678)*12/3</f>
        <v>2.53468177183341</v>
      </c>
      <c r="AH677" s="114">
        <f>(幕後結果!$AJ$2+幕後結果!$AJ$4*幕後結果_最佳化!$V1678)*12/3</f>
        <v>0.99190956665933461</v>
      </c>
      <c r="AI677" s="90">
        <f>(幕後結果!$AK$2+幕後結果!$AK$4*幕後結果_最佳化!$W1678)*12/3</f>
        <v>1.0711185435830985</v>
      </c>
      <c r="AJ677" s="50"/>
      <c r="AK677" s="50"/>
      <c r="AL677" s="50"/>
      <c r="AM677" s="98">
        <v>676</v>
      </c>
      <c r="AN677" s="118">
        <f t="shared" si="131"/>
        <v>9.2105800741729305E-2</v>
      </c>
      <c r="AO677" s="118">
        <f t="shared" si="132"/>
        <v>0.20664193926059246</v>
      </c>
      <c r="AP677" s="118">
        <f t="shared" si="133"/>
        <v>8.4792628930614369E-3</v>
      </c>
      <c r="AQ677" s="118">
        <f t="shared" si="134"/>
        <v>9.5000226550697314E-3</v>
      </c>
      <c r="AR677" s="118">
        <f t="shared" si="135"/>
        <v>2.1395928113356454E-2</v>
      </c>
      <c r="AS677" s="118">
        <f t="shared" si="136"/>
        <v>0.16223635003817319</v>
      </c>
      <c r="AT677" s="118">
        <f t="shared" si="137"/>
        <v>1.9713645431032045E-2</v>
      </c>
      <c r="AU677" s="118">
        <f t="shared" si="138"/>
        <v>0.1031204052253287</v>
      </c>
      <c r="AV677" s="118">
        <f t="shared" si="139"/>
        <v>0.17400256648380821</v>
      </c>
      <c r="AW677" s="118">
        <f t="shared" si="140"/>
        <v>0.20280407915784843</v>
      </c>
      <c r="AX677" s="118">
        <f t="shared" si="141"/>
        <v>1</v>
      </c>
      <c r="AY677" s="118">
        <f>SUMPRODUCT(AN677:AW677,幕後結果_最佳化!$Z$1005:$AI$1005)</f>
        <v>0.43855721234030959</v>
      </c>
      <c r="AZ677" s="118">
        <f>(SUMPRODUCT(AN677:AW677,MMULT(AN677:AW677,幕後結果!$AB$9:$AK$18)))*252</f>
        <v>6.8868575750746758E-2</v>
      </c>
      <c r="BA677" s="118">
        <f t="shared" si="142"/>
        <v>0.26242822971385293</v>
      </c>
      <c r="BB677" s="113">
        <f t="shared" si="143"/>
        <v>1.5076777859292316</v>
      </c>
      <c r="BC677" s="50"/>
      <c r="BD677" s="50"/>
    </row>
    <row r="678" spans="1:56">
      <c r="A678" s="85">
        <v>677</v>
      </c>
      <c r="B678" s="114">
        <v>0.21988976339774213</v>
      </c>
      <c r="C678" s="114">
        <v>0.67868211553401725</v>
      </c>
      <c r="D678" s="114">
        <v>0.76050232196598988</v>
      </c>
      <c r="E678" s="114">
        <v>0.45016268663223569</v>
      </c>
      <c r="F678" s="114">
        <v>0.85229314545110291</v>
      </c>
      <c r="G678" s="114">
        <v>0.76792954808946079</v>
      </c>
      <c r="H678" s="114">
        <v>0.36869618427037532</v>
      </c>
      <c r="I678" s="114">
        <v>8.6696405072440141E-2</v>
      </c>
      <c r="J678" s="114">
        <v>0.69245826390461684</v>
      </c>
      <c r="K678" s="94">
        <v>0.41510348909629702</v>
      </c>
      <c r="L678" s="95"/>
      <c r="M678" s="96">
        <v>677</v>
      </c>
      <c r="N678" s="117">
        <v>-0.77256557096994416</v>
      </c>
      <c r="O678" s="117">
        <v>0.46401671666754291</v>
      </c>
      <c r="P678" s="117">
        <v>0.707919328316712</v>
      </c>
      <c r="Q678" s="117">
        <v>-0.12525033010313388</v>
      </c>
      <c r="R678" s="117">
        <v>1.046319145055004</v>
      </c>
      <c r="S678" s="117">
        <v>0.73204532461021676</v>
      </c>
      <c r="T678" s="117">
        <v>-0.33530851842817005</v>
      </c>
      <c r="U678" s="114">
        <v>-1.361382605653725</v>
      </c>
      <c r="V678" s="114">
        <v>0.50283046553418576</v>
      </c>
      <c r="W678" s="88">
        <v>-0.21443611848258301</v>
      </c>
      <c r="X678" s="50"/>
      <c r="Y678" s="89">
        <v>677</v>
      </c>
      <c r="Z678" s="114">
        <f>(幕後結果!$AB$2+幕後結果!$AB$4*幕後結果_最佳化!$N1679)*12/3</f>
        <v>-1.0074694161957931</v>
      </c>
      <c r="AA678" s="114">
        <f>(幕後結果!$AC$2+幕後結果!$AC$4*幕後結果_最佳化!$O1679)*12/3</f>
        <v>1.3914389889117185</v>
      </c>
      <c r="AB678" s="114">
        <f>(幕後結果!$AD$2+幕後結果!$AD$4*幕後結果_最佳化!$P1679)*12/3</f>
        <v>-0.70835859077031083</v>
      </c>
      <c r="AC678" s="114">
        <f>(幕後結果!$AE$2+幕後結果!$AE$4*幕後結果_最佳化!$Q1679)*12/3</f>
        <v>-0.5941374761249375</v>
      </c>
      <c r="AD678" s="114">
        <f>(幕後結果!$AF$2+幕後結果!$AF$4*幕後結果_最佳化!$R1679)*12/3</f>
        <v>9.8011233596795644E-2</v>
      </c>
      <c r="AE678" s="114">
        <f>(幕後結果!$AG$2+幕後結果!$AG$4*幕後結果_最佳化!$S1679)*12/3</f>
        <v>1.1920627143950731</v>
      </c>
      <c r="AF678" s="114">
        <f>(幕後結果!$AH$2+幕後結果!$AH$4*幕後結果_最佳化!$T1679)*12/3</f>
        <v>-0.36563637317984421</v>
      </c>
      <c r="AG678" s="114">
        <f>(幕後結果!$AI$2+幕後結果!$AI$4*幕後結果_最佳化!$U1679)*12/3</f>
        <v>-3.3810227825245689</v>
      </c>
      <c r="AH678" s="114">
        <f>(幕後結果!$AJ$2+幕後結果!$AJ$4*幕後結果_最佳化!$V1679)*12/3</f>
        <v>0.89567815170965892</v>
      </c>
      <c r="AI678" s="90">
        <f>(幕後結果!$AK$2+幕後結果!$AK$4*幕後結果_最佳化!$W1679)*12/3</f>
        <v>0.29442838900553281</v>
      </c>
      <c r="AJ678" s="50"/>
      <c r="AK678" s="50"/>
      <c r="AL678" s="50"/>
      <c r="AM678" s="98">
        <v>677</v>
      </c>
      <c r="AN678" s="118">
        <f t="shared" si="131"/>
        <v>1.6988358128881883E-3</v>
      </c>
      <c r="AO678" s="118">
        <f t="shared" si="132"/>
        <v>0.11588552662427677</v>
      </c>
      <c r="AP678" s="118">
        <f t="shared" si="133"/>
        <v>0.18818673355390073</v>
      </c>
      <c r="AQ678" s="118">
        <f t="shared" si="134"/>
        <v>9.3032433193285635E-2</v>
      </c>
      <c r="AR678" s="118">
        <f t="shared" si="135"/>
        <v>7.8403322278546763E-3</v>
      </c>
      <c r="AS678" s="118">
        <f t="shared" si="136"/>
        <v>8.3301405056616581E-2</v>
      </c>
      <c r="AT678" s="118">
        <f t="shared" si="137"/>
        <v>0.24125710723964425</v>
      </c>
      <c r="AU678" s="118">
        <f t="shared" si="138"/>
        <v>0.15822507630493779</v>
      </c>
      <c r="AV678" s="118">
        <f t="shared" si="139"/>
        <v>2.6175640282908915E-2</v>
      </c>
      <c r="AW678" s="118">
        <f t="shared" si="140"/>
        <v>8.439690970368649E-2</v>
      </c>
      <c r="AX678" s="118">
        <f t="shared" si="141"/>
        <v>1</v>
      </c>
      <c r="AY678" s="118">
        <f>SUMPRODUCT(AN678:AW678,幕後結果_最佳化!$Z$1005:$AI$1005)</f>
        <v>-0.25320210498604878</v>
      </c>
      <c r="AZ678" s="118">
        <f>(SUMPRODUCT(AN678:AW678,MMULT(AN678:AW678,幕後結果!$AB$9:$AK$18)))*252</f>
        <v>7.0233249575903933E-2</v>
      </c>
      <c r="BA678" s="118">
        <f t="shared" si="142"/>
        <v>0.26501556478045574</v>
      </c>
      <c r="BB678" s="113">
        <f t="shared" si="143"/>
        <v>-1.1173008092235857</v>
      </c>
      <c r="BC678" s="50"/>
      <c r="BD678" s="50"/>
    </row>
    <row r="679" spans="1:56">
      <c r="A679" s="85">
        <v>678</v>
      </c>
      <c r="B679" s="114">
        <v>0.77951658543332414</v>
      </c>
      <c r="C679" s="114">
        <v>0.7654247413391122</v>
      </c>
      <c r="D679" s="114">
        <v>0.94727912897590438</v>
      </c>
      <c r="E679" s="114">
        <v>0.30192345318474612</v>
      </c>
      <c r="F679" s="114">
        <v>0.24928516752478225</v>
      </c>
      <c r="G679" s="114">
        <v>0.20674112674964129</v>
      </c>
      <c r="H679" s="114">
        <v>0.65788589395348995</v>
      </c>
      <c r="I679" s="114">
        <v>0.85247447761226214</v>
      </c>
      <c r="J679" s="114">
        <v>0.76786444787140673</v>
      </c>
      <c r="K679" s="94">
        <v>0.67033176416166351</v>
      </c>
      <c r="L679" s="95"/>
      <c r="M679" s="96">
        <v>678</v>
      </c>
      <c r="N679" s="117">
        <v>0.77056160060618917</v>
      </c>
      <c r="O679" s="117">
        <v>0.72386190863056532</v>
      </c>
      <c r="P679" s="117">
        <v>1.6190256607780227</v>
      </c>
      <c r="Q679" s="117">
        <v>-0.51887644267325228</v>
      </c>
      <c r="R679" s="117">
        <v>-0.67674094169625432</v>
      </c>
      <c r="S679" s="117">
        <v>-0.81778099223724399</v>
      </c>
      <c r="T679" s="117">
        <v>0.40670017481099752</v>
      </c>
      <c r="U679" s="114">
        <v>1.0471052357937849</v>
      </c>
      <c r="V679" s="114">
        <v>0.73183201737572856</v>
      </c>
      <c r="W679" s="88">
        <v>0.44082944967825965</v>
      </c>
      <c r="X679" s="50"/>
      <c r="Y679" s="89">
        <v>678</v>
      </c>
      <c r="Z679" s="114">
        <f>(幕後結果!$AB$2+幕後結果!$AB$4*幕後結果_最佳化!$N1680)*12/3</f>
        <v>0.90840073612117855</v>
      </c>
      <c r="AA679" s="114">
        <f>(幕後結果!$AC$2+幕後結果!$AC$4*幕後結果_最佳化!$O1680)*12/3</f>
        <v>2.6767368231949007</v>
      </c>
      <c r="AB679" s="114">
        <f>(幕後結果!$AD$2+幕後結果!$AD$4*幕後結果_最佳化!$P1680)*12/3</f>
        <v>2.0261791839224621</v>
      </c>
      <c r="AC679" s="114">
        <f>(幕後結果!$AE$2+幕後結果!$AE$4*幕後結果_最佳化!$Q1680)*12/3</f>
        <v>-0.66404737793960389</v>
      </c>
      <c r="AD679" s="114">
        <f>(幕後結果!$AF$2+幕後結果!$AF$4*幕後結果_最佳化!$R1680)*12/3</f>
        <v>-0.96711671638579855</v>
      </c>
      <c r="AE679" s="114">
        <f>(幕後結果!$AG$2+幕後結果!$AG$4*幕後結果_最佳化!$S1680)*12/3</f>
        <v>-2.9041002248109682E-3</v>
      </c>
      <c r="AF679" s="114">
        <f>(幕後結果!$AH$2+幕後結果!$AH$4*幕後結果_最佳化!$T1680)*12/3</f>
        <v>-0.20428614820821692</v>
      </c>
      <c r="AG679" s="114">
        <f>(幕後結果!$AI$2+幕後結果!$AI$4*幕後結果_最佳化!$U1680)*12/3</f>
        <v>0.11483493214495244</v>
      </c>
      <c r="AH679" s="114">
        <f>(幕後結果!$AJ$2+幕後結果!$AJ$4*幕後結果_最佳化!$V1680)*12/3</f>
        <v>1.2103980686302904</v>
      </c>
      <c r="AI679" s="90">
        <f>(幕後結果!$AK$2+幕後結果!$AK$4*幕後結果_最佳化!$W1680)*12/3</f>
        <v>1.3684048214813329</v>
      </c>
      <c r="AJ679" s="50"/>
      <c r="AK679" s="50"/>
      <c r="AL679" s="50"/>
      <c r="AM679" s="98">
        <v>678</v>
      </c>
      <c r="AN679" s="118">
        <f t="shared" si="131"/>
        <v>3.5682492694532046E-2</v>
      </c>
      <c r="AO679" s="118">
        <f t="shared" si="132"/>
        <v>6.7358606303869362E-2</v>
      </c>
      <c r="AP679" s="118">
        <f t="shared" si="133"/>
        <v>0.14978074684545595</v>
      </c>
      <c r="AQ679" s="118">
        <f t="shared" si="134"/>
        <v>0.2120436576181268</v>
      </c>
      <c r="AR679" s="118">
        <f t="shared" si="135"/>
        <v>4.4923932645842088E-2</v>
      </c>
      <c r="AS679" s="118">
        <f t="shared" si="136"/>
        <v>6.3664684435639635E-2</v>
      </c>
      <c r="AT679" s="118">
        <f t="shared" si="137"/>
        <v>0.25903375619467944</v>
      </c>
      <c r="AU679" s="118">
        <f t="shared" si="138"/>
        <v>5.5023172908504663E-2</v>
      </c>
      <c r="AV679" s="118">
        <f t="shared" si="139"/>
        <v>8.9584648479755571E-2</v>
      </c>
      <c r="AW679" s="118">
        <f t="shared" si="140"/>
        <v>2.2904301873594421E-2</v>
      </c>
      <c r="AX679" s="118">
        <f t="shared" si="141"/>
        <v>1</v>
      </c>
      <c r="AY679" s="118">
        <f>SUMPRODUCT(AN679:AW679,幕後結果_最佳化!$Z$1005:$AI$1005)</f>
        <v>-0.24140536762202477</v>
      </c>
      <c r="AZ679" s="118">
        <f>(SUMPRODUCT(AN679:AW679,MMULT(AN679:AW679,幕後結果!$AB$9:$AK$18)))*252</f>
        <v>4.9051283333214672E-2</v>
      </c>
      <c r="BA679" s="118">
        <f t="shared" si="142"/>
        <v>0.22147524316097877</v>
      </c>
      <c r="BB679" s="113">
        <f t="shared" si="143"/>
        <v>-1.2836891544369051</v>
      </c>
      <c r="BC679" s="50"/>
      <c r="BD679" s="50"/>
    </row>
    <row r="680" spans="1:56">
      <c r="A680" s="85">
        <v>679</v>
      </c>
      <c r="B680" s="114">
        <v>0.51478843512835981</v>
      </c>
      <c r="C680" s="114">
        <v>0.53204628941297072</v>
      </c>
      <c r="D680" s="114">
        <v>0.62317247835552614</v>
      </c>
      <c r="E680" s="114">
        <v>7.0953060021223369E-2</v>
      </c>
      <c r="F680" s="114">
        <v>0.8045201656853409</v>
      </c>
      <c r="G680" s="114">
        <v>2.0635084445893348E-2</v>
      </c>
      <c r="H680" s="114">
        <v>0.27974110479706105</v>
      </c>
      <c r="I680" s="114">
        <v>5.4487226896593244E-2</v>
      </c>
      <c r="J680" s="114">
        <v>0.3532215759339592</v>
      </c>
      <c r="K680" s="94">
        <v>0.3945128046635098</v>
      </c>
      <c r="L680" s="95"/>
      <c r="M680" s="96">
        <v>679</v>
      </c>
      <c r="N680" s="117">
        <v>3.7077603276323402E-2</v>
      </c>
      <c r="O680" s="117">
        <v>8.04147184627058E-2</v>
      </c>
      <c r="P680" s="117">
        <v>0.31382356805600486</v>
      </c>
      <c r="Q680" s="117">
        <v>-1.4687296940977013</v>
      </c>
      <c r="R680" s="117">
        <v>0.85787829844147356</v>
      </c>
      <c r="S680" s="117">
        <v>-2.0408054475813433</v>
      </c>
      <c r="T680" s="117">
        <v>-0.58361077439407216</v>
      </c>
      <c r="U680" s="114">
        <v>-1.6028197561307302</v>
      </c>
      <c r="V680" s="114">
        <v>-0.3766373166601264</v>
      </c>
      <c r="W680" s="88">
        <v>-0.26757612654359803</v>
      </c>
      <c r="X680" s="50"/>
      <c r="Y680" s="89">
        <v>679</v>
      </c>
      <c r="Z680" s="114">
        <f>(幕後結果!$AB$2+幕後結果!$AB$4*幕後結果_最佳化!$N1681)*12/3</f>
        <v>-2.256611873746428E-3</v>
      </c>
      <c r="AA680" s="114">
        <f>(幕後結果!$AC$2+幕後結果!$AC$4*幕後結果_最佳化!$O1681)*12/3</f>
        <v>1.5288451669168281</v>
      </c>
      <c r="AB680" s="114">
        <f>(幕後結果!$AD$2+幕後結果!$AD$4*幕後結果_最佳化!$P1681)*12/3</f>
        <v>-0.40093245151004336</v>
      </c>
      <c r="AC680" s="114">
        <f>(幕後結果!$AE$2+幕後結果!$AE$4*幕後結果_最佳化!$Q1681)*12/3</f>
        <v>-1.4132012811873265</v>
      </c>
      <c r="AD680" s="114">
        <f>(幕後結果!$AF$2+幕後結果!$AF$4*幕後結果_最佳化!$R1681)*12/3</f>
        <v>-0.13779690399801225</v>
      </c>
      <c r="AE680" s="114">
        <f>(幕後結果!$AG$2+幕後結果!$AG$4*幕後結果_最佳化!$S1681)*12/3</f>
        <v>-1.4341720486608345</v>
      </c>
      <c r="AF680" s="114">
        <f>(幕後結果!$AH$2+幕後結果!$AH$4*幕後結果_最佳化!$T1681)*12/3</f>
        <v>-0.67528692794039147</v>
      </c>
      <c r="AG680" s="114">
        <f>(幕後結果!$AI$2+幕後結果!$AI$4*幕後結果_最佳化!$U1681)*12/3</f>
        <v>-4.1338175423329648</v>
      </c>
      <c r="AH680" s="114">
        <f>(幕後結果!$AJ$2+幕後結果!$AJ$4*幕後結果_最佳化!$V1681)*12/3</f>
        <v>-0.14971483682108111</v>
      </c>
      <c r="AI680" s="90">
        <f>(幕後結果!$AK$2+幕後結果!$AK$4*幕後結果_最佳化!$W1681)*12/3</f>
        <v>-0.26845584809045941</v>
      </c>
      <c r="AJ680" s="50"/>
      <c r="AK680" s="50"/>
      <c r="AL680" s="50"/>
      <c r="AM680" s="98">
        <v>679</v>
      </c>
      <c r="AN680" s="118">
        <f t="shared" si="131"/>
        <v>0.16447566142768291</v>
      </c>
      <c r="AO680" s="118">
        <f t="shared" si="132"/>
        <v>6.8920157684817837E-2</v>
      </c>
      <c r="AP680" s="118">
        <f t="shared" si="133"/>
        <v>0.13672219939011243</v>
      </c>
      <c r="AQ680" s="118">
        <f t="shared" si="134"/>
        <v>6.0336214072279612E-2</v>
      </c>
      <c r="AR680" s="118">
        <f t="shared" si="135"/>
        <v>3.7104541175644226E-2</v>
      </c>
      <c r="AS680" s="118">
        <f t="shared" si="136"/>
        <v>0.13428771790612548</v>
      </c>
      <c r="AT680" s="118">
        <f t="shared" si="137"/>
        <v>5.8371237613490702E-2</v>
      </c>
      <c r="AU680" s="118">
        <f t="shared" si="138"/>
        <v>0.1073900292537236</v>
      </c>
      <c r="AV680" s="118">
        <f t="shared" si="139"/>
        <v>0.14572034347136842</v>
      </c>
      <c r="AW680" s="118">
        <f t="shared" si="140"/>
        <v>8.667189800475468E-2</v>
      </c>
      <c r="AX680" s="118">
        <f t="shared" si="141"/>
        <v>0.99999999999999989</v>
      </c>
      <c r="AY680" s="118">
        <f>SUMPRODUCT(AN680:AW680,幕後結果_最佳化!$Z$1005:$AI$1005)</f>
        <v>-4.3339623180029138E-2</v>
      </c>
      <c r="AZ680" s="118">
        <f>(SUMPRODUCT(AN680:AW680,MMULT(AN680:AW680,幕後結果!$AB$9:$AK$18)))*252</f>
        <v>7.8840023319739536E-2</v>
      </c>
      <c r="BA680" s="118">
        <f t="shared" si="142"/>
        <v>0.28078465648916706</v>
      </c>
      <c r="BB680" s="113">
        <f t="shared" si="143"/>
        <v>-0.30713794784351528</v>
      </c>
      <c r="BC680" s="50"/>
      <c r="BD680" s="50"/>
    </row>
    <row r="681" spans="1:56">
      <c r="A681" s="85">
        <v>680</v>
      </c>
      <c r="B681" s="114">
        <v>0.29308727392335832</v>
      </c>
      <c r="C681" s="114">
        <v>4.5981746508992449E-2</v>
      </c>
      <c r="D681" s="114">
        <v>0.38291449202032468</v>
      </c>
      <c r="E681" s="114">
        <v>0.21444182259154698</v>
      </c>
      <c r="F681" s="114">
        <v>0.35553422985041983</v>
      </c>
      <c r="G681" s="114">
        <v>0.91051582436515655</v>
      </c>
      <c r="H681" s="114">
        <v>0.95317071318717117</v>
      </c>
      <c r="I681" s="114">
        <v>0.84836227796525798</v>
      </c>
      <c r="J681" s="114">
        <v>0.85655618864359107</v>
      </c>
      <c r="K681" s="94">
        <v>0.91845578682990414</v>
      </c>
      <c r="L681" s="95"/>
      <c r="M681" s="96">
        <v>680</v>
      </c>
      <c r="N681" s="117">
        <v>-0.54438793298959176</v>
      </c>
      <c r="O681" s="117">
        <v>-1.6851299985900876</v>
      </c>
      <c r="P681" s="117">
        <v>-0.29783515190305082</v>
      </c>
      <c r="Q681" s="117">
        <v>-0.79110341732170719</v>
      </c>
      <c r="R681" s="117">
        <v>-0.37042149592252038</v>
      </c>
      <c r="S681" s="117">
        <v>1.3439382640208777</v>
      </c>
      <c r="T681" s="117">
        <v>1.6764066173941632</v>
      </c>
      <c r="U681" s="114">
        <v>1.0294347130844874</v>
      </c>
      <c r="V681" s="114">
        <v>1.0649741612065078</v>
      </c>
      <c r="W681" s="88">
        <v>1.3947593319096361</v>
      </c>
      <c r="X681" s="50"/>
      <c r="Y681" s="89">
        <v>680</v>
      </c>
      <c r="Z681" s="114">
        <f>(幕後結果!$AB$2+幕後結果!$AB$4*幕後結果_最佳化!$N1682)*12/3</f>
        <v>-0.72417537920062092</v>
      </c>
      <c r="AA681" s="114">
        <f>(幕後結果!$AC$2+幕後結果!$AC$4*幕後結果_最佳化!$O1682)*12/3</f>
        <v>-0.6776997994801045</v>
      </c>
      <c r="AB681" s="114">
        <f>(幕後結果!$AD$2+幕後結果!$AD$4*幕後結果_最佳化!$P1682)*12/3</f>
        <v>-2.4017758358663559</v>
      </c>
      <c r="AC681" s="114">
        <f>(幕後結果!$AE$2+幕後結果!$AE$4*幕後結果_最佳化!$Q1682)*12/3</f>
        <v>-1.2401110084786644</v>
      </c>
      <c r="AD681" s="114">
        <f>(幕後結果!$AF$2+幕後結果!$AF$4*幕後結果_最佳化!$R1682)*12/3</f>
        <v>-1.8679740274938059</v>
      </c>
      <c r="AE681" s="114">
        <f>(幕後結果!$AG$2+幕後結果!$AG$4*幕後結果_最佳化!$S1682)*12/3</f>
        <v>0.92477093041646707</v>
      </c>
      <c r="AF681" s="114">
        <f>(幕後結果!$AH$2+幕後結果!$AH$4*幕後結果_最佳化!$T1682)*12/3</f>
        <v>0.12273533555165722</v>
      </c>
      <c r="AG681" s="114">
        <f>(幕後結果!$AI$2+幕後結果!$AI$4*幕後結果_最佳化!$U1682)*12/3</f>
        <v>-0.36271905852968955</v>
      </c>
      <c r="AH681" s="114">
        <f>(幕後結果!$AJ$2+幕後結果!$AJ$4*幕後結果_最佳化!$V1682)*12/3</f>
        <v>1.2539261572787286</v>
      </c>
      <c r="AI681" s="90">
        <f>(幕後結果!$AK$2+幕後結果!$AK$4*幕後結果_最佳化!$W1682)*12/3</f>
        <v>1.9019510827840207</v>
      </c>
      <c r="AJ681" s="50"/>
      <c r="AK681" s="50"/>
      <c r="AL681" s="50"/>
      <c r="AM681" s="98">
        <v>680</v>
      </c>
      <c r="AN681" s="118">
        <f t="shared" si="131"/>
        <v>7.0985103745120973E-2</v>
      </c>
      <c r="AO681" s="118">
        <f t="shared" si="132"/>
        <v>7.1081246152273E-2</v>
      </c>
      <c r="AP681" s="118">
        <f t="shared" si="133"/>
        <v>0.17854629338512101</v>
      </c>
      <c r="AQ681" s="118">
        <f t="shared" si="134"/>
        <v>5.0431842553168217E-2</v>
      </c>
      <c r="AR681" s="118">
        <f t="shared" si="135"/>
        <v>6.7712585381891968E-2</v>
      </c>
      <c r="AS681" s="118">
        <f t="shared" si="136"/>
        <v>3.7359349521462755E-2</v>
      </c>
      <c r="AT681" s="118">
        <f t="shared" si="137"/>
        <v>0.1301954753126888</v>
      </c>
      <c r="AU681" s="118">
        <f t="shared" si="138"/>
        <v>0.14773074031679576</v>
      </c>
      <c r="AV681" s="118">
        <f t="shared" si="139"/>
        <v>7.281151783290539E-2</v>
      </c>
      <c r="AW681" s="118">
        <f t="shared" si="140"/>
        <v>0.1731458457985722</v>
      </c>
      <c r="AX681" s="118">
        <f t="shared" si="141"/>
        <v>1.0000000000000002</v>
      </c>
      <c r="AY681" s="118">
        <f>SUMPRODUCT(AN681:AW681,幕後結果_最佳化!$Z$1005:$AI$1005)</f>
        <v>-0.20318599188014871</v>
      </c>
      <c r="AZ681" s="118">
        <f>(SUMPRODUCT(AN681:AW681,MMULT(AN681:AW681,幕後結果!$AB$9:$AK$18)))*252</f>
        <v>8.0828003143918539E-2</v>
      </c>
      <c r="BA681" s="118">
        <f t="shared" si="142"/>
        <v>0.28430266116221731</v>
      </c>
      <c r="BB681" s="113">
        <f t="shared" si="143"/>
        <v>-0.86557751824819207</v>
      </c>
      <c r="BC681" s="50"/>
      <c r="BD681" s="50"/>
    </row>
    <row r="682" spans="1:56">
      <c r="A682" s="85">
        <v>681</v>
      </c>
      <c r="B682" s="114">
        <v>0.38677960066917971</v>
      </c>
      <c r="C682" s="114">
        <v>2.4557273485973585E-2</v>
      </c>
      <c r="D682" s="114">
        <v>0.58238670019810734</v>
      </c>
      <c r="E682" s="114">
        <v>0.39366123333885028</v>
      </c>
      <c r="F682" s="114">
        <v>0.57256476988991656</v>
      </c>
      <c r="G682" s="114">
        <v>0.41421276974633248</v>
      </c>
      <c r="H682" s="114">
        <v>0.14433933108553187</v>
      </c>
      <c r="I682" s="114">
        <v>0.61618366496663923</v>
      </c>
      <c r="J682" s="114">
        <v>0.91555110641523085</v>
      </c>
      <c r="K682" s="94">
        <v>0.12872114696257353</v>
      </c>
      <c r="L682" s="95"/>
      <c r="M682" s="96">
        <v>681</v>
      </c>
      <c r="N682" s="117">
        <v>-0.28772245316140427</v>
      </c>
      <c r="O682" s="117">
        <v>-1.9675959424864906</v>
      </c>
      <c r="P682" s="117">
        <v>0.20800303242819704</v>
      </c>
      <c r="Q682" s="117">
        <v>-0.26978915492183364</v>
      </c>
      <c r="R682" s="117">
        <v>0.18290767562742738</v>
      </c>
      <c r="S682" s="117">
        <v>-0.21672131025478675</v>
      </c>
      <c r="T682" s="117">
        <v>-1.0610247309344407</v>
      </c>
      <c r="U682" s="114">
        <v>0.29547287550420276</v>
      </c>
      <c r="V682" s="114">
        <v>1.3757540651967799</v>
      </c>
      <c r="W682" s="88">
        <v>-1.1324571396587737</v>
      </c>
      <c r="X682" s="50"/>
      <c r="Y682" s="89">
        <v>681</v>
      </c>
      <c r="Z682" s="114">
        <f>(幕後結果!$AB$2+幕後結果!$AB$4*幕後結果_最佳化!$N1683)*12/3</f>
        <v>-0.40551225085282394</v>
      </c>
      <c r="AA682" s="114">
        <f>(幕後結果!$AC$2+幕後結果!$AC$4*幕後結果_最佳化!$O1683)*12/3</f>
        <v>-0.80026730393790613</v>
      </c>
      <c r="AB682" s="114">
        <f>(幕後結果!$AD$2+幕後結果!$AD$4*幕後結果_最佳化!$P1683)*12/3</f>
        <v>-1.7110494325556749</v>
      </c>
      <c r="AC682" s="114">
        <f>(幕後結果!$AE$2+幕後結果!$AE$4*幕後結果_最佳化!$Q1683)*12/3</f>
        <v>-0.91600445243198558</v>
      </c>
      <c r="AD682" s="114">
        <f>(幕後結果!$AF$2+幕後結果!$AF$4*幕後結果_最佳化!$R1683)*12/3</f>
        <v>-1.0570599688912317</v>
      </c>
      <c r="AE682" s="114">
        <f>(幕後結果!$AG$2+幕後結果!$AG$4*幕後結果_最佳化!$S1683)*12/3</f>
        <v>-0.21821439096406312</v>
      </c>
      <c r="AF682" s="114">
        <f>(幕後結果!$AH$2+幕後結果!$AH$4*幕後結果_最佳化!$T1683)*12/3</f>
        <v>-0.84797698429424673</v>
      </c>
      <c r="AG682" s="114">
        <f>(幕後結果!$AI$2+幕後結果!$AI$4*幕後結果_最佳化!$U1683)*12/3</f>
        <v>-1.1208897699759595</v>
      </c>
      <c r="AH682" s="114">
        <f>(幕後結果!$AJ$2+幕後結果!$AJ$4*幕後結果_最佳化!$V1683)*12/3</f>
        <v>0.68339459025432081</v>
      </c>
      <c r="AI682" s="90">
        <f>(幕後結果!$AK$2+幕後結果!$AK$4*幕後結果_最佳化!$W1683)*12/3</f>
        <v>-0.40049687792478367</v>
      </c>
      <c r="AJ682" s="50"/>
      <c r="AK682" s="50"/>
      <c r="AL682" s="50"/>
      <c r="AM682" s="98">
        <v>681</v>
      </c>
      <c r="AN682" s="118">
        <f t="shared" si="131"/>
        <v>0.13000685850141053</v>
      </c>
      <c r="AO682" s="118">
        <f t="shared" si="132"/>
        <v>9.9731099993379549E-2</v>
      </c>
      <c r="AP682" s="118">
        <f t="shared" si="133"/>
        <v>0.11665608205756613</v>
      </c>
      <c r="AQ682" s="118">
        <f t="shared" si="134"/>
        <v>9.8723430711553886E-2</v>
      </c>
      <c r="AR682" s="118">
        <f t="shared" si="135"/>
        <v>8.2471858214330021E-2</v>
      </c>
      <c r="AS682" s="118">
        <f t="shared" si="136"/>
        <v>9.1973612969734567E-2</v>
      </c>
      <c r="AT682" s="118">
        <f t="shared" si="137"/>
        <v>5.9782103879694425E-2</v>
      </c>
      <c r="AU682" s="118">
        <f t="shared" si="138"/>
        <v>0.11018478416341231</v>
      </c>
      <c r="AV682" s="118">
        <f t="shared" si="139"/>
        <v>0.12950248215660906</v>
      </c>
      <c r="AW682" s="118">
        <f t="shared" si="140"/>
        <v>8.0967687352309692E-2</v>
      </c>
      <c r="AX682" s="118">
        <f t="shared" si="141"/>
        <v>1.0000000000000002</v>
      </c>
      <c r="AY682" s="118">
        <f>SUMPRODUCT(AN682:AW682,幕後結果_最佳化!$Z$1005:$AI$1005)</f>
        <v>-8.4538398736169779E-2</v>
      </c>
      <c r="AZ682" s="118">
        <f>(SUMPRODUCT(AN682:AW682,MMULT(AN682:AW682,幕後結果!$AB$9:$AK$18)))*252</f>
        <v>7.3954371848030276E-2</v>
      </c>
      <c r="BA682" s="118">
        <f t="shared" si="142"/>
        <v>0.27194553103154734</v>
      </c>
      <c r="BB682" s="113">
        <f t="shared" si="143"/>
        <v>-0.46861736706159052</v>
      </c>
      <c r="BC682" s="50"/>
      <c r="BD682" s="50"/>
    </row>
    <row r="683" spans="1:56">
      <c r="A683" s="85">
        <v>682</v>
      </c>
      <c r="B683" s="114">
        <v>0.74683624058389797</v>
      </c>
      <c r="C683" s="114">
        <v>0.32547114592702564</v>
      </c>
      <c r="D683" s="114">
        <v>0.89818082494536911</v>
      </c>
      <c r="E683" s="114">
        <v>0.293200414911017</v>
      </c>
      <c r="F683" s="114">
        <v>0.36850978911386356</v>
      </c>
      <c r="G683" s="114">
        <v>0.59942324046236473</v>
      </c>
      <c r="H683" s="114">
        <v>0.74276093516570119</v>
      </c>
      <c r="I683" s="114">
        <v>0.99957704572815032</v>
      </c>
      <c r="J683" s="114">
        <v>0.93766526207900935</v>
      </c>
      <c r="K683" s="94">
        <v>1.5764678057350157E-2</v>
      </c>
      <c r="L683" s="95"/>
      <c r="M683" s="96">
        <v>682</v>
      </c>
      <c r="N683" s="117">
        <v>0.66456694255928894</v>
      </c>
      <c r="O683" s="117">
        <v>-0.45245352907833641</v>
      </c>
      <c r="P683" s="117">
        <v>1.2712538628686048</v>
      </c>
      <c r="Q683" s="117">
        <v>-0.54405906288181016</v>
      </c>
      <c r="R683" s="117">
        <v>-0.33580280045562616</v>
      </c>
      <c r="S683" s="117">
        <v>0.25185451389230135</v>
      </c>
      <c r="T683" s="117">
        <v>0.65188071032142403</v>
      </c>
      <c r="U683" s="114">
        <v>3.3373188163259013</v>
      </c>
      <c r="V683" s="114">
        <v>1.5354657012900106</v>
      </c>
      <c r="W683" s="88">
        <v>-2.1503270256951681</v>
      </c>
      <c r="X683" s="50"/>
      <c r="Y683" s="89">
        <v>682</v>
      </c>
      <c r="Z683" s="114">
        <f>(幕後結果!$AB$2+幕後結果!$AB$4*幕後結果_最佳化!$N1684)*12/3</f>
        <v>0.77680302635518128</v>
      </c>
      <c r="AA683" s="114">
        <f>(幕後結果!$AC$2+幕後結果!$AC$4*幕後結果_最佳化!$O1684)*12/3</f>
        <v>1.3920557567879441</v>
      </c>
      <c r="AB683" s="114">
        <f>(幕後結果!$AD$2+幕後結果!$AD$4*幕後結果_最佳化!$P1684)*12/3</f>
        <v>1.0608812756605421</v>
      </c>
      <c r="AC683" s="114">
        <f>(幕後結果!$AE$2+幕後結果!$AE$4*幕後結果_最佳化!$Q1684)*12/3</f>
        <v>-0.82494686060474753</v>
      </c>
      <c r="AD683" s="114">
        <f>(幕後結果!$AF$2+幕後結果!$AF$4*幕後結果_最佳化!$R1684)*12/3</f>
        <v>-0.88252240565405016</v>
      </c>
      <c r="AE683" s="114">
        <f>(幕後結果!$AG$2+幕後結果!$AG$4*幕後結果_最佳化!$S1684)*12/3</f>
        <v>0.7193629483690378</v>
      </c>
      <c r="AF683" s="114">
        <f>(幕後結果!$AH$2+幕後結果!$AH$4*幕後結果_最佳化!$T1684)*12/3</f>
        <v>-0.16526423528207684</v>
      </c>
      <c r="AG683" s="114">
        <f>(幕後結果!$AI$2+幕後結果!$AI$4*幕後結果_最佳化!$U1684)*12/3</f>
        <v>3.428082886818101</v>
      </c>
      <c r="AH683" s="114">
        <f>(幕後結果!$AJ$2+幕後結果!$AJ$4*幕後結果_最佳化!$V1684)*12/3</f>
        <v>1.5653730028562418</v>
      </c>
      <c r="AI683" s="90">
        <f>(幕後結果!$AK$2+幕後結果!$AK$4*幕後結果_最佳化!$W1684)*12/3</f>
        <v>-0.28217456463288315</v>
      </c>
      <c r="AJ683" s="50"/>
      <c r="AK683" s="50"/>
      <c r="AL683" s="50"/>
      <c r="AM683" s="98">
        <v>682</v>
      </c>
      <c r="AN683" s="118">
        <f t="shared" si="131"/>
        <v>4.6623187371559925E-2</v>
      </c>
      <c r="AO683" s="118">
        <f t="shared" si="132"/>
        <v>0.17285170515708118</v>
      </c>
      <c r="AP683" s="118">
        <f t="shared" si="133"/>
        <v>6.205524533265043E-2</v>
      </c>
      <c r="AQ683" s="118">
        <f t="shared" si="134"/>
        <v>4.1013691156032525E-2</v>
      </c>
      <c r="AR683" s="118">
        <f t="shared" si="135"/>
        <v>0.24693633050396144</v>
      </c>
      <c r="AS683" s="118">
        <f t="shared" si="136"/>
        <v>4.7854822420813304E-3</v>
      </c>
      <c r="AT683" s="118">
        <f t="shared" si="137"/>
        <v>0.14226966615493578</v>
      </c>
      <c r="AU683" s="118">
        <f t="shared" si="138"/>
        <v>1.4082016005326766E-2</v>
      </c>
      <c r="AV683" s="118">
        <f t="shared" si="139"/>
        <v>5.1216644065393037E-2</v>
      </c>
      <c r="AW683" s="118">
        <f t="shared" si="140"/>
        <v>0.21816603201097753</v>
      </c>
      <c r="AX683" s="118">
        <f t="shared" si="141"/>
        <v>0.99999999999999989</v>
      </c>
      <c r="AY683" s="118">
        <f>SUMPRODUCT(AN683:AW683,幕後結果_最佳化!$Z$1005:$AI$1005)</f>
        <v>9.6797499246674773E-2</v>
      </c>
      <c r="AZ683" s="118">
        <f>(SUMPRODUCT(AN683:AW683,MMULT(AN683:AW683,幕後結果!$AB$9:$AK$18)))*252</f>
        <v>7.0983423155128983E-2</v>
      </c>
      <c r="BA683" s="118">
        <f t="shared" si="142"/>
        <v>0.2664271441785333</v>
      </c>
      <c r="BB683" s="113">
        <f t="shared" si="143"/>
        <v>0.20229732752214602</v>
      </c>
      <c r="BC683" s="50"/>
      <c r="BD683" s="50"/>
    </row>
    <row r="684" spans="1:56">
      <c r="A684" s="85">
        <v>683</v>
      </c>
      <c r="B684" s="114">
        <v>0.56817778205142422</v>
      </c>
      <c r="C684" s="114">
        <v>1.3017389046279693E-2</v>
      </c>
      <c r="D684" s="114">
        <v>0.78944066292157267</v>
      </c>
      <c r="E684" s="114">
        <v>0.2175888465560567</v>
      </c>
      <c r="F684" s="114">
        <v>0.24411445012128774</v>
      </c>
      <c r="G684" s="114">
        <v>0.78117770194948166</v>
      </c>
      <c r="H684" s="114">
        <v>0.299143403981742</v>
      </c>
      <c r="I684" s="114">
        <v>0.67011800136501187</v>
      </c>
      <c r="J684" s="114">
        <v>0.65278526689715655</v>
      </c>
      <c r="K684" s="94">
        <v>0.82982347267290923</v>
      </c>
      <c r="L684" s="95"/>
      <c r="M684" s="96">
        <v>683</v>
      </c>
      <c r="N684" s="117">
        <v>0.17173682225018913</v>
      </c>
      <c r="O684" s="117">
        <v>-2.2256926101336703</v>
      </c>
      <c r="P684" s="117">
        <v>0.80448197674833322</v>
      </c>
      <c r="Q684" s="117">
        <v>-0.78036222993155524</v>
      </c>
      <c r="R684" s="117">
        <v>-0.6931285213266527</v>
      </c>
      <c r="S684" s="117">
        <v>0.77617681068698319</v>
      </c>
      <c r="T684" s="117">
        <v>-0.5268657669753104</v>
      </c>
      <c r="U684" s="114">
        <v>0.44023902579471835</v>
      </c>
      <c r="V684" s="114">
        <v>0.39285109195802781</v>
      </c>
      <c r="W684" s="88">
        <v>0.95346789629857842</v>
      </c>
      <c r="X684" s="50"/>
      <c r="Y684" s="89">
        <v>683</v>
      </c>
      <c r="Z684" s="114">
        <f>(幕後結果!$AB$2+幕後結果!$AB$4*幕後結果_最佳化!$N1685)*12/3</f>
        <v>0.1649295948877072</v>
      </c>
      <c r="AA684" s="114">
        <f>(幕後結果!$AC$2+幕後結果!$AC$4*幕後結果_最佳化!$O1685)*12/3</f>
        <v>-0.76402335799638565</v>
      </c>
      <c r="AB684" s="114">
        <f>(幕後結果!$AD$2+幕後結果!$AD$4*幕後結果_最佳化!$P1685)*12/3</f>
        <v>-0.6954353321052672</v>
      </c>
      <c r="AC684" s="114">
        <f>(幕後結果!$AE$2+幕後結果!$AE$4*幕後結果_最佳化!$Q1685)*12/3</f>
        <v>-1.2276544411070198</v>
      </c>
      <c r="AD684" s="114">
        <f>(幕後結果!$AF$2+幕後結果!$AF$4*幕後結果_最佳化!$R1685)*12/3</f>
        <v>-1.8169996897405831</v>
      </c>
      <c r="AE684" s="114">
        <f>(幕後結果!$AG$2+幕後結果!$AG$4*幕後結果_最佳化!$S1685)*12/3</f>
        <v>0.55122197267539219</v>
      </c>
      <c r="AF684" s="114">
        <f>(幕後結果!$AH$2+幕後結果!$AH$4*幕後結果_最佳化!$T1685)*12/3</f>
        <v>-0.77743883652667412</v>
      </c>
      <c r="AG684" s="114">
        <f>(幕後結果!$AI$2+幕後結果!$AI$4*幕後結果_最佳化!$U1685)*12/3</f>
        <v>-0.78068998112885135</v>
      </c>
      <c r="AH684" s="114">
        <f>(幕後結果!$AJ$2+幕後結果!$AJ$4*幕後結果_最佳化!$V1685)*12/3</f>
        <v>0.41800267382640927</v>
      </c>
      <c r="AI684" s="90">
        <f>(幕後結果!$AK$2+幕後結果!$AK$4*幕後結果_最佳化!$W1685)*12/3</f>
        <v>1.1895128973017959</v>
      </c>
      <c r="AJ684" s="50"/>
      <c r="AK684" s="50"/>
      <c r="AL684" s="50"/>
      <c r="AM684" s="98">
        <v>683</v>
      </c>
      <c r="AN684" s="118">
        <f t="shared" si="131"/>
        <v>0.11821651095189882</v>
      </c>
      <c r="AO684" s="118">
        <f t="shared" si="132"/>
        <v>8.1227229857653696E-2</v>
      </c>
      <c r="AP684" s="118">
        <f t="shared" si="133"/>
        <v>5.5946515977796873E-2</v>
      </c>
      <c r="AQ684" s="118">
        <f t="shared" si="134"/>
        <v>3.9217644310144205E-2</v>
      </c>
      <c r="AR684" s="118">
        <f t="shared" si="135"/>
        <v>0.12573386100112707</v>
      </c>
      <c r="AS684" s="118">
        <f t="shared" si="136"/>
        <v>1.499706590081201E-2</v>
      </c>
      <c r="AT684" s="118">
        <f t="shared" si="137"/>
        <v>0.15991783203053445</v>
      </c>
      <c r="AU684" s="118">
        <f t="shared" si="138"/>
        <v>0.16137210175070035</v>
      </c>
      <c r="AV684" s="118">
        <f t="shared" si="139"/>
        <v>0.16744984110411468</v>
      </c>
      <c r="AW684" s="118">
        <f t="shared" si="140"/>
        <v>7.5921397115217767E-2</v>
      </c>
      <c r="AX684" s="118">
        <f t="shared" si="141"/>
        <v>0.99999999999999989</v>
      </c>
      <c r="AY684" s="118">
        <f>SUMPRODUCT(AN684:AW684,幕後結果_最佳化!$Z$1005:$AI$1005)</f>
        <v>-0.20706590138393266</v>
      </c>
      <c r="AZ684" s="118">
        <f>(SUMPRODUCT(AN684:AW684,MMULT(AN684:AW684,幕後結果!$AB$9:$AK$18)))*252</f>
        <v>6.3126696078879177E-2</v>
      </c>
      <c r="BA684" s="118">
        <f t="shared" si="142"/>
        <v>0.25125026582847465</v>
      </c>
      <c r="BB684" s="113">
        <f t="shared" si="143"/>
        <v>-0.99488810712176989</v>
      </c>
      <c r="BC684" s="50"/>
      <c r="BD684" s="50"/>
    </row>
    <row r="685" spans="1:56">
      <c r="A685" s="85">
        <v>684</v>
      </c>
      <c r="B685" s="114">
        <v>0.92291945387984842</v>
      </c>
      <c r="C685" s="114">
        <v>0.66846281951029174</v>
      </c>
      <c r="D685" s="114">
        <v>4.375345743421466E-3</v>
      </c>
      <c r="E685" s="114">
        <v>0.33141796239915111</v>
      </c>
      <c r="F685" s="114">
        <v>0.68045691025142241</v>
      </c>
      <c r="G685" s="114">
        <v>0.38875780151110195</v>
      </c>
      <c r="H685" s="114">
        <v>0.25655143766353694</v>
      </c>
      <c r="I685" s="114">
        <v>0.22731748104971072</v>
      </c>
      <c r="J685" s="114">
        <v>0.90418920549518078</v>
      </c>
      <c r="K685" s="94">
        <v>0.13381373857940604</v>
      </c>
      <c r="L685" s="95"/>
      <c r="M685" s="96">
        <v>684</v>
      </c>
      <c r="N685" s="117">
        <v>1.4249865390157088</v>
      </c>
      <c r="O685" s="117">
        <v>0.43567249977400985</v>
      </c>
      <c r="P685" s="117">
        <v>-2.6216434966845106</v>
      </c>
      <c r="Q685" s="117">
        <v>-0.43600110920524621</v>
      </c>
      <c r="R685" s="117">
        <v>0.46897685547153661</v>
      </c>
      <c r="S685" s="117">
        <v>-0.28255810026345146</v>
      </c>
      <c r="T685" s="117">
        <v>-0.65401386132315587</v>
      </c>
      <c r="U685" s="114">
        <v>-0.74771022535906018</v>
      </c>
      <c r="V685" s="114">
        <v>1.3057970339259246</v>
      </c>
      <c r="W685" s="88">
        <v>-1.1085427733133102</v>
      </c>
      <c r="X685" s="50"/>
      <c r="Y685" s="89">
        <v>684</v>
      </c>
      <c r="Z685" s="114">
        <f>(幕後結果!$AB$2+幕後結果!$AB$4*幕後結果_最佳化!$N1686)*12/3</f>
        <v>1.7209022781360599</v>
      </c>
      <c r="AA685" s="114">
        <f>(幕後結果!$AC$2+幕後結果!$AC$4*幕後結果_最佳化!$O1686)*12/3</f>
        <v>2.8103882107269986</v>
      </c>
      <c r="AB685" s="114">
        <f>(幕後結果!$AD$2+幕後結果!$AD$4*幕後結果_最佳化!$P1686)*12/3</f>
        <v>-1.818929006891123</v>
      </c>
      <c r="AC685" s="114">
        <f>(幕後結果!$AE$2+幕後結果!$AE$4*幕後結果_最佳化!$Q1686)*12/3</f>
        <v>-0.56370642217800282</v>
      </c>
      <c r="AD685" s="114">
        <f>(幕後結果!$AF$2+幕後結果!$AF$4*幕後結果_最佳化!$R1686)*12/3</f>
        <v>-0.22803888269315886</v>
      </c>
      <c r="AE685" s="114">
        <f>(幕後結果!$AG$2+幕後結果!$AG$4*幕後結果_最佳化!$S1686)*12/3</f>
        <v>0.48276220316622148</v>
      </c>
      <c r="AF685" s="114">
        <f>(幕後結果!$AH$2+幕後結果!$AH$4*幕後結果_最佳化!$T1686)*12/3</f>
        <v>-0.61744861643231264</v>
      </c>
      <c r="AG685" s="114">
        <f>(幕後結果!$AI$2+幕後結果!$AI$4*幕後結果_最佳化!$U1686)*12/3</f>
        <v>-3.1500509143449982</v>
      </c>
      <c r="AH685" s="114">
        <f>(幕後結果!$AJ$2+幕後結果!$AJ$4*幕後結果_最佳化!$V1686)*12/3</f>
        <v>0.84955317984788559</v>
      </c>
      <c r="AI685" s="90">
        <f>(幕後結果!$AK$2+幕後結果!$AK$4*幕後結果_最佳化!$W1686)*12/3</f>
        <v>4.2208441505463212E-2</v>
      </c>
      <c r="AJ685" s="50"/>
      <c r="AK685" s="50"/>
      <c r="AL685" s="50"/>
      <c r="AM685" s="98">
        <v>684</v>
      </c>
      <c r="AN685" s="118">
        <f t="shared" si="131"/>
        <v>0.15276758297078041</v>
      </c>
      <c r="AO685" s="118">
        <f t="shared" si="132"/>
        <v>0.13416923306977335</v>
      </c>
      <c r="AP685" s="118">
        <f t="shared" si="133"/>
        <v>0.11479278927710636</v>
      </c>
      <c r="AQ685" s="118">
        <f t="shared" si="134"/>
        <v>2.543157500229886E-2</v>
      </c>
      <c r="AR685" s="118">
        <f t="shared" si="135"/>
        <v>0.12789261329050497</v>
      </c>
      <c r="AS685" s="118">
        <f t="shared" si="136"/>
        <v>0.10512100561402866</v>
      </c>
      <c r="AT685" s="118">
        <f t="shared" si="137"/>
        <v>0.18350235470750359</v>
      </c>
      <c r="AU685" s="118">
        <f t="shared" si="138"/>
        <v>7.2960873696550327E-2</v>
      </c>
      <c r="AV685" s="118">
        <f t="shared" si="139"/>
        <v>3.7426201180766746E-3</v>
      </c>
      <c r="AW685" s="118">
        <f t="shared" si="140"/>
        <v>7.9619352253376852E-2</v>
      </c>
      <c r="AX685" s="118">
        <f t="shared" si="141"/>
        <v>1.0000000000000002</v>
      </c>
      <c r="AY685" s="118">
        <f>SUMPRODUCT(AN685:AW685,幕後結果_最佳化!$Z$1005:$AI$1005)</f>
        <v>-9.5224186056432097E-2</v>
      </c>
      <c r="AZ685" s="118">
        <f>(SUMPRODUCT(AN685:AW685,MMULT(AN685:AW685,幕後結果!$AB$9:$AK$18)))*252</f>
        <v>7.8879504416124152E-2</v>
      </c>
      <c r="BA685" s="118">
        <f t="shared" si="142"/>
        <v>0.28085495262879762</v>
      </c>
      <c r="BB685" s="113">
        <f t="shared" si="143"/>
        <v>-0.4917990043030826</v>
      </c>
      <c r="BC685" s="50"/>
      <c r="BD685" s="50"/>
    </row>
    <row r="686" spans="1:56">
      <c r="A686" s="85">
        <v>685</v>
      </c>
      <c r="B686" s="114">
        <v>8.9467627566483188E-2</v>
      </c>
      <c r="C686" s="114">
        <v>0.83504358408750567</v>
      </c>
      <c r="D686" s="114">
        <v>0.77151021432049949</v>
      </c>
      <c r="E686" s="114">
        <v>0.40505204153876129</v>
      </c>
      <c r="F686" s="114">
        <v>0.86548454835870081</v>
      </c>
      <c r="G686" s="114">
        <v>0.10820031630111826</v>
      </c>
      <c r="H686" s="114">
        <v>0.66950134568141229</v>
      </c>
      <c r="I686" s="114">
        <v>0.55580635631259168</v>
      </c>
      <c r="J686" s="114">
        <v>0.88135909828676096</v>
      </c>
      <c r="K686" s="94">
        <v>0.19991768201312077</v>
      </c>
      <c r="L686" s="95"/>
      <c r="M686" s="96">
        <v>685</v>
      </c>
      <c r="N686" s="117">
        <v>-1.3440406102753408</v>
      </c>
      <c r="O686" s="117">
        <v>0.97428946940689909</v>
      </c>
      <c r="P686" s="117">
        <v>0.74382959822614092</v>
      </c>
      <c r="Q686" s="117">
        <v>-0.24029175922799348</v>
      </c>
      <c r="R686" s="117">
        <v>1.105297032662284</v>
      </c>
      <c r="S686" s="117">
        <v>-1.2361558648731292</v>
      </c>
      <c r="T686" s="117">
        <v>0.43853664965141598</v>
      </c>
      <c r="U686" s="114">
        <v>0.14034515682304494</v>
      </c>
      <c r="V686" s="114">
        <v>1.1818082251493731</v>
      </c>
      <c r="W686" s="88">
        <v>-0.8419153027627736</v>
      </c>
      <c r="X686" s="50"/>
      <c r="Y686" s="89">
        <v>685</v>
      </c>
      <c r="Z686" s="114">
        <f>(幕後結果!$AB$2+幕後結果!$AB$4*幕後結果_最佳化!$N1687)*12/3</f>
        <v>-1.7169844780562407</v>
      </c>
      <c r="AA686" s="114">
        <f>(幕後結果!$AC$2+幕後結果!$AC$4*幕後結果_最佳化!$O1687)*12/3</f>
        <v>1.5418074160858073</v>
      </c>
      <c r="AB686" s="114">
        <f>(幕後結果!$AD$2+幕後結果!$AD$4*幕後結果_最佳化!$P1687)*12/3</f>
        <v>-1.0796929086187244</v>
      </c>
      <c r="AC686" s="114">
        <f>(幕後結果!$AE$2+幕後結果!$AE$4*幕後結果_最佳化!$Q1687)*12/3</f>
        <v>-0.66619463154328284</v>
      </c>
      <c r="AD686" s="114">
        <f>(幕後結果!$AF$2+幕後結果!$AF$4*幕後結果_最佳化!$R1687)*12/3</f>
        <v>-9.3810943150197668E-3</v>
      </c>
      <c r="AE686" s="114">
        <f>(幕後結果!$AG$2+幕後結果!$AG$4*幕後結果_最佳化!$S1687)*12/3</f>
        <v>-0.63908864962113121</v>
      </c>
      <c r="AF686" s="114">
        <f>(幕後結果!$AH$2+幕後結果!$AH$4*幕後結果_最佳化!$T1687)*12/3</f>
        <v>-2.747444335339766E-2</v>
      </c>
      <c r="AG686" s="114">
        <f>(幕後結果!$AI$2+幕後結果!$AI$4*幕後結果_最佳化!$U1687)*12/3</f>
        <v>-1.7312168117183899</v>
      </c>
      <c r="AH686" s="114">
        <f>(幕後結果!$AJ$2+幕後結果!$AJ$4*幕後結果_最佳化!$V1687)*12/3</f>
        <v>1.2416941026864943</v>
      </c>
      <c r="AI686" s="90">
        <f>(幕後結果!$AK$2+幕後結果!$AK$4*幕後結果_最佳化!$W1687)*12/3</f>
        <v>8.6275178177419587E-4</v>
      </c>
      <c r="AJ686" s="50"/>
      <c r="AK686" s="50"/>
      <c r="AL686" s="50"/>
      <c r="AM686" s="98">
        <v>685</v>
      </c>
      <c r="AN686" s="118">
        <f t="shared" si="131"/>
        <v>0.14932698597815372</v>
      </c>
      <c r="AO686" s="118">
        <f t="shared" si="132"/>
        <v>0.13134236760237694</v>
      </c>
      <c r="AP686" s="118">
        <f t="shared" si="133"/>
        <v>5.9554606665187935E-2</v>
      </c>
      <c r="AQ686" s="118">
        <f t="shared" si="134"/>
        <v>0.14495873932593689</v>
      </c>
      <c r="AR686" s="118">
        <f t="shared" si="135"/>
        <v>0.10637611702399322</v>
      </c>
      <c r="AS686" s="118">
        <f t="shared" si="136"/>
        <v>7.6450473304054037E-2</v>
      </c>
      <c r="AT686" s="118">
        <f t="shared" si="137"/>
        <v>5.9780041015654165E-2</v>
      </c>
      <c r="AU686" s="118">
        <f t="shared" si="138"/>
        <v>0.10981425376506922</v>
      </c>
      <c r="AV686" s="118">
        <f t="shared" si="139"/>
        <v>3.3888433791838077E-2</v>
      </c>
      <c r="AW686" s="118">
        <f t="shared" si="140"/>
        <v>0.12850798152773582</v>
      </c>
      <c r="AX686" s="118">
        <f t="shared" si="141"/>
        <v>1</v>
      </c>
      <c r="AY686" s="118">
        <f>SUMPRODUCT(AN686:AW686,幕後結果_最佳化!$Z$1005:$AI$1005)</f>
        <v>-6.7220844135612814E-2</v>
      </c>
      <c r="AZ686" s="118">
        <f>(SUMPRODUCT(AN686:AW686,MMULT(AN686:AW686,幕後結果!$AB$9:$AK$18)))*252</f>
        <v>7.4016741953237361E-2</v>
      </c>
      <c r="BA686" s="118">
        <f t="shared" si="142"/>
        <v>0.27206018075645938</v>
      </c>
      <c r="BB686" s="113">
        <f t="shared" si="143"/>
        <v>-0.40476648890485706</v>
      </c>
      <c r="BC686" s="50"/>
      <c r="BD686" s="50"/>
    </row>
    <row r="687" spans="1:56">
      <c r="A687" s="85">
        <v>686</v>
      </c>
      <c r="B687" s="114">
        <v>0.13047255108858868</v>
      </c>
      <c r="C687" s="114">
        <v>0.26029299100630698</v>
      </c>
      <c r="D687" s="114">
        <v>0.20117487918336741</v>
      </c>
      <c r="E687" s="114">
        <v>0.36863688032621478</v>
      </c>
      <c r="F687" s="114">
        <v>0.88503993533377789</v>
      </c>
      <c r="G687" s="114">
        <v>0.92970733293379726</v>
      </c>
      <c r="H687" s="114">
        <v>0.94259039362085262</v>
      </c>
      <c r="I687" s="114">
        <v>0.54920423228941218</v>
      </c>
      <c r="J687" s="114">
        <v>3.6938193827958488E-2</v>
      </c>
      <c r="K687" s="94">
        <v>0.10945766780091959</v>
      </c>
      <c r="L687" s="95"/>
      <c r="M687" s="96">
        <v>686</v>
      </c>
      <c r="N687" s="117">
        <v>-1.1241601250964468</v>
      </c>
      <c r="O687" s="117">
        <v>-0.64244239257406899</v>
      </c>
      <c r="P687" s="117">
        <v>-0.83743204708852415</v>
      </c>
      <c r="Q687" s="117">
        <v>-0.33546577152961427</v>
      </c>
      <c r="R687" s="117">
        <v>1.200564627039103</v>
      </c>
      <c r="S687" s="117">
        <v>1.4736148003265728</v>
      </c>
      <c r="T687" s="117">
        <v>1.5768970616947253</v>
      </c>
      <c r="U687" s="114">
        <v>0.12365109436920703</v>
      </c>
      <c r="V687" s="114">
        <v>-1.7873781687703267</v>
      </c>
      <c r="W687" s="88">
        <v>-1.2294174377169989</v>
      </c>
      <c r="X687" s="50"/>
      <c r="Y687" s="89">
        <v>686</v>
      </c>
      <c r="Z687" s="114">
        <f>(幕後結果!$AB$2+幕後結果!$AB$4*幕後結果_最佳化!$N1688)*12/3</f>
        <v>-1.4439917744147486</v>
      </c>
      <c r="AA687" s="114">
        <f>(幕後結果!$AC$2+幕後結果!$AC$4*幕後結果_最佳化!$O1688)*12/3</f>
        <v>1.7047201803285006E-2</v>
      </c>
      <c r="AB687" s="114">
        <f>(幕後結果!$AD$2+幕後結果!$AD$4*幕後結果_最佳化!$P1688)*12/3</f>
        <v>-3.1638948390095591</v>
      </c>
      <c r="AC687" s="114">
        <f>(幕後結果!$AE$2+幕後結果!$AE$4*幕後結果_最佳化!$Q1688)*12/3</f>
        <v>-0.88544041866214707</v>
      </c>
      <c r="AD687" s="114">
        <f>(幕後結果!$AF$2+幕後結果!$AF$4*幕後結果_最佳化!$R1688)*12/3</f>
        <v>-0.32429740082351421</v>
      </c>
      <c r="AE687" s="114">
        <f>(幕後結果!$AG$2+幕後結果!$AG$4*幕後結果_最佳化!$S1688)*12/3</f>
        <v>1.399312811351731</v>
      </c>
      <c r="AF687" s="114">
        <f>(幕後結果!$AH$2+幕後結果!$AH$4*幕後結果_最佳化!$T1688)*12/3</f>
        <v>0.28712631431379487</v>
      </c>
      <c r="AG687" s="114">
        <f>(幕後結果!$AI$2+幕後結果!$AI$4*幕後結果_最佳化!$U1688)*12/3</f>
        <v>-1.5956987215023168</v>
      </c>
      <c r="AH687" s="114">
        <f>(幕後結果!$AJ$2+幕後結果!$AJ$4*幕後結果_最佳化!$V1688)*12/3</f>
        <v>5.1516441294529813E-2</v>
      </c>
      <c r="AI687" s="90">
        <f>(幕後結果!$AK$2+幕後結果!$AK$4*幕後結果_最佳化!$W1688)*12/3</f>
        <v>-0.13750841926167878</v>
      </c>
      <c r="AJ687" s="50"/>
      <c r="AK687" s="50"/>
      <c r="AL687" s="50"/>
      <c r="AM687" s="98">
        <v>686</v>
      </c>
      <c r="AN687" s="118">
        <f t="shared" si="131"/>
        <v>9.2357007863059573E-2</v>
      </c>
      <c r="AO687" s="118">
        <f t="shared" si="132"/>
        <v>2.002494489161193E-2</v>
      </c>
      <c r="AP687" s="118">
        <f t="shared" si="133"/>
        <v>8.3467153710383005E-2</v>
      </c>
      <c r="AQ687" s="118">
        <f t="shared" si="134"/>
        <v>8.9686701669869431E-2</v>
      </c>
      <c r="AR687" s="118">
        <f t="shared" si="135"/>
        <v>2.4520947111511215E-2</v>
      </c>
      <c r="AS687" s="118">
        <f t="shared" si="136"/>
        <v>0.16642728948502519</v>
      </c>
      <c r="AT687" s="118">
        <f t="shared" si="137"/>
        <v>0.21108521572670821</v>
      </c>
      <c r="AU687" s="118">
        <f t="shared" si="138"/>
        <v>0.15960863366499789</v>
      </c>
      <c r="AV687" s="118">
        <f t="shared" si="139"/>
        <v>9.2559471447861835E-2</v>
      </c>
      <c r="AW687" s="118">
        <f t="shared" si="140"/>
        <v>6.0262634428971576E-2</v>
      </c>
      <c r="AX687" s="118">
        <f t="shared" si="141"/>
        <v>0.99999999999999989</v>
      </c>
      <c r="AY687" s="118">
        <f>SUMPRODUCT(AN687:AW687,幕後結果_最佳化!$Z$1005:$AI$1005)</f>
        <v>-0.2531014452539681</v>
      </c>
      <c r="AZ687" s="118">
        <f>(SUMPRODUCT(AN687:AW687,MMULT(AN687:AW687,幕後結果!$AB$9:$AK$18)))*252</f>
        <v>5.7689527745132745E-2</v>
      </c>
      <c r="BA687" s="118">
        <f t="shared" si="142"/>
        <v>0.24018644371640283</v>
      </c>
      <c r="BB687" s="113">
        <f t="shared" si="143"/>
        <v>-1.2323819807393799</v>
      </c>
      <c r="BC687" s="50"/>
      <c r="BD687" s="50"/>
    </row>
    <row r="688" spans="1:56">
      <c r="A688" s="85">
        <v>687</v>
      </c>
      <c r="B688" s="114">
        <v>0.59131305433599302</v>
      </c>
      <c r="C688" s="114">
        <v>0.60186096338255313</v>
      </c>
      <c r="D688" s="114">
        <v>0.61279897972936248</v>
      </c>
      <c r="E688" s="114">
        <v>0.35143073895015831</v>
      </c>
      <c r="F688" s="114">
        <v>0.59733789708684926</v>
      </c>
      <c r="G688" s="114">
        <v>0.79915180662936502</v>
      </c>
      <c r="H688" s="114">
        <v>0.95781880921774842</v>
      </c>
      <c r="I688" s="114">
        <v>0.93048412930912083</v>
      </c>
      <c r="J688" s="114">
        <v>0.46255385372526248</v>
      </c>
      <c r="K688" s="94">
        <v>0.8068726020572996</v>
      </c>
      <c r="L688" s="95"/>
      <c r="M688" s="96">
        <v>687</v>
      </c>
      <c r="N688" s="117">
        <v>0.23092394073025574</v>
      </c>
      <c r="O688" s="117">
        <v>0.25816693751257669</v>
      </c>
      <c r="P688" s="117">
        <v>0.2866216432317461</v>
      </c>
      <c r="Q688" s="117">
        <v>-0.38146063201721925</v>
      </c>
      <c r="R688" s="117">
        <v>0.24646253108931188</v>
      </c>
      <c r="S688" s="117">
        <v>0.8385954109250342</v>
      </c>
      <c r="T688" s="117">
        <v>1.725916801674628</v>
      </c>
      <c r="U688" s="114">
        <v>1.4794063598456544</v>
      </c>
      <c r="V688" s="114">
        <v>-9.4001824454536642E-2</v>
      </c>
      <c r="W688" s="88">
        <v>0.86642927450696061</v>
      </c>
      <c r="X688" s="50"/>
      <c r="Y688" s="89">
        <v>687</v>
      </c>
      <c r="Z688" s="114">
        <f>(幕後結果!$AB$2+幕後結果!$AB$4*幕後結果_最佳化!$N1689)*12/3</f>
        <v>0.23841338532721293</v>
      </c>
      <c r="AA688" s="114">
        <f>(幕後結果!$AC$2+幕後結果!$AC$4*幕後結果_最佳化!$O1689)*12/3</f>
        <v>1.8401649207946627</v>
      </c>
      <c r="AB688" s="114">
        <f>(幕後結果!$AD$2+幕後結果!$AD$4*幕後結果_最佳化!$P1689)*12/3</f>
        <v>-0.14557711682008023</v>
      </c>
      <c r="AC688" s="114">
        <f>(幕後結果!$AE$2+幕後結果!$AE$4*幕後結果_最佳化!$Q1689)*12/3</f>
        <v>-0.67930877184290761</v>
      </c>
      <c r="AD688" s="114">
        <f>(幕後結果!$AF$2+幕後結果!$AF$4*幕後結果_最佳化!$R1689)*12/3</f>
        <v>-0.4782696170839249</v>
      </c>
      <c r="AE688" s="114">
        <f>(幕後結果!$AG$2+幕後結果!$AG$4*幕後結果_最佳化!$S1689)*12/3</f>
        <v>1.3123654359790795</v>
      </c>
      <c r="AF688" s="114">
        <f>(幕後結果!$AH$2+幕後結果!$AH$4*幕後結果_最佳化!$T1689)*12/3</f>
        <v>0.33752989204129519</v>
      </c>
      <c r="AG688" s="114">
        <f>(幕後結果!$AI$2+幕後結果!$AI$4*幕後結果_最佳化!$U1689)*12/3</f>
        <v>0.68258512909035485</v>
      </c>
      <c r="AH688" s="114">
        <f>(幕後結果!$AJ$2+幕後結果!$AJ$4*幕後結果_最佳化!$V1689)*12/3</f>
        <v>1.1209522716450937</v>
      </c>
      <c r="AI688" s="90">
        <f>(幕後結果!$AK$2+幕後結果!$AK$4*幕後結果_最佳化!$W1689)*12/3</f>
        <v>2.0527018112216076</v>
      </c>
      <c r="AJ688" s="50"/>
      <c r="AK688" s="50"/>
      <c r="AL688" s="50"/>
      <c r="AM688" s="98">
        <v>687</v>
      </c>
      <c r="AN688" s="118">
        <f t="shared" si="131"/>
        <v>0.12870840042081613</v>
      </c>
      <c r="AO688" s="118">
        <f t="shared" si="132"/>
        <v>0.14204475625378787</v>
      </c>
      <c r="AP688" s="118">
        <f t="shared" si="133"/>
        <v>2.9093714539989924E-2</v>
      </c>
      <c r="AQ688" s="118">
        <f t="shared" si="134"/>
        <v>2.0410872688826777E-2</v>
      </c>
      <c r="AR688" s="118">
        <f t="shared" si="135"/>
        <v>0.1325363733535071</v>
      </c>
      <c r="AS688" s="118">
        <f t="shared" si="136"/>
        <v>0.11443803065788836</v>
      </c>
      <c r="AT688" s="118">
        <f t="shared" si="137"/>
        <v>0.14242498279729185</v>
      </c>
      <c r="AU688" s="118">
        <f t="shared" si="138"/>
        <v>7.8898121080299977E-2</v>
      </c>
      <c r="AV688" s="118">
        <f t="shared" si="139"/>
        <v>7.6739245905754774E-2</v>
      </c>
      <c r="AW688" s="118">
        <f t="shared" si="140"/>
        <v>0.13470550230183717</v>
      </c>
      <c r="AX688" s="118">
        <f t="shared" si="141"/>
        <v>0.99999999999999989</v>
      </c>
      <c r="AY688" s="118">
        <f>SUMPRODUCT(AN688:AW688,幕後結果_最佳化!$Z$1005:$AI$1005)</f>
        <v>8.1932094649602105E-2</v>
      </c>
      <c r="AZ688" s="118">
        <f>(SUMPRODUCT(AN688:AW688,MMULT(AN688:AW688,幕後結果!$AB$9:$AK$18)))*252</f>
        <v>6.4015128149973885E-2</v>
      </c>
      <c r="BA688" s="118">
        <f t="shared" si="142"/>
        <v>0.25301211067846907</v>
      </c>
      <c r="BB688" s="113">
        <f t="shared" si="143"/>
        <v>0.15426966932505684</v>
      </c>
      <c r="BC688" s="50"/>
      <c r="BD688" s="50"/>
    </row>
    <row r="689" spans="1:56">
      <c r="A689" s="85">
        <v>688</v>
      </c>
      <c r="B689" s="114">
        <v>0.44037495446439623</v>
      </c>
      <c r="C689" s="114">
        <v>0.44156985716960229</v>
      </c>
      <c r="D689" s="114">
        <v>6.946212652455297E-2</v>
      </c>
      <c r="E689" s="114">
        <v>0.34865451665366609</v>
      </c>
      <c r="F689" s="114">
        <v>0.98096086162202889</v>
      </c>
      <c r="G689" s="114">
        <v>5.1982072380658106E-2</v>
      </c>
      <c r="H689" s="114">
        <v>0.73723534013155123</v>
      </c>
      <c r="I689" s="114">
        <v>0.70341899269796504</v>
      </c>
      <c r="J689" s="114">
        <v>0.81206893442193251</v>
      </c>
      <c r="K689" s="94">
        <v>0.74047484650681694</v>
      </c>
      <c r="L689" s="95"/>
      <c r="M689" s="96">
        <v>688</v>
      </c>
      <c r="N689" s="117">
        <v>-0.15001864020511443</v>
      </c>
      <c r="O689" s="117">
        <v>-0.14699025223157752</v>
      </c>
      <c r="P689" s="117">
        <v>-1.4798088992622698</v>
      </c>
      <c r="Q689" s="117">
        <v>-0.38895554318487102</v>
      </c>
      <c r="R689" s="117">
        <v>2.0740111348099468</v>
      </c>
      <c r="S689" s="117">
        <v>-1.6259318922248862</v>
      </c>
      <c r="T689" s="117">
        <v>0.63484529321319538</v>
      </c>
      <c r="U689" s="114">
        <v>0.53425949106957604</v>
      </c>
      <c r="V689" s="114">
        <v>0.88554616726308155</v>
      </c>
      <c r="W689" s="88">
        <v>0.64481002120706954</v>
      </c>
      <c r="X689" s="50"/>
      <c r="Y689" s="89">
        <v>688</v>
      </c>
      <c r="Z689" s="114">
        <f>(幕後結果!$AB$2+幕後結果!$AB$4*幕後結果_最佳化!$N1690)*12/3</f>
        <v>-0.2345460272241329</v>
      </c>
      <c r="AA689" s="114">
        <f>(幕後結果!$AC$2+幕後結果!$AC$4*幕後結果_最佳化!$O1690)*12/3</f>
        <v>1.1706954100352789</v>
      </c>
      <c r="AB689" s="114">
        <f>(幕後結果!$AD$2+幕後結果!$AD$4*幕後結果_最佳化!$P1690)*12/3</f>
        <v>-2.5741407778826089</v>
      </c>
      <c r="AC689" s="114">
        <f>(幕後結果!$AE$2+幕後結果!$AE$4*幕後結果_最佳化!$Q1690)*12/3</f>
        <v>-0.7626407693211904</v>
      </c>
      <c r="AD689" s="114">
        <f>(幕後結果!$AF$2+幕後結果!$AF$4*幕後結果_最佳化!$R1690)*12/3</f>
        <v>0.9239886662555209</v>
      </c>
      <c r="AE689" s="114">
        <f>(幕後結果!$AG$2+幕後結果!$AG$4*幕後結果_最佳化!$S1690)*12/3</f>
        <v>-0.89717276546111668</v>
      </c>
      <c r="AF689" s="114">
        <f>(幕後結果!$AH$2+幕後結果!$AH$4*幕後結果_最佳化!$T1690)*12/3</f>
        <v>-1.0228911298726384E-2</v>
      </c>
      <c r="AG689" s="114">
        <f>(幕後結果!$AI$2+幕後結果!$AI$4*幕後結果_最佳化!$U1690)*12/3</f>
        <v>-1.0297069094697298</v>
      </c>
      <c r="AH689" s="114">
        <f>(幕後結果!$AJ$2+幕後結果!$AJ$4*幕後結果_最佳化!$V1690)*12/3</f>
        <v>0.78548681660573072</v>
      </c>
      <c r="AI689" s="90">
        <f>(幕後結果!$AK$2+幕後結果!$AK$4*幕後結果_最佳化!$W1690)*12/3</f>
        <v>1.6285564120961737</v>
      </c>
      <c r="AJ689" s="50"/>
      <c r="AK689" s="50"/>
      <c r="AL689" s="50"/>
      <c r="AM689" s="98">
        <v>688</v>
      </c>
      <c r="AN689" s="118">
        <f t="shared" si="131"/>
        <v>2.6502254697207971E-2</v>
      </c>
      <c r="AO689" s="118">
        <f t="shared" si="132"/>
        <v>3.8909236472700615E-2</v>
      </c>
      <c r="AP689" s="118">
        <f t="shared" si="133"/>
        <v>2.5152403014045241E-2</v>
      </c>
      <c r="AQ689" s="118">
        <f t="shared" si="134"/>
        <v>0.17011586249374464</v>
      </c>
      <c r="AR689" s="118">
        <f t="shared" si="135"/>
        <v>0.14704050019482939</v>
      </c>
      <c r="AS689" s="118">
        <f t="shared" si="136"/>
        <v>0.11023883865651402</v>
      </c>
      <c r="AT689" s="118">
        <f t="shared" si="137"/>
        <v>4.0824770005565628E-2</v>
      </c>
      <c r="AU689" s="118">
        <f t="shared" si="138"/>
        <v>0.12482712268286343</v>
      </c>
      <c r="AV689" s="118">
        <f t="shared" si="139"/>
        <v>0.14578163216921897</v>
      </c>
      <c r="AW689" s="118">
        <f t="shared" si="140"/>
        <v>0.17060737961331021</v>
      </c>
      <c r="AX689" s="118">
        <f t="shared" si="141"/>
        <v>1.0000000000000002</v>
      </c>
      <c r="AY689" s="118">
        <f>SUMPRODUCT(AN689:AW689,幕後結果_最佳化!$Z$1005:$AI$1005)</f>
        <v>-0.11637118047961911</v>
      </c>
      <c r="AZ689" s="118">
        <f>(SUMPRODUCT(AN689:AW689,MMULT(AN689:AW689,幕後結果!$AB$9:$AK$18)))*252</f>
        <v>5.8536491508718314E-2</v>
      </c>
      <c r="BA689" s="118">
        <f t="shared" si="142"/>
        <v>0.24194315759847046</v>
      </c>
      <c r="BB689" s="113">
        <f t="shared" si="143"/>
        <v>-0.65829999930787875</v>
      </c>
      <c r="BC689" s="50"/>
      <c r="BD689" s="50"/>
    </row>
    <row r="690" spans="1:56">
      <c r="A690" s="85">
        <v>689</v>
      </c>
      <c r="B690" s="114">
        <v>0.39176747850151106</v>
      </c>
      <c r="C690" s="114">
        <v>0.24738880594666846</v>
      </c>
      <c r="D690" s="114">
        <v>9.565299192210297E-2</v>
      </c>
      <c r="E690" s="114">
        <v>0.40225234130779541</v>
      </c>
      <c r="F690" s="114">
        <v>0.45827101446202012</v>
      </c>
      <c r="G690" s="114">
        <v>0.20674505824729139</v>
      </c>
      <c r="H690" s="114">
        <v>0.31334097513644688</v>
      </c>
      <c r="I690" s="114">
        <v>0.85574763322058445</v>
      </c>
      <c r="J690" s="114">
        <v>0.54017656147968962</v>
      </c>
      <c r="K690" s="94">
        <v>0.33506470766548269</v>
      </c>
      <c r="L690" s="95"/>
      <c r="M690" s="96">
        <v>689</v>
      </c>
      <c r="N690" s="117">
        <v>-0.27471532415895261</v>
      </c>
      <c r="O690" s="117">
        <v>-0.6827297743284072</v>
      </c>
      <c r="P690" s="117">
        <v>-1.3067254151744039</v>
      </c>
      <c r="Q690" s="117">
        <v>-0.24752146362796384</v>
      </c>
      <c r="R690" s="117">
        <v>-0.10479052460239897</v>
      </c>
      <c r="S690" s="117">
        <v>-0.81776722438655536</v>
      </c>
      <c r="T690" s="117">
        <v>-0.4864023139554467</v>
      </c>
      <c r="U690" s="114">
        <v>1.0614075360922508</v>
      </c>
      <c r="V690" s="114">
        <v>0.10087854220462533</v>
      </c>
      <c r="W690" s="88">
        <v>-0.42597039938766779</v>
      </c>
      <c r="X690" s="50"/>
      <c r="Y690" s="89">
        <v>689</v>
      </c>
      <c r="Z690" s="114">
        <f>(幕後結果!$AB$2+幕後結果!$AB$4*幕後結果_最佳化!$N1691)*12/3</f>
        <v>-0.38936324467747391</v>
      </c>
      <c r="AA690" s="114">
        <f>(幕後結果!$AC$2+幕後結果!$AC$4*幕後結果_最佳化!$O1691)*12/3</f>
        <v>0.53523828189085254</v>
      </c>
      <c r="AB690" s="114">
        <f>(幕後結果!$AD$2+幕後結果!$AD$4*幕後結果_最佳化!$P1691)*12/3</f>
        <v>-2.7499516302926588</v>
      </c>
      <c r="AC690" s="114">
        <f>(幕後結果!$AE$2+幕後結果!$AE$4*幕後結果_最佳化!$Q1691)*12/3</f>
        <v>-0.74717084880575468</v>
      </c>
      <c r="AD690" s="114">
        <f>(幕後結果!$AF$2+幕後結果!$AF$4*幕後結果_最佳化!$R1691)*12/3</f>
        <v>-1.4079459825316423</v>
      </c>
      <c r="AE690" s="114">
        <f>(幕後結果!$AG$2+幕後結果!$AG$4*幕後結果_最佳化!$S1691)*12/3</f>
        <v>-0.67011358602045634</v>
      </c>
      <c r="AF690" s="114">
        <f>(幕後結果!$AH$2+幕後結果!$AH$4*幕後結果_最佳化!$T1691)*12/3</f>
        <v>-0.57950648279328465</v>
      </c>
      <c r="AG690" s="114">
        <f>(幕後結果!$AI$2+幕後結果!$AI$4*幕後結果_最佳化!$U1691)*12/3</f>
        <v>-0.88231697593381053</v>
      </c>
      <c r="AH690" s="114">
        <f>(幕後結果!$AJ$2+幕後結果!$AJ$4*幕後結果_最佳化!$V1691)*12/3</f>
        <v>0.23521825469230487</v>
      </c>
      <c r="AI690" s="90">
        <f>(幕後結果!$AK$2+幕後結果!$AK$4*幕後結果_最佳化!$W1691)*12/3</f>
        <v>0.48185108817883293</v>
      </c>
      <c r="AJ690" s="50"/>
      <c r="AK690" s="50"/>
      <c r="AL690" s="50"/>
      <c r="AM690" s="98">
        <v>689</v>
      </c>
      <c r="AN690" s="118">
        <f t="shared" si="131"/>
        <v>0.12895394265010823</v>
      </c>
      <c r="AO690" s="118">
        <f t="shared" si="132"/>
        <v>5.644761269163822E-2</v>
      </c>
      <c r="AP690" s="118">
        <f t="shared" si="133"/>
        <v>0.14382067411915994</v>
      </c>
      <c r="AQ690" s="118">
        <f t="shared" si="134"/>
        <v>0.12465139139926763</v>
      </c>
      <c r="AR690" s="118">
        <f t="shared" si="135"/>
        <v>4.049924457829198E-2</v>
      </c>
      <c r="AS690" s="118">
        <f t="shared" si="136"/>
        <v>0.17151053827391993</v>
      </c>
      <c r="AT690" s="118">
        <f t="shared" si="137"/>
        <v>8.1379586340966134E-2</v>
      </c>
      <c r="AU690" s="118">
        <f t="shared" si="138"/>
        <v>2.3038864458286696E-2</v>
      </c>
      <c r="AV690" s="118">
        <f t="shared" si="139"/>
        <v>0.16945588627381106</v>
      </c>
      <c r="AW690" s="118">
        <f t="shared" si="140"/>
        <v>6.0242259214549988E-2</v>
      </c>
      <c r="AX690" s="118">
        <f t="shared" si="141"/>
        <v>0.99999999999999978</v>
      </c>
      <c r="AY690" s="118">
        <f>SUMPRODUCT(AN690:AW690,幕後結果_最佳化!$Z$1005:$AI$1005)</f>
        <v>3.9435286655246787E-2</v>
      </c>
      <c r="AZ690" s="118">
        <f>(SUMPRODUCT(AN690:AW690,MMULT(AN690:AW690,幕後結果!$AB$9:$AK$18)))*252</f>
        <v>6.5987019627971516E-2</v>
      </c>
      <c r="BA690" s="118">
        <f t="shared" si="142"/>
        <v>0.2568793873162491</v>
      </c>
      <c r="BB690" s="113">
        <f t="shared" si="143"/>
        <v>-1.348770479776853E-2</v>
      </c>
      <c r="BC690" s="50"/>
      <c r="BD690" s="50"/>
    </row>
    <row r="691" spans="1:56">
      <c r="A691" s="85">
        <v>690</v>
      </c>
      <c r="B691" s="114">
        <v>0.10608481028446648</v>
      </c>
      <c r="C691" s="114">
        <v>0.34149624613425744</v>
      </c>
      <c r="D691" s="114">
        <v>7.4855841003785617E-2</v>
      </c>
      <c r="E691" s="114">
        <v>0.7386807069549195</v>
      </c>
      <c r="F691" s="114">
        <v>0.34624341466483299</v>
      </c>
      <c r="G691" s="114">
        <v>0.51051383122971528</v>
      </c>
      <c r="H691" s="114">
        <v>0.15965992532255813</v>
      </c>
      <c r="I691" s="114">
        <v>0.90857491853141825</v>
      </c>
      <c r="J691" s="114">
        <v>0.72188214655027227</v>
      </c>
      <c r="K691" s="94">
        <v>0.93968028620200661</v>
      </c>
      <c r="L691" s="95"/>
      <c r="M691" s="96">
        <v>690</v>
      </c>
      <c r="N691" s="117">
        <v>-1.2476217198266368</v>
      </c>
      <c r="O691" s="117">
        <v>-0.40838302716492547</v>
      </c>
      <c r="P691" s="117">
        <v>-1.4405506109425215</v>
      </c>
      <c r="Q691" s="117">
        <v>0.63928339898618924</v>
      </c>
      <c r="R691" s="117">
        <v>-0.39548250661453704</v>
      </c>
      <c r="S691" s="117">
        <v>2.6357318091357693E-2</v>
      </c>
      <c r="T691" s="117">
        <v>-0.99585654711771798</v>
      </c>
      <c r="U691" s="114">
        <v>1.3320305102717223</v>
      </c>
      <c r="V691" s="114">
        <v>0.58844192062372036</v>
      </c>
      <c r="W691" s="88">
        <v>1.5520952783783373</v>
      </c>
      <c r="X691" s="50"/>
      <c r="Y691" s="89">
        <v>690</v>
      </c>
      <c r="Z691" s="114">
        <f>(幕後結果!$AB$2+幕後結果!$AB$4*幕後結果_最佳化!$N1692)*12/3</f>
        <v>-1.5972755663522786</v>
      </c>
      <c r="AA691" s="114">
        <f>(幕後結果!$AC$2+幕後結果!$AC$4*幕後結果_最佳化!$O1692)*12/3</f>
        <v>0.17740671699846167</v>
      </c>
      <c r="AB691" s="114">
        <f>(幕後結果!$AD$2+幕後結果!$AD$4*幕後結果_最佳化!$P1692)*12/3</f>
        <v>-3.8318974204861811</v>
      </c>
      <c r="AC691" s="114">
        <f>(幕後結果!$AE$2+幕後結果!$AE$4*幕後結果_最佳化!$Q1692)*12/3</f>
        <v>-0.24662553281195274</v>
      </c>
      <c r="AD691" s="114">
        <f>(幕後結果!$AF$2+幕後結果!$AF$4*幕後結果_最佳化!$R1692)*12/3</f>
        <v>-1.9165544500423017</v>
      </c>
      <c r="AE691" s="114">
        <f>(幕後結果!$AG$2+幕後結果!$AG$4*幕後結果_最佳化!$S1692)*12/3</f>
        <v>-4.7968545273939345E-2</v>
      </c>
      <c r="AF691" s="114">
        <f>(幕後結果!$AH$2+幕後結果!$AH$4*幕後結果_最佳化!$T1692)*12/3</f>
        <v>-0.65322502076359745</v>
      </c>
      <c r="AG691" s="114">
        <f>(幕後結果!$AI$2+幕後結果!$AI$4*幕後結果_最佳化!$U1692)*12/3</f>
        <v>-0.81651169835137261</v>
      </c>
      <c r="AH691" s="114">
        <f>(幕後結果!$AJ$2+幕後結果!$AJ$4*幕後結果_最佳化!$V1692)*12/3</f>
        <v>0.57333398976798089</v>
      </c>
      <c r="AI691" s="90">
        <f>(幕後結果!$AK$2+幕後結果!$AK$4*幕後結果_最佳化!$W1692)*12/3</f>
        <v>2.2108453914613171</v>
      </c>
      <c r="AJ691" s="50"/>
      <c r="AK691" s="50"/>
      <c r="AL691" s="50"/>
      <c r="AM691" s="98">
        <v>690</v>
      </c>
      <c r="AN691" s="118">
        <f t="shared" si="131"/>
        <v>8.5872593609461881E-2</v>
      </c>
      <c r="AO691" s="118">
        <f t="shared" si="132"/>
        <v>5.3746242402078391E-2</v>
      </c>
      <c r="AP691" s="118">
        <f t="shared" si="133"/>
        <v>4.7678812043190355E-3</v>
      </c>
      <c r="AQ691" s="118">
        <f t="shared" si="134"/>
        <v>0.11404883549682664</v>
      </c>
      <c r="AR691" s="118">
        <f t="shared" si="135"/>
        <v>0.12256624303457356</v>
      </c>
      <c r="AS691" s="118">
        <f t="shared" si="136"/>
        <v>0.14528326476517167</v>
      </c>
      <c r="AT691" s="118">
        <f t="shared" si="137"/>
        <v>0.13523158619959508</v>
      </c>
      <c r="AU691" s="118">
        <f t="shared" si="138"/>
        <v>8.6855367217687607E-2</v>
      </c>
      <c r="AV691" s="118">
        <f t="shared" si="139"/>
        <v>4.1553886457758087E-2</v>
      </c>
      <c r="AW691" s="118">
        <f t="shared" si="140"/>
        <v>0.21007409961252813</v>
      </c>
      <c r="AX691" s="118">
        <f t="shared" si="141"/>
        <v>1</v>
      </c>
      <c r="AY691" s="118">
        <f>SUMPRODUCT(AN691:AW691,幕後結果_最佳化!$Z$1005:$AI$1005)</f>
        <v>-1.5279832255350928E-2</v>
      </c>
      <c r="AZ691" s="118">
        <f>(SUMPRODUCT(AN691:AW691,MMULT(AN691:AW691,幕後結果!$AB$9:$AK$18)))*252</f>
        <v>5.6421623547428655E-2</v>
      </c>
      <c r="BA691" s="118">
        <f t="shared" si="142"/>
        <v>0.2375323631580098</v>
      </c>
      <c r="BB691" s="113">
        <f t="shared" si="143"/>
        <v>-0.24493433855431693</v>
      </c>
      <c r="BC691" s="50"/>
      <c r="BD691" s="50"/>
    </row>
    <row r="692" spans="1:56">
      <c r="A692" s="85">
        <v>691</v>
      </c>
      <c r="B692" s="114">
        <v>0.17316585229531212</v>
      </c>
      <c r="C692" s="114">
        <v>0.10087665954845426</v>
      </c>
      <c r="D692" s="114">
        <v>0.76056904146535231</v>
      </c>
      <c r="E692" s="114">
        <v>0.59394556724487013</v>
      </c>
      <c r="F692" s="114">
        <v>0.93765622239716784</v>
      </c>
      <c r="G692" s="114">
        <v>0.76645080187113823</v>
      </c>
      <c r="H692" s="114">
        <v>0.73399250627497148</v>
      </c>
      <c r="I692" s="114">
        <v>0.5974732533329008</v>
      </c>
      <c r="J692" s="114">
        <v>0.11335998305672712</v>
      </c>
      <c r="K692" s="94">
        <v>0.53944363538404749</v>
      </c>
      <c r="L692" s="95"/>
      <c r="M692" s="96">
        <v>691</v>
      </c>
      <c r="N692" s="117">
        <v>-0.94172841243953476</v>
      </c>
      <c r="O692" s="117">
        <v>-1.276572207535853</v>
      </c>
      <c r="P692" s="117">
        <v>0.70813420982274911</v>
      </c>
      <c r="Q692" s="117">
        <v>0.23770634062380941</v>
      </c>
      <c r="R692" s="117">
        <v>1.5353920506061081</v>
      </c>
      <c r="S692" s="117">
        <v>0.72720824481496937</v>
      </c>
      <c r="T692" s="117">
        <v>0.62493306877100208</v>
      </c>
      <c r="U692" s="114">
        <v>0.24681229686123635</v>
      </c>
      <c r="V692" s="114">
        <v>-1.2088513329588269</v>
      </c>
      <c r="W692" s="88">
        <v>9.9032168042355484E-2</v>
      </c>
      <c r="X692" s="50"/>
      <c r="Y692" s="89">
        <v>691</v>
      </c>
      <c r="Z692" s="114">
        <f>(幕後結果!$AB$2+幕後結果!$AB$4*幕後結果_最佳化!$N1693)*12/3</f>
        <v>-1.2174936091608421</v>
      </c>
      <c r="AA692" s="114">
        <f>(幕後結果!$AC$2+幕後結果!$AC$4*幕後結果_最佳化!$O1693)*12/3</f>
        <v>-0.51761914328098868</v>
      </c>
      <c r="AB692" s="114">
        <f>(幕後結果!$AD$2+幕後結果!$AD$4*幕後結果_最佳化!$P1693)*12/3</f>
        <v>-1.6115684038367457</v>
      </c>
      <c r="AC692" s="114">
        <f>(幕後結果!$AE$2+幕後結果!$AE$4*幕後結果_最佳化!$Q1693)*12/3</f>
        <v>-0.57985859094220649</v>
      </c>
      <c r="AD692" s="114">
        <f>(幕後結果!$AF$2+幕後結果!$AF$4*幕後結果_最佳化!$R1693)*12/3</f>
        <v>0.35741397494033533</v>
      </c>
      <c r="AE692" s="114">
        <f>(幕後結果!$AG$2+幕後結果!$AG$4*幕後結果_最佳化!$S1693)*12/3</f>
        <v>0.94830956787329335</v>
      </c>
      <c r="AF692" s="114">
        <f>(幕後結果!$AH$2+幕後結果!$AH$4*幕後結果_最佳化!$T1693)*12/3</f>
        <v>-3.3813136205984584E-6</v>
      </c>
      <c r="AG692" s="114">
        <f>(幕後結果!$AI$2+幕後結果!$AI$4*幕後結果_最佳化!$U1693)*12/3</f>
        <v>-0.5917116708634873</v>
      </c>
      <c r="AH692" s="114">
        <f>(幕後結果!$AJ$2+幕後結果!$AJ$4*幕後結果_最佳化!$V1693)*12/3</f>
        <v>0.18771625282979032</v>
      </c>
      <c r="AI692" s="90">
        <f>(幕後結果!$AK$2+幕後結果!$AK$4*幕後結果_最佳化!$W1693)*12/3</f>
        <v>1.0511373472640739</v>
      </c>
      <c r="AJ692" s="50"/>
      <c r="AK692" s="50"/>
      <c r="AL692" s="50"/>
      <c r="AM692" s="98">
        <v>691</v>
      </c>
      <c r="AN692" s="118">
        <f t="shared" si="131"/>
        <v>0.14403934483324782</v>
      </c>
      <c r="AO692" s="118">
        <f t="shared" si="132"/>
        <v>0.10269818183903826</v>
      </c>
      <c r="AP692" s="118">
        <f t="shared" si="133"/>
        <v>0.14973332511879664</v>
      </c>
      <c r="AQ692" s="118">
        <f t="shared" si="134"/>
        <v>0.11411292711775139</v>
      </c>
      <c r="AR692" s="118">
        <f t="shared" si="135"/>
        <v>5.6245319676130362E-2</v>
      </c>
      <c r="AS692" s="118">
        <f t="shared" si="136"/>
        <v>0.12079177950320925</v>
      </c>
      <c r="AT692" s="118">
        <f t="shared" si="137"/>
        <v>0.10042889351293367</v>
      </c>
      <c r="AU692" s="118">
        <f t="shared" si="138"/>
        <v>6.7464406568512506E-2</v>
      </c>
      <c r="AV692" s="118">
        <f t="shared" si="139"/>
        <v>0.10121624741552375</v>
      </c>
      <c r="AW692" s="118">
        <f t="shared" si="140"/>
        <v>4.3269574414856377E-2</v>
      </c>
      <c r="AX692" s="118">
        <f t="shared" si="141"/>
        <v>1</v>
      </c>
      <c r="AY692" s="118">
        <f>SUMPRODUCT(AN692:AW692,幕後結果_最佳化!$Z$1005:$AI$1005)</f>
        <v>-6.9822633849881313E-2</v>
      </c>
      <c r="AZ692" s="118">
        <f>(SUMPRODUCT(AN692:AW692,MMULT(AN692:AW692,幕後結果!$AB$9:$AK$18)))*252</f>
        <v>7.5750791455727023E-2</v>
      </c>
      <c r="BA692" s="118">
        <f t="shared" si="142"/>
        <v>0.27522861670932225</v>
      </c>
      <c r="BB692" s="113">
        <f t="shared" si="143"/>
        <v>-0.40956000577850993</v>
      </c>
      <c r="BC692" s="50"/>
      <c r="BD692" s="50"/>
    </row>
    <row r="693" spans="1:56">
      <c r="A693" s="85">
        <v>692</v>
      </c>
      <c r="B693" s="114">
        <v>0.403690051202237</v>
      </c>
      <c r="C693" s="114">
        <v>0.96696675041961777</v>
      </c>
      <c r="D693" s="114">
        <v>0.20908126486237122</v>
      </c>
      <c r="E693" s="114">
        <v>0.84567222006248022</v>
      </c>
      <c r="F693" s="114">
        <v>0.99043968552495132</v>
      </c>
      <c r="G693" s="114">
        <v>0.74576901820939234</v>
      </c>
      <c r="H693" s="114">
        <v>0.41503175971062722</v>
      </c>
      <c r="I693" s="114">
        <v>0.6383270101175802</v>
      </c>
      <c r="J693" s="114">
        <v>0.68818482743667864</v>
      </c>
      <c r="K693" s="94">
        <v>0.83935866599524744</v>
      </c>
      <c r="L693" s="95"/>
      <c r="M693" s="96">
        <v>692</v>
      </c>
      <c r="N693" s="117">
        <v>-0.24380725342643725</v>
      </c>
      <c r="O693" s="117">
        <v>1.8379722184010687</v>
      </c>
      <c r="P693" s="117">
        <v>-0.80961318159875539</v>
      </c>
      <c r="Q693" s="117">
        <v>1.0180471280668393</v>
      </c>
      <c r="R693" s="117">
        <v>2.3431707743897312</v>
      </c>
      <c r="S693" s="117">
        <v>0.66123446238172501</v>
      </c>
      <c r="T693" s="117">
        <v>-0.21462010273979026</v>
      </c>
      <c r="U693" s="114">
        <v>0.35399053071431963</v>
      </c>
      <c r="V693" s="114">
        <v>0.49071173537871737</v>
      </c>
      <c r="W693" s="88">
        <v>0.9918254756606667</v>
      </c>
      <c r="X693" s="50"/>
      <c r="Y693" s="89">
        <v>692</v>
      </c>
      <c r="Z693" s="114">
        <f>(幕後結果!$AB$2+幕後結果!$AB$4*幕後結果_最佳化!$N1694)*12/3</f>
        <v>-0.35098931719251775</v>
      </c>
      <c r="AA693" s="114">
        <f>(幕後結果!$AC$2+幕後結果!$AC$4*幕後結果_最佳化!$O1694)*12/3</f>
        <v>3.1588389181494083</v>
      </c>
      <c r="AB693" s="114">
        <f>(幕後結果!$AD$2+幕後結果!$AD$4*幕後結果_最佳化!$P1694)*12/3</f>
        <v>-1.1538458941432466</v>
      </c>
      <c r="AC693" s="114">
        <f>(幕後結果!$AE$2+幕後結果!$AE$4*幕後結果_最佳化!$Q1694)*12/3</f>
        <v>0.35209482634860162</v>
      </c>
      <c r="AD693" s="114">
        <f>(幕後結果!$AF$2+幕後結果!$AF$4*幕後結果_最佳化!$R1694)*12/3</f>
        <v>1.8092679136958507</v>
      </c>
      <c r="AE693" s="114">
        <f>(幕後結果!$AG$2+幕後結果!$AG$4*幕後結果_最佳化!$S1694)*12/3</f>
        <v>1.8660489518810934</v>
      </c>
      <c r="AF693" s="114">
        <f>(幕後結果!$AH$2+幕後結果!$AH$4*幕後結果_最佳化!$T1694)*12/3</f>
        <v>-3.4941478309586327E-2</v>
      </c>
      <c r="AG693" s="114">
        <f>(幕後結果!$AI$2+幕後結果!$AI$4*幕後結果_最佳化!$U1694)*12/3</f>
        <v>-0.87439656053647641</v>
      </c>
      <c r="AH693" s="114">
        <f>(幕後結果!$AJ$2+幕後結果!$AJ$4*幕後結果_最佳化!$V1694)*12/3</f>
        <v>1.2170333813579601</v>
      </c>
      <c r="AI693" s="90">
        <f>(幕後結果!$AK$2+幕後結果!$AK$4*幕後結果_最佳化!$W1694)*12/3</f>
        <v>2.4659835598449455</v>
      </c>
      <c r="AJ693" s="50"/>
      <c r="AK693" s="50"/>
      <c r="AL693" s="50"/>
      <c r="AM693" s="98">
        <v>692</v>
      </c>
      <c r="AN693" s="118">
        <f t="shared" si="131"/>
        <v>0.1279719766527784</v>
      </c>
      <c r="AO693" s="118">
        <f t="shared" si="132"/>
        <v>0.11021792237561708</v>
      </c>
      <c r="AP693" s="118">
        <f t="shared" si="133"/>
        <v>0.12058953757878267</v>
      </c>
      <c r="AQ693" s="118">
        <f t="shared" si="134"/>
        <v>0.1300151817006816</v>
      </c>
      <c r="AR693" s="118">
        <f t="shared" si="135"/>
        <v>9.6854030611330424E-2</v>
      </c>
      <c r="AS693" s="118">
        <f t="shared" si="136"/>
        <v>9.6557584629575088E-2</v>
      </c>
      <c r="AT693" s="118">
        <f t="shared" si="137"/>
        <v>0.11036717815998162</v>
      </c>
      <c r="AU693" s="118">
        <f t="shared" si="138"/>
        <v>6.4395874779736045E-2</v>
      </c>
      <c r="AV693" s="118">
        <f t="shared" si="139"/>
        <v>5.7257758065270656E-2</v>
      </c>
      <c r="AW693" s="118">
        <f t="shared" si="140"/>
        <v>8.5772955446246496E-2</v>
      </c>
      <c r="AX693" s="118">
        <f t="shared" si="141"/>
        <v>1.0000000000000002</v>
      </c>
      <c r="AY693" s="118">
        <f>SUMPRODUCT(AN693:AW693,幕後結果_最佳化!$Z$1005:$AI$1005)</f>
        <v>-8.2688964735222664E-2</v>
      </c>
      <c r="AZ693" s="118">
        <f>(SUMPRODUCT(AN693:AW693,MMULT(AN693:AW693,幕後結果!$AB$9:$AK$18)))*252</f>
        <v>7.0966262785165254E-2</v>
      </c>
      <c r="BA693" s="118">
        <f t="shared" si="142"/>
        <v>0.26639493761174454</v>
      </c>
      <c r="BB693" s="113">
        <f t="shared" si="143"/>
        <v>-0.47143900654096299</v>
      </c>
      <c r="BC693" s="50"/>
      <c r="BD693" s="50"/>
    </row>
    <row r="694" spans="1:56">
      <c r="A694" s="85">
        <v>693</v>
      </c>
      <c r="B694" s="114">
        <v>0.55999106346130878</v>
      </c>
      <c r="C694" s="114">
        <v>0.73766736596227367</v>
      </c>
      <c r="D694" s="114">
        <v>0.74091962521740684</v>
      </c>
      <c r="E694" s="114">
        <v>0.29825694665109359</v>
      </c>
      <c r="F694" s="114">
        <v>0.93877554033783883</v>
      </c>
      <c r="G694" s="114">
        <v>0.58534378064708603</v>
      </c>
      <c r="H694" s="114">
        <v>2.4627171282857629E-2</v>
      </c>
      <c r="I694" s="114">
        <v>0.34507738342540262</v>
      </c>
      <c r="J694" s="114">
        <v>0.99090584505193902</v>
      </c>
      <c r="K694" s="94">
        <v>0.23915404664920814</v>
      </c>
      <c r="L694" s="95"/>
      <c r="M694" s="96">
        <v>693</v>
      </c>
      <c r="N694" s="117">
        <v>0.1509465582211921</v>
      </c>
      <c r="O694" s="117">
        <v>0.63617054681119556</v>
      </c>
      <c r="P694" s="117">
        <v>0.64618315161216078</v>
      </c>
      <c r="Q694" s="117">
        <v>-0.52942033715912151</v>
      </c>
      <c r="R694" s="117">
        <v>1.5445757345604132</v>
      </c>
      <c r="S694" s="117">
        <v>0.21558347403886338</v>
      </c>
      <c r="T694" s="117">
        <v>-1.9663833733448213</v>
      </c>
      <c r="U694" s="114">
        <v>-0.39864504371243231</v>
      </c>
      <c r="V694" s="114">
        <v>2.3617620986421319</v>
      </c>
      <c r="W694" s="88">
        <v>-0.70902640143991313</v>
      </c>
      <c r="X694" s="50"/>
      <c r="Y694" s="89">
        <v>693</v>
      </c>
      <c r="Z694" s="114">
        <f>(幕後結果!$AB$2+幕後結果!$AB$4*幕後結果_最佳化!$N1695)*12/3</f>
        <v>0.13911743433112703</v>
      </c>
      <c r="AA694" s="114">
        <f>(幕後結果!$AC$2+幕後結果!$AC$4*幕後結果_最佳化!$O1695)*12/3</f>
        <v>2.177838306757069</v>
      </c>
      <c r="AB694" s="114">
        <f>(幕後結果!$AD$2+幕後結果!$AD$4*幕後結果_最佳化!$P1695)*12/3</f>
        <v>0.30011736468902406</v>
      </c>
      <c r="AC694" s="114">
        <f>(幕後結果!$AE$2+幕後結果!$AE$4*幕後結果_最佳化!$Q1695)*12/3</f>
        <v>-0.73950502214818525</v>
      </c>
      <c r="AD694" s="114">
        <f>(幕後結果!$AF$2+幕後結果!$AF$4*幕後結果_最佳化!$R1695)*12/3</f>
        <v>0.92136659884343641</v>
      </c>
      <c r="AE694" s="114">
        <f>(幕後結果!$AG$2+幕後結果!$AG$4*幕後結果_最佳化!$S1695)*12/3</f>
        <v>1.0440597359279582</v>
      </c>
      <c r="AF694" s="114">
        <f>(幕後結果!$AH$2+幕後結果!$AH$4*幕後結果_最佳化!$T1695)*12/3</f>
        <v>-1.0330786647085501</v>
      </c>
      <c r="AG694" s="114">
        <f>(幕後結果!$AI$2+幕後結果!$AI$4*幕後結果_最佳化!$U1695)*12/3</f>
        <v>-1.9886899488339942</v>
      </c>
      <c r="AH694" s="114">
        <f>(幕後結果!$AJ$2+幕後結果!$AJ$4*幕後結果_最佳化!$V1695)*12/3</f>
        <v>1.289250158311837</v>
      </c>
      <c r="AI694" s="90">
        <f>(幕後結果!$AK$2+幕後結果!$AK$4*幕後結果_最佳化!$W1695)*12/3</f>
        <v>-2.4158113026380268E-2</v>
      </c>
      <c r="AJ694" s="50"/>
      <c r="AK694" s="50"/>
      <c r="AL694" s="50"/>
      <c r="AM694" s="98">
        <v>693</v>
      </c>
      <c r="AN694" s="118">
        <f t="shared" si="131"/>
        <v>0.18316922376628519</v>
      </c>
      <c r="AO694" s="118">
        <f t="shared" si="132"/>
        <v>1.200306849738076E-2</v>
      </c>
      <c r="AP694" s="118">
        <f t="shared" si="133"/>
        <v>0.17345666693458725</v>
      </c>
      <c r="AQ694" s="118">
        <f t="shared" si="134"/>
        <v>0.12450649781252536</v>
      </c>
      <c r="AR694" s="118">
        <f t="shared" si="135"/>
        <v>7.9583132234124013E-3</v>
      </c>
      <c r="AS694" s="118">
        <f t="shared" si="136"/>
        <v>0.10294995995685843</v>
      </c>
      <c r="AT694" s="118">
        <f t="shared" si="137"/>
        <v>4.2037404827508625E-2</v>
      </c>
      <c r="AU694" s="118">
        <f t="shared" si="138"/>
        <v>4.1874591265215415E-2</v>
      </c>
      <c r="AV694" s="118">
        <f t="shared" si="139"/>
        <v>0.20227209474987182</v>
      </c>
      <c r="AW694" s="118">
        <f t="shared" si="140"/>
        <v>0.10977217896635483</v>
      </c>
      <c r="AX694" s="118">
        <f t="shared" si="141"/>
        <v>1</v>
      </c>
      <c r="AY694" s="118">
        <f>SUMPRODUCT(AN694:AW694,幕後結果_最佳化!$Z$1005:$AI$1005)</f>
        <v>-1.9613305984709783E-3</v>
      </c>
      <c r="AZ694" s="118">
        <f>(SUMPRODUCT(AN694:AW694,MMULT(AN694:AW694,幕後結果!$AB$9:$AK$18)))*252</f>
        <v>7.4080077159897034E-2</v>
      </c>
      <c r="BA694" s="118">
        <f t="shared" si="142"/>
        <v>0.27217655512533961</v>
      </c>
      <c r="BB694" s="113">
        <f t="shared" si="143"/>
        <v>-0.16482437503778369</v>
      </c>
      <c r="BC694" s="50"/>
      <c r="BD694" s="50"/>
    </row>
    <row r="695" spans="1:56">
      <c r="A695" s="85">
        <v>694</v>
      </c>
      <c r="B695" s="114">
        <v>0.85853120476237343</v>
      </c>
      <c r="C695" s="114">
        <v>0.1429297189490919</v>
      </c>
      <c r="D695" s="114">
        <v>0.74315788759046875</v>
      </c>
      <c r="E695" s="114">
        <v>0.32630641915115333</v>
      </c>
      <c r="F695" s="114">
        <v>0.56162881095957307</v>
      </c>
      <c r="G695" s="114">
        <v>7.1615743841107804E-2</v>
      </c>
      <c r="H695" s="114">
        <v>0.72925996682175009</v>
      </c>
      <c r="I695" s="114">
        <v>0.55580527351070108</v>
      </c>
      <c r="J695" s="114">
        <v>0.17416507649740809</v>
      </c>
      <c r="K695" s="94">
        <v>0.76188031568569503</v>
      </c>
      <c r="L695" s="95"/>
      <c r="M695" s="96">
        <v>694</v>
      </c>
      <c r="N695" s="117">
        <v>1.0737436531120228</v>
      </c>
      <c r="O695" s="117">
        <v>-1.0672489408198231</v>
      </c>
      <c r="P695" s="117">
        <v>0.653111770089983</v>
      </c>
      <c r="Q695" s="117">
        <v>-0.45013536469765419</v>
      </c>
      <c r="R695" s="117">
        <v>0.1551001320547909</v>
      </c>
      <c r="S695" s="117">
        <v>-1.4638626231168301</v>
      </c>
      <c r="T695" s="117">
        <v>0.61057637593603664</v>
      </c>
      <c r="U695" s="114">
        <v>0.14034241577938089</v>
      </c>
      <c r="V695" s="114">
        <v>-0.93783316784338122</v>
      </c>
      <c r="W695" s="88">
        <v>0.7123640540601951</v>
      </c>
      <c r="X695" s="50"/>
      <c r="Y695" s="89">
        <v>694</v>
      </c>
      <c r="Z695" s="114">
        <f>(幕後結果!$AB$2+幕後結果!$AB$4*幕後結果_最佳化!$N1696)*12/3</f>
        <v>1.2848165337387152</v>
      </c>
      <c r="AA695" s="114">
        <f>(幕後結果!$AC$2+幕後結果!$AC$4*幕後結果_最佳化!$O1696)*12/3</f>
        <v>1.0267853629645343</v>
      </c>
      <c r="AB695" s="114">
        <f>(幕後結果!$AD$2+幕後結果!$AD$4*幕後結果_最佳化!$P1696)*12/3</f>
        <v>0.60388958165966655</v>
      </c>
      <c r="AC695" s="114">
        <f>(幕後結果!$AE$2+幕後結果!$AE$4*幕後結果_最佳化!$Q1696)*12/3</f>
        <v>-0.79259711993108828</v>
      </c>
      <c r="AD695" s="114">
        <f>(幕後結果!$AF$2+幕後結果!$AF$4*幕後結果_最佳化!$R1696)*12/3</f>
        <v>-0.38116333992385382</v>
      </c>
      <c r="AE695" s="114">
        <f>(幕後結果!$AG$2+幕後結果!$AG$4*幕後結果_最佳化!$S1696)*12/3</f>
        <v>-0.76294667378060466</v>
      </c>
      <c r="AF695" s="114">
        <f>(幕後結果!$AH$2+幕後結果!$AH$4*幕後結果_最佳化!$T1696)*12/3</f>
        <v>-0.17145599735619441</v>
      </c>
      <c r="AG695" s="114">
        <f>(幕後結果!$AI$2+幕後結果!$AI$4*幕後結果_最佳化!$U1696)*12/3</f>
        <v>-0.724000966603911</v>
      </c>
      <c r="AH695" s="114">
        <f>(幕後結果!$AJ$2+幕後結果!$AJ$4*幕後結果_最佳化!$V1696)*12/3</f>
        <v>0.10834080790750467</v>
      </c>
      <c r="AI695" s="90">
        <f>(幕後結果!$AK$2+幕後結果!$AK$4*幕後結果_最佳化!$W1696)*12/3</f>
        <v>1.5353335077307335</v>
      </c>
      <c r="AJ695" s="50"/>
      <c r="AK695" s="50"/>
      <c r="AL695" s="50"/>
      <c r="AM695" s="98">
        <v>694</v>
      </c>
      <c r="AN695" s="118">
        <f t="shared" si="131"/>
        <v>4.6600088304111886E-2</v>
      </c>
      <c r="AO695" s="118">
        <f t="shared" si="132"/>
        <v>0.12839640802149827</v>
      </c>
      <c r="AP695" s="118">
        <f t="shared" si="133"/>
        <v>0.11405332811883216</v>
      </c>
      <c r="AQ695" s="118">
        <f t="shared" si="134"/>
        <v>0.19205124886307315</v>
      </c>
      <c r="AR695" s="118">
        <f t="shared" si="135"/>
        <v>0.11642436975256575</v>
      </c>
      <c r="AS695" s="118">
        <f t="shared" si="136"/>
        <v>5.0695702406375491E-2</v>
      </c>
      <c r="AT695" s="118">
        <f t="shared" si="137"/>
        <v>0.1023693028202899</v>
      </c>
      <c r="AU695" s="118">
        <f t="shared" si="138"/>
        <v>0.20816275483548846</v>
      </c>
      <c r="AV695" s="118">
        <f t="shared" si="139"/>
        <v>1.0789851465541607E-2</v>
      </c>
      <c r="AW695" s="118">
        <f t="shared" si="140"/>
        <v>3.0456945412223404E-2</v>
      </c>
      <c r="AX695" s="118">
        <f t="shared" si="141"/>
        <v>1</v>
      </c>
      <c r="AY695" s="118">
        <f>SUMPRODUCT(AN695:AW695,幕後結果_最佳化!$Z$1005:$AI$1005)</f>
        <v>-0.43263044280442936</v>
      </c>
      <c r="AZ695" s="118">
        <f>(SUMPRODUCT(AN695:AW695,MMULT(AN695:AW695,幕後結果!$AB$9:$AK$18)))*252</f>
        <v>8.0810015278275638E-2</v>
      </c>
      <c r="BA695" s="118">
        <f t="shared" si="142"/>
        <v>0.28427102433817564</v>
      </c>
      <c r="BB695" s="113">
        <f t="shared" si="143"/>
        <v>-1.6728065898082067</v>
      </c>
      <c r="BC695" s="50"/>
      <c r="BD695" s="50"/>
    </row>
    <row r="696" spans="1:56">
      <c r="A696" s="85">
        <v>695</v>
      </c>
      <c r="B696" s="114">
        <v>0.90393322509002072</v>
      </c>
      <c r="C696" s="114">
        <v>0.75046205061410287</v>
      </c>
      <c r="D696" s="114">
        <v>0.97478359807745085</v>
      </c>
      <c r="E696" s="114">
        <v>0.73222230666530175</v>
      </c>
      <c r="F696" s="114">
        <v>0.28817812849108915</v>
      </c>
      <c r="G696" s="114">
        <v>0.51473793096392062</v>
      </c>
      <c r="H696" s="114">
        <v>0.13541384208023799</v>
      </c>
      <c r="I696" s="114">
        <v>0.24294227567185311</v>
      </c>
      <c r="J696" s="114">
        <v>0.41365674241033434</v>
      </c>
      <c r="K696" s="94">
        <v>0.33492430353016656</v>
      </c>
      <c r="L696" s="95"/>
      <c r="M696" s="96">
        <v>695</v>
      </c>
      <c r="N696" s="117">
        <v>1.3042934438612828</v>
      </c>
      <c r="O696" s="117">
        <v>0.67594447510428568</v>
      </c>
      <c r="P696" s="117">
        <v>1.9562746918772538</v>
      </c>
      <c r="Q696" s="117">
        <v>0.619548036838526</v>
      </c>
      <c r="R696" s="117">
        <v>-0.55871497595488506</v>
      </c>
      <c r="S696" s="117">
        <v>3.6950921358749528E-2</v>
      </c>
      <c r="T696" s="117">
        <v>-1.1011584904331868</v>
      </c>
      <c r="U696" s="114">
        <v>-0.69686936485303685</v>
      </c>
      <c r="V696" s="114">
        <v>-0.21814840360302445</v>
      </c>
      <c r="W696" s="88">
        <v>-0.42635579523308609</v>
      </c>
      <c r="X696" s="50"/>
      <c r="Y696" s="89">
        <v>695</v>
      </c>
      <c r="Z696" s="114">
        <f>(幕後結果!$AB$2+幕後結果!$AB$4*幕後結果_最佳化!$N1697)*12/3</f>
        <v>1.5710557179456004</v>
      </c>
      <c r="AA696" s="114">
        <f>(幕後結果!$AC$2+幕後結果!$AC$4*幕後結果_最佳化!$O1697)*12/3</f>
        <v>2.9789882263325396</v>
      </c>
      <c r="AB696" s="114">
        <f>(幕後結果!$AD$2+幕後結果!$AD$4*幕後結果_最佳化!$P1697)*12/3</f>
        <v>2.9381369184187007</v>
      </c>
      <c r="AC696" s="114">
        <f>(幕後結果!$AE$2+幕後結果!$AE$4*幕後結果_最佳化!$Q1697)*12/3</f>
        <v>0.10927197451945075</v>
      </c>
      <c r="AD696" s="114">
        <f>(幕後結果!$AF$2+幕後結果!$AF$4*幕後結果_最佳化!$R1697)*12/3</f>
        <v>-0.38069225318922068</v>
      </c>
      <c r="AE696" s="114">
        <f>(幕後結果!$AG$2+幕後結果!$AG$4*幕後結果_最佳化!$S1697)*12/3</f>
        <v>1.1575731210906033</v>
      </c>
      <c r="AF696" s="114">
        <f>(幕後結果!$AH$2+幕後結果!$AH$4*幕後結果_最佳化!$T1697)*12/3</f>
        <v>-0.63901190006120578</v>
      </c>
      <c r="AG696" s="114">
        <f>(幕後結果!$AI$2+幕後結果!$AI$4*幕後結果_最佳化!$U1697)*12/3</f>
        <v>-1.6047867489100469</v>
      </c>
      <c r="AH696" s="114">
        <f>(幕後結果!$AJ$2+幕後結果!$AJ$4*幕後結果_最佳化!$V1697)*12/3</f>
        <v>0.74508401099056654</v>
      </c>
      <c r="AI696" s="90">
        <f>(幕後結果!$AK$2+幕後結果!$AK$4*幕後結果_最佳化!$W1697)*12/3</f>
        <v>0.70815306741881034</v>
      </c>
      <c r="AJ696" s="50"/>
      <c r="AK696" s="50"/>
      <c r="AL696" s="50"/>
      <c r="AM696" s="98">
        <v>695</v>
      </c>
      <c r="AN696" s="118">
        <f t="shared" si="131"/>
        <v>0.17011678804246746</v>
      </c>
      <c r="AO696" s="118">
        <f t="shared" si="132"/>
        <v>4.9769489389817873E-2</v>
      </c>
      <c r="AP696" s="118">
        <f t="shared" si="133"/>
        <v>0.10642442156610822</v>
      </c>
      <c r="AQ696" s="118">
        <f t="shared" si="134"/>
        <v>5.0657029394635372E-2</v>
      </c>
      <c r="AR696" s="118">
        <f t="shared" si="135"/>
        <v>8.2589867228919756E-2</v>
      </c>
      <c r="AS696" s="118">
        <f t="shared" si="136"/>
        <v>0.16618191858397333</v>
      </c>
      <c r="AT696" s="118">
        <f t="shared" si="137"/>
        <v>5.7558622430524363E-2</v>
      </c>
      <c r="AU696" s="118">
        <f t="shared" si="138"/>
        <v>0.15235950792855713</v>
      </c>
      <c r="AV696" s="118">
        <f t="shared" si="139"/>
        <v>0.11386770017405917</v>
      </c>
      <c r="AW696" s="118">
        <f t="shared" si="140"/>
        <v>5.0474655260937369E-2</v>
      </c>
      <c r="AX696" s="118">
        <f t="shared" si="141"/>
        <v>1</v>
      </c>
      <c r="AY696" s="118">
        <f>SUMPRODUCT(AN696:AW696,幕後結果_最佳化!$Z$1005:$AI$1005)</f>
        <v>-0.19403659790288735</v>
      </c>
      <c r="AZ696" s="118">
        <f>(SUMPRODUCT(AN696:AW696,MMULT(AN696:AW696,幕後結果!$AB$9:$AK$18)))*252</f>
        <v>8.250261815331035E-2</v>
      </c>
      <c r="BA696" s="118">
        <f t="shared" si="142"/>
        <v>0.28723268991065476</v>
      </c>
      <c r="BB696" s="113">
        <f t="shared" si="143"/>
        <v>-0.82489426247613995</v>
      </c>
      <c r="BC696" s="50"/>
      <c r="BD696" s="50"/>
    </row>
    <row r="697" spans="1:56">
      <c r="A697" s="85">
        <v>696</v>
      </c>
      <c r="B697" s="114">
        <v>0.144706848586869</v>
      </c>
      <c r="C697" s="114">
        <v>0.61675199928283808</v>
      </c>
      <c r="D697" s="114">
        <v>0.18071635993306989</v>
      </c>
      <c r="E697" s="114">
        <v>0.57483702464289022</v>
      </c>
      <c r="F697" s="114">
        <v>0.10159580866034768</v>
      </c>
      <c r="G697" s="114">
        <v>0.11397553458857779</v>
      </c>
      <c r="H697" s="114">
        <v>0.22388394820775526</v>
      </c>
      <c r="I697" s="114">
        <v>6.6345146300702762E-2</v>
      </c>
      <c r="J697" s="114">
        <v>2.6721235442209723E-2</v>
      </c>
      <c r="K697" s="94">
        <v>0.49988844696990253</v>
      </c>
      <c r="L697" s="95"/>
      <c r="M697" s="96">
        <v>696</v>
      </c>
      <c r="N697" s="117">
        <v>-1.0594086825289477</v>
      </c>
      <c r="O697" s="117">
        <v>0.29696137038281661</v>
      </c>
      <c r="P697" s="117">
        <v>-0.91263845988078696</v>
      </c>
      <c r="Q697" s="117">
        <v>0.18870255277062908</v>
      </c>
      <c r="R697" s="117">
        <v>-1.2725110026449473</v>
      </c>
      <c r="S697" s="117">
        <v>-1.2056536355043199</v>
      </c>
      <c r="T697" s="117">
        <v>-0.7591415330414204</v>
      </c>
      <c r="U697" s="114">
        <v>-1.5035770944613691</v>
      </c>
      <c r="V697" s="114">
        <v>-1.9313282586558358</v>
      </c>
      <c r="W697" s="88">
        <v>-2.7962198300694101E-4</v>
      </c>
      <c r="X697" s="50"/>
      <c r="Y697" s="89">
        <v>696</v>
      </c>
      <c r="Z697" s="114">
        <f>(幕後結果!$AB$2+幕後結果!$AB$4*幕後結果_最佳化!$N1698)*12/3</f>
        <v>-1.3635995951960849</v>
      </c>
      <c r="AA697" s="114">
        <f>(幕後結果!$AC$2+幕後結果!$AC$4*幕後結果_最佳化!$O1698)*12/3</f>
        <v>1.0298799929413587</v>
      </c>
      <c r="AB697" s="114">
        <f>(幕後結果!$AD$2+幕後結果!$AD$4*幕後結果_最佳化!$P1698)*12/3</f>
        <v>-2.7837732208903851</v>
      </c>
      <c r="AC697" s="114">
        <f>(幕後結果!$AE$2+幕後結果!$AE$4*幕後結果_最佳化!$Q1698)*12/3</f>
        <v>-0.4359922207117915</v>
      </c>
      <c r="AD697" s="114">
        <f>(幕後結果!$AF$2+幕後結果!$AF$4*幕後結果_最佳化!$R1698)*12/3</f>
        <v>-2.6484159934839839</v>
      </c>
      <c r="AE697" s="114">
        <f>(幕後結果!$AG$2+幕後結果!$AG$4*幕後結果_最佳化!$S1698)*12/3</f>
        <v>-1.1512476504121762</v>
      </c>
      <c r="AF697" s="114">
        <f>(幕後結果!$AH$2+幕後結果!$AH$4*幕後結果_最佳化!$T1698)*12/3</f>
        <v>-0.6219461157268884</v>
      </c>
      <c r="AG697" s="114">
        <f>(幕後結果!$AI$2+幕後結果!$AI$4*幕後結果_最佳化!$U1698)*12/3</f>
        <v>-4.9397094410396214</v>
      </c>
      <c r="AH697" s="114">
        <f>(幕後結果!$AJ$2+幕後結果!$AJ$4*幕後結果_最佳化!$V1698)*12/3</f>
        <v>-0.60186445626309881</v>
      </c>
      <c r="AI697" s="90">
        <f>(幕後結果!$AK$2+幕後結果!$AK$4*幕後結果_最佳化!$W1698)*12/3</f>
        <v>0.1803829731672979</v>
      </c>
      <c r="AJ697" s="50"/>
      <c r="AK697" s="50"/>
      <c r="AL697" s="50"/>
      <c r="AM697" s="98">
        <v>696</v>
      </c>
      <c r="AN697" s="118">
        <f t="shared" si="131"/>
        <v>0.16657270069091573</v>
      </c>
      <c r="AO697" s="118">
        <f t="shared" si="132"/>
        <v>0.10730887562932952</v>
      </c>
      <c r="AP697" s="118">
        <f t="shared" si="133"/>
        <v>0.13401129478021942</v>
      </c>
      <c r="AQ697" s="118">
        <f t="shared" si="134"/>
        <v>8.6476159216075238E-2</v>
      </c>
      <c r="AR697" s="118">
        <f t="shared" si="135"/>
        <v>0.11926797259638701</v>
      </c>
      <c r="AS697" s="118">
        <f t="shared" si="136"/>
        <v>0.15106391537025124</v>
      </c>
      <c r="AT697" s="118">
        <f t="shared" si="137"/>
        <v>4.2769917328727605E-2</v>
      </c>
      <c r="AU697" s="118">
        <f t="shared" si="138"/>
        <v>0.10244315917177665</v>
      </c>
      <c r="AV697" s="118">
        <f t="shared" si="139"/>
        <v>3.0436632306375885E-2</v>
      </c>
      <c r="AW697" s="118">
        <f t="shared" si="140"/>
        <v>5.9649372909941677E-2</v>
      </c>
      <c r="AX697" s="118">
        <f t="shared" si="141"/>
        <v>0.99999999999999978</v>
      </c>
      <c r="AY697" s="118">
        <f>SUMPRODUCT(AN697:AW697,幕後結果_最佳化!$Z$1005:$AI$1005)</f>
        <v>-0.15052060175010232</v>
      </c>
      <c r="AZ697" s="118">
        <f>(SUMPRODUCT(AN697:AW697,MMULT(AN697:AW697,幕後結果!$AB$9:$AK$18)))*252</f>
        <v>9.2625670703232618E-2</v>
      </c>
      <c r="BA697" s="118">
        <f t="shared" si="142"/>
        <v>0.30434465775372599</v>
      </c>
      <c r="BB697" s="113">
        <f t="shared" si="143"/>
        <v>-0.63553145035526526</v>
      </c>
      <c r="BC697" s="50"/>
      <c r="BD697" s="50"/>
    </row>
    <row r="698" spans="1:56">
      <c r="A698" s="85">
        <v>697</v>
      </c>
      <c r="B698" s="114">
        <v>0.81805753053163022</v>
      </c>
      <c r="C698" s="114">
        <v>0.14333294524418561</v>
      </c>
      <c r="D698" s="114">
        <v>0.73819821057114821</v>
      </c>
      <c r="E698" s="114">
        <v>0.3047953468823239</v>
      </c>
      <c r="F698" s="114">
        <v>0.53773338613725774</v>
      </c>
      <c r="G698" s="114">
        <v>0.5309624383342455</v>
      </c>
      <c r="H698" s="114">
        <v>0.91880952963905438</v>
      </c>
      <c r="I698" s="114">
        <v>0.45482467882215061</v>
      </c>
      <c r="J698" s="114">
        <v>0.74288135998388438</v>
      </c>
      <c r="K698" s="94">
        <v>0.72641403095726464</v>
      </c>
      <c r="L698" s="95"/>
      <c r="M698" s="96">
        <v>697</v>
      </c>
      <c r="N698" s="117">
        <v>0.90798728603294843</v>
      </c>
      <c r="O698" s="117">
        <v>-1.0654642603932147</v>
      </c>
      <c r="P698" s="117">
        <v>0.63780046190886786</v>
      </c>
      <c r="Q698" s="117">
        <v>-0.51065780194333521</v>
      </c>
      <c r="R698" s="117">
        <v>9.4725040798356586E-2</v>
      </c>
      <c r="S698" s="117">
        <v>7.7689403600374726E-2</v>
      </c>
      <c r="T698" s="117">
        <v>1.3971085179885447</v>
      </c>
      <c r="U698" s="114">
        <v>-0.11348083340352778</v>
      </c>
      <c r="V698" s="114">
        <v>0.65225407667623581</v>
      </c>
      <c r="W698" s="88">
        <v>0.60200330401399937</v>
      </c>
      <c r="X698" s="50"/>
      <c r="Y698" s="89">
        <v>697</v>
      </c>
      <c r="Z698" s="114">
        <f>(幕後結果!$AB$2+幕後結果!$AB$4*幕後結果_最佳化!$N1699)*12/3</f>
        <v>1.0790216504051957</v>
      </c>
      <c r="AA698" s="114">
        <f>(幕後結果!$AC$2+幕後結果!$AC$4*幕後結果_最佳化!$O1699)*12/3</f>
        <v>0.91939241876325639</v>
      </c>
      <c r="AB698" s="114">
        <f>(幕後結果!$AD$2+幕後結果!$AD$4*幕後結果_最佳化!$P1699)*12/3</f>
        <v>0.40879503500660874</v>
      </c>
      <c r="AC698" s="114">
        <f>(幕後結果!$AE$2+幕後結果!$AE$4*幕後結果_最佳化!$Q1699)*12/3</f>
        <v>-0.84757219591389088</v>
      </c>
      <c r="AD698" s="114">
        <f>(幕後結果!$AF$2+幕後結果!$AF$4*幕後結果_最佳化!$R1699)*12/3</f>
        <v>-0.52244687881644825</v>
      </c>
      <c r="AE698" s="114">
        <f>(幕後結果!$AG$2+幕後結果!$AG$4*幕後結果_最佳化!$S1699)*12/3</f>
        <v>0.54489452716678433</v>
      </c>
      <c r="AF698" s="114">
        <f>(幕後結果!$AH$2+幕後結果!$AH$4*幕後結果_最佳化!$T1699)*12/3</f>
        <v>0.11541515922061807</v>
      </c>
      <c r="AG698" s="114">
        <f>(幕後結果!$AI$2+幕後結果!$AI$4*幕後結果_最佳化!$U1699)*12/3</f>
        <v>-0.98322081937252614</v>
      </c>
      <c r="AH698" s="114">
        <f>(幕後結果!$AJ$2+幕後結果!$AJ$4*幕後結果_最佳化!$V1699)*12/3</f>
        <v>1.1543432061546341</v>
      </c>
      <c r="AI698" s="90">
        <f>(幕後結果!$AK$2+幕後結果!$AK$4*幕後結果_最佳化!$W1699)*12/3</f>
        <v>1.46998585081264</v>
      </c>
      <c r="AJ698" s="50"/>
      <c r="AK698" s="50"/>
      <c r="AL698" s="50"/>
      <c r="AM698" s="98">
        <v>697</v>
      </c>
      <c r="AN698" s="118">
        <f t="shared" si="131"/>
        <v>0.13455428261676386</v>
      </c>
      <c r="AO698" s="118">
        <f t="shared" si="132"/>
        <v>8.5297914786179235E-2</v>
      </c>
      <c r="AP698" s="118">
        <f t="shared" si="133"/>
        <v>4.6732651117550976E-2</v>
      </c>
      <c r="AQ698" s="118">
        <f t="shared" si="134"/>
        <v>0.12960510344971785</v>
      </c>
      <c r="AR698" s="118">
        <f t="shared" si="135"/>
        <v>0.11574842899706464</v>
      </c>
      <c r="AS698" s="118">
        <f t="shared" si="136"/>
        <v>0.14569531210104564</v>
      </c>
      <c r="AT698" s="118">
        <f t="shared" si="137"/>
        <v>6.3684532658060983E-2</v>
      </c>
      <c r="AU698" s="118">
        <f t="shared" si="138"/>
        <v>1.6044623080866276E-2</v>
      </c>
      <c r="AV698" s="118">
        <f t="shared" si="139"/>
        <v>0.13467822969236978</v>
      </c>
      <c r="AW698" s="118">
        <f t="shared" si="140"/>
        <v>0.1279589215003808</v>
      </c>
      <c r="AX698" s="118">
        <f t="shared" si="141"/>
        <v>1</v>
      </c>
      <c r="AY698" s="118">
        <f>SUMPRODUCT(AN698:AW698,幕後結果_最佳化!$Z$1005:$AI$1005)</f>
        <v>0.12526426111415678</v>
      </c>
      <c r="AZ698" s="118">
        <f>(SUMPRODUCT(AN698:AW698,MMULT(AN698:AW698,幕後結果!$AB$9:$AK$18)))*252</f>
        <v>5.8786098952833842E-2</v>
      </c>
      <c r="BA698" s="118">
        <f t="shared" si="142"/>
        <v>0.2424584478891875</v>
      </c>
      <c r="BB698" s="113">
        <f t="shared" si="143"/>
        <v>0.33970464560509073</v>
      </c>
      <c r="BC698" s="50"/>
      <c r="BD698" s="50"/>
    </row>
    <row r="699" spans="1:56">
      <c r="A699" s="85">
        <v>698</v>
      </c>
      <c r="B699" s="114">
        <v>0.79615926234698353</v>
      </c>
      <c r="C699" s="114">
        <v>0.9114792137594625</v>
      </c>
      <c r="D699" s="114">
        <v>0.57121466012291156</v>
      </c>
      <c r="E699" s="114">
        <v>0.82741827543792246</v>
      </c>
      <c r="F699" s="114">
        <v>0.64689151420354807</v>
      </c>
      <c r="G699" s="114">
        <v>0.48690468611428606</v>
      </c>
      <c r="H699" s="114">
        <v>0.63135594024871233</v>
      </c>
      <c r="I699" s="114">
        <v>0.44922090510669666</v>
      </c>
      <c r="J699" s="114">
        <v>0.36868132981652679</v>
      </c>
      <c r="K699" s="94">
        <v>0.33670662948787777</v>
      </c>
      <c r="L699" s="95"/>
      <c r="M699" s="96">
        <v>698</v>
      </c>
      <c r="N699" s="117">
        <v>0.8279806201714689</v>
      </c>
      <c r="O699" s="117">
        <v>1.3499202279038449</v>
      </c>
      <c r="P699" s="117">
        <v>0.17946744203476264</v>
      </c>
      <c r="Q699" s="117">
        <v>0.94401213116278537</v>
      </c>
      <c r="R699" s="117">
        <v>0.37694164551337439</v>
      </c>
      <c r="S699" s="117">
        <v>-3.2830981037368472E-2</v>
      </c>
      <c r="T699" s="117">
        <v>0.33544673379030832</v>
      </c>
      <c r="U699" s="114">
        <v>-0.12762997283521871</v>
      </c>
      <c r="V699" s="114">
        <v>-0.33534790641161277</v>
      </c>
      <c r="W699" s="88">
        <v>-0.4214681567428456</v>
      </c>
      <c r="X699" s="50"/>
      <c r="Y699" s="89">
        <v>698</v>
      </c>
      <c r="Z699" s="114">
        <f>(幕後結果!$AB$2+幕後結果!$AB$4*幕後結果_最佳化!$N1700)*12/3</f>
        <v>0.9796893426512957</v>
      </c>
      <c r="AA699" s="114">
        <f>(幕後結果!$AC$2+幕後結果!$AC$4*幕後結果_最佳化!$O1700)*12/3</f>
        <v>3.361132815573713</v>
      </c>
      <c r="AB699" s="114">
        <f>(幕後結果!$AD$2+幕後結果!$AD$4*幕後結果_最佳化!$P1700)*12/3</f>
        <v>0.84159752709473645</v>
      </c>
      <c r="AC699" s="114">
        <f>(幕後結果!$AE$2+幕後結果!$AE$4*幕後結果_最佳化!$Q1700)*12/3</f>
        <v>0.35253229631513133</v>
      </c>
      <c r="AD699" s="114">
        <f>(幕後結果!$AF$2+幕後結果!$AF$4*幕後結果_最佳化!$R1700)*12/3</f>
        <v>0.26987486659801685</v>
      </c>
      <c r="AE699" s="114">
        <f>(幕後結果!$AG$2+幕後結果!$AG$4*幕後結果_最佳化!$S1700)*12/3</f>
        <v>1.1718366364822106</v>
      </c>
      <c r="AF699" s="114">
        <f>(幕後結果!$AH$2+幕後結果!$AH$4*幕後結果_最佳化!$T1700)*12/3</f>
        <v>4.3212617964267452E-2</v>
      </c>
      <c r="AG699" s="114">
        <f>(幕後結果!$AI$2+幕後結果!$AI$4*幕後結果_最佳化!$U1700)*12/3</f>
        <v>-1.2162590105111801</v>
      </c>
      <c r="AH699" s="114">
        <f>(幕後結果!$AJ$2+幕後結果!$AJ$4*幕後結果_最佳化!$V1700)*12/3</f>
        <v>0.99627108138768927</v>
      </c>
      <c r="AI699" s="90">
        <f>(幕後結果!$AK$2+幕後結果!$AK$4*幕後結果_最佳化!$W1700)*12/3</f>
        <v>1.2255208097396177</v>
      </c>
      <c r="AJ699" s="50"/>
      <c r="AK699" s="50"/>
      <c r="AL699" s="50"/>
      <c r="AM699" s="98">
        <v>698</v>
      </c>
      <c r="AN699" s="118">
        <f t="shared" si="131"/>
        <v>2.7116426831064414E-2</v>
      </c>
      <c r="AO699" s="118">
        <f t="shared" si="132"/>
        <v>0.16075563185023672</v>
      </c>
      <c r="AP699" s="118">
        <f t="shared" si="133"/>
        <v>0.10818094069155774</v>
      </c>
      <c r="AQ699" s="118">
        <f t="shared" si="134"/>
        <v>7.610843906528017E-2</v>
      </c>
      <c r="AR699" s="118">
        <f t="shared" si="135"/>
        <v>8.5414233395295622E-2</v>
      </c>
      <c r="AS699" s="118">
        <f t="shared" si="136"/>
        <v>0.10763081558145166</v>
      </c>
      <c r="AT699" s="118">
        <f t="shared" si="137"/>
        <v>2.4113573773439038E-2</v>
      </c>
      <c r="AU699" s="118">
        <f t="shared" si="138"/>
        <v>0.13825015941191496</v>
      </c>
      <c r="AV699" s="118">
        <f t="shared" si="139"/>
        <v>0.10840933595718286</v>
      </c>
      <c r="AW699" s="118">
        <f t="shared" si="140"/>
        <v>0.16402044344257682</v>
      </c>
      <c r="AX699" s="118">
        <f t="shared" si="141"/>
        <v>1</v>
      </c>
      <c r="AY699" s="118">
        <f>SUMPRODUCT(AN699:AW699,幕後結果_最佳化!$Z$1005:$AI$1005)</f>
        <v>4.6429349517471227E-2</v>
      </c>
      <c r="AZ699" s="118">
        <f>(SUMPRODUCT(AN699:AW699,MMULT(AN699:AW699,幕後結果!$AB$9:$AK$18)))*252</f>
        <v>7.6870982902741428E-2</v>
      </c>
      <c r="BA699" s="118">
        <f t="shared" si="142"/>
        <v>0.27725616837636169</v>
      </c>
      <c r="BB699" s="113">
        <f t="shared" si="143"/>
        <v>1.2729561755611898E-2</v>
      </c>
      <c r="BC699" s="50"/>
      <c r="BD699" s="50"/>
    </row>
    <row r="700" spans="1:56">
      <c r="A700" s="85">
        <v>699</v>
      </c>
      <c r="B700" s="114">
        <v>0.2139487615623501</v>
      </c>
      <c r="C700" s="114">
        <v>0.44483477409998651</v>
      </c>
      <c r="D700" s="114">
        <v>0.8214797789446131</v>
      </c>
      <c r="E700" s="114">
        <v>4.2323492658982387E-2</v>
      </c>
      <c r="F700" s="114">
        <v>0.42695676145914163</v>
      </c>
      <c r="G700" s="114">
        <v>0.69667433852497029</v>
      </c>
      <c r="H700" s="114">
        <v>0.42534586341670266</v>
      </c>
      <c r="I700" s="114">
        <v>0.61381324090564293</v>
      </c>
      <c r="J700" s="114">
        <v>0.84464505521804201</v>
      </c>
      <c r="K700" s="94">
        <v>0.55059232339632791</v>
      </c>
      <c r="L700" s="95"/>
      <c r="M700" s="96">
        <v>699</v>
      </c>
      <c r="N700" s="117">
        <v>-0.79279456577975782</v>
      </c>
      <c r="O700" s="117">
        <v>-0.13872236001619218</v>
      </c>
      <c r="P700" s="117">
        <v>0.92101912498955663</v>
      </c>
      <c r="Q700" s="117">
        <v>-1.7243372116474469</v>
      </c>
      <c r="R700" s="117">
        <v>-0.18412738590073249</v>
      </c>
      <c r="S700" s="117">
        <v>0.51485932930998357</v>
      </c>
      <c r="T700" s="117">
        <v>-0.18823590574570107</v>
      </c>
      <c r="U700" s="114">
        <v>0.28927163326004335</v>
      </c>
      <c r="V700" s="114">
        <v>1.0137335939454288</v>
      </c>
      <c r="W700" s="88">
        <v>0.12715799166836272</v>
      </c>
      <c r="X700" s="50"/>
      <c r="Y700" s="89">
        <v>699</v>
      </c>
      <c r="Z700" s="114">
        <f>(幕後結果!$AB$2+幕後結果!$AB$4*幕後結果_最佳化!$N1701)*12/3</f>
        <v>-1.0325847327305357</v>
      </c>
      <c r="AA700" s="114">
        <f>(幕後結果!$AC$2+幕後結果!$AC$4*幕後結果_最佳化!$O1701)*12/3</f>
        <v>0.7556345412398352</v>
      </c>
      <c r="AB700" s="114">
        <f>(幕後結果!$AD$2+幕後結果!$AD$4*幕後結果_最佳化!$P1701)*12/3</f>
        <v>-0.75669377074579147</v>
      </c>
      <c r="AC700" s="114">
        <f>(幕後結果!$AE$2+幕後結果!$AE$4*幕後結果_最佳化!$Q1701)*12/3</f>
        <v>-1.6868739465112295</v>
      </c>
      <c r="AD700" s="114">
        <f>(幕後結果!$AF$2+幕後結果!$AF$4*幕後結果_最佳化!$R1701)*12/3</f>
        <v>-1.5262313587810903</v>
      </c>
      <c r="AE700" s="114">
        <f>(幕後結果!$AG$2+幕後結果!$AG$4*幕後結果_最佳化!$S1701)*12/3</f>
        <v>0.38393333053601869</v>
      </c>
      <c r="AF700" s="114">
        <f>(幕後結果!$AH$2+幕後結果!$AH$4*幕後結果_最佳化!$T1701)*12/3</f>
        <v>-0.62875067721083144</v>
      </c>
      <c r="AG700" s="114">
        <f>(幕後結果!$AI$2+幕後結果!$AI$4*幕後結果_最佳化!$U1701)*12/3</f>
        <v>-1.8683141253928348</v>
      </c>
      <c r="AH700" s="114">
        <f>(幕後結果!$AJ$2+幕後結果!$AJ$4*幕後結果_最佳化!$V1701)*12/3</f>
        <v>0.80307947690540349</v>
      </c>
      <c r="AI700" s="90">
        <f>(幕後結果!$AK$2+幕後結果!$AK$4*幕後結果_最佳化!$W1701)*12/3</f>
        <v>0.10057834840198687</v>
      </c>
      <c r="AJ700" s="50"/>
      <c r="AK700" s="50"/>
      <c r="AL700" s="50"/>
      <c r="AM700" s="98">
        <v>699</v>
      </c>
      <c r="AN700" s="118">
        <f t="shared" si="131"/>
        <v>0.1531988296796605</v>
      </c>
      <c r="AO700" s="118">
        <f t="shared" si="132"/>
        <v>0.15209962920297046</v>
      </c>
      <c r="AP700" s="118">
        <f t="shared" si="133"/>
        <v>0.18510960330741041</v>
      </c>
      <c r="AQ700" s="118">
        <f t="shared" si="134"/>
        <v>3.7038458814583501E-2</v>
      </c>
      <c r="AR700" s="118">
        <f t="shared" si="135"/>
        <v>7.0981619844732557E-2</v>
      </c>
      <c r="AS700" s="118">
        <f t="shared" si="136"/>
        <v>6.2120822875298874E-2</v>
      </c>
      <c r="AT700" s="118">
        <f t="shared" si="137"/>
        <v>9.0459026315185986E-2</v>
      </c>
      <c r="AU700" s="118">
        <f t="shared" si="138"/>
        <v>9.4603898933289507E-2</v>
      </c>
      <c r="AV700" s="118">
        <f t="shared" si="139"/>
        <v>2.2045246378032787E-3</v>
      </c>
      <c r="AW700" s="118">
        <f t="shared" si="140"/>
        <v>0.15218358638906496</v>
      </c>
      <c r="AX700" s="118">
        <f t="shared" si="141"/>
        <v>1</v>
      </c>
      <c r="AY700" s="118">
        <f>SUMPRODUCT(AN700:AW700,幕後結果_最佳化!$Z$1005:$AI$1005)</f>
        <v>-4.1126245246511178E-2</v>
      </c>
      <c r="AZ700" s="118">
        <f>(SUMPRODUCT(AN700:AW700,MMULT(AN700:AW700,幕後結果!$AB$9:$AK$18)))*252</f>
        <v>0.10147421561236773</v>
      </c>
      <c r="BA700" s="118">
        <f t="shared" si="142"/>
        <v>0.31855017754251486</v>
      </c>
      <c r="BB700" s="113">
        <f t="shared" si="143"/>
        <v>-0.26377711007647053</v>
      </c>
      <c r="BC700" s="50"/>
      <c r="BD700" s="50"/>
    </row>
    <row r="701" spans="1:56">
      <c r="A701" s="85">
        <v>700</v>
      </c>
      <c r="B701" s="114">
        <v>0.42855568367557795</v>
      </c>
      <c r="C701" s="114">
        <v>0.71041193827590088</v>
      </c>
      <c r="D701" s="114">
        <v>0.36566487978070539</v>
      </c>
      <c r="E701" s="114">
        <v>0.14320696698888402</v>
      </c>
      <c r="F701" s="114">
        <v>0.15650748747734378</v>
      </c>
      <c r="G701" s="114">
        <v>0.27667933251898069</v>
      </c>
      <c r="H701" s="114">
        <v>0.91165930103670312</v>
      </c>
      <c r="I701" s="114">
        <v>0.59438043507489624</v>
      </c>
      <c r="J701" s="114">
        <v>6.6809292637550977E-2</v>
      </c>
      <c r="K701" s="94">
        <v>0.80070575333966931</v>
      </c>
      <c r="L701" s="95"/>
      <c r="M701" s="96">
        <v>700</v>
      </c>
      <c r="N701" s="117">
        <v>-0.18005248119378683</v>
      </c>
      <c r="O701" s="117">
        <v>0.55458854868038321</v>
      </c>
      <c r="P701" s="117">
        <v>-0.34335719250189872</v>
      </c>
      <c r="Q701" s="117">
        <v>-1.0660214757359527</v>
      </c>
      <c r="R701" s="117">
        <v>-1.0089158877679398</v>
      </c>
      <c r="S701" s="117">
        <v>-0.59273477464908531</v>
      </c>
      <c r="T701" s="117">
        <v>1.3510438142479193</v>
      </c>
      <c r="U701" s="114">
        <v>0.23882777778828543</v>
      </c>
      <c r="V701" s="114">
        <v>-1.4999838528243583</v>
      </c>
      <c r="W701" s="88">
        <v>0.84414480472513231</v>
      </c>
      <c r="X701" s="50"/>
      <c r="Y701" s="89">
        <v>700</v>
      </c>
      <c r="Z701" s="114">
        <f>(幕後結果!$AB$2+幕後結果!$AB$4*幕後結果_最佳化!$N1702)*12/3</f>
        <v>-0.27183455442365057</v>
      </c>
      <c r="AA701" s="114">
        <f>(幕後結果!$AC$2+幕後結果!$AC$4*幕後結果_最佳化!$O1702)*12/3</f>
        <v>1.8754516707655</v>
      </c>
      <c r="AB701" s="114">
        <f>(幕後結果!$AD$2+幕後結果!$AD$4*幕後結果_最佳化!$P1702)*12/3</f>
        <v>-1.1277860042715706</v>
      </c>
      <c r="AC701" s="114">
        <f>(幕後結果!$AE$2+幕後結果!$AE$4*幕後結果_最佳化!$Q1702)*12/3</f>
        <v>-1.1210153252230104</v>
      </c>
      <c r="AD701" s="114">
        <f>(幕後結果!$AF$2+幕後結果!$AF$4*幕後結果_最佳化!$R1702)*12/3</f>
        <v>-2.125897911274552</v>
      </c>
      <c r="AE701" s="114">
        <f>(幕後結果!$AG$2+幕後結果!$AG$4*幕後結果_最佳化!$S1702)*12/3</f>
        <v>-0.42750543980176853</v>
      </c>
      <c r="AF701" s="114">
        <f>(幕後結果!$AH$2+幕後結果!$AH$4*幕後結果_最佳化!$T1702)*12/3</f>
        <v>4.8863916089901149E-2</v>
      </c>
      <c r="AG701" s="114">
        <f>(幕後結果!$AI$2+幕後結果!$AI$4*幕後結果_最佳化!$U1702)*12/3</f>
        <v>-2.138353880837129</v>
      </c>
      <c r="AH701" s="114">
        <f>(幕後結果!$AJ$2+幕後結果!$AJ$4*幕後結果_最佳化!$V1702)*12/3</f>
        <v>7.3399702135301004E-2</v>
      </c>
      <c r="AI701" s="90">
        <f>(幕後結果!$AK$2+幕後結果!$AK$4*幕後結果_最佳化!$W1702)*12/3</f>
        <v>1.2373621728926134</v>
      </c>
      <c r="AJ701" s="50"/>
      <c r="AK701" s="50"/>
      <c r="AL701" s="50"/>
      <c r="AM701" s="98">
        <v>700</v>
      </c>
      <c r="AN701" s="118">
        <f t="shared" si="131"/>
        <v>8.3642104291583502E-2</v>
      </c>
      <c r="AO701" s="118">
        <f t="shared" si="132"/>
        <v>5.2982550749383864E-2</v>
      </c>
      <c r="AP701" s="118">
        <f t="shared" si="133"/>
        <v>6.6300184709707569E-2</v>
      </c>
      <c r="AQ701" s="118">
        <f t="shared" si="134"/>
        <v>0.12197261367218074</v>
      </c>
      <c r="AR701" s="118">
        <f t="shared" si="135"/>
        <v>0.13418256737169412</v>
      </c>
      <c r="AS701" s="118">
        <f t="shared" si="136"/>
        <v>9.7493150973184561E-2</v>
      </c>
      <c r="AT701" s="118">
        <f t="shared" si="137"/>
        <v>0.13678051407122974</v>
      </c>
      <c r="AU701" s="118">
        <f t="shared" si="138"/>
        <v>0.11350350251759252</v>
      </c>
      <c r="AV701" s="118">
        <f t="shared" si="139"/>
        <v>8.0865611974859336E-2</v>
      </c>
      <c r="AW701" s="118">
        <f t="shared" si="140"/>
        <v>0.11227719966858388</v>
      </c>
      <c r="AX701" s="118">
        <f t="shared" si="141"/>
        <v>0.99999999999999978</v>
      </c>
      <c r="AY701" s="118">
        <f>SUMPRODUCT(AN701:AW701,幕後結果_最佳化!$Z$1005:$AI$1005)</f>
        <v>-0.20316537149061387</v>
      </c>
      <c r="AZ701" s="118">
        <f>(SUMPRODUCT(AN701:AW701,MMULT(AN701:AW701,幕後結果!$AB$9:$AK$18)))*252</f>
        <v>5.9273217790579869E-2</v>
      </c>
      <c r="BA701" s="118">
        <f t="shared" si="142"/>
        <v>0.24346091635122846</v>
      </c>
      <c r="BB701" s="113">
        <f t="shared" si="143"/>
        <v>-1.0106976313833802</v>
      </c>
      <c r="BC701" s="50"/>
      <c r="BD701" s="50"/>
    </row>
    <row r="702" spans="1:56">
      <c r="A702" s="85">
        <v>701</v>
      </c>
      <c r="B702" s="114">
        <v>0.31368725638724859</v>
      </c>
      <c r="C702" s="114">
        <v>0.7723758008057231</v>
      </c>
      <c r="D702" s="114">
        <v>0.44940463697616195</v>
      </c>
      <c r="E702" s="114">
        <v>0.75345991565367521</v>
      </c>
      <c r="F702" s="114">
        <v>0.43163042811933106</v>
      </c>
      <c r="G702" s="114">
        <v>0.54683537977670671</v>
      </c>
      <c r="H702" s="114">
        <v>0.94499019731935041</v>
      </c>
      <c r="I702" s="114">
        <v>0.23597154030448841</v>
      </c>
      <c r="J702" s="114">
        <v>0.26212199522834734</v>
      </c>
      <c r="K702" s="94">
        <v>0.99806645740071764</v>
      </c>
      <c r="L702" s="95"/>
      <c r="M702" s="96">
        <v>701</v>
      </c>
      <c r="N702" s="117">
        <v>-0.48542554899885776</v>
      </c>
      <c r="O702" s="117">
        <v>0.74669382437949616</v>
      </c>
      <c r="P702" s="117">
        <v>-0.12716567273618876</v>
      </c>
      <c r="Q702" s="117">
        <v>0.68541803174877936</v>
      </c>
      <c r="R702" s="117">
        <v>-0.17222473049716014</v>
      </c>
      <c r="S702" s="117">
        <v>0.11766987087812955</v>
      </c>
      <c r="T702" s="117">
        <v>1.5981050256380858</v>
      </c>
      <c r="U702" s="114">
        <v>-0.71932112846818308</v>
      </c>
      <c r="V702" s="114">
        <v>-0.63681709361930539</v>
      </c>
      <c r="W702" s="88">
        <v>2.8888052284979406</v>
      </c>
      <c r="X702" s="50"/>
      <c r="Y702" s="89">
        <v>701</v>
      </c>
      <c r="Z702" s="114">
        <f>(幕後結果!$AB$2+幕後結果!$AB$4*幕後結果_最佳化!$N1703)*12/3</f>
        <v>-0.65097060795554018</v>
      </c>
      <c r="AA702" s="114">
        <f>(幕後結果!$AC$2+幕後結果!$AC$4*幕後結果_最佳化!$O1703)*12/3</f>
        <v>1.8726009610849264</v>
      </c>
      <c r="AB702" s="114">
        <f>(幕後結果!$AD$2+幕後結果!$AD$4*幕後結果_最佳化!$P1703)*12/3</f>
        <v>-1.1534642275748701</v>
      </c>
      <c r="AC702" s="114">
        <f>(幕後結果!$AE$2+幕後結果!$AE$4*幕後結果_最佳化!$Q1703)*12/3</f>
        <v>-1.2476451351223772E-2</v>
      </c>
      <c r="AD702" s="114">
        <f>(幕後結果!$AF$2+幕後結果!$AF$4*幕後結果_最佳化!$R1703)*12/3</f>
        <v>-1.0004169756395891</v>
      </c>
      <c r="AE702" s="114">
        <f>(幕後結果!$AG$2+幕後結果!$AG$4*幕後結果_最佳化!$S1703)*12/3</f>
        <v>0.63766350927390869</v>
      </c>
      <c r="AF702" s="114">
        <f>(幕後結果!$AH$2+幕後結果!$AH$4*幕後結果_最佳化!$T1703)*12/3</f>
        <v>0.44955801938995976</v>
      </c>
      <c r="AG702" s="114">
        <f>(幕後結果!$AI$2+幕後結果!$AI$4*幕後結果_最佳化!$U1703)*12/3</f>
        <v>-2.617653579604597</v>
      </c>
      <c r="AH702" s="114">
        <f>(幕後結果!$AJ$2+幕後結果!$AJ$4*幕後結果_最佳化!$V1703)*12/3</f>
        <v>0.95139023526960909</v>
      </c>
      <c r="AI702" s="90">
        <f>(幕後結果!$AK$2+幕後結果!$AK$4*幕後結果_最佳化!$W1703)*12/3</f>
        <v>3.4828854182251163</v>
      </c>
      <c r="AJ702" s="50"/>
      <c r="AK702" s="50"/>
      <c r="AL702" s="50"/>
      <c r="AM702" s="98">
        <v>701</v>
      </c>
      <c r="AN702" s="118">
        <f t="shared" si="131"/>
        <v>9.4857691831741614E-2</v>
      </c>
      <c r="AO702" s="118">
        <f t="shared" si="132"/>
        <v>9.3589472793949177E-2</v>
      </c>
      <c r="AP702" s="118">
        <f t="shared" si="133"/>
        <v>5.5869876467360163E-2</v>
      </c>
      <c r="AQ702" s="118">
        <f t="shared" si="134"/>
        <v>0.12868243749779473</v>
      </c>
      <c r="AR702" s="118">
        <f t="shared" si="135"/>
        <v>9.5343679246507468E-2</v>
      </c>
      <c r="AS702" s="118">
        <f t="shared" si="136"/>
        <v>5.8359647903293441E-2</v>
      </c>
      <c r="AT702" s="118">
        <f t="shared" si="137"/>
        <v>0.1488810056608785</v>
      </c>
      <c r="AU702" s="118">
        <f t="shared" si="138"/>
        <v>9.3225056301962095E-2</v>
      </c>
      <c r="AV702" s="118">
        <f t="shared" si="139"/>
        <v>9.0493790534371871E-2</v>
      </c>
      <c r="AW702" s="118">
        <f t="shared" si="140"/>
        <v>0.14069734176214099</v>
      </c>
      <c r="AX702" s="118">
        <f t="shared" si="141"/>
        <v>1</v>
      </c>
      <c r="AY702" s="118">
        <f>SUMPRODUCT(AN702:AW702,幕後結果_最佳化!$Z$1005:$AI$1005)</f>
        <v>-6.3930245727400276E-2</v>
      </c>
      <c r="AZ702" s="118">
        <f>(SUMPRODUCT(AN702:AW702,MMULT(AN702:AW702,幕後結果!$AB$9:$AK$18)))*252</f>
        <v>5.5750982339133913E-2</v>
      </c>
      <c r="BA702" s="118">
        <f t="shared" si="142"/>
        <v>0.23611645927197433</v>
      </c>
      <c r="BB702" s="113">
        <f t="shared" si="143"/>
        <v>-0.45244726291760212</v>
      </c>
      <c r="BC702" s="50"/>
      <c r="BD702" s="50"/>
    </row>
    <row r="703" spans="1:56">
      <c r="A703" s="85">
        <v>702</v>
      </c>
      <c r="B703" s="114">
        <v>0.86967009310095156</v>
      </c>
      <c r="C703" s="114">
        <v>0.31589968921147538</v>
      </c>
      <c r="D703" s="114">
        <v>0.90334985844227411</v>
      </c>
      <c r="E703" s="114">
        <v>0.32167674439680072</v>
      </c>
      <c r="F703" s="114">
        <v>0.92659463347295334</v>
      </c>
      <c r="G703" s="114">
        <v>0.44811649142783794</v>
      </c>
      <c r="H703" s="114">
        <v>0.71108134934426093</v>
      </c>
      <c r="I703" s="114">
        <v>0.3341225196793518</v>
      </c>
      <c r="J703" s="114">
        <v>0.16430017774074823</v>
      </c>
      <c r="K703" s="94">
        <v>0.43446421608210906</v>
      </c>
      <c r="L703" s="95"/>
      <c r="M703" s="96">
        <v>702</v>
      </c>
      <c r="N703" s="117">
        <v>1.1248329856616923</v>
      </c>
      <c r="O703" s="117">
        <v>-0.47919574861847608</v>
      </c>
      <c r="P703" s="117">
        <v>1.3008778087267301</v>
      </c>
      <c r="Q703" s="117">
        <v>-0.46301517653183433</v>
      </c>
      <c r="R703" s="117">
        <v>1.4508891377537596</v>
      </c>
      <c r="S703" s="117">
        <v>-0.13042146773164603</v>
      </c>
      <c r="T703" s="117">
        <v>0.55654652085109158</v>
      </c>
      <c r="U703" s="114">
        <v>-0.4285578306929731</v>
      </c>
      <c r="V703" s="114">
        <v>-0.97693697427526627</v>
      </c>
      <c r="W703" s="88">
        <v>-0.16501975603807928</v>
      </c>
      <c r="X703" s="50"/>
      <c r="Y703" s="89">
        <v>702</v>
      </c>
      <c r="Z703" s="114">
        <f>(幕後結果!$AB$2+幕後結果!$AB$4*幕後結果_最佳化!$N1704)*12/3</f>
        <v>1.348246514842433</v>
      </c>
      <c r="AA703" s="114">
        <f>(幕後結果!$AC$2+幕後結果!$AC$4*幕後結果_最佳化!$O1704)*12/3</f>
        <v>1.6677605475054229</v>
      </c>
      <c r="AB703" s="114">
        <f>(幕後結果!$AD$2+幕後結果!$AD$4*幕後結果_最佳化!$P1704)*12/3</f>
        <v>1.5801160804140431</v>
      </c>
      <c r="AC703" s="114">
        <f>(幕後結果!$AE$2+幕後結果!$AE$4*幕後結果_最佳化!$Q1704)*12/3</f>
        <v>-0.7302891476776443</v>
      </c>
      <c r="AD703" s="114">
        <f>(幕後結果!$AF$2+幕後結果!$AF$4*幕後結果_最佳化!$R1704)*12/3</f>
        <v>1.1683853703334752</v>
      </c>
      <c r="AE703" s="114">
        <f>(幕後結果!$AG$2+幕後結果!$AG$4*幕後結果_最佳化!$S1704)*12/3</f>
        <v>0.84451337328683973</v>
      </c>
      <c r="AF703" s="114">
        <f>(幕後結果!$AH$2+幕後結果!$AH$4*幕後結果_最佳化!$T1704)*12/3</f>
        <v>-9.7026447443948283E-2</v>
      </c>
      <c r="AG703" s="114">
        <f>(幕後結果!$AI$2+幕後結果!$AI$4*幕後結果_最佳化!$U1704)*12/3</f>
        <v>-0.91340338751367389</v>
      </c>
      <c r="AH703" s="114">
        <f>(幕後結果!$AJ$2+幕後結果!$AJ$4*幕後結果_最佳化!$V1704)*12/3</f>
        <v>0.31883898212367423</v>
      </c>
      <c r="AI703" s="90">
        <f>(幕後結果!$AK$2+幕後結果!$AK$4*幕後結果_最佳化!$W1704)*12/3</f>
        <v>0.8917420574055458</v>
      </c>
      <c r="AJ703" s="50"/>
      <c r="AK703" s="50"/>
      <c r="AL703" s="50"/>
      <c r="AM703" s="98">
        <v>702</v>
      </c>
      <c r="AN703" s="118">
        <f t="shared" si="131"/>
        <v>2.9112278654817456E-2</v>
      </c>
      <c r="AO703" s="118">
        <f t="shared" si="132"/>
        <v>0.1406026068068329</v>
      </c>
      <c r="AP703" s="118">
        <f t="shared" si="133"/>
        <v>8.0517515430983247E-2</v>
      </c>
      <c r="AQ703" s="118">
        <f t="shared" si="134"/>
        <v>0.18593588549926032</v>
      </c>
      <c r="AR703" s="118">
        <f t="shared" si="135"/>
        <v>7.0326124784435146E-2</v>
      </c>
      <c r="AS703" s="118">
        <f t="shared" si="136"/>
        <v>0.11932124411497651</v>
      </c>
      <c r="AT703" s="118">
        <f t="shared" si="137"/>
        <v>8.9818567787097541E-4</v>
      </c>
      <c r="AU703" s="118">
        <f t="shared" si="138"/>
        <v>2.2242571355202426E-2</v>
      </c>
      <c r="AV703" s="118">
        <f t="shared" si="139"/>
        <v>0.1800219330910002</v>
      </c>
      <c r="AW703" s="118">
        <f t="shared" si="140"/>
        <v>0.17102165458462085</v>
      </c>
      <c r="AX703" s="118">
        <f t="shared" si="141"/>
        <v>1</v>
      </c>
      <c r="AY703" s="118">
        <f>SUMPRODUCT(AN703:AW703,幕後結果_最佳化!$Z$1005:$AI$1005)</f>
        <v>0.25477845405087174</v>
      </c>
      <c r="AZ703" s="118">
        <f>(SUMPRODUCT(AN703:AW703,MMULT(AN703:AW703,幕後結果!$AB$9:$AK$18)))*252</f>
        <v>5.95795055422692E-2</v>
      </c>
      <c r="BA703" s="118">
        <f t="shared" si="142"/>
        <v>0.2440891344207464</v>
      </c>
      <c r="BB703" s="113">
        <f t="shared" si="143"/>
        <v>0.86803722154075169</v>
      </c>
      <c r="BC703" s="50"/>
      <c r="BD703" s="50"/>
    </row>
    <row r="704" spans="1:56">
      <c r="A704" s="85">
        <v>703</v>
      </c>
      <c r="B704" s="114">
        <v>0.87645370285004254</v>
      </c>
      <c r="C704" s="114">
        <v>0.32796040212428057</v>
      </c>
      <c r="D704" s="114">
        <v>0.58158452253667914</v>
      </c>
      <c r="E704" s="114">
        <v>0.85159736161026234</v>
      </c>
      <c r="F704" s="114">
        <v>0.79689103256187765</v>
      </c>
      <c r="G704" s="114">
        <v>0.83248185171030276</v>
      </c>
      <c r="H704" s="114">
        <v>0.91859180502580862</v>
      </c>
      <c r="I704" s="114">
        <v>0.646269592292958</v>
      </c>
      <c r="J704" s="114">
        <v>0.89642894323726519</v>
      </c>
      <c r="K704" s="94">
        <v>7.7559724127042484E-2</v>
      </c>
      <c r="L704" s="95"/>
      <c r="M704" s="96">
        <v>703</v>
      </c>
      <c r="N704" s="117">
        <v>1.1574401109052093</v>
      </c>
      <c r="O704" s="117">
        <v>-0.44555211840977882</v>
      </c>
      <c r="P704" s="117">
        <v>0.2059487367834561</v>
      </c>
      <c r="Q704" s="117">
        <v>1.0433088430750068</v>
      </c>
      <c r="R704" s="117">
        <v>0.83056761699096648</v>
      </c>
      <c r="S704" s="117">
        <v>0.96401920668492458</v>
      </c>
      <c r="T704" s="117">
        <v>1.3956617097914439</v>
      </c>
      <c r="U704" s="114">
        <v>0.37526846652939017</v>
      </c>
      <c r="V704" s="114">
        <v>1.2614629139614486</v>
      </c>
      <c r="W704" s="88">
        <v>-1.4216790375835331</v>
      </c>
      <c r="X704" s="50"/>
      <c r="Y704" s="89">
        <v>703</v>
      </c>
      <c r="Z704" s="114">
        <f>(幕後結果!$AB$2+幕後結果!$AB$4*幕後結果_最佳化!$N1705)*12/3</f>
        <v>1.3887299041298551</v>
      </c>
      <c r="AA704" s="114">
        <f>(幕後結果!$AC$2+幕後結果!$AC$4*幕後結果_最佳化!$O1705)*12/3</f>
        <v>1.7239943053333289</v>
      </c>
      <c r="AB704" s="114">
        <f>(幕後結果!$AD$2+幕後結果!$AD$4*幕後結果_最佳化!$P1705)*12/3</f>
        <v>0.48408088295541507</v>
      </c>
      <c r="AC704" s="114">
        <f>(幕後結果!$AE$2+幕後結果!$AE$4*幕後結果_最佳化!$Q1705)*12/3</f>
        <v>0.24209054895067164</v>
      </c>
      <c r="AD704" s="114">
        <f>(幕後結果!$AF$2+幕後結果!$AF$4*幕後結果_最佳化!$R1705)*12/3</f>
        <v>0.63842959917985986</v>
      </c>
      <c r="AE704" s="114">
        <f>(幕後結果!$AG$2+幕後結果!$AG$4*幕後結果_最佳化!$S1705)*12/3</f>
        <v>1.9057894672845574</v>
      </c>
      <c r="AF704" s="114">
        <f>(幕後結果!$AH$2+幕後結果!$AH$4*幕後結果_最佳化!$T1705)*12/3</f>
        <v>0.39369142937352325</v>
      </c>
      <c r="AG704" s="114">
        <f>(幕後結果!$AI$2+幕後結果!$AI$4*幕後結果_最佳化!$U1705)*12/3</f>
        <v>0.29148627091729384</v>
      </c>
      <c r="AH704" s="114">
        <f>(幕後結果!$AJ$2+幕後結果!$AJ$4*幕後結果_最佳化!$V1705)*12/3</f>
        <v>1.8808953097940264</v>
      </c>
      <c r="AI704" s="90">
        <f>(幕後結果!$AK$2+幕後結果!$AK$4*幕後結果_最佳化!$W1705)*12/3</f>
        <v>0.74297751990776961</v>
      </c>
      <c r="AJ704" s="50"/>
      <c r="AK704" s="50"/>
      <c r="AL704" s="50"/>
      <c r="AM704" s="98">
        <v>703</v>
      </c>
      <c r="AN704" s="118">
        <f t="shared" si="131"/>
        <v>2.6938638002554544E-2</v>
      </c>
      <c r="AO704" s="118">
        <f t="shared" si="132"/>
        <v>0.14394789422487425</v>
      </c>
      <c r="AP704" s="118">
        <f t="shared" si="133"/>
        <v>3.3038527233355389E-2</v>
      </c>
      <c r="AQ704" s="118">
        <f t="shared" si="134"/>
        <v>3.2153351400485461E-2</v>
      </c>
      <c r="AR704" s="118">
        <f t="shared" si="135"/>
        <v>0.18926874624239395</v>
      </c>
      <c r="AS704" s="118">
        <f t="shared" si="136"/>
        <v>2.3938776770475966E-2</v>
      </c>
      <c r="AT704" s="118">
        <f t="shared" si="137"/>
        <v>0.15833506658256447</v>
      </c>
      <c r="AU704" s="118">
        <f t="shared" si="138"/>
        <v>0.20022588149021026</v>
      </c>
      <c r="AV704" s="118">
        <f t="shared" si="139"/>
        <v>9.6908312284744502E-2</v>
      </c>
      <c r="AW704" s="118">
        <f t="shared" si="140"/>
        <v>9.5244805768341129E-2</v>
      </c>
      <c r="AX704" s="118">
        <f t="shared" si="141"/>
        <v>1</v>
      </c>
      <c r="AY704" s="118">
        <f>SUMPRODUCT(AN704:AW704,幕後結果_最佳化!$Z$1005:$AI$1005)</f>
        <v>-0.24368290846718929</v>
      </c>
      <c r="AZ704" s="118">
        <f>(SUMPRODUCT(AN704:AW704,MMULT(AN704:AW704,幕後結果!$AB$9:$AK$18)))*252</f>
        <v>7.0371022058600463E-2</v>
      </c>
      <c r="BA704" s="118">
        <f t="shared" si="142"/>
        <v>0.26527537024495973</v>
      </c>
      <c r="BB704" s="113">
        <f t="shared" si="143"/>
        <v>-1.0803223390190875</v>
      </c>
      <c r="BC704" s="50"/>
      <c r="BD704" s="50"/>
    </row>
    <row r="705" spans="1:56">
      <c r="A705" s="85">
        <v>704</v>
      </c>
      <c r="B705" s="114">
        <v>0.87858124113961167</v>
      </c>
      <c r="C705" s="114">
        <v>0.10111067876379098</v>
      </c>
      <c r="D705" s="114">
        <v>0.55085753350547884</v>
      </c>
      <c r="E705" s="114">
        <v>0.16518403749137844</v>
      </c>
      <c r="F705" s="114">
        <v>0.49536653582994039</v>
      </c>
      <c r="G705" s="114">
        <v>0.33397288340291453</v>
      </c>
      <c r="H705" s="114">
        <v>0.70022719667967004</v>
      </c>
      <c r="I705" s="114">
        <v>0.28165177340643011</v>
      </c>
      <c r="J705" s="114">
        <v>6.3011323379450479E-2</v>
      </c>
      <c r="K705" s="94">
        <v>0.39918387582296844</v>
      </c>
      <c r="L705" s="95"/>
      <c r="M705" s="96">
        <v>704</v>
      </c>
      <c r="N705" s="117">
        <v>1.1679237634591912</v>
      </c>
      <c r="O705" s="117">
        <v>-1.2752483366316534</v>
      </c>
      <c r="P705" s="117">
        <v>0.12782819970919757</v>
      </c>
      <c r="Q705" s="117">
        <v>-0.9733727544685512</v>
      </c>
      <c r="R705" s="117">
        <v>-1.1614633427989993E-2</v>
      </c>
      <c r="S705" s="117">
        <v>-0.42896902468496312</v>
      </c>
      <c r="T705" s="117">
        <v>0.52505406593760662</v>
      </c>
      <c r="U705" s="114">
        <v>-0.57794160197585176</v>
      </c>
      <c r="V705" s="114">
        <v>-1.5299760924800758</v>
      </c>
      <c r="W705" s="88">
        <v>-0.25546010695575277</v>
      </c>
      <c r="X705" s="50"/>
      <c r="Y705" s="89">
        <v>704</v>
      </c>
      <c r="Z705" s="114">
        <f>(幕後結果!$AB$2+幕後結果!$AB$4*幕後結果_最佳化!$N1706)*12/3</f>
        <v>1.4017458871190736</v>
      </c>
      <c r="AA705" s="114">
        <f>(幕後結果!$AC$2+幕後結果!$AC$4*幕後結果_最佳化!$O1706)*12/3</f>
        <v>0.87404208161091235</v>
      </c>
      <c r="AB705" s="114">
        <f>(幕後結果!$AD$2+幕後結果!$AD$4*幕後結果_最佳化!$P1706)*12/3</f>
        <v>7.0568302927168203E-2</v>
      </c>
      <c r="AC705" s="114">
        <f>(幕後結果!$AE$2+幕後結果!$AE$4*幕後結果_最佳化!$Q1706)*12/3</f>
        <v>-1.1391795184491045</v>
      </c>
      <c r="AD705" s="114">
        <f>(幕後結果!$AF$2+幕後結果!$AF$4*幕後結果_最佳化!$R1706)*12/3</f>
        <v>-0.72533294068588272</v>
      </c>
      <c r="AE705" s="114">
        <f>(幕後結果!$AG$2+幕後結果!$AG$4*幕後結果_最佳化!$S1706)*12/3</f>
        <v>-1.7600318939343829E-2</v>
      </c>
      <c r="AF705" s="114">
        <f>(幕後結果!$AH$2+幕後結果!$AH$4*幕後結果_最佳化!$T1706)*12/3</f>
        <v>-0.31340409398445229</v>
      </c>
      <c r="AG705" s="114">
        <f>(幕後結果!$AI$2+幕後結果!$AI$4*幕後結果_最佳化!$U1706)*12/3</f>
        <v>-1.9556055024407062</v>
      </c>
      <c r="AH705" s="114">
        <f>(幕後結果!$AJ$2+幕後結果!$AJ$4*幕後結果_最佳化!$V1706)*12/3</f>
        <v>-0.26521390993006766</v>
      </c>
      <c r="AI705" s="90">
        <f>(幕後結果!$AK$2+幕後結果!$AK$4*幕後結果_最佳化!$W1706)*12/3</f>
        <v>0.41477384700403802</v>
      </c>
      <c r="AJ705" s="50"/>
      <c r="AK705" s="50"/>
      <c r="AL705" s="50"/>
      <c r="AM705" s="98">
        <v>704</v>
      </c>
      <c r="AN705" s="118">
        <f t="shared" si="131"/>
        <v>0.12060244374573377</v>
      </c>
      <c r="AO705" s="118">
        <f t="shared" si="132"/>
        <v>3.1699388458084121E-2</v>
      </c>
      <c r="AP705" s="118">
        <f t="shared" si="133"/>
        <v>1.0497559183015238E-2</v>
      </c>
      <c r="AQ705" s="118">
        <f t="shared" si="134"/>
        <v>0.15077316670631308</v>
      </c>
      <c r="AR705" s="118">
        <f t="shared" si="135"/>
        <v>0.1288867080275862</v>
      </c>
      <c r="AS705" s="118">
        <f t="shared" si="136"/>
        <v>0.12006825534775925</v>
      </c>
      <c r="AT705" s="118">
        <f t="shared" si="137"/>
        <v>1.8050218321391243E-2</v>
      </c>
      <c r="AU705" s="118">
        <f t="shared" si="138"/>
        <v>0.11889000923331758</v>
      </c>
      <c r="AV705" s="118">
        <f t="shared" si="139"/>
        <v>0.15614435657522807</v>
      </c>
      <c r="AW705" s="118">
        <f t="shared" si="140"/>
        <v>0.14438789440157143</v>
      </c>
      <c r="AX705" s="118">
        <f t="shared" si="141"/>
        <v>0.99999999999999989</v>
      </c>
      <c r="AY705" s="118">
        <f>SUMPRODUCT(AN705:AW705,幕後結果_最佳化!$Z$1005:$AI$1005)</f>
        <v>-8.2716707932595571E-2</v>
      </c>
      <c r="AZ705" s="118">
        <f>(SUMPRODUCT(AN705:AW705,MMULT(AN705:AW705,幕後結果!$AB$9:$AK$18)))*252</f>
        <v>6.0657155748900765E-2</v>
      </c>
      <c r="BA705" s="118">
        <f t="shared" si="142"/>
        <v>0.24628673482122573</v>
      </c>
      <c r="BB705" s="113">
        <f t="shared" si="143"/>
        <v>-0.51004252431125885</v>
      </c>
      <c r="BC705" s="50"/>
      <c r="BD705" s="50"/>
    </row>
    <row r="706" spans="1:56">
      <c r="A706" s="85">
        <v>705</v>
      </c>
      <c r="B706" s="114">
        <v>0.46781025609012472</v>
      </c>
      <c r="C706" s="114">
        <v>0.77581509205463761</v>
      </c>
      <c r="D706" s="114">
        <v>0.34435462359059699</v>
      </c>
      <c r="E706" s="114">
        <v>0.45580462321890192</v>
      </c>
      <c r="F706" s="114">
        <v>0.22487647159916135</v>
      </c>
      <c r="G706" s="114">
        <v>0.47517051226341822</v>
      </c>
      <c r="H706" s="114">
        <v>0.52530558637791991</v>
      </c>
      <c r="I706" s="114">
        <v>0.32765643407841205</v>
      </c>
      <c r="J706" s="114">
        <v>0.33416411308408001</v>
      </c>
      <c r="K706" s="94">
        <v>0.69494275632148717</v>
      </c>
      <c r="L706" s="95"/>
      <c r="M706" s="96">
        <v>705</v>
      </c>
      <c r="N706" s="117">
        <v>-8.0775475322768686E-2</v>
      </c>
      <c r="O706" s="117">
        <v>0.75813558944882875</v>
      </c>
      <c r="P706" s="117">
        <v>-0.40060733128628179</v>
      </c>
      <c r="Q706" s="117">
        <v>-0.11100895389543299</v>
      </c>
      <c r="R706" s="117">
        <v>-0.75582697191002368</v>
      </c>
      <c r="S706" s="117">
        <v>-6.2278531673294384E-2</v>
      </c>
      <c r="T706" s="117">
        <v>6.3474295417491611E-2</v>
      </c>
      <c r="U706" s="114">
        <v>-0.44639372027886087</v>
      </c>
      <c r="V706" s="114">
        <v>-0.42844354669414281</v>
      </c>
      <c r="W706" s="88">
        <v>0.50991004056880784</v>
      </c>
      <c r="X706" s="50"/>
      <c r="Y706" s="89">
        <v>705</v>
      </c>
      <c r="Z706" s="114">
        <f>(幕後結果!$AB$2+幕後結果!$AB$4*幕後結果_最佳化!$N1707)*12/3</f>
        <v>-0.14857714838276653</v>
      </c>
      <c r="AA706" s="114">
        <f>(幕後結果!$AC$2+幕後結果!$AC$4*幕後結果_最佳化!$O1707)*12/3</f>
        <v>2.1510881099174211</v>
      </c>
      <c r="AB706" s="114">
        <f>(幕後結果!$AD$2+幕後結果!$AD$4*幕後結果_最佳化!$P1707)*12/3</f>
        <v>-0.995784100402482</v>
      </c>
      <c r="AC706" s="114">
        <f>(幕後結果!$AE$2+幕後結果!$AE$4*幕後結果_最佳化!$Q1707)*12/3</f>
        <v>-0.47792943788066555</v>
      </c>
      <c r="AD706" s="114">
        <f>(幕後結果!$AF$2+幕後結果!$AF$4*幕後結果_最佳化!$R1707)*12/3</f>
        <v>-1.6320410925082012</v>
      </c>
      <c r="AE706" s="114">
        <f>(幕後結果!$AG$2+幕後結果!$AG$4*幕後結果_最佳化!$S1707)*12/3</f>
        <v>0.32657696168047257</v>
      </c>
      <c r="AF706" s="114">
        <f>(幕後結果!$AH$2+幕後結果!$AH$4*幕後結果_最佳化!$T1707)*12/3</f>
        <v>-0.30233788434509462</v>
      </c>
      <c r="AG706" s="114">
        <f>(幕後結果!$AI$2+幕後結果!$AI$4*幕後結果_最佳化!$U1707)*12/3</f>
        <v>-2.8120263721421108</v>
      </c>
      <c r="AH706" s="114">
        <f>(幕後結果!$AJ$2+幕後結果!$AJ$4*幕後結果_最佳化!$V1707)*12/3</f>
        <v>0.50596471159549294</v>
      </c>
      <c r="AI706" s="90">
        <f>(幕後結果!$AK$2+幕後結果!$AK$4*幕後結果_最佳化!$W1707)*12/3</f>
        <v>1.115375069378759</v>
      </c>
      <c r="AJ706" s="50"/>
      <c r="AK706" s="50"/>
      <c r="AL706" s="50"/>
      <c r="AM706" s="98">
        <v>705</v>
      </c>
      <c r="AN706" s="118">
        <f t="shared" si="131"/>
        <v>0.19464369815765586</v>
      </c>
      <c r="AO706" s="118">
        <f t="shared" si="132"/>
        <v>2.3669079699185021E-2</v>
      </c>
      <c r="AP706" s="118">
        <f t="shared" si="133"/>
        <v>0.12157912155875705</v>
      </c>
      <c r="AQ706" s="118">
        <f t="shared" si="134"/>
        <v>8.904361663420568E-2</v>
      </c>
      <c r="AR706" s="118">
        <f t="shared" si="135"/>
        <v>0.10221988909905949</v>
      </c>
      <c r="AS706" s="118">
        <f t="shared" si="136"/>
        <v>0.16039276122684309</v>
      </c>
      <c r="AT706" s="118">
        <f t="shared" si="137"/>
        <v>2.0511700100434623E-2</v>
      </c>
      <c r="AU706" s="118">
        <f t="shared" si="138"/>
        <v>8.768958938081212E-3</v>
      </c>
      <c r="AV706" s="118">
        <f t="shared" si="139"/>
        <v>0.21134431905489334</v>
      </c>
      <c r="AW706" s="118">
        <f t="shared" si="140"/>
        <v>6.7826855530884453E-2</v>
      </c>
      <c r="AX706" s="118">
        <f t="shared" si="141"/>
        <v>0.99999999999999978</v>
      </c>
      <c r="AY706" s="118">
        <f>SUMPRODUCT(AN706:AW706,幕後結果_最佳化!$Z$1005:$AI$1005)</f>
        <v>4.3869391546363455E-2</v>
      </c>
      <c r="AZ706" s="118">
        <f>(SUMPRODUCT(AN706:AW706,MMULT(AN706:AW706,幕後結果!$AB$9:$AK$18)))*252</f>
        <v>7.2491619975769903E-2</v>
      </c>
      <c r="BA706" s="118">
        <f t="shared" si="142"/>
        <v>0.26924267859269618</v>
      </c>
      <c r="BB706" s="113">
        <f t="shared" si="143"/>
        <v>3.6004379076540337E-3</v>
      </c>
      <c r="BC706" s="50"/>
      <c r="BD706" s="50"/>
    </row>
    <row r="707" spans="1:56">
      <c r="A707" s="85">
        <v>706</v>
      </c>
      <c r="B707" s="114">
        <v>0.30452863428196886</v>
      </c>
      <c r="C707" s="114">
        <v>0.41584140822016535</v>
      </c>
      <c r="D707" s="114">
        <v>0.28119909361036632</v>
      </c>
      <c r="E707" s="114">
        <v>0.10186554082022647</v>
      </c>
      <c r="F707" s="114">
        <v>0.93478642679261736</v>
      </c>
      <c r="G707" s="114">
        <v>0.92419712926187669</v>
      </c>
      <c r="H707" s="114">
        <v>0.33028188337368403</v>
      </c>
      <c r="I707" s="114">
        <v>0.21549261814251031</v>
      </c>
      <c r="J707" s="114">
        <v>0.69529016801360832</v>
      </c>
      <c r="K707" s="94">
        <v>0.72515350523562128</v>
      </c>
      <c r="L707" s="95"/>
      <c r="M707" s="96">
        <v>706</v>
      </c>
      <c r="N707" s="117">
        <v>-0.51141960685789145</v>
      </c>
      <c r="O707" s="117">
        <v>-0.21254379277150867</v>
      </c>
      <c r="P707" s="117">
        <v>-0.57928306985327038</v>
      </c>
      <c r="Q707" s="117">
        <v>-1.2709931610232819</v>
      </c>
      <c r="R707" s="117">
        <v>1.5124196214019536</v>
      </c>
      <c r="S707" s="117">
        <v>1.433882693232134</v>
      </c>
      <c r="T707" s="117">
        <v>-0.43913493524083363</v>
      </c>
      <c r="U707" s="114">
        <v>-0.78750682231161928</v>
      </c>
      <c r="V707" s="114">
        <v>0.51090202382836358</v>
      </c>
      <c r="W707" s="88">
        <v>0.59822023776839828</v>
      </c>
      <c r="X707" s="50"/>
      <c r="Y707" s="89">
        <v>706</v>
      </c>
      <c r="Z707" s="114">
        <f>(幕後結果!$AB$2+幕後結果!$AB$4*幕後結果_最佳化!$N1708)*12/3</f>
        <v>-0.68324354080711869</v>
      </c>
      <c r="AA707" s="114">
        <f>(幕後結果!$AC$2+幕後結果!$AC$4*幕後結果_最佳化!$O1708)*12/3</f>
        <v>0.8648266669084762</v>
      </c>
      <c r="AB707" s="114">
        <f>(幕後結果!$AD$2+幕後結果!$AD$4*幕後結果_最佳化!$P1708)*12/3</f>
        <v>-2.0513383606808624</v>
      </c>
      <c r="AC707" s="114">
        <f>(幕後結果!$AE$2+幕後結果!$AE$4*幕後結果_最佳化!$Q1708)*12/3</f>
        <v>-1.3725239647252707</v>
      </c>
      <c r="AD707" s="114">
        <f>(幕後結果!$AF$2+幕後結果!$AF$4*幕後結果_最佳化!$R1708)*12/3</f>
        <v>0.17489746373450243</v>
      </c>
      <c r="AE707" s="114">
        <f>(幕後結果!$AG$2+幕後結果!$AG$4*幕後結果_最佳化!$S1708)*12/3</f>
        <v>1.536542367182214</v>
      </c>
      <c r="AF707" s="114">
        <f>(幕後結果!$AH$2+幕後結果!$AH$4*幕後結果_最佳化!$T1708)*12/3</f>
        <v>-0.60042036361956908</v>
      </c>
      <c r="AG707" s="114">
        <f>(幕後結果!$AI$2+幕後結果!$AI$4*幕後結果_最佳化!$U1708)*12/3</f>
        <v>-3.0301762225162978</v>
      </c>
      <c r="AH707" s="114">
        <f>(幕後結果!$AJ$2+幕後結果!$AJ$4*幕後結果_最佳化!$V1708)*12/3</f>
        <v>0.51916101346659493</v>
      </c>
      <c r="AI707" s="90">
        <f>(幕後結果!$AK$2+幕後結果!$AK$4*幕後結果_最佳化!$W1708)*12/3</f>
        <v>0.72495287904237193</v>
      </c>
      <c r="AJ707" s="50"/>
      <c r="AK707" s="50"/>
      <c r="AL707" s="50"/>
      <c r="AM707" s="98">
        <v>706</v>
      </c>
      <c r="AN707" s="118">
        <f t="shared" si="131"/>
        <v>0.1614328372263675</v>
      </c>
      <c r="AO707" s="118">
        <f t="shared" si="132"/>
        <v>0.10325700412410702</v>
      </c>
      <c r="AP707" s="118">
        <f t="shared" si="133"/>
        <v>5.2368721448030724E-2</v>
      </c>
      <c r="AQ707" s="118">
        <f t="shared" si="134"/>
        <v>7.4425246716607038E-2</v>
      </c>
      <c r="AR707" s="118">
        <f t="shared" si="135"/>
        <v>0.13185605416526269</v>
      </c>
      <c r="AS707" s="118">
        <f t="shared" si="136"/>
        <v>8.6512389156221919E-2</v>
      </c>
      <c r="AT707" s="118">
        <f t="shared" si="137"/>
        <v>0.14264292280639684</v>
      </c>
      <c r="AU707" s="118">
        <f t="shared" si="138"/>
        <v>6.4789340154430095E-2</v>
      </c>
      <c r="AV707" s="118">
        <f t="shared" si="139"/>
        <v>9.262687838625025E-2</v>
      </c>
      <c r="AW707" s="118">
        <f t="shared" si="140"/>
        <v>9.0088605816325912E-2</v>
      </c>
      <c r="AX707" s="118">
        <f t="shared" si="141"/>
        <v>1</v>
      </c>
      <c r="AY707" s="118">
        <f>SUMPRODUCT(AN707:AW707,幕後結果_最佳化!$Z$1005:$AI$1005)</f>
        <v>-3.4115637383285005E-2</v>
      </c>
      <c r="AZ707" s="118">
        <f>(SUMPRODUCT(AN707:AW707,MMULT(AN707:AW707,幕後結果!$AB$9:$AK$18)))*252</f>
        <v>6.2671764695481316E-2</v>
      </c>
      <c r="BA707" s="118">
        <f t="shared" si="142"/>
        <v>0.25034329368984765</v>
      </c>
      <c r="BB707" s="113">
        <f t="shared" si="143"/>
        <v>-0.30764010590473539</v>
      </c>
      <c r="BC707" s="50"/>
      <c r="BD707" s="50"/>
    </row>
    <row r="708" spans="1:56">
      <c r="A708" s="85">
        <v>707</v>
      </c>
      <c r="B708" s="114">
        <v>0.51952376492212049</v>
      </c>
      <c r="C708" s="114">
        <v>0.55733348241613556</v>
      </c>
      <c r="D708" s="114">
        <v>0.77824644932358633</v>
      </c>
      <c r="E708" s="114">
        <v>0.39927219575673067</v>
      </c>
      <c r="F708" s="114">
        <v>0.5322032498251108</v>
      </c>
      <c r="G708" s="114">
        <v>0.35876135373818507</v>
      </c>
      <c r="H708" s="114">
        <v>9.5742469391845608E-2</v>
      </c>
      <c r="I708" s="114">
        <v>0.79838027874837314</v>
      </c>
      <c r="J708" s="114">
        <v>0.63756239716808816</v>
      </c>
      <c r="K708" s="94">
        <v>3.5189574015377589E-2</v>
      </c>
      <c r="L708" s="95"/>
      <c r="M708" s="96">
        <v>707</v>
      </c>
      <c r="N708" s="117">
        <v>4.8958372386266318E-2</v>
      </c>
      <c r="O708" s="117">
        <v>0.14421203824728274</v>
      </c>
      <c r="P708" s="117">
        <v>0.76628439515250424</v>
      </c>
      <c r="Q708" s="117">
        <v>-0.25523138545881319</v>
      </c>
      <c r="R708" s="117">
        <v>8.0809440302943347E-2</v>
      </c>
      <c r="S708" s="117">
        <v>-0.36177161218873599</v>
      </c>
      <c r="T708" s="117">
        <v>-1.3061988647786071</v>
      </c>
      <c r="U708" s="114">
        <v>0.83584973584180999</v>
      </c>
      <c r="V708" s="114">
        <v>0.35195073982353675</v>
      </c>
      <c r="W708" s="88">
        <v>-1.8094627121187363</v>
      </c>
      <c r="X708" s="50"/>
      <c r="Y708" s="89">
        <v>707</v>
      </c>
      <c r="Z708" s="114">
        <f>(幕後結果!$AB$2+幕後結果!$AB$4*幕後結果_最佳化!$N1709)*12/3</f>
        <v>1.2493961730022235E-2</v>
      </c>
      <c r="AA708" s="114">
        <f>(幕後結果!$AC$2+幕後結果!$AC$4*幕後結果_最佳化!$O1709)*12/3</f>
        <v>1.6025608743853059</v>
      </c>
      <c r="AB708" s="114">
        <f>(幕後結果!$AD$2+幕後結果!$AD$4*幕後結果_最佳化!$P1709)*12/3</f>
        <v>0.1116287010716206</v>
      </c>
      <c r="AC708" s="114">
        <f>(幕後結果!$AE$2+幕後結果!$AE$4*幕後結果_最佳化!$Q1709)*12/3</f>
        <v>-0.63180511861250599</v>
      </c>
      <c r="AD708" s="114">
        <f>(幕後結果!$AF$2+幕後結果!$AF$4*幕後結果_最佳化!$R1709)*12/3</f>
        <v>-0.6382182418836827</v>
      </c>
      <c r="AE708" s="114">
        <f>(幕後結果!$AG$2+幕後結果!$AG$4*幕後結果_最佳化!$S1709)*12/3</f>
        <v>0.19582819011564692</v>
      </c>
      <c r="AF708" s="114">
        <f>(幕後結果!$AH$2+幕後結果!$AH$4*幕後結果_最佳化!$T1709)*12/3</f>
        <v>-0.83364873291484898</v>
      </c>
      <c r="AG708" s="114">
        <f>(幕後結果!$AI$2+幕後結果!$AI$4*幕後結果_最佳化!$U1709)*12/3</f>
        <v>-0.52562173442924709</v>
      </c>
      <c r="AH708" s="114">
        <f>(幕後結果!$AJ$2+幕後結果!$AJ$4*幕後結果_最佳化!$V1709)*12/3</f>
        <v>0.50564325778058183</v>
      </c>
      <c r="AI708" s="90">
        <f>(幕後結果!$AK$2+幕後結果!$AK$4*幕後結果_最佳化!$W1709)*12/3</f>
        <v>-0.71024652638715835</v>
      </c>
      <c r="AJ708" s="50"/>
      <c r="AK708" s="50"/>
      <c r="AL708" s="50"/>
      <c r="AM708" s="98">
        <v>707</v>
      </c>
      <c r="AN708" s="118">
        <f t="shared" ref="AN708:AN771" si="144">B1709/SUM($B1709:$K1709)</f>
        <v>8.4374485182359321E-2</v>
      </c>
      <c r="AO708" s="118">
        <f t="shared" ref="AO708:AO771" si="145">C1709/SUM($B1709:$K1709)</f>
        <v>6.7609206160795465E-2</v>
      </c>
      <c r="AP708" s="118">
        <f t="shared" ref="AP708:AP771" si="146">D1709/SUM($B1709:$K1709)</f>
        <v>0.16425748549799088</v>
      </c>
      <c r="AQ708" s="118">
        <f t="shared" ref="AQ708:AQ771" si="147">E1709/SUM($B1709:$K1709)</f>
        <v>0.14169905314618425</v>
      </c>
      <c r="AR708" s="118">
        <f t="shared" ref="AR708:AR771" si="148">F1709/SUM($B1709:$K1709)</f>
        <v>5.7377523871692641E-2</v>
      </c>
      <c r="AS708" s="118">
        <f t="shared" ref="AS708:AS771" si="149">G1709/SUM($B1709:$K1709)</f>
        <v>0.18986861028639718</v>
      </c>
      <c r="AT708" s="118">
        <f t="shared" ref="AT708:AT771" si="150">H1709/SUM($B1709:$K1709)</f>
        <v>4.5217761501631377E-2</v>
      </c>
      <c r="AU708" s="118">
        <f t="shared" ref="AU708:AU771" si="151">I1709/SUM($B1709:$K1709)</f>
        <v>8.6506711854021229E-3</v>
      </c>
      <c r="AV708" s="118">
        <f t="shared" ref="AV708:AV771" si="152">J1709/SUM($B1709:$K1709)</f>
        <v>0.11517437116442876</v>
      </c>
      <c r="AW708" s="118">
        <f t="shared" ref="AW708:AW771" si="153">K1709/SUM($B1709:$K1709)</f>
        <v>0.12577083200311776</v>
      </c>
      <c r="AX708" s="118">
        <f t="shared" ref="AX708:AX771" si="154">SUM(AN708:AW708)</f>
        <v>0.99999999999999967</v>
      </c>
      <c r="AY708" s="118">
        <f>SUMPRODUCT(AN708:AW708,幕後結果_最佳化!$Z$1005:$AI$1005)</f>
        <v>8.1072222707276057E-2</v>
      </c>
      <c r="AZ708" s="118">
        <f>(SUMPRODUCT(AN708:AW708,MMULT(AN708:AW708,幕後結果!$AB$9:$AK$18)))*252</f>
        <v>7.1162393368760138E-2</v>
      </c>
      <c r="BA708" s="118">
        <f t="shared" ref="BA708:BA771" si="155">AZ708^0.5</f>
        <v>0.26676280357043808</v>
      </c>
      <c r="BB708" s="113">
        <f t="shared" ref="BB708:BB771" si="156">(AY708-$BC$2)/$BA708</f>
        <v>0.14309424776005839</v>
      </c>
      <c r="BC708" s="50"/>
      <c r="BD708" s="50"/>
    </row>
    <row r="709" spans="1:56">
      <c r="A709" s="85">
        <v>708</v>
      </c>
      <c r="B709" s="114">
        <v>4.9736403036624965E-2</v>
      </c>
      <c r="C709" s="114">
        <v>0.56931704512546721</v>
      </c>
      <c r="D709" s="114">
        <v>0.27201830760523404</v>
      </c>
      <c r="E709" s="114">
        <v>0.45278590423411536</v>
      </c>
      <c r="F709" s="114">
        <v>0.66957815369209905</v>
      </c>
      <c r="G709" s="114">
        <v>0.27579281413129864</v>
      </c>
      <c r="H709" s="114">
        <v>0.14602438379433225</v>
      </c>
      <c r="I709" s="114">
        <v>0.18785671939917714</v>
      </c>
      <c r="J709" s="114">
        <v>0.43735109371987435</v>
      </c>
      <c r="K709" s="94">
        <v>0.52360615900365848</v>
      </c>
      <c r="L709" s="95"/>
      <c r="M709" s="96">
        <v>708</v>
      </c>
      <c r="N709" s="117">
        <v>-1.6474148452195136</v>
      </c>
      <c r="O709" s="117">
        <v>0.17463568133007451</v>
      </c>
      <c r="P709" s="117">
        <v>-0.6067201986337486</v>
      </c>
      <c r="Q709" s="117">
        <v>-0.11862581989565021</v>
      </c>
      <c r="R709" s="117">
        <v>0.43874862100819539</v>
      </c>
      <c r="S709" s="117">
        <v>-0.59538578045549595</v>
      </c>
      <c r="T709" s="117">
        <v>-1.0536378186668818</v>
      </c>
      <c r="U709" s="114">
        <v>-0.88582202601642024</v>
      </c>
      <c r="V709" s="114">
        <v>-0.15768859561197152</v>
      </c>
      <c r="W709" s="88">
        <v>5.9206437830637344E-2</v>
      </c>
      <c r="X709" s="50"/>
      <c r="Y709" s="89">
        <v>708</v>
      </c>
      <c r="Z709" s="114">
        <f>(幕後結果!$AB$2+幕後結果!$AB$4*幕後結果_最佳化!$N1710)*12/3</f>
        <v>-2.0936388798563716</v>
      </c>
      <c r="AA709" s="114">
        <f>(幕後結果!$AC$2+幕後結果!$AC$4*幕後結果_最佳化!$O1710)*12/3</f>
        <v>0.51604394407221577</v>
      </c>
      <c r="AB709" s="114">
        <f>(幕後結果!$AD$2+幕後結果!$AD$4*幕後結果_最佳化!$P1710)*12/3</f>
        <v>-3.1522538512372775</v>
      </c>
      <c r="AC709" s="114">
        <f>(幕後結果!$AE$2+幕後結果!$AE$4*幕後結果_最佳化!$Q1710)*12/3</f>
        <v>-0.70622179604389534</v>
      </c>
      <c r="AD709" s="114">
        <f>(幕後結果!$AF$2+幕後結果!$AF$4*幕後結果_最佳化!$R1710)*12/3</f>
        <v>-1.1293176473779507</v>
      </c>
      <c r="AE709" s="114">
        <f>(幕後結果!$AG$2+幕後結果!$AG$4*幕後結果_最佳化!$S1710)*12/3</f>
        <v>-0.52060292150007514</v>
      </c>
      <c r="AF709" s="114">
        <f>(幕後結果!$AH$2+幕後結果!$AH$4*幕後結果_最佳化!$T1710)*12/3</f>
        <v>-0.69001419446656165</v>
      </c>
      <c r="AG709" s="114">
        <f>(幕後結果!$AI$2+幕後結果!$AI$4*幕後結果_最佳化!$U1710)*12/3</f>
        <v>-3.8366972860794779</v>
      </c>
      <c r="AH709" s="114">
        <f>(幕後結果!$AJ$2+幕後結果!$AJ$4*幕後結果_最佳化!$V1710)*12/3</f>
        <v>9.9042004913138526E-2</v>
      </c>
      <c r="AI709" s="90">
        <f>(幕後結果!$AK$2+幕後結果!$AK$4*幕後結果_最佳化!$W1710)*12/3</f>
        <v>0.24221415082247211</v>
      </c>
      <c r="AJ709" s="50"/>
      <c r="AK709" s="50"/>
      <c r="AL709" s="50"/>
      <c r="AM709" s="98">
        <v>708</v>
      </c>
      <c r="AN709" s="118">
        <f t="shared" si="144"/>
        <v>0.13390385750983375</v>
      </c>
      <c r="AO709" s="118">
        <f t="shared" si="145"/>
        <v>0.15771515012916454</v>
      </c>
      <c r="AP709" s="118">
        <f t="shared" si="146"/>
        <v>3.4093859672105882E-2</v>
      </c>
      <c r="AQ709" s="118">
        <f t="shared" si="147"/>
        <v>3.3844972172150994E-3</v>
      </c>
      <c r="AR709" s="118">
        <f t="shared" si="148"/>
        <v>2.2048529199480044E-2</v>
      </c>
      <c r="AS709" s="118">
        <f t="shared" si="149"/>
        <v>0.17087882519149206</v>
      </c>
      <c r="AT709" s="118">
        <f t="shared" si="150"/>
        <v>9.1835679679334148E-2</v>
      </c>
      <c r="AU709" s="118">
        <f t="shared" si="151"/>
        <v>0.12309682012093105</v>
      </c>
      <c r="AV709" s="118">
        <f t="shared" si="152"/>
        <v>0.14932062331736562</v>
      </c>
      <c r="AW709" s="118">
        <f t="shared" si="153"/>
        <v>0.11372215796307776</v>
      </c>
      <c r="AX709" s="118">
        <f t="shared" si="154"/>
        <v>0.99999999999999989</v>
      </c>
      <c r="AY709" s="118">
        <f>SUMPRODUCT(AN709:AW709,幕後結果_最佳化!$Z$1005:$AI$1005)</f>
        <v>0.20755676342317247</v>
      </c>
      <c r="AZ709" s="118">
        <f>(SUMPRODUCT(AN709:AW709,MMULT(AN709:AW709,幕後結果!$AB$9:$AK$18)))*252</f>
        <v>6.7448806461070404E-2</v>
      </c>
      <c r="BA709" s="118">
        <f t="shared" si="155"/>
        <v>0.25970908043630359</v>
      </c>
      <c r="BB709" s="113">
        <f t="shared" si="156"/>
        <v>0.63400464529986389</v>
      </c>
      <c r="BC709" s="50"/>
      <c r="BD709" s="50"/>
    </row>
    <row r="710" spans="1:56">
      <c r="A710" s="85">
        <v>709</v>
      </c>
      <c r="B710" s="114">
        <v>0.44379630739082621</v>
      </c>
      <c r="C710" s="114">
        <v>0.42192153016190304</v>
      </c>
      <c r="D710" s="114">
        <v>0.43550313398249574</v>
      </c>
      <c r="E710" s="114">
        <v>0.19938270334277641</v>
      </c>
      <c r="F710" s="114">
        <v>0.73308028741030262</v>
      </c>
      <c r="G710" s="114">
        <v>0.36446745728976926</v>
      </c>
      <c r="H710" s="114">
        <v>0.8374484904515731</v>
      </c>
      <c r="I710" s="114">
        <v>0.85959695156962823</v>
      </c>
      <c r="J710" s="114">
        <v>0.50067549542706424</v>
      </c>
      <c r="K710" s="94">
        <v>0.44598135584804677</v>
      </c>
      <c r="L710" s="95"/>
      <c r="M710" s="96">
        <v>709</v>
      </c>
      <c r="N710" s="117">
        <v>-0.14135105958318853</v>
      </c>
      <c r="O710" s="117">
        <v>-0.19698016422441156</v>
      </c>
      <c r="P710" s="117">
        <v>-0.16238044643670144</v>
      </c>
      <c r="Q710" s="117">
        <v>-0.84382821454924251</v>
      </c>
      <c r="R710" s="117">
        <v>0.62215580211542654</v>
      </c>
      <c r="S710" s="117">
        <v>-0.34654268038086383</v>
      </c>
      <c r="T710" s="117">
        <v>0.98402541055807125</v>
      </c>
      <c r="U710" s="114">
        <v>1.0785102794511803</v>
      </c>
      <c r="V710" s="114">
        <v>1.693216745933417E-3</v>
      </c>
      <c r="W710" s="88">
        <v>-0.13582109816292184</v>
      </c>
      <c r="X710" s="50"/>
      <c r="Y710" s="89">
        <v>709</v>
      </c>
      <c r="Z710" s="114">
        <f>(幕後結果!$AB$2+幕後結果!$AB$4*幕後結果_最佳化!$N1711)*12/3</f>
        <v>-0.22378478906293345</v>
      </c>
      <c r="AA710" s="114">
        <f>(幕後結果!$AC$2+幕後結果!$AC$4*幕後結果_最佳化!$O1711)*12/3</f>
        <v>1.1247808616928714</v>
      </c>
      <c r="AB710" s="114">
        <f>(幕後結果!$AD$2+幕後結果!$AD$4*幕後結果_最佳化!$P1711)*12/3</f>
        <v>-1.2073507158143799</v>
      </c>
      <c r="AC710" s="114">
        <f>(幕後結果!$AE$2+幕後結果!$AE$4*幕後結果_最佳化!$Q1711)*12/3</f>
        <v>-1.0625102346644297</v>
      </c>
      <c r="AD710" s="114">
        <f>(幕後結果!$AF$2+幕後結果!$AF$4*幕後結果_最佳化!$R1711)*12/3</f>
        <v>-0.45591374251419498</v>
      </c>
      <c r="AE710" s="114">
        <f>(幕後結果!$AG$2+幕後結果!$AG$4*幕後結果_最佳化!$S1711)*12/3</f>
        <v>4.14752295496984E-3</v>
      </c>
      <c r="AF710" s="114">
        <f>(幕後結果!$AH$2+幕後結果!$AH$4*幕後結果_最佳化!$T1711)*12/3</f>
        <v>-1.4736205720058182E-2</v>
      </c>
      <c r="AG710" s="114">
        <f>(幕後結果!$AI$2+幕後結果!$AI$4*幕後結果_最佳化!$U1711)*12/3</f>
        <v>-0.28504129526196076</v>
      </c>
      <c r="AH710" s="114">
        <f>(幕後結果!$AJ$2+幕後結果!$AJ$4*幕後結果_最佳化!$V1711)*12/3</f>
        <v>0.64310929417775275</v>
      </c>
      <c r="AI710" s="90">
        <f>(幕後結果!$AK$2+幕後結果!$AK$4*幕後結果_最佳化!$W1711)*12/3</f>
        <v>0.79396981457343985</v>
      </c>
      <c r="AJ710" s="50"/>
      <c r="AK710" s="50"/>
      <c r="AL710" s="50"/>
      <c r="AM710" s="98">
        <v>709</v>
      </c>
      <c r="AN710" s="118">
        <f t="shared" si="144"/>
        <v>1.7164911050187224E-2</v>
      </c>
      <c r="AO710" s="118">
        <f t="shared" si="145"/>
        <v>0.12549062560222213</v>
      </c>
      <c r="AP710" s="118">
        <f t="shared" si="146"/>
        <v>0.20827510983276729</v>
      </c>
      <c r="AQ710" s="118">
        <f t="shared" si="147"/>
        <v>5.686124023249458E-2</v>
      </c>
      <c r="AR710" s="118">
        <f t="shared" si="148"/>
        <v>0.19862529280999763</v>
      </c>
      <c r="AS710" s="118">
        <f t="shared" si="149"/>
        <v>0.1160049671620644</v>
      </c>
      <c r="AT710" s="118">
        <f t="shared" si="150"/>
        <v>2.782795162955571E-2</v>
      </c>
      <c r="AU710" s="118">
        <f t="shared" si="151"/>
        <v>1.2292184796865483E-2</v>
      </c>
      <c r="AV710" s="118">
        <f t="shared" si="152"/>
        <v>0.22203273851305586</v>
      </c>
      <c r="AW710" s="118">
        <f t="shared" si="153"/>
        <v>1.5424978370789768E-2</v>
      </c>
      <c r="AX710" s="118">
        <f t="shared" si="154"/>
        <v>1</v>
      </c>
      <c r="AY710" s="118">
        <f>SUMPRODUCT(AN710:AW710,幕後結果_最佳化!$Z$1005:$AI$1005)</f>
        <v>-1.9013095264422721E-2</v>
      </c>
      <c r="AZ710" s="118">
        <f>(SUMPRODUCT(AN710:AW710,MMULT(AN710:AW710,幕後結果!$AB$9:$AK$18)))*252</f>
        <v>8.5870257006782386E-2</v>
      </c>
      <c r="BA710" s="118">
        <f t="shared" si="155"/>
        <v>0.293036272510388</v>
      </c>
      <c r="BB710" s="113">
        <f t="shared" si="156"/>
        <v>-0.21128133638209559</v>
      </c>
      <c r="BC710" s="50"/>
      <c r="BD710" s="50"/>
    </row>
    <row r="711" spans="1:56">
      <c r="A711" s="85">
        <v>710</v>
      </c>
      <c r="B711" s="114">
        <v>0.14174044251233964</v>
      </c>
      <c r="C711" s="114">
        <v>0.97553417503987072</v>
      </c>
      <c r="D711" s="114">
        <v>0.81457577343882392</v>
      </c>
      <c r="E711" s="114">
        <v>0.80770069932904964</v>
      </c>
      <c r="F711" s="114">
        <v>0.53542546321854845</v>
      </c>
      <c r="G711" s="114">
        <v>0.2031960451273338</v>
      </c>
      <c r="H711" s="114">
        <v>0.32993956304627869</v>
      </c>
      <c r="I711" s="114">
        <v>0.48269075559830532</v>
      </c>
      <c r="J711" s="114">
        <v>0.51223996295449137</v>
      </c>
      <c r="K711" s="94">
        <v>0.45971597814565412</v>
      </c>
      <c r="L711" s="95"/>
      <c r="M711" s="96">
        <v>710</v>
      </c>
      <c r="N711" s="117">
        <v>-1.0725325877964629</v>
      </c>
      <c r="O711" s="117">
        <v>1.9691867495133482</v>
      </c>
      <c r="P711" s="117">
        <v>0.89488521113338082</v>
      </c>
      <c r="Q711" s="117">
        <v>0.86945446941035243</v>
      </c>
      <c r="R711" s="117">
        <v>8.8915489382991472E-2</v>
      </c>
      <c r="S711" s="117">
        <v>-0.83025948366483993</v>
      </c>
      <c r="T711" s="117">
        <v>-0.44008005615131218</v>
      </c>
      <c r="U711" s="114">
        <v>-4.340146337619754E-2</v>
      </c>
      <c r="V711" s="114">
        <v>3.068585228524796E-2</v>
      </c>
      <c r="W711" s="88">
        <v>-0.10114928319621669</v>
      </c>
      <c r="X711" s="50"/>
      <c r="Y711" s="89">
        <v>710</v>
      </c>
      <c r="Z711" s="114">
        <f>(幕後結果!$AB$2+幕後結果!$AB$4*幕後結果_最佳化!$N1712)*12/3</f>
        <v>-1.3798935849896712</v>
      </c>
      <c r="AA711" s="114">
        <f>(幕後結果!$AC$2+幕後結果!$AC$4*幕後結果_最佳化!$O1712)*12/3</f>
        <v>2.748206467591729</v>
      </c>
      <c r="AB711" s="114">
        <f>(幕後結果!$AD$2+幕後結果!$AD$4*幕後結果_最佳化!$P1712)*12/3</f>
        <v>-0.21564813605962585</v>
      </c>
      <c r="AC711" s="114">
        <f>(幕後結果!$AE$2+幕後結果!$AE$4*幕後結果_最佳化!$Q1712)*12/3</f>
        <v>0.18327849942215693</v>
      </c>
      <c r="AD711" s="114">
        <f>(幕後結果!$AF$2+幕後結果!$AF$4*幕後結果_最佳化!$R1712)*12/3</f>
        <v>-0.59071562065195715</v>
      </c>
      <c r="AE711" s="114">
        <f>(幕後結果!$AG$2+幕後結果!$AG$4*幕後結果_最佳化!$S1712)*12/3</f>
        <v>2.5041046610329853E-2</v>
      </c>
      <c r="AF711" s="114">
        <f>(幕後結果!$AH$2+幕後結果!$AH$4*幕後結果_最佳化!$T1712)*12/3</f>
        <v>-0.22236615815018848</v>
      </c>
      <c r="AG711" s="114">
        <f>(幕後結果!$AI$2+幕後結果!$AI$4*幕後結果_最佳化!$U1712)*12/3</f>
        <v>-2.0080780711672754</v>
      </c>
      <c r="AH711" s="114">
        <f>(幕後結果!$AJ$2+幕後結果!$AJ$4*幕後結果_最佳化!$V1712)*12/3</f>
        <v>0.93539417239209188</v>
      </c>
      <c r="AI711" s="90">
        <f>(幕後結果!$AK$2+幕後結果!$AK$4*幕後結果_最佳化!$W1712)*12/3</f>
        <v>0.89825749828251367</v>
      </c>
      <c r="AJ711" s="50"/>
      <c r="AK711" s="50"/>
      <c r="AL711" s="50"/>
      <c r="AM711" s="98">
        <v>710</v>
      </c>
      <c r="AN711" s="118">
        <f t="shared" si="144"/>
        <v>0.15495473438158622</v>
      </c>
      <c r="AO711" s="118">
        <f t="shared" si="145"/>
        <v>0.14747579787702006</v>
      </c>
      <c r="AP711" s="118">
        <f t="shared" si="146"/>
        <v>1.6942527595182114E-2</v>
      </c>
      <c r="AQ711" s="118">
        <f t="shared" si="147"/>
        <v>0.10813591147605442</v>
      </c>
      <c r="AR711" s="118">
        <f t="shared" si="148"/>
        <v>0.18095002366156954</v>
      </c>
      <c r="AS711" s="118">
        <f t="shared" si="149"/>
        <v>4.9740044907782235E-2</v>
      </c>
      <c r="AT711" s="118">
        <f t="shared" si="150"/>
        <v>5.6087940102206156E-2</v>
      </c>
      <c r="AU711" s="118">
        <f t="shared" si="151"/>
        <v>0.12058404588960106</v>
      </c>
      <c r="AV711" s="118">
        <f t="shared" si="152"/>
        <v>9.5031256227205624E-2</v>
      </c>
      <c r="AW711" s="118">
        <f t="shared" si="153"/>
        <v>7.0097717881792587E-2</v>
      </c>
      <c r="AX711" s="118">
        <f t="shared" si="154"/>
        <v>1</v>
      </c>
      <c r="AY711" s="118">
        <f>SUMPRODUCT(AN711:AW711,幕後結果_最佳化!$Z$1005:$AI$1005)</f>
        <v>-0.10124072306252728</v>
      </c>
      <c r="AZ711" s="118">
        <f>(SUMPRODUCT(AN711:AW711,MMULT(AN711:AW711,幕後結果!$AB$9:$AK$18)))*252</f>
        <v>7.2648577740353451E-2</v>
      </c>
      <c r="BA711" s="118">
        <f t="shared" si="155"/>
        <v>0.26953400108400694</v>
      </c>
      <c r="BB711" s="113">
        <f t="shared" si="156"/>
        <v>-0.53477751409033647</v>
      </c>
      <c r="BC711" s="50"/>
      <c r="BD711" s="50"/>
    </row>
    <row r="712" spans="1:56">
      <c r="A712" s="85">
        <v>711</v>
      </c>
      <c r="B712" s="114">
        <v>0.51253306552298583</v>
      </c>
      <c r="C712" s="114">
        <v>0.42297639766733952</v>
      </c>
      <c r="D712" s="114">
        <v>0.95630003857702728</v>
      </c>
      <c r="E712" s="114">
        <v>8.2701493082388611E-2</v>
      </c>
      <c r="F712" s="114">
        <v>0.63453934558689773</v>
      </c>
      <c r="G712" s="114">
        <v>0.45766722894471079</v>
      </c>
      <c r="H712" s="114">
        <v>0.45373296786715156</v>
      </c>
      <c r="I712" s="114">
        <v>0.54795523444309779</v>
      </c>
      <c r="J712" s="114">
        <v>0.41076304141650999</v>
      </c>
      <c r="K712" s="94">
        <v>0.45961319894563957</v>
      </c>
      <c r="L712" s="95"/>
      <c r="M712" s="96">
        <v>711</v>
      </c>
      <c r="N712" s="117">
        <v>3.1420905812497582E-2</v>
      </c>
      <c r="O712" s="117">
        <v>-0.19428491671189105</v>
      </c>
      <c r="P712" s="117">
        <v>1.7092755350983879</v>
      </c>
      <c r="Q712" s="117">
        <v>-1.387127177378551</v>
      </c>
      <c r="R712" s="117">
        <v>0.34390024338295988</v>
      </c>
      <c r="S712" s="117">
        <v>-0.10631244497232546</v>
      </c>
      <c r="T712" s="117">
        <v>-0.11623545805614749</v>
      </c>
      <c r="U712" s="114">
        <v>0.12049690515334613</v>
      </c>
      <c r="V712" s="114">
        <v>-0.22558259022598517</v>
      </c>
      <c r="W712" s="88">
        <v>-0.10140823714129582</v>
      </c>
      <c r="X712" s="50"/>
      <c r="Y712" s="89">
        <v>711</v>
      </c>
      <c r="Z712" s="114">
        <f>(幕後結果!$AB$2+幕後結果!$AB$4*幕後結果_最佳化!$N1713)*12/3</f>
        <v>-9.2796868550272596E-3</v>
      </c>
      <c r="AA712" s="114">
        <f>(幕後結果!$AC$2+幕後結果!$AC$4*幕後結果_最佳化!$O1713)*12/3</f>
        <v>1.2414237999296438</v>
      </c>
      <c r="AB712" s="114">
        <f>(幕後結果!$AD$2+幕後結果!$AD$4*幕後結果_最佳化!$P1713)*12/3</f>
        <v>0.93899097961483458</v>
      </c>
      <c r="AC712" s="114">
        <f>(幕後結果!$AE$2+幕後結果!$AE$4*幕後結果_最佳化!$Q1713)*12/3</f>
        <v>-1.398272564267196</v>
      </c>
      <c r="AD712" s="114">
        <f>(幕後結果!$AF$2+幕後結果!$AF$4*幕後結果_最佳化!$R1713)*12/3</f>
        <v>-0.47289624279818782</v>
      </c>
      <c r="AE712" s="114">
        <f>(幕後結果!$AG$2+幕後結果!$AG$4*幕後結果_最佳化!$S1713)*12/3</f>
        <v>0.27547956163371307</v>
      </c>
      <c r="AF712" s="114">
        <f>(幕後結果!$AH$2+幕後結果!$AH$4*幕後結果_最佳化!$T1713)*12/3</f>
        <v>-0.52214008662335787</v>
      </c>
      <c r="AG712" s="114">
        <f>(幕後結果!$AI$2+幕後結果!$AI$4*幕後結果_最佳化!$U1713)*12/3</f>
        <v>-1.2450891919955918</v>
      </c>
      <c r="AH712" s="114">
        <f>(幕後結果!$AJ$2+幕後結果!$AJ$4*幕後結果_最佳化!$V1713)*12/3</f>
        <v>0.35829651165862414</v>
      </c>
      <c r="AI712" s="90">
        <f>(幕後結果!$AK$2+幕後結果!$AK$4*幕後結果_最佳化!$W1713)*12/3</f>
        <v>0.229089808341288</v>
      </c>
      <c r="AJ712" s="50"/>
      <c r="AK712" s="50"/>
      <c r="AL712" s="50"/>
      <c r="AM712" s="98">
        <v>711</v>
      </c>
      <c r="AN712" s="118">
        <f t="shared" si="144"/>
        <v>0.15659812886718702</v>
      </c>
      <c r="AO712" s="118">
        <f t="shared" si="145"/>
        <v>0.13616714334456823</v>
      </c>
      <c r="AP712" s="118">
        <f t="shared" si="146"/>
        <v>8.4145904954298342E-2</v>
      </c>
      <c r="AQ712" s="118">
        <f t="shared" si="147"/>
        <v>0.10318137272810392</v>
      </c>
      <c r="AR712" s="118">
        <f t="shared" si="148"/>
        <v>0.14014071332704744</v>
      </c>
      <c r="AS712" s="118">
        <f t="shared" si="149"/>
        <v>7.2536383333312179E-2</v>
      </c>
      <c r="AT712" s="118">
        <f t="shared" si="150"/>
        <v>5.1243140051110914E-2</v>
      </c>
      <c r="AU712" s="118">
        <f t="shared" si="151"/>
        <v>0.11792355311934345</v>
      </c>
      <c r="AV712" s="118">
        <f t="shared" si="152"/>
        <v>1.20328722290227E-2</v>
      </c>
      <c r="AW712" s="118">
        <f t="shared" si="153"/>
        <v>0.12603078804600568</v>
      </c>
      <c r="AX712" s="118">
        <f t="shared" si="154"/>
        <v>0.99999999999999989</v>
      </c>
      <c r="AY712" s="118">
        <f>SUMPRODUCT(AN712:AW712,幕後結果_最佳化!$Z$1005:$AI$1005)</f>
        <v>-0.11792156383498301</v>
      </c>
      <c r="AZ712" s="118">
        <f>(SUMPRODUCT(AN712:AW712,MMULT(AN712:AW712,幕後結果!$AB$9:$AK$18)))*252</f>
        <v>8.553526457534838E-2</v>
      </c>
      <c r="BA712" s="118">
        <f t="shared" si="155"/>
        <v>0.29246412527923554</v>
      </c>
      <c r="BB712" s="113">
        <f t="shared" si="156"/>
        <v>-0.54988475486159416</v>
      </c>
      <c r="BC712" s="50"/>
      <c r="BD712" s="50"/>
    </row>
    <row r="713" spans="1:56">
      <c r="A713" s="85">
        <v>712</v>
      </c>
      <c r="B713" s="114">
        <v>4.784140129152914E-2</v>
      </c>
      <c r="C713" s="114">
        <v>0.19057312323774922</v>
      </c>
      <c r="D713" s="114">
        <v>0.1161840319249412</v>
      </c>
      <c r="E713" s="114">
        <v>0.39188098374431402</v>
      </c>
      <c r="F713" s="114">
        <v>0.27705885387828877</v>
      </c>
      <c r="G713" s="114">
        <v>0.52091678861992907</v>
      </c>
      <c r="H713" s="114">
        <v>4.6870020295247672E-2</v>
      </c>
      <c r="I713" s="114">
        <v>0.63287252417023021</v>
      </c>
      <c r="J713" s="114">
        <v>0.43523563739925941</v>
      </c>
      <c r="K713" s="94">
        <v>6.3593082965829772E-2</v>
      </c>
      <c r="L713" s="95"/>
      <c r="M713" s="96">
        <v>712</v>
      </c>
      <c r="N713" s="117">
        <v>-1.6661537126032515</v>
      </c>
      <c r="O713" s="117">
        <v>-0.87578624984115894</v>
      </c>
      <c r="P713" s="117">
        <v>-1.1942810088690627</v>
      </c>
      <c r="Q713" s="117">
        <v>-0.27441987958610481</v>
      </c>
      <c r="R713" s="117">
        <v>-0.59160114381068651</v>
      </c>
      <c r="S713" s="117">
        <v>5.2454658599811306E-2</v>
      </c>
      <c r="T713" s="117">
        <v>-1.6759905655835263</v>
      </c>
      <c r="U713" s="114">
        <v>0.33947098459283109</v>
      </c>
      <c r="V713" s="114">
        <v>-0.16305989686135869</v>
      </c>
      <c r="W713" s="88">
        <v>-1.5252924666412715</v>
      </c>
      <c r="X713" s="50"/>
      <c r="Y713" s="89">
        <v>712</v>
      </c>
      <c r="Z713" s="114">
        <f>(幕後結果!$AB$2+幕後結果!$AB$4*幕後結果_最佳化!$N1714)*12/3</f>
        <v>-2.1169041280938585</v>
      </c>
      <c r="AA713" s="114">
        <f>(幕後結果!$AC$2+幕後結果!$AC$4*幕後結果_最佳化!$O1714)*12/3</f>
        <v>-0.58111882449490504</v>
      </c>
      <c r="AB713" s="114">
        <f>(幕後結果!$AD$2+幕後結果!$AD$4*幕後結果_最佳化!$P1714)*12/3</f>
        <v>-4.2216492210828571</v>
      </c>
      <c r="AC713" s="114">
        <f>(幕後結果!$AE$2+幕後結果!$AE$4*幕後結果_最佳化!$Q1714)*12/3</f>
        <v>-0.92638879467496638</v>
      </c>
      <c r="AD713" s="114">
        <f>(幕後結果!$AF$2+幕後結果!$AF$4*幕後結果_最佳化!$R1714)*12/3</f>
        <v>-2.4770227797100821</v>
      </c>
      <c r="AE713" s="114">
        <f>(幕後結果!$AG$2+幕後結果!$AG$4*幕後結果_最佳化!$S1714)*12/3</f>
        <v>-0.41567070250384935</v>
      </c>
      <c r="AF713" s="114">
        <f>(幕後結果!$AH$2+幕後結果!$AH$4*幕後結果_最佳化!$T1714)*12/3</f>
        <v>-1.078122919668784</v>
      </c>
      <c r="AG713" s="114">
        <f>(幕後結果!$AI$2+幕後結果!$AI$4*幕後結果_最佳化!$U1714)*12/3</f>
        <v>-2.5893743143321828</v>
      </c>
      <c r="AH713" s="114">
        <f>(幕後結果!$AJ$2+幕後結果!$AJ$4*幕後結果_最佳化!$V1714)*12/3</f>
        <v>-0.18891810716087476</v>
      </c>
      <c r="AI713" s="90">
        <f>(幕後結果!$AK$2+幕後結果!$AK$4*幕後結果_最佳化!$W1714)*12/3</f>
        <v>-1.094019633219149</v>
      </c>
      <c r="AJ713" s="50"/>
      <c r="AK713" s="50"/>
      <c r="AL713" s="50"/>
      <c r="AM713" s="98">
        <v>712</v>
      </c>
      <c r="AN713" s="118">
        <f t="shared" si="144"/>
        <v>1.5253964393826334E-2</v>
      </c>
      <c r="AO713" s="118">
        <f t="shared" si="145"/>
        <v>0.12505877174989599</v>
      </c>
      <c r="AP713" s="118">
        <f t="shared" si="146"/>
        <v>0.11698867812435561</v>
      </c>
      <c r="AQ713" s="118">
        <f t="shared" si="147"/>
        <v>0.13726108930313291</v>
      </c>
      <c r="AR713" s="118">
        <f t="shared" si="148"/>
        <v>0.13373526758601631</v>
      </c>
      <c r="AS713" s="118">
        <f t="shared" si="149"/>
        <v>0.12247093806297067</v>
      </c>
      <c r="AT713" s="118">
        <f t="shared" si="150"/>
        <v>0.11682262010173418</v>
      </c>
      <c r="AU713" s="118">
        <f t="shared" si="151"/>
        <v>0.14018137484198323</v>
      </c>
      <c r="AV713" s="118">
        <f t="shared" si="152"/>
        <v>1.2728301809320382E-2</v>
      </c>
      <c r="AW713" s="118">
        <f t="shared" si="153"/>
        <v>7.9498994026764316E-2</v>
      </c>
      <c r="AX713" s="118">
        <f t="shared" si="154"/>
        <v>1</v>
      </c>
      <c r="AY713" s="118">
        <f>SUMPRODUCT(AN713:AW713,幕後結果_最佳化!$Z$1005:$AI$1005)</f>
        <v>-0.24544792759610462</v>
      </c>
      <c r="AZ713" s="118">
        <f>(SUMPRODUCT(AN713:AW713,MMULT(AN713:AW713,幕後結果!$AB$9:$AK$18)))*252</f>
        <v>7.2367329700130517E-2</v>
      </c>
      <c r="BA713" s="118">
        <f t="shared" si="155"/>
        <v>0.26901176498460161</v>
      </c>
      <c r="BB713" s="113">
        <f t="shared" si="156"/>
        <v>-1.07187850171761</v>
      </c>
      <c r="BC713" s="50"/>
      <c r="BD713" s="50"/>
    </row>
    <row r="714" spans="1:56">
      <c r="A714" s="85">
        <v>713</v>
      </c>
      <c r="B714" s="114">
        <v>0.41033732938755874</v>
      </c>
      <c r="C714" s="114">
        <v>4.3802659007244227E-2</v>
      </c>
      <c r="D714" s="114">
        <v>0.37569460884303485</v>
      </c>
      <c r="E714" s="114">
        <v>7.5440066710772413E-2</v>
      </c>
      <c r="F714" s="114">
        <v>0.76762468927362648</v>
      </c>
      <c r="G714" s="114">
        <v>6.7572951962708849E-2</v>
      </c>
      <c r="H714" s="114">
        <v>0.53554304842620559</v>
      </c>
      <c r="I714" s="114">
        <v>0.86774376879253645</v>
      </c>
      <c r="J714" s="114">
        <v>0.9707237958578161</v>
      </c>
      <c r="K714" s="94">
        <v>0.84888126458712732</v>
      </c>
      <c r="L714" s="95"/>
      <c r="M714" s="96">
        <v>713</v>
      </c>
      <c r="N714" s="117">
        <v>-0.22667732685182176</v>
      </c>
      <c r="O714" s="117">
        <v>-1.7081672253250924</v>
      </c>
      <c r="P714" s="117">
        <v>-0.3168080999692886</v>
      </c>
      <c r="Q714" s="117">
        <v>-1.4364296070900122</v>
      </c>
      <c r="R714" s="117">
        <v>0.7310467118147066</v>
      </c>
      <c r="S714" s="117">
        <v>-1.4941136993944755</v>
      </c>
      <c r="T714" s="117">
        <v>8.9211403103740136E-2</v>
      </c>
      <c r="U714" s="114">
        <v>1.115789002350656</v>
      </c>
      <c r="V714" s="114">
        <v>1.8915391628697555</v>
      </c>
      <c r="W714" s="88">
        <v>1.0316470925639583</v>
      </c>
      <c r="X714" s="50"/>
      <c r="Y714" s="89">
        <v>713</v>
      </c>
      <c r="Z714" s="114">
        <f>(幕後結果!$AB$2+幕後結果!$AB$4*幕後結果_最佳化!$N1715)*12/3</f>
        <v>-0.32972165005516418</v>
      </c>
      <c r="AA714" s="114">
        <f>(幕後結果!$AC$2+幕後結果!$AC$4*幕後結果_最佳化!$O1715)*12/3</f>
        <v>-0.49211498972538936</v>
      </c>
      <c r="AB714" s="114">
        <f>(幕後結果!$AD$2+幕後結果!$AD$4*幕後結果_最佳化!$P1715)*12/3</f>
        <v>-2.0864899308605436</v>
      </c>
      <c r="AC714" s="114">
        <f>(幕後結果!$AE$2+幕後結果!$AE$4*幕後結果_最佳化!$Q1715)*12/3</f>
        <v>-1.6227148657216122</v>
      </c>
      <c r="AD714" s="114">
        <f>(幕後結果!$AF$2+幕後結果!$AF$4*幕後結果_最佳化!$R1715)*12/3</f>
        <v>-0.72266573959540104</v>
      </c>
      <c r="AE714" s="114">
        <f>(幕後結果!$AG$2+幕後結果!$AG$4*幕後結果_最佳化!$S1715)*12/3</f>
        <v>-1.4431409962089907</v>
      </c>
      <c r="AF714" s="114">
        <f>(幕後結果!$AH$2+幕後結果!$AH$4*幕後結果_最佳化!$T1715)*12/3</f>
        <v>-0.51517762553399005</v>
      </c>
      <c r="AG714" s="114">
        <f>(幕後結果!$AI$2+幕後結果!$AI$4*幕後結果_最佳化!$U1715)*12/3</f>
        <v>-0.38712972459194139</v>
      </c>
      <c r="AH714" s="114">
        <f>(幕後結果!$AJ$2+幕後結果!$AJ$4*幕後結果_最佳化!$V1715)*12/3</f>
        <v>0.83685376885785201</v>
      </c>
      <c r="AI714" s="90">
        <f>(幕後結果!$AK$2+幕後結果!$AK$4*幕後結果_最佳化!$W1715)*12/3</f>
        <v>1.2896572898560925</v>
      </c>
      <c r="AJ714" s="50"/>
      <c r="AK714" s="50"/>
      <c r="AL714" s="50"/>
      <c r="AM714" s="98">
        <v>713</v>
      </c>
      <c r="AN714" s="118">
        <f t="shared" si="144"/>
        <v>9.6634534615889139E-2</v>
      </c>
      <c r="AO714" s="118">
        <f t="shared" si="145"/>
        <v>8.7797045059228182E-2</v>
      </c>
      <c r="AP714" s="118">
        <f t="shared" si="146"/>
        <v>0.19138092562228862</v>
      </c>
      <c r="AQ714" s="118">
        <f t="shared" si="147"/>
        <v>0.18513349497151821</v>
      </c>
      <c r="AR714" s="118">
        <f t="shared" si="148"/>
        <v>0.17810069322819799</v>
      </c>
      <c r="AS714" s="118">
        <f t="shared" si="149"/>
        <v>3.1520860760082009E-2</v>
      </c>
      <c r="AT714" s="118">
        <f t="shared" si="150"/>
        <v>6.9749298977662036E-2</v>
      </c>
      <c r="AU714" s="118">
        <f t="shared" si="151"/>
        <v>1.8969939979426868E-2</v>
      </c>
      <c r="AV714" s="118">
        <f t="shared" si="152"/>
        <v>1.4096228195729055E-2</v>
      </c>
      <c r="AW714" s="118">
        <f t="shared" si="153"/>
        <v>0.12661697858997786</v>
      </c>
      <c r="AX714" s="118">
        <f t="shared" si="154"/>
        <v>1</v>
      </c>
      <c r="AY714" s="118">
        <f>SUMPRODUCT(AN714:AW714,幕後結果_最佳化!$Z$1005:$AI$1005)</f>
        <v>-0.20414105521756779</v>
      </c>
      <c r="AZ714" s="118">
        <f>(SUMPRODUCT(AN714:AW714,MMULT(AN714:AW714,幕後結果!$AB$9:$AK$18)))*252</f>
        <v>8.4884158827394585E-2</v>
      </c>
      <c r="BA714" s="118">
        <f t="shared" si="155"/>
        <v>0.29134886103672103</v>
      </c>
      <c r="BB714" s="113">
        <f t="shared" si="156"/>
        <v>-0.84792181558050173</v>
      </c>
      <c r="BC714" s="50"/>
      <c r="BD714" s="50"/>
    </row>
    <row r="715" spans="1:56">
      <c r="A715" s="85">
        <v>714</v>
      </c>
      <c r="B715" s="114">
        <v>0.78197191027506419</v>
      </c>
      <c r="C715" s="114">
        <v>0.7699572312495564</v>
      </c>
      <c r="D715" s="114">
        <v>0.34092424592180137</v>
      </c>
      <c r="E715" s="114">
        <v>0.90043470825304039</v>
      </c>
      <c r="F715" s="114">
        <v>5.960321019528303E-2</v>
      </c>
      <c r="G715" s="114">
        <v>0.59784345841903286</v>
      </c>
      <c r="H715" s="114">
        <v>0.62158236166173042</v>
      </c>
      <c r="I715" s="114">
        <v>0.54723502902168852</v>
      </c>
      <c r="J715" s="114">
        <v>0.25270933491949421</v>
      </c>
      <c r="K715" s="94">
        <v>0.45198434887500394</v>
      </c>
      <c r="L715" s="95"/>
      <c r="M715" s="96">
        <v>714</v>
      </c>
      <c r="N715" s="117">
        <v>0.77887020056047018</v>
      </c>
      <c r="O715" s="117">
        <v>0.73870600678377873</v>
      </c>
      <c r="P715" s="117">
        <v>-0.40994200392560087</v>
      </c>
      <c r="Q715" s="117">
        <v>1.2840325015555683</v>
      </c>
      <c r="R715" s="117">
        <v>-1.5581131820590077</v>
      </c>
      <c r="S715" s="117">
        <v>0.24776907549275817</v>
      </c>
      <c r="T715" s="117">
        <v>0.30963928724823442</v>
      </c>
      <c r="U715" s="114">
        <v>0.11867866244851774</v>
      </c>
      <c r="V715" s="114">
        <v>-0.66598815762556685</v>
      </c>
      <c r="W715" s="88">
        <v>-0.12064945215208844</v>
      </c>
      <c r="X715" s="50"/>
      <c r="Y715" s="89">
        <v>714</v>
      </c>
      <c r="Z715" s="114">
        <f>(幕後結果!$AB$2+幕後結果!$AB$4*幕後結果_最佳化!$N1716)*12/3</f>
        <v>0.91871628169198871</v>
      </c>
      <c r="AA715" s="114">
        <f>(幕後結果!$AC$2+幕後結果!$AC$4*幕後結果_最佳化!$O1716)*12/3</f>
        <v>2.697542426858146</v>
      </c>
      <c r="AB715" s="114">
        <f>(幕後結果!$AD$2+幕後結果!$AD$4*幕後結果_最佳化!$P1716)*12/3</f>
        <v>-8.1019323610166283E-2</v>
      </c>
      <c r="AC715" s="114">
        <f>(幕後結果!$AE$2+幕後結果!$AE$4*幕後結果_最佳化!$Q1716)*12/3</f>
        <v>0.4963329615911552</v>
      </c>
      <c r="AD715" s="114">
        <f>(幕後結果!$AF$2+幕後結果!$AF$4*幕後結果_最佳化!$R1716)*12/3</f>
        <v>-1.8768369900191078</v>
      </c>
      <c r="AE715" s="114">
        <f>(幕後結果!$AG$2+幕後結果!$AG$4*幕後結果_最佳化!$S1716)*12/3</f>
        <v>0.95115131655720797</v>
      </c>
      <c r="AF715" s="114">
        <f>(幕後結果!$AH$2+幕後結果!$AH$4*幕後結果_最佳化!$T1716)*12/3</f>
        <v>-6.3607683894375627E-2</v>
      </c>
      <c r="AG715" s="114">
        <f>(幕後結果!$AI$2+幕後結果!$AI$4*幕後結果_最佳化!$U1716)*12/3</f>
        <v>-1.4202132724817147</v>
      </c>
      <c r="AH715" s="114">
        <f>(幕後結果!$AJ$2+幕後結果!$AJ$4*幕後結果_最佳化!$V1716)*12/3</f>
        <v>0.82669429898319702</v>
      </c>
      <c r="AI715" s="90">
        <f>(幕後結果!$AK$2+幕後結果!$AK$4*幕後結果_最佳化!$W1716)*12/3</f>
        <v>1.4167755103577206</v>
      </c>
      <c r="AJ715" s="50"/>
      <c r="AK715" s="50"/>
      <c r="AL715" s="50"/>
      <c r="AM715" s="98">
        <v>714</v>
      </c>
      <c r="AN715" s="118">
        <f t="shared" si="144"/>
        <v>0.17513355394535401</v>
      </c>
      <c r="AO715" s="118">
        <f t="shared" si="145"/>
        <v>0.10301153987948988</v>
      </c>
      <c r="AP715" s="118">
        <f t="shared" si="146"/>
        <v>0.1350901675815889</v>
      </c>
      <c r="AQ715" s="118">
        <f t="shared" si="147"/>
        <v>0.13475663005292945</v>
      </c>
      <c r="AR715" s="118">
        <f t="shared" si="148"/>
        <v>0.16000501525277275</v>
      </c>
      <c r="AS715" s="118">
        <f t="shared" si="149"/>
        <v>5.9661541111018256E-2</v>
      </c>
      <c r="AT715" s="118">
        <f t="shared" si="150"/>
        <v>3.9226630965029693E-2</v>
      </c>
      <c r="AU715" s="118">
        <f t="shared" si="151"/>
        <v>0.10077133578783311</v>
      </c>
      <c r="AV715" s="118">
        <f t="shared" si="152"/>
        <v>2.2388091236252808E-2</v>
      </c>
      <c r="AW715" s="118">
        <f t="shared" si="153"/>
        <v>6.9955494187731296E-2</v>
      </c>
      <c r="AX715" s="118">
        <f t="shared" si="154"/>
        <v>1.0000000000000002</v>
      </c>
      <c r="AY715" s="118">
        <f>SUMPRODUCT(AN715:AW715,幕後結果_最佳化!$Z$1005:$AI$1005)</f>
        <v>-0.25246816959722435</v>
      </c>
      <c r="AZ715" s="118">
        <f>(SUMPRODUCT(AN715:AW715,MMULT(AN715:AW715,幕後結果!$AB$9:$AK$18)))*252</f>
        <v>9.3129721614813935E-2</v>
      </c>
      <c r="BA715" s="118">
        <f t="shared" si="155"/>
        <v>0.30517162649042906</v>
      </c>
      <c r="BB715" s="113">
        <f t="shared" si="156"/>
        <v>-0.967875595100542</v>
      </c>
      <c r="BC715" s="50"/>
      <c r="BD715" s="50"/>
    </row>
    <row r="716" spans="1:56">
      <c r="A716" s="85">
        <v>715</v>
      </c>
      <c r="B716" s="114">
        <v>0.68701412542770712</v>
      </c>
      <c r="C716" s="114">
        <v>0.97884377078343698</v>
      </c>
      <c r="D716" s="114">
        <v>1.3772951140113454E-2</v>
      </c>
      <c r="E716" s="114">
        <v>0.86247381902262021</v>
      </c>
      <c r="F716" s="114">
        <v>0.80932276647405121</v>
      </c>
      <c r="G716" s="114">
        <v>0.84923871201473822</v>
      </c>
      <c r="H716" s="114">
        <v>0.50528630920891593</v>
      </c>
      <c r="I716" s="114">
        <v>0.59078412662506063</v>
      </c>
      <c r="J716" s="114">
        <v>3.1077729954376743E-2</v>
      </c>
      <c r="K716" s="94">
        <v>0.62454120149098036</v>
      </c>
      <c r="L716" s="95"/>
      <c r="M716" s="96">
        <v>715</v>
      </c>
      <c r="N716" s="117">
        <v>0.48740443797155486</v>
      </c>
      <c r="O716" s="117">
        <v>2.0304338536265623</v>
      </c>
      <c r="P716" s="117">
        <v>-2.2036935613415447</v>
      </c>
      <c r="Q716" s="117">
        <v>1.0915012959344581</v>
      </c>
      <c r="R716" s="117">
        <v>0.8754033695170349</v>
      </c>
      <c r="S716" s="117">
        <v>1.0331737905183824</v>
      </c>
      <c r="T716" s="117">
        <v>1.3251199927158123E-2</v>
      </c>
      <c r="U716" s="114">
        <v>0.22956250331004469</v>
      </c>
      <c r="V716" s="114">
        <v>-1.8651851244704067</v>
      </c>
      <c r="W716" s="88">
        <v>0.31742966998074429</v>
      </c>
      <c r="X716" s="50"/>
      <c r="Y716" s="89">
        <v>715</v>
      </c>
      <c r="Z716" s="114">
        <f>(幕後結果!$AB$2+幕後結果!$AB$4*幕後結果_最佳化!$N1717)*12/3</f>
        <v>0.55684684847084154</v>
      </c>
      <c r="AA716" s="114">
        <f>(幕後結果!$AC$2+幕後結果!$AC$4*幕後結果_最佳化!$O1717)*12/3</f>
        <v>3.8394819172646018</v>
      </c>
      <c r="AB716" s="114">
        <f>(幕後結果!$AD$2+幕後結果!$AD$4*幕後結果_最佳化!$P1717)*12/3</f>
        <v>-1.7392485836810254</v>
      </c>
      <c r="AC716" s="114">
        <f>(幕後結果!$AE$2+幕後結果!$AE$4*幕後結果_最佳化!$Q1717)*12/3</f>
        <v>0.49935217062174392</v>
      </c>
      <c r="AD716" s="114">
        <f>(幕後結果!$AF$2+幕後結果!$AF$4*幕後結果_最佳化!$R1717)*12/3</f>
        <v>0.39200635535257256</v>
      </c>
      <c r="AE716" s="114">
        <f>(幕後結果!$AG$2+幕後結果!$AG$4*幕後結果_最佳化!$S1717)*12/3</f>
        <v>2.0821886657612882</v>
      </c>
      <c r="AF716" s="114">
        <f>(幕後結果!$AH$2+幕後結果!$AH$4*幕後結果_最佳化!$T1717)*12/3</f>
        <v>-2.9677200835031614E-2</v>
      </c>
      <c r="AG716" s="114">
        <f>(幕後結果!$AI$2+幕後結果!$AI$4*幕後結果_最佳化!$U1717)*12/3</f>
        <v>-1.5948528862348468</v>
      </c>
      <c r="AH716" s="114">
        <f>(幕後結果!$AJ$2+幕後結果!$AJ$4*幕後結果_最佳化!$V1717)*12/3</f>
        <v>0.20203831508868453</v>
      </c>
      <c r="AI716" s="90">
        <f>(幕後結果!$AK$2+幕後結果!$AK$4*幕後結果_最佳化!$W1717)*12/3</f>
        <v>2.0136578218307832</v>
      </c>
      <c r="AJ716" s="50"/>
      <c r="AK716" s="50"/>
      <c r="AL716" s="50"/>
      <c r="AM716" s="98">
        <v>715</v>
      </c>
      <c r="AN716" s="118">
        <f t="shared" si="144"/>
        <v>0.1717952965091839</v>
      </c>
      <c r="AO716" s="118">
        <f t="shared" si="145"/>
        <v>0.10932018595398064</v>
      </c>
      <c r="AP716" s="118">
        <f t="shared" si="146"/>
        <v>8.688255302669988E-2</v>
      </c>
      <c r="AQ716" s="118">
        <f t="shared" si="147"/>
        <v>7.0862508752100067E-2</v>
      </c>
      <c r="AR716" s="118">
        <f t="shared" si="148"/>
        <v>0.15187468956932801</v>
      </c>
      <c r="AS716" s="118">
        <f t="shared" si="149"/>
        <v>1.250063952037648E-3</v>
      </c>
      <c r="AT716" s="118">
        <f t="shared" si="150"/>
        <v>0.18189652180288246</v>
      </c>
      <c r="AU716" s="118">
        <f t="shared" si="151"/>
        <v>5.2139774704608274E-2</v>
      </c>
      <c r="AV716" s="118">
        <f t="shared" si="152"/>
        <v>5.9825626710109325E-2</v>
      </c>
      <c r="AW716" s="118">
        <f t="shared" si="153"/>
        <v>0.11415277901906958</v>
      </c>
      <c r="AX716" s="118">
        <f t="shared" si="154"/>
        <v>0.99999999999999989</v>
      </c>
      <c r="AY716" s="118">
        <f>SUMPRODUCT(AN716:AW716,幕後結果_最佳化!$Z$1005:$AI$1005)</f>
        <v>-0.1002749591621486</v>
      </c>
      <c r="AZ716" s="118">
        <f>(SUMPRODUCT(AN716:AW716,MMULT(AN716:AW716,幕後結果!$AB$9:$AK$18)))*252</f>
        <v>6.8797068341950762E-2</v>
      </c>
      <c r="BA716" s="118">
        <f t="shared" si="155"/>
        <v>0.26229195249178111</v>
      </c>
      <c r="BB716" s="113">
        <f t="shared" si="156"/>
        <v>-0.54586104454209272</v>
      </c>
      <c r="BC716" s="50"/>
      <c r="BD716" s="50"/>
    </row>
    <row r="717" spans="1:56">
      <c r="A717" s="85">
        <v>716</v>
      </c>
      <c r="B717" s="114">
        <v>0.16046503290408531</v>
      </c>
      <c r="C717" s="114">
        <v>0.39530464934726739</v>
      </c>
      <c r="D717" s="114">
        <v>0.6195712142147245</v>
      </c>
      <c r="E717" s="114">
        <v>0.97037155749740189</v>
      </c>
      <c r="F717" s="114">
        <v>3.7194727776468817E-2</v>
      </c>
      <c r="G717" s="114">
        <v>0.9027242756081828</v>
      </c>
      <c r="H717" s="114">
        <v>6.5178792229404481E-2</v>
      </c>
      <c r="I717" s="114">
        <v>0.32862810854878166</v>
      </c>
      <c r="J717" s="114">
        <v>0.5653014099218765</v>
      </c>
      <c r="K717" s="94">
        <v>0.2672511581506285</v>
      </c>
      <c r="L717" s="95"/>
      <c r="M717" s="96">
        <v>716</v>
      </c>
      <c r="N717" s="117">
        <v>-0.99254843236856216</v>
      </c>
      <c r="O717" s="117">
        <v>-0.26551948866640696</v>
      </c>
      <c r="P717" s="117">
        <v>0.30435483689039478</v>
      </c>
      <c r="Q717" s="117">
        <v>1.8862825832776826</v>
      </c>
      <c r="R717" s="117">
        <v>-1.7842105690603769</v>
      </c>
      <c r="S717" s="117">
        <v>1.2972317809191023</v>
      </c>
      <c r="T717" s="117">
        <v>-1.5126932913123405</v>
      </c>
      <c r="U717" s="114">
        <v>-0.44370453386374503</v>
      </c>
      <c r="V717" s="114">
        <v>0.16442424297243421</v>
      </c>
      <c r="W717" s="88">
        <v>-0.62114789867940212</v>
      </c>
      <c r="X717" s="50"/>
      <c r="Y717" s="89">
        <v>716</v>
      </c>
      <c r="Z717" s="114">
        <f>(幕後結果!$AB$2+幕後結果!$AB$4*幕後結果_最佳化!$N1718)*12/3</f>
        <v>-1.2805892250735154</v>
      </c>
      <c r="AA717" s="114">
        <f>(幕後結果!$AC$2+幕後結果!$AC$4*幕後結果_最佳化!$O1718)*12/3</f>
        <v>0.49304503219960177</v>
      </c>
      <c r="AB717" s="114">
        <f>(幕後結果!$AD$2+幕後結果!$AD$4*幕後結果_最佳化!$P1718)*12/3</f>
        <v>-1.6708826365200842</v>
      </c>
      <c r="AC717" s="114">
        <f>(幕後結果!$AE$2+幕後結果!$AE$4*幕後結果_最佳化!$Q1718)*12/3</f>
        <v>0.58503388943491053</v>
      </c>
      <c r="AD717" s="114">
        <f>(幕後結果!$AF$2+幕後結果!$AF$4*幕後結果_最佳化!$R1718)*12/3</f>
        <v>-2.7301720524831139</v>
      </c>
      <c r="AE717" s="114">
        <f>(幕後結果!$AG$2+幕後結果!$AG$4*幕後結果_最佳化!$S1718)*12/3</f>
        <v>1.3042140860571358</v>
      </c>
      <c r="AF717" s="114">
        <f>(幕後結果!$AH$2+幕後結果!$AH$4*幕後結果_最佳化!$T1718)*12/3</f>
        <v>-0.74076802513521978</v>
      </c>
      <c r="AG717" s="114">
        <f>(幕後結果!$AI$2+幕後結果!$AI$4*幕後結果_最佳化!$U1718)*12/3</f>
        <v>-2.4988120153806386</v>
      </c>
      <c r="AH717" s="114">
        <f>(幕後結果!$AJ$2+幕後結果!$AJ$4*幕後結果_最佳化!$V1718)*12/3</f>
        <v>0.81543359383057401</v>
      </c>
      <c r="AI717" s="90">
        <f>(幕後結果!$AK$2+幕後結果!$AK$4*幕後結果_最佳化!$W1718)*12/3</f>
        <v>0.40978589343230359</v>
      </c>
      <c r="AJ717" s="50"/>
      <c r="AK717" s="50"/>
      <c r="AL717" s="50"/>
      <c r="AM717" s="98">
        <v>716</v>
      </c>
      <c r="AN717" s="118">
        <f t="shared" si="144"/>
        <v>0.16540559070040239</v>
      </c>
      <c r="AO717" s="118">
        <f t="shared" si="145"/>
        <v>0.16343326729560831</v>
      </c>
      <c r="AP717" s="118">
        <f t="shared" si="146"/>
        <v>1.5179744354372589E-2</v>
      </c>
      <c r="AQ717" s="118">
        <f t="shared" si="147"/>
        <v>2.2335511113596804E-2</v>
      </c>
      <c r="AR717" s="118">
        <f t="shared" si="148"/>
        <v>5.0238922677884303E-2</v>
      </c>
      <c r="AS717" s="118">
        <f t="shared" si="149"/>
        <v>0.17536383717790333</v>
      </c>
      <c r="AT717" s="118">
        <f t="shared" si="150"/>
        <v>3.2423607049138756E-2</v>
      </c>
      <c r="AU717" s="118">
        <f t="shared" si="151"/>
        <v>2.7399594022397212E-2</v>
      </c>
      <c r="AV717" s="118">
        <f t="shared" si="152"/>
        <v>0.16249036954770874</v>
      </c>
      <c r="AW717" s="118">
        <f t="shared" si="153"/>
        <v>0.18572955606098768</v>
      </c>
      <c r="AX717" s="118">
        <f t="shared" si="154"/>
        <v>1.0000000000000002</v>
      </c>
      <c r="AY717" s="118">
        <f>SUMPRODUCT(AN717:AW717,幕後結果_最佳化!$Z$1005:$AI$1005)</f>
        <v>0.44469717749309545</v>
      </c>
      <c r="AZ717" s="118">
        <f>(SUMPRODUCT(AN717:AW717,MMULT(AN717:AW717,幕後結果!$AB$9:$AK$18)))*252</f>
        <v>6.8144245113629889E-2</v>
      </c>
      <c r="BA717" s="118">
        <f t="shared" si="155"/>
        <v>0.26104452707082348</v>
      </c>
      <c r="BB717" s="113">
        <f t="shared" si="156"/>
        <v>1.5391901987053904</v>
      </c>
      <c r="BC717" s="50"/>
      <c r="BD717" s="50"/>
    </row>
    <row r="718" spans="1:56">
      <c r="A718" s="85">
        <v>717</v>
      </c>
      <c r="B718" s="114">
        <v>0.2863912353884972</v>
      </c>
      <c r="C718" s="114">
        <v>0.50246262547060505</v>
      </c>
      <c r="D718" s="114">
        <v>9.2346531524770903E-2</v>
      </c>
      <c r="E718" s="114">
        <v>0.39773035235593857</v>
      </c>
      <c r="F718" s="114">
        <v>0.40293413435005054</v>
      </c>
      <c r="G718" s="114">
        <v>0.35838000614164511</v>
      </c>
      <c r="H718" s="114">
        <v>0.85778427544132096</v>
      </c>
      <c r="I718" s="114">
        <v>0.63955767797032292</v>
      </c>
      <c r="J718" s="114">
        <v>0.770265961637983</v>
      </c>
      <c r="K718" s="94">
        <v>0.73534711627423133</v>
      </c>
      <c r="L718" s="95"/>
      <c r="M718" s="96">
        <v>717</v>
      </c>
      <c r="N718" s="117">
        <v>-0.56395836031550461</v>
      </c>
      <c r="O718" s="117">
        <v>6.1729258374579737E-3</v>
      </c>
      <c r="P718" s="117">
        <v>-1.3264428206828192</v>
      </c>
      <c r="Q718" s="117">
        <v>-0.25922621614228375</v>
      </c>
      <c r="R718" s="117">
        <v>-0.24575968247416469</v>
      </c>
      <c r="S718" s="117">
        <v>-0.36279234283797046</v>
      </c>
      <c r="T718" s="117">
        <v>1.0704174478198587</v>
      </c>
      <c r="U718" s="114">
        <v>0.35727673622393563</v>
      </c>
      <c r="V718" s="114">
        <v>0.73972302058657902</v>
      </c>
      <c r="W718" s="88">
        <v>0.62906612359935399</v>
      </c>
      <c r="X718" s="50"/>
      <c r="Y718" s="89">
        <v>717</v>
      </c>
      <c r="Z718" s="114">
        <f>(幕後結果!$AB$2+幕後結果!$AB$4*幕後結果_最佳化!$N1719)*12/3</f>
        <v>-0.74847305101435013</v>
      </c>
      <c r="AA718" s="114">
        <f>(幕後結果!$AC$2+幕後結果!$AC$4*幕後結果_最佳化!$O1719)*12/3</f>
        <v>1.0560804745310337</v>
      </c>
      <c r="AB718" s="114">
        <f>(幕後結果!$AD$2+幕後結果!$AD$4*幕後結果_最佳化!$P1719)*12/3</f>
        <v>-2.7994186315491216</v>
      </c>
      <c r="AC718" s="114">
        <f>(幕後結果!$AE$2+幕後結果!$AE$4*幕後結果_最佳化!$Q1719)*12/3</f>
        <v>-0.70423255578801081</v>
      </c>
      <c r="AD718" s="114">
        <f>(幕後結果!$AF$2+幕後結果!$AF$4*幕後結果_最佳化!$R1719)*12/3</f>
        <v>-1.5761715646267538</v>
      </c>
      <c r="AE718" s="114">
        <f>(幕後結果!$AG$2+幕後結果!$AG$4*幕後結果_最佳化!$S1719)*12/3</f>
        <v>-0.24012313888966128</v>
      </c>
      <c r="AF718" s="114">
        <f>(幕後結果!$AH$2+幕後結果!$AH$4*幕後結果_最佳化!$T1719)*12/3</f>
        <v>5.7488606300745537E-2</v>
      </c>
      <c r="AG718" s="114">
        <f>(幕後結果!$AI$2+幕後結果!$AI$4*幕後結果_最佳化!$U1719)*12/3</f>
        <v>-1.9036226952322357</v>
      </c>
      <c r="AH718" s="114">
        <f>(幕後結果!$AJ$2+幕後結果!$AJ$4*幕後結果_最佳化!$V1719)*12/3</f>
        <v>1.0190952199438403</v>
      </c>
      <c r="AI718" s="90">
        <f>(幕後結果!$AK$2+幕後結果!$AK$4*幕後結果_最佳化!$W1719)*12/3</f>
        <v>1.3734043311533799</v>
      </c>
      <c r="AJ718" s="50"/>
      <c r="AK718" s="50"/>
      <c r="AL718" s="50"/>
      <c r="AM718" s="98">
        <v>717</v>
      </c>
      <c r="AN718" s="118">
        <f t="shared" si="144"/>
        <v>4.9315662765045953E-2</v>
      </c>
      <c r="AO718" s="118">
        <f t="shared" si="145"/>
        <v>5.9003088672919743E-2</v>
      </c>
      <c r="AP718" s="118">
        <f t="shared" si="146"/>
        <v>0.11415732966422647</v>
      </c>
      <c r="AQ718" s="118">
        <f t="shared" si="147"/>
        <v>4.060566501422222E-2</v>
      </c>
      <c r="AR718" s="118">
        <f t="shared" si="148"/>
        <v>2.842983193918459E-2</v>
      </c>
      <c r="AS718" s="118">
        <f t="shared" si="149"/>
        <v>0.15877270288211812</v>
      </c>
      <c r="AT718" s="118">
        <f t="shared" si="150"/>
        <v>0.23708118041413873</v>
      </c>
      <c r="AU718" s="118">
        <f t="shared" si="151"/>
        <v>2.3070659826587023E-3</v>
      </c>
      <c r="AV718" s="118">
        <f t="shared" si="152"/>
        <v>0.11502515058682716</v>
      </c>
      <c r="AW718" s="118">
        <f t="shared" si="153"/>
        <v>0.19530232207865827</v>
      </c>
      <c r="AX718" s="118">
        <f t="shared" si="154"/>
        <v>1</v>
      </c>
      <c r="AY718" s="118">
        <f>SUMPRODUCT(AN718:AW718,幕後結果_最佳化!$Z$1005:$AI$1005)</f>
        <v>0.17507089905305062</v>
      </c>
      <c r="AZ718" s="118">
        <f>(SUMPRODUCT(AN718:AW718,MMULT(AN718:AW718,幕後結果!$AB$9:$AK$18)))*252</f>
        <v>4.9897578684716733E-2</v>
      </c>
      <c r="BA718" s="118">
        <f t="shared" si="155"/>
        <v>0.22337765932321149</v>
      </c>
      <c r="BB718" s="113">
        <f t="shared" si="156"/>
        <v>0.59169255982671387</v>
      </c>
      <c r="BC718" s="50"/>
      <c r="BD718" s="50"/>
    </row>
    <row r="719" spans="1:56">
      <c r="A719" s="85">
        <v>718</v>
      </c>
      <c r="B719" s="114">
        <v>0.28744451759310774</v>
      </c>
      <c r="C719" s="114">
        <v>0.41275706701904302</v>
      </c>
      <c r="D719" s="114">
        <v>0.95107581745739744</v>
      </c>
      <c r="E719" s="114">
        <v>0.54767501800973206</v>
      </c>
      <c r="F719" s="114">
        <v>0.10259879401599026</v>
      </c>
      <c r="G719" s="114">
        <v>0.1225077620292252</v>
      </c>
      <c r="H719" s="114">
        <v>0.55040310421982119</v>
      </c>
      <c r="I719" s="114">
        <v>0.59801522801798068</v>
      </c>
      <c r="J719" s="114">
        <v>0.90403015293717393</v>
      </c>
      <c r="K719" s="94">
        <v>0.83264495441239306</v>
      </c>
      <c r="L719" s="95"/>
      <c r="M719" s="96">
        <v>718</v>
      </c>
      <c r="N719" s="117">
        <v>-0.56086578656353103</v>
      </c>
      <c r="O719" s="117">
        <v>-0.22045844277858653</v>
      </c>
      <c r="P719" s="117">
        <v>1.6553754382518258</v>
      </c>
      <c r="Q719" s="117">
        <v>0.11978941902387262</v>
      </c>
      <c r="R719" s="117">
        <v>-1.266881714162128</v>
      </c>
      <c r="S719" s="117">
        <v>-1.1625416320139184</v>
      </c>
      <c r="T719" s="117">
        <v>0.12667985397315953</v>
      </c>
      <c r="U719" s="114">
        <v>0.24821308339782633</v>
      </c>
      <c r="V719" s="114">
        <v>1.3048624363211889</v>
      </c>
      <c r="W719" s="88">
        <v>0.96467006950719059</v>
      </c>
      <c r="X719" s="50"/>
      <c r="Y719" s="89">
        <v>718</v>
      </c>
      <c r="Z719" s="114">
        <f>(幕後結果!$AB$2+幕後結果!$AB$4*幕後結果_最佳化!$N1720)*12/3</f>
        <v>-0.74463346484518578</v>
      </c>
      <c r="AA719" s="114">
        <f>(幕後結果!$AC$2+幕後結果!$AC$4*幕後結果_最佳化!$O1720)*12/3</f>
        <v>0.82406707395415124</v>
      </c>
      <c r="AB719" s="114">
        <f>(幕後結果!$AD$2+幕後結果!$AD$4*幕後結果_最佳化!$P1720)*12/3</f>
        <v>0.22925696968351605</v>
      </c>
      <c r="AC719" s="114">
        <f>(幕後結果!$AE$2+幕後結果!$AE$4*幕後結果_最佳化!$Q1720)*12/3</f>
        <v>-0.49871333988080307</v>
      </c>
      <c r="AD719" s="114">
        <f>(幕後結果!$AF$2+幕後結果!$AF$4*幕後結果_最佳化!$R1720)*12/3</f>
        <v>-2.118169860466276</v>
      </c>
      <c r="AE719" s="114">
        <f>(幕後結果!$AG$2+幕後結果!$AG$4*幕後結果_最佳化!$S1720)*12/3</f>
        <v>-0.87206367939411722</v>
      </c>
      <c r="AF719" s="114">
        <f>(幕後結果!$AH$2+幕後結果!$AH$4*幕後結果_最佳化!$T1720)*12/3</f>
        <v>-0.28875103742865732</v>
      </c>
      <c r="AG719" s="114">
        <f>(幕後結果!$AI$2+幕後結果!$AI$4*幕後結果_最佳化!$U1720)*12/3</f>
        <v>-1.3282784263117429</v>
      </c>
      <c r="AH719" s="114">
        <f>(幕後結果!$AJ$2+幕後結果!$AJ$4*幕後結果_最佳化!$V1720)*12/3</f>
        <v>1.3018427516215514</v>
      </c>
      <c r="AI719" s="90">
        <f>(幕後結果!$AK$2+幕後結果!$AK$4*幕後結果_最佳化!$W1720)*12/3</f>
        <v>1.4235126599754289</v>
      </c>
      <c r="AJ719" s="50"/>
      <c r="AK719" s="50"/>
      <c r="AL719" s="50"/>
      <c r="AM719" s="98">
        <v>718</v>
      </c>
      <c r="AN719" s="118">
        <f t="shared" si="144"/>
        <v>1.1997942049254454E-2</v>
      </c>
      <c r="AO719" s="118">
        <f t="shared" si="145"/>
        <v>0.20047244942114131</v>
      </c>
      <c r="AP719" s="118">
        <f t="shared" si="146"/>
        <v>0.1431597127758969</v>
      </c>
      <c r="AQ719" s="118">
        <f t="shared" si="147"/>
        <v>0.13194864368986881</v>
      </c>
      <c r="AR719" s="118">
        <f t="shared" si="148"/>
        <v>0.193729390380358</v>
      </c>
      <c r="AS719" s="118">
        <f t="shared" si="149"/>
        <v>3.4797865476923449E-2</v>
      </c>
      <c r="AT719" s="118">
        <f t="shared" si="150"/>
        <v>0.12189719741989595</v>
      </c>
      <c r="AU719" s="118">
        <f t="shared" si="151"/>
        <v>5.9910064280315773E-3</v>
      </c>
      <c r="AV719" s="118">
        <f t="shared" si="152"/>
        <v>0.1417592343661799</v>
      </c>
      <c r="AW719" s="118">
        <f t="shared" si="153"/>
        <v>1.4246557992449423E-2</v>
      </c>
      <c r="AX719" s="118">
        <f t="shared" si="154"/>
        <v>0.99999999999999978</v>
      </c>
      <c r="AY719" s="118">
        <f>SUMPRODUCT(AN719:AW719,幕後結果_最佳化!$Z$1005:$AI$1005)</f>
        <v>-6.1366943235466494E-3</v>
      </c>
      <c r="AZ719" s="118">
        <f>(SUMPRODUCT(AN719:AW719,MMULT(AN719:AW719,幕後結果!$AB$9:$AK$18)))*252</f>
        <v>7.2199558923940879E-2</v>
      </c>
      <c r="BA719" s="118">
        <f t="shared" si="155"/>
        <v>0.26869975609207553</v>
      </c>
      <c r="BB719" s="113">
        <f t="shared" si="156"/>
        <v>-0.18249623682852625</v>
      </c>
      <c r="BC719" s="50"/>
      <c r="BD719" s="50"/>
    </row>
    <row r="720" spans="1:56">
      <c r="A720" s="85">
        <v>719</v>
      </c>
      <c r="B720" s="114">
        <v>0.48879555582998457</v>
      </c>
      <c r="C720" s="114">
        <v>0.85459835987599608</v>
      </c>
      <c r="D720" s="114">
        <v>0.64374720564111421</v>
      </c>
      <c r="E720" s="114">
        <v>0.78126729731449829</v>
      </c>
      <c r="F720" s="114">
        <v>0.79652205839815204</v>
      </c>
      <c r="G720" s="114">
        <v>0.87912389481508724</v>
      </c>
      <c r="H720" s="114">
        <v>0.42738282434188246</v>
      </c>
      <c r="I720" s="114">
        <v>0.45126096852156117</v>
      </c>
      <c r="J720" s="114">
        <v>0.51798913395833934</v>
      </c>
      <c r="K720" s="94">
        <v>0.51184603725163247</v>
      </c>
      <c r="L720" s="95"/>
      <c r="M720" s="96">
        <v>719</v>
      </c>
      <c r="N720" s="117">
        <v>-2.8089069814199563E-2</v>
      </c>
      <c r="O720" s="117">
        <v>1.0563610798548679</v>
      </c>
      <c r="P720" s="117">
        <v>0.36849310059750623</v>
      </c>
      <c r="Q720" s="117">
        <v>0.77648037247197088</v>
      </c>
      <c r="R720" s="117">
        <v>0.82926250428100434</v>
      </c>
      <c r="S720" s="117">
        <v>1.1706183691288936</v>
      </c>
      <c r="T720" s="117">
        <v>-0.18304125488973844</v>
      </c>
      <c r="U720" s="114">
        <v>-0.1224761452991109</v>
      </c>
      <c r="V720" s="114">
        <v>4.5107363613951762E-2</v>
      </c>
      <c r="W720" s="88">
        <v>2.9697976793040461E-2</v>
      </c>
      <c r="X720" s="50"/>
      <c r="Y720" s="89">
        <v>719</v>
      </c>
      <c r="Z720" s="114">
        <f>(幕後結果!$AB$2+幕後結果!$AB$4*幕後結果_最佳化!$N1721)*12/3</f>
        <v>-8.3164320713069881E-2</v>
      </c>
      <c r="AA720" s="114">
        <f>(幕後結果!$AC$2+幕後結果!$AC$4*幕後結果_最佳化!$O1721)*12/3</f>
        <v>2.4937989051671599</v>
      </c>
      <c r="AB720" s="114">
        <f>(幕後結果!$AD$2+幕後結果!$AD$4*幕後結果_最佳化!$P1721)*12/3</f>
        <v>-1.0781426373117631E-2</v>
      </c>
      <c r="AC720" s="114">
        <f>(幕後結果!$AE$2+幕後結果!$AE$4*幕後結果_最佳化!$Q1721)*12/3</f>
        <v>0.12536124537822951</v>
      </c>
      <c r="AD720" s="114">
        <f>(幕後結果!$AF$2+幕後結果!$AF$4*幕後結果_最佳化!$R1721)*12/3</f>
        <v>0.35927102318503512</v>
      </c>
      <c r="AE720" s="114">
        <f>(幕後結果!$AG$2+幕後結果!$AG$4*幕後結果_最佳化!$S1721)*12/3</f>
        <v>2.0097792135066612</v>
      </c>
      <c r="AF720" s="114">
        <f>(幕後結果!$AH$2+幕後結果!$AH$4*幕後結果_最佳化!$T1721)*12/3</f>
        <v>-0.173257976569414</v>
      </c>
      <c r="AG720" s="114">
        <f>(幕後結果!$AI$2+幕後結果!$AI$4*幕後結果_最佳化!$U1721)*12/3</f>
        <v>-1.3580850990087565</v>
      </c>
      <c r="AH720" s="114">
        <f>(幕後結果!$AJ$2+幕後結果!$AJ$4*幕後結果_最佳化!$V1721)*12/3</f>
        <v>1.0528356790420677</v>
      </c>
      <c r="AI720" s="90">
        <f>(幕後結果!$AK$2+幕後結果!$AK$4*幕後結果_最佳化!$W1721)*12/3</f>
        <v>1.314257380567831</v>
      </c>
      <c r="AJ720" s="50"/>
      <c r="AK720" s="50"/>
      <c r="AL720" s="50"/>
      <c r="AM720" s="98">
        <v>719</v>
      </c>
      <c r="AN720" s="118">
        <f t="shared" si="144"/>
        <v>4.2534610258492478E-2</v>
      </c>
      <c r="AO720" s="118">
        <f t="shared" si="145"/>
        <v>1.1123115899729233E-2</v>
      </c>
      <c r="AP720" s="118">
        <f t="shared" si="146"/>
        <v>0.11672738448653563</v>
      </c>
      <c r="AQ720" s="118">
        <f t="shared" si="147"/>
        <v>4.2799089017677309E-2</v>
      </c>
      <c r="AR720" s="118">
        <f t="shared" si="148"/>
        <v>8.6925390008922937E-2</v>
      </c>
      <c r="AS720" s="118">
        <f t="shared" si="149"/>
        <v>0.11137846484871038</v>
      </c>
      <c r="AT720" s="118">
        <f t="shared" si="150"/>
        <v>0.15791859166879696</v>
      </c>
      <c r="AU720" s="118">
        <f t="shared" si="151"/>
        <v>0.15801448127912238</v>
      </c>
      <c r="AV720" s="118">
        <f t="shared" si="152"/>
        <v>0.17146187950619296</v>
      </c>
      <c r="AW720" s="118">
        <f t="shared" si="153"/>
        <v>0.10111699302581982</v>
      </c>
      <c r="AX720" s="118">
        <f t="shared" si="154"/>
        <v>1.0000000000000002</v>
      </c>
      <c r="AY720" s="118">
        <f>SUMPRODUCT(AN720:AW720,幕後結果_最佳化!$Z$1005:$AI$1005)</f>
        <v>-0.24488717922725534</v>
      </c>
      <c r="AZ720" s="118">
        <f>(SUMPRODUCT(AN720:AW720,MMULT(AN720:AW720,幕後結果!$AB$9:$AK$18)))*252</f>
        <v>6.1766889359434182E-2</v>
      </c>
      <c r="BA720" s="118">
        <f t="shared" si="155"/>
        <v>0.24852945370606314</v>
      </c>
      <c r="BB720" s="113">
        <f t="shared" si="156"/>
        <v>-1.1579600523631395</v>
      </c>
      <c r="BC720" s="50"/>
      <c r="BD720" s="50"/>
    </row>
    <row r="721" spans="1:56">
      <c r="A721" s="85">
        <v>720</v>
      </c>
      <c r="B721" s="114">
        <v>0.24579239009068377</v>
      </c>
      <c r="C721" s="114">
        <v>7.5328517765168801E-2</v>
      </c>
      <c r="D721" s="114">
        <v>0.34452379567039459</v>
      </c>
      <c r="E721" s="114">
        <v>0.4554546372772561</v>
      </c>
      <c r="F721" s="114">
        <v>0.41249525866173098</v>
      </c>
      <c r="G721" s="114">
        <v>0.41695818951232222</v>
      </c>
      <c r="H721" s="114">
        <v>0.64659800931567801</v>
      </c>
      <c r="I721" s="114">
        <v>0.38305874604695811</v>
      </c>
      <c r="J721" s="114">
        <v>0.38636356429168273</v>
      </c>
      <c r="K721" s="94">
        <v>0.30200659428283294</v>
      </c>
      <c r="L721" s="95"/>
      <c r="M721" s="96">
        <v>720</v>
      </c>
      <c r="N721" s="117">
        <v>-0.68779040351335274</v>
      </c>
      <c r="O721" s="117">
        <v>-1.4372145655729129</v>
      </c>
      <c r="P721" s="117">
        <v>-0.40014789233353137</v>
      </c>
      <c r="Q721" s="117">
        <v>-0.11189170398840656</v>
      </c>
      <c r="R721" s="117">
        <v>-0.22113089191105523</v>
      </c>
      <c r="S721" s="117">
        <v>-0.20968135445351457</v>
      </c>
      <c r="T721" s="117">
        <v>0.37615188750339673</v>
      </c>
      <c r="U721" s="114">
        <v>-0.29745718335783178</v>
      </c>
      <c r="V721" s="114">
        <v>-0.28880954342578646</v>
      </c>
      <c r="W721" s="88">
        <v>-0.51863802305820683</v>
      </c>
      <c r="X721" s="50"/>
      <c r="Y721" s="89">
        <v>720</v>
      </c>
      <c r="Z721" s="114">
        <f>(幕後結果!$AB$2+幕後結果!$AB$4*幕後結果_最佳化!$N1722)*12/3</f>
        <v>-0.90221677339392714</v>
      </c>
      <c r="AA721" s="114">
        <f>(幕後結果!$AC$2+幕後結果!$AC$4*幕後結果_最佳化!$O1722)*12/3</f>
        <v>-0.5161719094800048</v>
      </c>
      <c r="AB721" s="114">
        <f>(幕後結果!$AD$2+幕後結果!$AD$4*幕後結果_最佳化!$P1722)*12/3</f>
        <v>-2.5618242273703333</v>
      </c>
      <c r="AC721" s="114">
        <f>(幕後結果!$AE$2+幕後結果!$AE$4*幕後結果_最佳化!$Q1722)*12/3</f>
        <v>-0.79209197638732187</v>
      </c>
      <c r="AD721" s="114">
        <f>(幕後結果!$AF$2+幕後結果!$AF$4*幕後結果_最佳化!$R1722)*12/3</f>
        <v>-1.6284746372166883</v>
      </c>
      <c r="AE721" s="114">
        <f>(幕後結果!$AG$2+幕後結果!$AG$4*幕後結果_最佳化!$S1722)*12/3</f>
        <v>-0.31740016529679799</v>
      </c>
      <c r="AF721" s="114">
        <f>(幕後結果!$AH$2+幕後結果!$AH$4*幕後結果_最佳化!$T1722)*12/3</f>
        <v>-0.25826367804623201</v>
      </c>
      <c r="AG721" s="114">
        <f>(幕後結果!$AI$2+幕後結果!$AI$4*幕後結果_最佳化!$U1722)*12/3</f>
        <v>-2.27021879814248</v>
      </c>
      <c r="AH721" s="114">
        <f>(幕後結果!$AJ$2+幕後結果!$AJ$4*幕後結果_最佳化!$V1722)*12/3</f>
        <v>0.29742231814673159</v>
      </c>
      <c r="AI721" s="90">
        <f>(幕後結果!$AK$2+幕後結果!$AK$4*幕後結果_最佳化!$W1722)*12/3</f>
        <v>0.14342012069580246</v>
      </c>
      <c r="AJ721" s="50"/>
      <c r="AK721" s="50"/>
      <c r="AL721" s="50"/>
      <c r="AM721" s="98">
        <v>720</v>
      </c>
      <c r="AN721" s="118">
        <f t="shared" si="144"/>
        <v>0.14317843526030097</v>
      </c>
      <c r="AO721" s="118">
        <f t="shared" si="145"/>
        <v>1.8240421242790045E-2</v>
      </c>
      <c r="AP721" s="118">
        <f t="shared" si="146"/>
        <v>0.14096242500872172</v>
      </c>
      <c r="AQ721" s="118">
        <f t="shared" si="147"/>
        <v>0.14402868070797814</v>
      </c>
      <c r="AR721" s="118">
        <f t="shared" si="148"/>
        <v>0.12115694015130453</v>
      </c>
      <c r="AS721" s="118">
        <f t="shared" si="149"/>
        <v>0.14919368149750847</v>
      </c>
      <c r="AT721" s="118">
        <f t="shared" si="150"/>
        <v>6.5810964430127003E-2</v>
      </c>
      <c r="AU721" s="118">
        <f t="shared" si="151"/>
        <v>7.5120146972364146E-2</v>
      </c>
      <c r="AV721" s="118">
        <f t="shared" si="152"/>
        <v>2.1632405001383862E-2</v>
      </c>
      <c r="AW721" s="118">
        <f t="shared" si="153"/>
        <v>0.12067589972752107</v>
      </c>
      <c r="AX721" s="118">
        <f t="shared" si="154"/>
        <v>1</v>
      </c>
      <c r="AY721" s="118">
        <f>SUMPRODUCT(AN721:AW721,幕後結果_最佳化!$Z$1005:$AI$1005)</f>
        <v>-0.22837816793759369</v>
      </c>
      <c r="AZ721" s="118">
        <f>(SUMPRODUCT(AN721:AW721,MMULT(AN721:AW721,幕後結果!$AB$9:$AK$18)))*252</f>
        <v>7.8246272395097141E-2</v>
      </c>
      <c r="BA721" s="118">
        <f t="shared" si="155"/>
        <v>0.27972535172039226</v>
      </c>
      <c r="BB721" s="113">
        <f t="shared" si="156"/>
        <v>-0.96980186554116055</v>
      </c>
      <c r="BC721" s="50"/>
      <c r="BD721" s="50"/>
    </row>
    <row r="722" spans="1:56">
      <c r="A722" s="85">
        <v>721</v>
      </c>
      <c r="B722" s="114">
        <v>0.73463477997653537</v>
      </c>
      <c r="C722" s="114">
        <v>0.92370630975209278</v>
      </c>
      <c r="D722" s="114">
        <v>0.33171185356370048</v>
      </c>
      <c r="E722" s="114">
        <v>0.65336620472273599</v>
      </c>
      <c r="F722" s="114">
        <v>2.6472456023104662E-2</v>
      </c>
      <c r="G722" s="114">
        <v>0.17753507715336037</v>
      </c>
      <c r="H722" s="114">
        <v>0.54029899110803381</v>
      </c>
      <c r="I722" s="114">
        <v>0.53721119657963712</v>
      </c>
      <c r="J722" s="114">
        <v>0.69964934970071901</v>
      </c>
      <c r="K722" s="94">
        <v>0.99482776305405185</v>
      </c>
      <c r="L722" s="95"/>
      <c r="M722" s="96">
        <v>721</v>
      </c>
      <c r="N722" s="117">
        <v>0.62689137698825981</v>
      </c>
      <c r="O722" s="117">
        <v>1.4304518339916916</v>
      </c>
      <c r="P722" s="117">
        <v>-0.43519112070265792</v>
      </c>
      <c r="Q722" s="117">
        <v>0.39442459198563873</v>
      </c>
      <c r="R722" s="117">
        <v>-1.935369966851971</v>
      </c>
      <c r="S722" s="117">
        <v>-0.92479960850671772</v>
      </c>
      <c r="T722" s="117">
        <v>0.10118699806344655</v>
      </c>
      <c r="U722" s="114">
        <v>9.34103015599759E-2</v>
      </c>
      <c r="V722" s="114">
        <v>0.52339227251447107</v>
      </c>
      <c r="W722" s="88">
        <v>2.5640966358469792</v>
      </c>
      <c r="X722" s="50"/>
      <c r="Y722" s="89">
        <v>721</v>
      </c>
      <c r="Z722" s="114">
        <f>(幕後結果!$AB$2+幕後結果!$AB$4*幕後結果_最佳化!$N1723)*12/3</f>
        <v>0.73002691296753985</v>
      </c>
      <c r="AA722" s="114">
        <f>(幕後結果!$AC$2+幕後結果!$AC$4*幕後結果_最佳化!$O1723)*12/3</f>
        <v>3.3117801106307656</v>
      </c>
      <c r="AB722" s="114">
        <f>(幕後結果!$AD$2+幕後結果!$AD$4*幕後結果_最佳化!$P1723)*12/3</f>
        <v>1.3810988443153538E-2</v>
      </c>
      <c r="AC722" s="114">
        <f>(幕後結果!$AE$2+幕後結果!$AE$4*幕後結果_最佳化!$Q1723)*12/3</f>
        <v>-6.9142312592860855E-3</v>
      </c>
      <c r="AD722" s="114">
        <f>(幕後結果!$AF$2+幕後結果!$AF$4*幕後結果_最佳化!$R1723)*12/3</f>
        <v>-2.3949277588580018</v>
      </c>
      <c r="AE722" s="114">
        <f>(幕後結果!$AG$2+幕後結果!$AG$4*幕後結果_最佳化!$S1723)*12/3</f>
        <v>-0.23315073104505521</v>
      </c>
      <c r="AF722" s="114">
        <f>(幕後結果!$AH$2+幕後結果!$AH$4*幕後結果_最佳化!$T1723)*12/3</f>
        <v>-0.24578194497652925</v>
      </c>
      <c r="AG722" s="114">
        <f>(幕後結果!$AI$2+幕後結果!$AI$4*幕後結果_最佳化!$U1723)*12/3</f>
        <v>-2.1537829803858943</v>
      </c>
      <c r="AH722" s="114">
        <f>(幕後結果!$AJ$2+幕後結果!$AJ$4*幕後結果_最佳化!$V1723)*12/3</f>
        <v>1.1177268054956753</v>
      </c>
      <c r="AI722" s="90">
        <f>(幕後結果!$AK$2+幕後結果!$AK$4*幕後結果_最佳化!$W1723)*12/3</f>
        <v>3.1558276715723697</v>
      </c>
      <c r="AJ722" s="50"/>
      <c r="AK722" s="50"/>
      <c r="AL722" s="50"/>
      <c r="AM722" s="98">
        <v>721</v>
      </c>
      <c r="AN722" s="118">
        <f t="shared" si="144"/>
        <v>0.15550045401813575</v>
      </c>
      <c r="AO722" s="118">
        <f t="shared" si="145"/>
        <v>0.1105906839831471</v>
      </c>
      <c r="AP722" s="118">
        <f t="shared" si="146"/>
        <v>1.6919344137754859E-2</v>
      </c>
      <c r="AQ722" s="118">
        <f t="shared" si="147"/>
        <v>0.10578817118356616</v>
      </c>
      <c r="AR722" s="118">
        <f t="shared" si="148"/>
        <v>4.9968085417935827E-2</v>
      </c>
      <c r="AS722" s="118">
        <f t="shared" si="149"/>
        <v>0.11279782369723575</v>
      </c>
      <c r="AT722" s="118">
        <f t="shared" si="150"/>
        <v>0.15901031859374992</v>
      </c>
      <c r="AU722" s="118">
        <f t="shared" si="151"/>
        <v>6.8083945463584733E-2</v>
      </c>
      <c r="AV722" s="118">
        <f t="shared" si="152"/>
        <v>0.15183029429045175</v>
      </c>
      <c r="AW722" s="118">
        <f t="shared" si="153"/>
        <v>6.9510879214438312E-2</v>
      </c>
      <c r="AX722" s="118">
        <f t="shared" si="154"/>
        <v>1.0000000000000002</v>
      </c>
      <c r="AY722" s="118">
        <f>SUMPRODUCT(AN722:AW722,幕後結果_最佳化!$Z$1005:$AI$1005)</f>
        <v>8.4004160032691205E-2</v>
      </c>
      <c r="AZ722" s="118">
        <f>(SUMPRODUCT(AN722:AW722,MMULT(AN722:AW722,幕後結果!$AB$9:$AK$18)))*252</f>
        <v>5.0827280192310385E-2</v>
      </c>
      <c r="BA722" s="118">
        <f t="shared" si="155"/>
        <v>0.22544906340969878</v>
      </c>
      <c r="BB722" s="113">
        <f t="shared" si="156"/>
        <v>0.18232127209148968</v>
      </c>
      <c r="BC722" s="50"/>
      <c r="BD722" s="50"/>
    </row>
    <row r="723" spans="1:56">
      <c r="A723" s="85">
        <v>722</v>
      </c>
      <c r="B723" s="114">
        <v>0.9819333111374573</v>
      </c>
      <c r="C723" s="114">
        <v>0.8569074932113292</v>
      </c>
      <c r="D723" s="114">
        <v>2.1807237970768334E-2</v>
      </c>
      <c r="E723" s="114">
        <v>0.60074414533825049</v>
      </c>
      <c r="F723" s="114">
        <v>1.2690657474252021E-2</v>
      </c>
      <c r="G723" s="114">
        <v>0.28789513195274163</v>
      </c>
      <c r="H723" s="114">
        <v>0.30821155231945729</v>
      </c>
      <c r="I723" s="114">
        <v>0.74539767461908757</v>
      </c>
      <c r="J723" s="114">
        <v>0.8525431300189803</v>
      </c>
      <c r="K723" s="94">
        <v>0.29902192078349588</v>
      </c>
      <c r="L723" s="95"/>
      <c r="M723" s="96">
        <v>722</v>
      </c>
      <c r="N723" s="117">
        <v>2.0954233264727327</v>
      </c>
      <c r="O723" s="117">
        <v>1.06652803261906</v>
      </c>
      <c r="P723" s="117">
        <v>-2.0177771474017008</v>
      </c>
      <c r="Q723" s="117">
        <v>0.25527370286788742</v>
      </c>
      <c r="R723" s="117">
        <v>-2.2355492066924723</v>
      </c>
      <c r="S723" s="117">
        <v>-0.55954436240604477</v>
      </c>
      <c r="T723" s="117">
        <v>-0.5009261404389268</v>
      </c>
      <c r="U723" s="114">
        <v>0.66007663660415772</v>
      </c>
      <c r="V723" s="114">
        <v>1.0474030188808965</v>
      </c>
      <c r="W723" s="88">
        <v>-0.52721565055105379</v>
      </c>
      <c r="X723" s="50"/>
      <c r="Y723" s="89">
        <v>722</v>
      </c>
      <c r="Z723" s="114">
        <f>(幕後結果!$AB$2+幕後結果!$AB$4*幕後結果_最佳化!$N1724)*12/3</f>
        <v>2.5532833376907602</v>
      </c>
      <c r="AA723" s="114">
        <f>(幕後結果!$AC$2+幕後結果!$AC$4*幕後結果_最佳化!$O1724)*12/3</f>
        <v>3.9037268448016444</v>
      </c>
      <c r="AB723" s="114">
        <f>(幕後結果!$AD$2+幕後結果!$AD$4*幕後結果_最佳化!$P1724)*12/3</f>
        <v>-0.19903553198307278</v>
      </c>
      <c r="AC723" s="114">
        <f>(幕後結果!$AE$2+幕後結果!$AE$4*幕後結果_最佳化!$Q1724)*12/3</f>
        <v>1.5143243306433296E-2</v>
      </c>
      <c r="AD723" s="114">
        <f>(幕後結果!$AF$2+幕後結果!$AF$4*幕後結果_最佳化!$R1724)*12/3</f>
        <v>-2.4571485075634616</v>
      </c>
      <c r="AE723" s="114">
        <f>(幕後結果!$AG$2+幕後結果!$AG$4*幕後結果_最佳化!$S1724)*12/3</f>
        <v>0.23773714102880003</v>
      </c>
      <c r="AF723" s="114">
        <f>(幕後結果!$AH$2+幕後結果!$AH$4*幕後結果_最佳化!$T1724)*12/3</f>
        <v>-0.57144476260870136</v>
      </c>
      <c r="AG723" s="114">
        <f>(幕後結果!$AI$2+幕後結果!$AI$4*幕後結果_最佳化!$U1724)*12/3</f>
        <v>-1.4443944515770879</v>
      </c>
      <c r="AH723" s="114">
        <f>(幕後結果!$AJ$2+幕後結果!$AJ$4*幕後結果_最佳化!$V1724)*12/3</f>
        <v>1.1141096169321971</v>
      </c>
      <c r="AI723" s="90">
        <f>(幕後結果!$AK$2+幕後結果!$AK$4*幕後結果_最佳化!$W1724)*12/3</f>
        <v>0.95847672439351783</v>
      </c>
      <c r="AJ723" s="50"/>
      <c r="AK723" s="50"/>
      <c r="AL723" s="50"/>
      <c r="AM723" s="98">
        <v>722</v>
      </c>
      <c r="AN723" s="118">
        <f t="shared" si="144"/>
        <v>0.19964363334022014</v>
      </c>
      <c r="AO723" s="118">
        <f t="shared" si="145"/>
        <v>3.6449609013700555E-2</v>
      </c>
      <c r="AP723" s="118">
        <f t="shared" si="146"/>
        <v>0.11569268185541966</v>
      </c>
      <c r="AQ723" s="118">
        <f t="shared" si="147"/>
        <v>0.20735334848672188</v>
      </c>
      <c r="AR723" s="118">
        <f t="shared" si="148"/>
        <v>0.13177563098305495</v>
      </c>
      <c r="AS723" s="118">
        <f t="shared" si="149"/>
        <v>5.3218776865620487E-2</v>
      </c>
      <c r="AT723" s="118">
        <f t="shared" si="150"/>
        <v>3.9805639957090057E-2</v>
      </c>
      <c r="AU723" s="118">
        <f t="shared" si="151"/>
        <v>7.6868733301529546E-2</v>
      </c>
      <c r="AV723" s="118">
        <f t="shared" si="152"/>
        <v>0.13623231008593184</v>
      </c>
      <c r="AW723" s="118">
        <f t="shared" si="153"/>
        <v>2.9596361107107525E-3</v>
      </c>
      <c r="AX723" s="118">
        <f t="shared" si="154"/>
        <v>0.99999999999999978</v>
      </c>
      <c r="AY723" s="118">
        <f>SUMPRODUCT(AN723:AW723,幕後結果_最佳化!$Z$1005:$AI$1005)</f>
        <v>-0.28967101656235594</v>
      </c>
      <c r="AZ723" s="118">
        <f>(SUMPRODUCT(AN723:AW723,MMULT(AN723:AW723,幕後結果!$AB$9:$AK$18)))*252</f>
        <v>7.4422188381275886E-2</v>
      </c>
      <c r="BA723" s="118">
        <f t="shared" si="155"/>
        <v>0.27280430418392576</v>
      </c>
      <c r="BB723" s="113">
        <f t="shared" si="156"/>
        <v>-1.2190827324268874</v>
      </c>
      <c r="BC723" s="50"/>
      <c r="BD723" s="50"/>
    </row>
    <row r="724" spans="1:56">
      <c r="A724" s="85">
        <v>723</v>
      </c>
      <c r="B724" s="114">
        <v>4.5938915876022612E-3</v>
      </c>
      <c r="C724" s="114">
        <v>0.83346160447366091</v>
      </c>
      <c r="D724" s="114">
        <v>0.26510191998875232</v>
      </c>
      <c r="E724" s="114">
        <v>0.13593072085676594</v>
      </c>
      <c r="F724" s="114">
        <v>0.89737884523233102</v>
      </c>
      <c r="G724" s="114">
        <v>0.91219326791816924</v>
      </c>
      <c r="H724" s="114">
        <v>0.31782378873469175</v>
      </c>
      <c r="I724" s="114">
        <v>0.20622452354566922</v>
      </c>
      <c r="J724" s="114">
        <v>0.92284729289734369</v>
      </c>
      <c r="K724" s="94">
        <v>0.64159299463454489</v>
      </c>
      <c r="L724" s="95"/>
      <c r="M724" s="96">
        <v>723</v>
      </c>
      <c r="N724" s="117">
        <v>-2.6049866799372281</v>
      </c>
      <c r="O724" s="117">
        <v>0.96793508432223763</v>
      </c>
      <c r="P724" s="117">
        <v>-0.6276948801197032</v>
      </c>
      <c r="Q724" s="117">
        <v>-1.0987859506491668</v>
      </c>
      <c r="R724" s="117">
        <v>1.2667566707178906</v>
      </c>
      <c r="S724" s="117">
        <v>1.3543853652333593</v>
      </c>
      <c r="T724" s="117">
        <v>-0.47379292894569036</v>
      </c>
      <c r="U724" s="114">
        <v>-0.81959145403191314</v>
      </c>
      <c r="V724" s="114">
        <v>1.4244874543417396</v>
      </c>
      <c r="W724" s="88">
        <v>0.3627200631836926</v>
      </c>
      <c r="X724" s="50"/>
      <c r="Y724" s="89">
        <v>723</v>
      </c>
      <c r="Z724" s="114">
        <f>(幕後結果!$AB$2+幕後結果!$AB$4*幕後結果_最佳化!$N1725)*12/3</f>
        <v>-3.2825125712976586</v>
      </c>
      <c r="AA724" s="114">
        <f>(幕後結果!$AC$2+幕後結果!$AC$4*幕後結果_最佳化!$O1725)*12/3</f>
        <v>0.70426166460103479</v>
      </c>
      <c r="AB724" s="114">
        <f>(幕後結果!$AD$2+幕後結果!$AD$4*幕後結果_最佳化!$P1725)*12/3</f>
        <v>-3.8848765716901141</v>
      </c>
      <c r="AC724" s="114">
        <f>(幕後結果!$AE$2+幕後結果!$AE$4*幕後結果_最佳化!$Q1725)*12/3</f>
        <v>-1.3363035734833624</v>
      </c>
      <c r="AD724" s="114">
        <f>(幕後結果!$AF$2+幕後結果!$AF$4*幕後結果_最佳化!$R1725)*12/3</f>
        <v>-0.71685015312885481</v>
      </c>
      <c r="AE724" s="114">
        <f>(幕後結果!$AG$2+幕後結果!$AG$4*幕後結果_最佳化!$S1725)*12/3</f>
        <v>1.075712230669746</v>
      </c>
      <c r="AF724" s="114">
        <f>(幕後結果!$AH$2+幕後結果!$AH$4*幕後結果_最佳化!$T1725)*12/3</f>
        <v>-0.52020034053838193</v>
      </c>
      <c r="AG724" s="114">
        <f>(幕後結果!$AI$2+幕後結果!$AI$4*幕後結果_最佳化!$U1725)*12/3</f>
        <v>-4.1911645959244215</v>
      </c>
      <c r="AH724" s="114">
        <f>(幕後結果!$AJ$2+幕後結果!$AJ$4*幕後結果_最佳化!$V1725)*12/3</f>
        <v>1.0023356989274135</v>
      </c>
      <c r="AI724" s="90">
        <f>(幕後結果!$AK$2+幕後結果!$AK$4*幕後結果_最佳化!$W1725)*12/3</f>
        <v>0.15062430222372514</v>
      </c>
      <c r="AJ724" s="50"/>
      <c r="AK724" s="50"/>
      <c r="AL724" s="50"/>
      <c r="AM724" s="98">
        <v>723</v>
      </c>
      <c r="AN724" s="118">
        <f t="shared" si="144"/>
        <v>0.12302533900300966</v>
      </c>
      <c r="AO724" s="118">
        <f t="shared" si="145"/>
        <v>6.4294931583864123E-2</v>
      </c>
      <c r="AP724" s="118">
        <f t="shared" si="146"/>
        <v>1.9506617004049102E-2</v>
      </c>
      <c r="AQ724" s="118">
        <f t="shared" si="147"/>
        <v>1.2405621077899309E-2</v>
      </c>
      <c r="AR724" s="118">
        <f t="shared" si="148"/>
        <v>9.8425285275482624E-2</v>
      </c>
      <c r="AS724" s="118">
        <f t="shared" si="149"/>
        <v>0.1385379050140243</v>
      </c>
      <c r="AT724" s="118">
        <f t="shared" si="150"/>
        <v>8.2707583376168917E-2</v>
      </c>
      <c r="AU724" s="118">
        <f t="shared" si="151"/>
        <v>0.17843224473073283</v>
      </c>
      <c r="AV724" s="118">
        <f t="shared" si="152"/>
        <v>0.16116315298357387</v>
      </c>
      <c r="AW724" s="118">
        <f t="shared" si="153"/>
        <v>0.12150131995119529</v>
      </c>
      <c r="AX724" s="118">
        <f t="shared" si="154"/>
        <v>1</v>
      </c>
      <c r="AY724" s="118">
        <f>SUMPRODUCT(AN724:AW724,幕後結果_最佳化!$Z$1005:$AI$1005)</f>
        <v>-7.5449606723219723E-2</v>
      </c>
      <c r="AZ724" s="118">
        <f>(SUMPRODUCT(AN724:AW724,MMULT(AN724:AW724,幕後結果!$AB$9:$AK$18)))*252</f>
        <v>6.7391784441886898E-2</v>
      </c>
      <c r="BA724" s="118">
        <f t="shared" si="155"/>
        <v>0.25959927665902094</v>
      </c>
      <c r="BB724" s="113">
        <f t="shared" si="156"/>
        <v>-0.45589343794154652</v>
      </c>
      <c r="BC724" s="50"/>
      <c r="BD724" s="50"/>
    </row>
    <row r="725" spans="1:56">
      <c r="A725" s="85">
        <v>724</v>
      </c>
      <c r="B725" s="114">
        <v>0.31248206921273791</v>
      </c>
      <c r="C725" s="114">
        <v>0.67217517113890768</v>
      </c>
      <c r="D725" s="114">
        <v>0.49058966391897241</v>
      </c>
      <c r="E725" s="114">
        <v>0.98794726144092193</v>
      </c>
      <c r="F725" s="114">
        <v>0.18741277392315081</v>
      </c>
      <c r="G725" s="114">
        <v>0.54932442595709752</v>
      </c>
      <c r="H725" s="114">
        <v>0.90174988639304887</v>
      </c>
      <c r="I725" s="114">
        <v>0.45607685785697027</v>
      </c>
      <c r="J725" s="114">
        <v>0.59241966566099769</v>
      </c>
      <c r="K725" s="94">
        <v>0.91841901662912706</v>
      </c>
      <c r="L725" s="95"/>
      <c r="M725" s="96">
        <v>724</v>
      </c>
      <c r="N725" s="117">
        <v>-0.48882706020627859</v>
      </c>
      <c r="O725" s="117">
        <v>0.44592744355192243</v>
      </c>
      <c r="P725" s="117">
        <v>-2.3590402349513817E-2</v>
      </c>
      <c r="Q725" s="117">
        <v>2.2554439434127973</v>
      </c>
      <c r="R725" s="117">
        <v>-0.8874706745913995</v>
      </c>
      <c r="S725" s="117">
        <v>0.12395469297536219</v>
      </c>
      <c r="T725" s="117">
        <v>1.2915869458158664</v>
      </c>
      <c r="U725" s="114">
        <v>-0.11032237143754921</v>
      </c>
      <c r="V725" s="114">
        <v>0.23377369943558049</v>
      </c>
      <c r="W725" s="88">
        <v>1.3945155843479924</v>
      </c>
      <c r="X725" s="50"/>
      <c r="Y725" s="89">
        <v>724</v>
      </c>
      <c r="Z725" s="114">
        <f>(幕後結果!$AB$2+幕後結果!$AB$4*幕後結果_最佳化!$N1726)*12/3</f>
        <v>-0.65519375554512793</v>
      </c>
      <c r="AA725" s="114">
        <f>(幕後結果!$AC$2+幕後結果!$AC$4*幕後結果_最佳化!$O1726)*12/3</f>
        <v>1.559745606236933</v>
      </c>
      <c r="AB725" s="114">
        <f>(幕後結果!$AD$2+幕後結果!$AD$4*幕後結果_最佳化!$P1726)*12/3</f>
        <v>-1.1732114657542818</v>
      </c>
      <c r="AC725" s="114">
        <f>(幕後結果!$AE$2+幕後結果!$AE$4*幕後結果_最佳化!$Q1726)*12/3</f>
        <v>0.9541905359891345</v>
      </c>
      <c r="AD725" s="114">
        <f>(幕後結果!$AF$2+幕後結果!$AF$4*幕後結果_最佳化!$R1726)*12/3</f>
        <v>-1.486151472808487</v>
      </c>
      <c r="AE725" s="114">
        <f>(幕後結果!$AG$2+幕後結果!$AG$4*幕後結果_最佳化!$S1726)*12/3</f>
        <v>0.74180416940369653</v>
      </c>
      <c r="AF725" s="114">
        <f>(幕後結果!$AH$2+幕後結果!$AH$4*幕後結果_最佳化!$T1726)*12/3</f>
        <v>0.49831788571302632</v>
      </c>
      <c r="AG725" s="114">
        <f>(幕後結果!$AI$2+幕後結果!$AI$4*幕後結果_最佳化!$U1726)*12/3</f>
        <v>-1.434753195159977</v>
      </c>
      <c r="AH725" s="114">
        <f>(幕後結果!$AJ$2+幕後結果!$AJ$4*幕後結果_最佳化!$V1726)*12/3</f>
        <v>1.5756186103466039</v>
      </c>
      <c r="AI725" s="90">
        <f>(幕後結果!$AK$2+幕後結果!$AK$4*幕後結果_最佳化!$W1726)*12/3</f>
        <v>2.8749369621171526</v>
      </c>
      <c r="AJ725" s="50"/>
      <c r="AK725" s="50"/>
      <c r="AL725" s="50"/>
      <c r="AM725" s="98">
        <v>724</v>
      </c>
      <c r="AN725" s="118">
        <f t="shared" si="144"/>
        <v>5.1358293762844558E-2</v>
      </c>
      <c r="AO725" s="118">
        <f t="shared" si="145"/>
        <v>3.3149463739146366E-2</v>
      </c>
      <c r="AP725" s="118">
        <f t="shared" si="146"/>
        <v>5.107763936683541E-2</v>
      </c>
      <c r="AQ725" s="118">
        <f t="shared" si="147"/>
        <v>1.0176750144237568E-2</v>
      </c>
      <c r="AR725" s="118">
        <f t="shared" si="148"/>
        <v>0.25979740373611876</v>
      </c>
      <c r="AS725" s="118">
        <f t="shared" si="149"/>
        <v>0.27779382533946229</v>
      </c>
      <c r="AT725" s="118">
        <f t="shared" si="150"/>
        <v>0.15189134805419902</v>
      </c>
      <c r="AU725" s="118">
        <f t="shared" si="151"/>
        <v>7.7773135238873081E-2</v>
      </c>
      <c r="AV725" s="118">
        <f t="shared" si="152"/>
        <v>5.5635286665784899E-2</v>
      </c>
      <c r="AW725" s="118">
        <f t="shared" si="153"/>
        <v>3.1346853952497887E-2</v>
      </c>
      <c r="AX725" s="118">
        <f t="shared" si="154"/>
        <v>0.99999999999999989</v>
      </c>
      <c r="AY725" s="118">
        <f>SUMPRODUCT(AN725:AW725,幕後結果_最佳化!$Z$1005:$AI$1005)</f>
        <v>-0.2280557501293406</v>
      </c>
      <c r="AZ725" s="118">
        <f>(SUMPRODUCT(AN725:AW725,MMULT(AN725:AW725,幕後結果!$AB$9:$AK$18)))*252</f>
        <v>7.2540762694796798E-2</v>
      </c>
      <c r="BA725" s="118">
        <f t="shared" si="155"/>
        <v>0.26933392414398299</v>
      </c>
      <c r="BB725" s="113">
        <f t="shared" si="156"/>
        <v>-1.0060216179247088</v>
      </c>
      <c r="BC725" s="50"/>
      <c r="BD725" s="50"/>
    </row>
    <row r="726" spans="1:56">
      <c r="A726" s="85">
        <v>725</v>
      </c>
      <c r="B726" s="114">
        <v>0.58365287311161951</v>
      </c>
      <c r="C726" s="114">
        <v>0.37612073725692063</v>
      </c>
      <c r="D726" s="114">
        <v>0.41471885828962574</v>
      </c>
      <c r="E726" s="114">
        <v>0.82346973530987166</v>
      </c>
      <c r="F726" s="114">
        <v>0.60221195464832955</v>
      </c>
      <c r="G726" s="114">
        <v>0.84993220087807342</v>
      </c>
      <c r="H726" s="114">
        <v>0.13300931467470645</v>
      </c>
      <c r="I726" s="114">
        <v>0.76796467240776356</v>
      </c>
      <c r="J726" s="114">
        <v>0.94263523905341451</v>
      </c>
      <c r="K726" s="94">
        <v>0.66012331205678665</v>
      </c>
      <c r="L726" s="95"/>
      <c r="M726" s="96">
        <v>725</v>
      </c>
      <c r="N726" s="117">
        <v>0.2112473635764526</v>
      </c>
      <c r="O726" s="117">
        <v>-0.31568518269010676</v>
      </c>
      <c r="P726" s="117">
        <v>-0.21542277289201592</v>
      </c>
      <c r="Q726" s="117">
        <v>0.92866923460008888</v>
      </c>
      <c r="R726" s="117">
        <v>0.25907666266396645</v>
      </c>
      <c r="S726" s="117">
        <v>1.0361426480956701</v>
      </c>
      <c r="T726" s="117">
        <v>-1.1122780246953889</v>
      </c>
      <c r="U726" s="114">
        <v>0.73216042671054848</v>
      </c>
      <c r="V726" s="114">
        <v>1.5772869147312427</v>
      </c>
      <c r="W726" s="88">
        <v>0.41279969369160957</v>
      </c>
      <c r="X726" s="50"/>
      <c r="Y726" s="89">
        <v>725</v>
      </c>
      <c r="Z726" s="114">
        <f>(幕後結果!$AB$2+幕後結果!$AB$4*幕後結果_最佳化!$N1727)*12/3</f>
        <v>0.21398392315253725</v>
      </c>
      <c r="AA726" s="114">
        <f>(幕後結果!$AC$2+幕後結果!$AC$4*幕後結果_最佳化!$O1727)*12/3</f>
        <v>1.2345572628973802</v>
      </c>
      <c r="AB726" s="114">
        <f>(幕後結果!$AD$2+幕後結果!$AD$4*幕後結果_最佳化!$P1727)*12/3</f>
        <v>-0.92942407549198258</v>
      </c>
      <c r="AC726" s="114">
        <f>(幕後結果!$AE$2+幕後結果!$AE$4*幕後結果_最佳化!$Q1727)*12/3</f>
        <v>9.0566337041219802E-2</v>
      </c>
      <c r="AD726" s="114">
        <f>(幕後結果!$AF$2+幕後結果!$AF$4*幕後結果_最佳化!$R1727)*12/3</f>
        <v>-0.39846345636502561</v>
      </c>
      <c r="AE726" s="114">
        <f>(幕後結果!$AG$2+幕後結果!$AG$4*幕後結果_最佳化!$S1727)*12/3</f>
        <v>1.5645040008801778</v>
      </c>
      <c r="AF726" s="114">
        <f>(幕後結果!$AH$2+幕後結果!$AH$4*幕後結果_最佳化!$T1727)*12/3</f>
        <v>-0.62666926226712216</v>
      </c>
      <c r="AG726" s="114">
        <f>(幕後結果!$AI$2+幕後結果!$AI$4*幕後結果_最佳化!$U1727)*12/3</f>
        <v>-0.29299255560610704</v>
      </c>
      <c r="AH726" s="114">
        <f>(幕後結果!$AJ$2+幕後結果!$AJ$4*幕後結果_最佳化!$V1727)*12/3</f>
        <v>1.3383837230310291</v>
      </c>
      <c r="AI726" s="90">
        <f>(幕後結果!$AK$2+幕後結果!$AK$4*幕後結果_最佳化!$W1727)*12/3</f>
        <v>1.6659407457871396</v>
      </c>
      <c r="AJ726" s="50"/>
      <c r="AK726" s="50"/>
      <c r="AL726" s="50"/>
      <c r="AM726" s="98">
        <v>725</v>
      </c>
      <c r="AN726" s="118">
        <f t="shared" si="144"/>
        <v>0.22075456824646505</v>
      </c>
      <c r="AO726" s="118">
        <f t="shared" si="145"/>
        <v>8.5270406762511172E-2</v>
      </c>
      <c r="AP726" s="118">
        <f t="shared" si="146"/>
        <v>0.11560585153814543</v>
      </c>
      <c r="AQ726" s="118">
        <f t="shared" si="147"/>
        <v>4.1340633458816514E-2</v>
      </c>
      <c r="AR726" s="118">
        <f t="shared" si="148"/>
        <v>0.23004744915234557</v>
      </c>
      <c r="AS726" s="118">
        <f t="shared" si="149"/>
        <v>7.550933238938308E-2</v>
      </c>
      <c r="AT726" s="118">
        <f t="shared" si="150"/>
        <v>2.6029900222553144E-2</v>
      </c>
      <c r="AU726" s="118">
        <f t="shared" si="151"/>
        <v>1.8410679449134923E-2</v>
      </c>
      <c r="AV726" s="118">
        <f t="shared" si="152"/>
        <v>2.6643221775610713E-2</v>
      </c>
      <c r="AW726" s="118">
        <f t="shared" si="153"/>
        <v>0.16038795700503447</v>
      </c>
      <c r="AX726" s="118">
        <f t="shared" si="154"/>
        <v>1</v>
      </c>
      <c r="AY726" s="118">
        <f>SUMPRODUCT(AN726:AW726,幕後結果_最佳化!$Z$1005:$AI$1005)</f>
        <v>-5.2837147003730489E-2</v>
      </c>
      <c r="AZ726" s="118">
        <f>(SUMPRODUCT(AN726:AW726,MMULT(AN726:AW726,幕後結果!$AB$9:$AK$18)))*252</f>
        <v>9.9738750097170828E-2</v>
      </c>
      <c r="BA726" s="118">
        <f t="shared" si="155"/>
        <v>0.31581442351034383</v>
      </c>
      <c r="BB726" s="113">
        <f t="shared" si="156"/>
        <v>-0.30314368146835069</v>
      </c>
      <c r="BC726" s="50"/>
      <c r="BD726" s="50"/>
    </row>
    <row r="727" spans="1:56">
      <c r="A727" s="85">
        <v>726</v>
      </c>
      <c r="B727" s="114">
        <v>0.39620392678070804</v>
      </c>
      <c r="C727" s="114">
        <v>7.1254870478637988E-2</v>
      </c>
      <c r="D727" s="114">
        <v>1.0441306941882056E-2</v>
      </c>
      <c r="E727" s="114">
        <v>0.72187185409280552</v>
      </c>
      <c r="F727" s="114">
        <v>0.3026831074962113</v>
      </c>
      <c r="G727" s="114">
        <v>0.96114723378913625</v>
      </c>
      <c r="H727" s="114">
        <v>0.91827634623802723</v>
      </c>
      <c r="I727" s="114">
        <v>0.96993399679679504</v>
      </c>
      <c r="J727" s="114">
        <v>0.9162864319405204</v>
      </c>
      <c r="K727" s="94">
        <v>0.88731740233500034</v>
      </c>
      <c r="L727" s="95"/>
      <c r="M727" s="96">
        <v>726</v>
      </c>
      <c r="N727" s="117">
        <v>-0.26318517916007805</v>
      </c>
      <c r="O727" s="117">
        <v>-1.4665087435061117</v>
      </c>
      <c r="P727" s="117">
        <v>-2.31010008249475</v>
      </c>
      <c r="Q727" s="117">
        <v>0.58841124486277196</v>
      </c>
      <c r="R727" s="117">
        <v>-0.51669911351953268</v>
      </c>
      <c r="S727" s="117">
        <v>1.764157104630715</v>
      </c>
      <c r="T727" s="117">
        <v>1.3935706139598831</v>
      </c>
      <c r="U727" s="114">
        <v>1.8798244549175858</v>
      </c>
      <c r="V727" s="114">
        <v>1.380518244687547</v>
      </c>
      <c r="W727" s="88">
        <v>1.2123845942178784</v>
      </c>
      <c r="X727" s="50"/>
      <c r="Y727" s="89">
        <v>726</v>
      </c>
      <c r="Z727" s="114">
        <f>(幕後結果!$AB$2+幕後結果!$AB$4*幕後結果_最佳化!$N1728)*12/3</f>
        <v>-0.37504798857796012</v>
      </c>
      <c r="AA727" s="114">
        <f>(幕後結果!$AC$2+幕後結果!$AC$4*幕後結果_最佳化!$O1728)*12/3</f>
        <v>-0.26660367144053088</v>
      </c>
      <c r="AB727" s="114">
        <f>(幕後結果!$AD$2+幕後結果!$AD$4*幕後結果_最佳化!$P1728)*12/3</f>
        <v>-4.1111764212974409</v>
      </c>
      <c r="AC727" s="114">
        <f>(幕後結果!$AE$2+幕後結果!$AE$4*幕後結果_最佳化!$Q1728)*12/3</f>
        <v>-0.29919714039800344</v>
      </c>
      <c r="AD727" s="114">
        <f>(幕後結果!$AF$2+幕後結果!$AF$4*幕後結果_最佳化!$R1728)*12/3</f>
        <v>-1.9521941644660963</v>
      </c>
      <c r="AE727" s="114">
        <f>(幕後結果!$AG$2+幕後結果!$AG$4*幕後結果_最佳化!$S1728)*12/3</f>
        <v>1.4795408014151297</v>
      </c>
      <c r="AF727" s="114">
        <f>(幕後結果!$AH$2+幕後結果!$AH$4*幕後結果_最佳化!$T1728)*12/3</f>
        <v>0.18333385563233864</v>
      </c>
      <c r="AG727" s="114">
        <f>(幕後結果!$AI$2+幕後結果!$AI$4*幕後結果_最佳化!$U1728)*12/3</f>
        <v>0.57477532105027684</v>
      </c>
      <c r="AH727" s="114">
        <f>(幕後結果!$AJ$2+幕後結果!$AJ$4*幕後結果_最佳化!$V1728)*12/3</f>
        <v>1.5177986888865937</v>
      </c>
      <c r="AI727" s="90">
        <f>(幕後結果!$AK$2+幕後結果!$AK$4*幕後結果_最佳化!$W1728)*12/3</f>
        <v>2.5612736353348766</v>
      </c>
      <c r="AJ727" s="50"/>
      <c r="AK727" s="50"/>
      <c r="AL727" s="50"/>
      <c r="AM727" s="98">
        <v>726</v>
      </c>
      <c r="AN727" s="118">
        <f t="shared" si="144"/>
        <v>0.10063851086407578</v>
      </c>
      <c r="AO727" s="118">
        <f t="shared" si="145"/>
        <v>2.0951441193155652E-2</v>
      </c>
      <c r="AP727" s="118">
        <f t="shared" si="146"/>
        <v>0.11478818081650687</v>
      </c>
      <c r="AQ727" s="118">
        <f t="shared" si="147"/>
        <v>9.9130330413814052E-3</v>
      </c>
      <c r="AR727" s="118">
        <f t="shared" si="148"/>
        <v>9.9215043213111476E-2</v>
      </c>
      <c r="AS727" s="118">
        <f t="shared" si="149"/>
        <v>0.15171905052955287</v>
      </c>
      <c r="AT727" s="118">
        <f t="shared" si="150"/>
        <v>0.19606155099044187</v>
      </c>
      <c r="AU727" s="118">
        <f t="shared" si="151"/>
        <v>6.5096761575318976E-2</v>
      </c>
      <c r="AV727" s="118">
        <f t="shared" si="152"/>
        <v>8.9605519652983565E-2</v>
      </c>
      <c r="AW727" s="118">
        <f t="shared" si="153"/>
        <v>0.15201090812347154</v>
      </c>
      <c r="AX727" s="118">
        <f t="shared" si="154"/>
        <v>1</v>
      </c>
      <c r="AY727" s="118">
        <f>SUMPRODUCT(AN727:AW727,幕後結果_最佳化!$Z$1005:$AI$1005)</f>
        <v>-7.4311183364601296E-2</v>
      </c>
      <c r="AZ727" s="118">
        <f>(SUMPRODUCT(AN727:AW727,MMULT(AN727:AW727,幕後結果!$AB$9:$AK$18)))*252</f>
        <v>6.0367324811783495E-2</v>
      </c>
      <c r="BA727" s="118">
        <f t="shared" si="155"/>
        <v>0.24569762882816654</v>
      </c>
      <c r="BB727" s="113">
        <f t="shared" si="156"/>
        <v>-0.47705459724471022</v>
      </c>
      <c r="BC727" s="50"/>
      <c r="BD727" s="50"/>
    </row>
    <row r="728" spans="1:56">
      <c r="A728" s="85">
        <v>727</v>
      </c>
      <c r="B728" s="114">
        <v>0.46007778664580523</v>
      </c>
      <c r="C728" s="114">
        <v>0.58040902814683948</v>
      </c>
      <c r="D728" s="114">
        <v>0.18127149012324995</v>
      </c>
      <c r="E728" s="114">
        <v>0.57431302947472918</v>
      </c>
      <c r="F728" s="114">
        <v>0.34469095290763163</v>
      </c>
      <c r="G728" s="114">
        <v>0.72341339340416821</v>
      </c>
      <c r="H728" s="114">
        <v>0.7159649913798658</v>
      </c>
      <c r="I728" s="114">
        <v>0.80962226525669734</v>
      </c>
      <c r="J728" s="114">
        <v>0.17348479700583752</v>
      </c>
      <c r="K728" s="94">
        <v>0.95226930154062561</v>
      </c>
      <c r="L728" s="95"/>
      <c r="M728" s="96">
        <v>727</v>
      </c>
      <c r="N728" s="117">
        <v>-0.10023775436277065</v>
      </c>
      <c r="O728" s="117">
        <v>0.20293998152137829</v>
      </c>
      <c r="P728" s="117">
        <v>-0.91053016622039518</v>
      </c>
      <c r="Q728" s="117">
        <v>0.18736566520195644</v>
      </c>
      <c r="R728" s="117">
        <v>-0.39969400825425666</v>
      </c>
      <c r="S728" s="117">
        <v>0.59301186288604146</v>
      </c>
      <c r="T728" s="117">
        <v>0.57089618486891147</v>
      </c>
      <c r="U728" s="114">
        <v>0.87650516549794577</v>
      </c>
      <c r="V728" s="114">
        <v>-0.94048352980929328</v>
      </c>
      <c r="W728" s="88">
        <v>1.6672666401711798</v>
      </c>
      <c r="X728" s="50"/>
      <c r="Y728" s="89">
        <v>727</v>
      </c>
      <c r="Z728" s="114">
        <f>(幕後結果!$AB$2+幕後結果!$AB$4*幕後結果_最佳化!$N1729)*12/3</f>
        <v>-0.17274054864920033</v>
      </c>
      <c r="AA728" s="114">
        <f>(幕後結果!$AC$2+幕後結果!$AC$4*幕後結果_最佳化!$O1729)*12/3</f>
        <v>1.5648890188080913</v>
      </c>
      <c r="AB728" s="114">
        <f>(幕後結果!$AD$2+幕後結果!$AD$4*幕後結果_最佳化!$P1729)*12/3</f>
        <v>-1.7799231155228303</v>
      </c>
      <c r="AC728" s="114">
        <f>(幕後結果!$AE$2+幕後結果!$AE$4*幕後結果_最佳化!$Q1729)*12/3</f>
        <v>-0.35156895040867803</v>
      </c>
      <c r="AD728" s="114">
        <f>(幕後結果!$AF$2+幕後結果!$AF$4*幕後結果_最佳化!$R1729)*12/3</f>
        <v>-1.3771310418540292</v>
      </c>
      <c r="AE728" s="114">
        <f>(幕後結果!$AG$2+幕後結果!$AG$4*幕後結果_最佳化!$S1729)*12/3</f>
        <v>0.87299650100816706</v>
      </c>
      <c r="AF728" s="114">
        <f>(幕後結果!$AH$2+幕後結果!$AH$4*幕後結果_最佳化!$T1729)*12/3</f>
        <v>-8.0729504995530499E-2</v>
      </c>
      <c r="AG728" s="114">
        <f>(幕後結果!$AI$2+幕後結果!$AI$4*幕後結果_最佳化!$U1729)*12/3</f>
        <v>-0.81233298546943367</v>
      </c>
      <c r="AH728" s="114">
        <f>(幕後結果!$AJ$2+幕後結果!$AJ$4*幕後結果_最佳化!$V1729)*12/3</f>
        <v>0.40746930810161058</v>
      </c>
      <c r="AI728" s="90">
        <f>(幕後結果!$AK$2+幕後結果!$AK$4*幕後結果_最佳化!$W1729)*12/3</f>
        <v>2.5343009251411139</v>
      </c>
      <c r="AJ728" s="50"/>
      <c r="AK728" s="50"/>
      <c r="AL728" s="50"/>
      <c r="AM728" s="98">
        <v>727</v>
      </c>
      <c r="AN728" s="118">
        <f t="shared" si="144"/>
        <v>0.16916999759481269</v>
      </c>
      <c r="AO728" s="118">
        <f t="shared" si="145"/>
        <v>0.13077084183655976</v>
      </c>
      <c r="AP728" s="118">
        <f t="shared" si="146"/>
        <v>0.14057637833145273</v>
      </c>
      <c r="AQ728" s="118">
        <f t="shared" si="147"/>
        <v>3.8094794898261269E-3</v>
      </c>
      <c r="AR728" s="118">
        <f t="shared" si="148"/>
        <v>0.16951047799967958</v>
      </c>
      <c r="AS728" s="118">
        <f t="shared" si="149"/>
        <v>1.4104072909481035E-3</v>
      </c>
      <c r="AT728" s="118">
        <f t="shared" si="150"/>
        <v>7.6567602728070394E-2</v>
      </c>
      <c r="AU728" s="118">
        <f t="shared" si="151"/>
        <v>6.674634041291469E-2</v>
      </c>
      <c r="AV728" s="118">
        <f t="shared" si="152"/>
        <v>4.5273978534483887E-2</v>
      </c>
      <c r="AW728" s="118">
        <f t="shared" si="153"/>
        <v>0.19616449578125211</v>
      </c>
      <c r="AX728" s="118">
        <f t="shared" si="154"/>
        <v>1</v>
      </c>
      <c r="AY728" s="118">
        <f>SUMPRODUCT(AN728:AW728,幕後結果_最佳化!$Z$1005:$AI$1005)</f>
        <v>-2.2458478848349644E-2</v>
      </c>
      <c r="AZ728" s="118">
        <f>(SUMPRODUCT(AN728:AW728,MMULT(AN728:AW728,幕後結果!$AB$9:$AK$18)))*252</f>
        <v>9.624383161670412E-2</v>
      </c>
      <c r="BA728" s="118">
        <f t="shared" si="155"/>
        <v>0.31023189974066839</v>
      </c>
      <c r="BB728" s="113">
        <f t="shared" si="156"/>
        <v>-0.21067620352060712</v>
      </c>
      <c r="BC728" s="50"/>
      <c r="BD728" s="50"/>
    </row>
    <row r="729" spans="1:56">
      <c r="A729" s="85">
        <v>728</v>
      </c>
      <c r="B729" s="114">
        <v>0.820778480662121</v>
      </c>
      <c r="C729" s="114">
        <v>7.6235094956149441E-2</v>
      </c>
      <c r="D729" s="114">
        <v>3.9027259443970008E-2</v>
      </c>
      <c r="E729" s="114">
        <v>0.60178987606937806</v>
      </c>
      <c r="F729" s="114">
        <v>0.56619526337380566</v>
      </c>
      <c r="G729" s="114">
        <v>0.10179939627111767</v>
      </c>
      <c r="H729" s="114">
        <v>0.93846450189639419</v>
      </c>
      <c r="I729" s="114">
        <v>0.20163593207083363</v>
      </c>
      <c r="J729" s="114">
        <v>0.58241791635799034</v>
      </c>
      <c r="K729" s="94">
        <v>0.95071573729713355</v>
      </c>
      <c r="L729" s="95"/>
      <c r="M729" s="96">
        <v>728</v>
      </c>
      <c r="N729" s="117">
        <v>0.91833589853919251</v>
      </c>
      <c r="O729" s="117">
        <v>-1.4308605340087293</v>
      </c>
      <c r="P729" s="117">
        <v>-1.7620874764966399</v>
      </c>
      <c r="Q729" s="117">
        <v>0.2579827141908087</v>
      </c>
      <c r="R729" s="117">
        <v>0.16669572014070883</v>
      </c>
      <c r="S729" s="117">
        <v>-1.2713650997790258</v>
      </c>
      <c r="T729" s="117">
        <v>1.5420106887085494</v>
      </c>
      <c r="U729" s="114">
        <v>-0.83579211319214441</v>
      </c>
      <c r="V729" s="114">
        <v>0.20808299153880216</v>
      </c>
      <c r="W729" s="88">
        <v>1.6518333630219728</v>
      </c>
      <c r="X729" s="50"/>
      <c r="Y729" s="89">
        <v>728</v>
      </c>
      <c r="Z729" s="114">
        <f>(幕後結果!$AB$2+幕後結果!$AB$4*幕後結果_最佳化!$N1730)*12/3</f>
        <v>1.0918699743695495</v>
      </c>
      <c r="AA729" s="114">
        <f>(幕後結果!$AC$2+幕後結果!$AC$4*幕後結果_最佳化!$O1730)*12/3</f>
        <v>0.54885268639655782</v>
      </c>
      <c r="AB729" s="114">
        <f>(幕後結果!$AD$2+幕後結果!$AD$4*幕後結果_最佳化!$P1730)*12/3</f>
        <v>-2.2414530798150092</v>
      </c>
      <c r="AC729" s="114">
        <f>(幕後結果!$AE$2+幕後結果!$AE$4*幕後結果_最佳化!$Q1730)*12/3</f>
        <v>-0.38953187245548748</v>
      </c>
      <c r="AD729" s="114">
        <f>(幕後結果!$AF$2+幕後結果!$AF$4*幕後結果_最佳化!$R1730)*12/3</f>
        <v>-0.7427479442081556</v>
      </c>
      <c r="AE729" s="114">
        <f>(幕後結果!$AG$2+幕後結果!$AG$4*幕後結果_最佳化!$S1730)*12/3</f>
        <v>-0.77676677869900013</v>
      </c>
      <c r="AF729" s="114">
        <f>(幕後結果!$AH$2+幕後結果!$AH$4*幕後結果_最佳化!$T1730)*12/3</f>
        <v>0.25049805099479938</v>
      </c>
      <c r="AG729" s="114">
        <f>(幕後結果!$AI$2+幕後結果!$AI$4*幕後結果_最佳化!$U1730)*12/3</f>
        <v>-2.4832652109675553</v>
      </c>
      <c r="AH729" s="114">
        <f>(幕後結果!$AJ$2+幕後結果!$AJ$4*幕後結果_最佳化!$V1730)*12/3</f>
        <v>0.72920209538085057</v>
      </c>
      <c r="AI729" s="90">
        <f>(幕後結果!$AK$2+幕後結果!$AK$4*幕後結果_最佳化!$W1730)*12/3</f>
        <v>2.536662536357952</v>
      </c>
      <c r="AJ729" s="50"/>
      <c r="AK729" s="50"/>
      <c r="AL729" s="50"/>
      <c r="AM729" s="98">
        <v>728</v>
      </c>
      <c r="AN729" s="118">
        <f t="shared" si="144"/>
        <v>8.5285811743112741E-2</v>
      </c>
      <c r="AO729" s="118">
        <f t="shared" si="145"/>
        <v>3.6244197034928816E-2</v>
      </c>
      <c r="AP729" s="118">
        <f t="shared" si="146"/>
        <v>4.3228641713464092E-2</v>
      </c>
      <c r="AQ729" s="118">
        <f t="shared" si="147"/>
        <v>0.12969285691526836</v>
      </c>
      <c r="AR729" s="118">
        <f t="shared" si="148"/>
        <v>0.18019938325663812</v>
      </c>
      <c r="AS729" s="118">
        <f t="shared" si="149"/>
        <v>0.20061592246846807</v>
      </c>
      <c r="AT729" s="118">
        <f t="shared" si="150"/>
        <v>2.5996033112641384E-3</v>
      </c>
      <c r="AU729" s="118">
        <f t="shared" si="151"/>
        <v>0.1095912987292379</v>
      </c>
      <c r="AV729" s="118">
        <f t="shared" si="152"/>
        <v>0.1992697610394476</v>
      </c>
      <c r="AW729" s="118">
        <f t="shared" si="153"/>
        <v>1.3272523788170325E-2</v>
      </c>
      <c r="AX729" s="118">
        <f t="shared" si="154"/>
        <v>1.0000000000000002</v>
      </c>
      <c r="AY729" s="118">
        <f>SUMPRODUCT(AN729:AW729,幕後結果_最佳化!$Z$1005:$AI$1005)</f>
        <v>-0.16548390269296628</v>
      </c>
      <c r="AZ729" s="118">
        <f>(SUMPRODUCT(AN729:AW729,MMULT(AN729:AW729,幕後結果!$AB$9:$AK$18)))*252</f>
        <v>6.5465442430869727E-2</v>
      </c>
      <c r="BA729" s="118">
        <f t="shared" si="155"/>
        <v>0.25586215513606098</v>
      </c>
      <c r="BB729" s="113">
        <f t="shared" si="156"/>
        <v>-0.81443815941499054</v>
      </c>
      <c r="BC729" s="50"/>
      <c r="BD729" s="50"/>
    </row>
    <row r="730" spans="1:56">
      <c r="A730" s="85">
        <v>729</v>
      </c>
      <c r="B730" s="114">
        <v>0.88516281556126364</v>
      </c>
      <c r="C730" s="114">
        <v>0.43648121922305094</v>
      </c>
      <c r="D730" s="114">
        <v>0.20409489858234742</v>
      </c>
      <c r="E730" s="114">
        <v>0.67359879478725904</v>
      </c>
      <c r="F730" s="114">
        <v>0.44772182126121729</v>
      </c>
      <c r="G730" s="114">
        <v>0.93221303746277839</v>
      </c>
      <c r="H730" s="114">
        <v>0.40364109264887515</v>
      </c>
      <c r="I730" s="114">
        <v>0.93002271092087274</v>
      </c>
      <c r="J730" s="114">
        <v>0.43393438384735239</v>
      </c>
      <c r="K730" s="94">
        <v>0.84951120440974104</v>
      </c>
      <c r="L730" s="95"/>
      <c r="M730" s="96">
        <v>729</v>
      </c>
      <c r="N730" s="117">
        <v>1.2011980932537423</v>
      </c>
      <c r="O730" s="117">
        <v>-0.15989671224609692</v>
      </c>
      <c r="P730" s="117">
        <v>-0.82708339146250232</v>
      </c>
      <c r="Q730" s="117">
        <v>0.4498724544622667</v>
      </c>
      <c r="R730" s="117">
        <v>-0.13141927390321914</v>
      </c>
      <c r="S730" s="117">
        <v>1.4924778295716661</v>
      </c>
      <c r="T730" s="117">
        <v>-0.24393367839854244</v>
      </c>
      <c r="U730" s="114">
        <v>1.4759601955943926</v>
      </c>
      <c r="V730" s="114">
        <v>-0.16636620513402717</v>
      </c>
      <c r="W730" s="88">
        <v>1.0343392556131186</v>
      </c>
      <c r="X730" s="50"/>
      <c r="Y730" s="89">
        <v>729</v>
      </c>
      <c r="Z730" s="114">
        <f>(幕後結果!$AB$2+幕後結果!$AB$4*幕後結果_最佳化!$N1731)*12/3</f>
        <v>1.4430576444816368</v>
      </c>
      <c r="AA730" s="114">
        <f>(幕後結果!$AC$2+幕後結果!$AC$4*幕後結果_最佳化!$O1731)*12/3</f>
        <v>2.0478394905553343</v>
      </c>
      <c r="AB730" s="114">
        <f>(幕後結果!$AD$2+幕後結果!$AD$4*幕後結果_最佳化!$P1731)*12/3</f>
        <v>-0.43087758769632867</v>
      </c>
      <c r="AC730" s="114">
        <f>(幕後結果!$AE$2+幕後結果!$AE$4*幕後結果_最佳化!$Q1731)*12/3</f>
        <v>-9.5703229469469964E-2</v>
      </c>
      <c r="AD730" s="114">
        <f>(幕後結果!$AF$2+幕後結果!$AF$4*幕後結果_最佳化!$R1731)*12/3</f>
        <v>-0.57503084067488175</v>
      </c>
      <c r="AE730" s="114">
        <f>(幕後結果!$AG$2+幕後結果!$AG$4*幕後結果_最佳化!$S1731)*12/3</f>
        <v>2.0836703357135096</v>
      </c>
      <c r="AF730" s="114">
        <f>(幕後結果!$AH$2+幕後結果!$AH$4*幕後結果_最佳化!$T1731)*12/3</f>
        <v>-0.38662907833211974</v>
      </c>
      <c r="AG730" s="114">
        <f>(幕後結果!$AI$2+幕後結果!$AI$4*幕後結果_最佳化!$U1731)*12/3</f>
        <v>0.73934574143675702</v>
      </c>
      <c r="AH730" s="114">
        <f>(幕後結果!$AJ$2+幕後結果!$AJ$4*幕後結果_最佳化!$V1731)*12/3</f>
        <v>0.73408221184916689</v>
      </c>
      <c r="AI730" s="90">
        <f>(幕後結果!$AK$2+幕後結果!$AK$4*幕後結果_最佳化!$W1731)*12/3</f>
        <v>2.4602600205096778</v>
      </c>
      <c r="AJ730" s="50"/>
      <c r="AK730" s="50"/>
      <c r="AL730" s="50"/>
      <c r="AM730" s="98">
        <v>729</v>
      </c>
      <c r="AN730" s="118">
        <f t="shared" si="144"/>
        <v>0.17304347928675667</v>
      </c>
      <c r="AO730" s="118">
        <f t="shared" si="145"/>
        <v>0.15467007780336037</v>
      </c>
      <c r="AP730" s="118">
        <f t="shared" si="146"/>
        <v>4.8100800180467399E-3</v>
      </c>
      <c r="AQ730" s="118">
        <f t="shared" si="147"/>
        <v>9.8919161927719421E-2</v>
      </c>
      <c r="AR730" s="118">
        <f t="shared" si="148"/>
        <v>3.5098534512370105E-2</v>
      </c>
      <c r="AS730" s="118">
        <f t="shared" si="149"/>
        <v>1.532679390682256E-2</v>
      </c>
      <c r="AT730" s="118">
        <f t="shared" si="150"/>
        <v>0.19305794554034816</v>
      </c>
      <c r="AU730" s="118">
        <f t="shared" si="151"/>
        <v>6.9265687856477881E-2</v>
      </c>
      <c r="AV730" s="118">
        <f t="shared" si="152"/>
        <v>0.18277497066832593</v>
      </c>
      <c r="AW730" s="118">
        <f t="shared" si="153"/>
        <v>7.3033268479772137E-2</v>
      </c>
      <c r="AX730" s="118">
        <f t="shared" si="154"/>
        <v>1</v>
      </c>
      <c r="AY730" s="118">
        <f>SUMPRODUCT(AN730:AW730,幕後結果_最佳化!$Z$1005:$AI$1005)</f>
        <v>0.1372040399020793</v>
      </c>
      <c r="AZ730" s="118">
        <f>(SUMPRODUCT(AN730:AW730,MMULT(AN730:AW730,幕後結果!$AB$9:$AK$18)))*252</f>
        <v>5.0297976334825412E-2</v>
      </c>
      <c r="BA730" s="118">
        <f t="shared" si="155"/>
        <v>0.22427210333616041</v>
      </c>
      <c r="BB730" s="113">
        <f t="shared" si="156"/>
        <v>0.42048938989405837</v>
      </c>
      <c r="BC730" s="50"/>
      <c r="BD730" s="50"/>
    </row>
    <row r="731" spans="1:56">
      <c r="A731" s="85">
        <v>730</v>
      </c>
      <c r="B731" s="114">
        <v>0.51759165698192477</v>
      </c>
      <c r="C731" s="114">
        <v>0.4751023061595836</v>
      </c>
      <c r="D731" s="114">
        <v>0.40498226478721389</v>
      </c>
      <c r="E731" s="114">
        <v>0.66554719199503443</v>
      </c>
      <c r="F731" s="114">
        <v>0.45874952323622997</v>
      </c>
      <c r="G731" s="114">
        <v>0.60292523401848097</v>
      </c>
      <c r="H731" s="114">
        <v>0.9836083351234004</v>
      </c>
      <c r="I731" s="114">
        <v>0.32241621642145635</v>
      </c>
      <c r="J731" s="114">
        <v>0.20970365781087774</v>
      </c>
      <c r="K731" s="94">
        <v>0.56999697509065261</v>
      </c>
      <c r="L731" s="95"/>
      <c r="M731" s="96">
        <v>730</v>
      </c>
      <c r="N731" s="117">
        <v>4.4110044738026308E-2</v>
      </c>
      <c r="O731" s="117">
        <v>-6.2449831816254721E-2</v>
      </c>
      <c r="P731" s="117">
        <v>-0.24047179059830845</v>
      </c>
      <c r="Q731" s="117">
        <v>0.42765046901844428</v>
      </c>
      <c r="R731" s="117">
        <v>-0.10358455320220369</v>
      </c>
      <c r="S731" s="117">
        <v>0.26092605461049456</v>
      </c>
      <c r="T731" s="117">
        <v>2.1347268342158303</v>
      </c>
      <c r="U731" s="114">
        <v>-0.46095285055797514</v>
      </c>
      <c r="V731" s="114">
        <v>-0.80744992104367519</v>
      </c>
      <c r="W731" s="88">
        <v>0.17636646360597161</v>
      </c>
      <c r="X731" s="50"/>
      <c r="Y731" s="89">
        <v>730</v>
      </c>
      <c r="Z731" s="114">
        <f>(幕後結果!$AB$2+幕後結果!$AB$4*幕後結果_最佳化!$N1732)*12/3</f>
        <v>6.4745186141131755E-3</v>
      </c>
      <c r="AA731" s="114">
        <f>(幕後結果!$AC$2+幕後結果!$AC$4*幕後結果_最佳化!$O1732)*12/3</f>
        <v>1.3859376101443504</v>
      </c>
      <c r="AB731" s="114">
        <f>(幕後結果!$AD$2+幕後結果!$AD$4*幕後結果_最佳化!$P1732)*12/3</f>
        <v>-1.0322004562808396</v>
      </c>
      <c r="AC731" s="114">
        <f>(幕後結果!$AE$2+幕後結果!$AE$4*幕後結果_最佳化!$Q1732)*12/3</f>
        <v>-0.2166894351297465</v>
      </c>
      <c r="AD731" s="114">
        <f>(幕後結果!$AF$2+幕後結果!$AF$4*幕後結果_最佳化!$R1732)*12/3</f>
        <v>-0.8993396652971839</v>
      </c>
      <c r="AE731" s="114">
        <f>(幕後結果!$AG$2+幕後結果!$AG$4*幕後結果_最佳化!$S1732)*12/3</f>
        <v>0.71639087408524793</v>
      </c>
      <c r="AF731" s="114">
        <f>(幕後結果!$AH$2+幕後結果!$AH$4*幕後結果_最佳化!$T1732)*12/3</f>
        <v>0.57748993035690788</v>
      </c>
      <c r="AG731" s="114">
        <f>(幕後結果!$AI$2+幕後結果!$AI$4*幕後結果_最佳化!$U1732)*12/3</f>
        <v>-1.9321427304573018</v>
      </c>
      <c r="AH731" s="114">
        <f>(幕後結果!$AJ$2+幕後結果!$AJ$4*幕後結果_最佳化!$V1732)*12/3</f>
        <v>0.87798152060724366</v>
      </c>
      <c r="AI731" s="90">
        <f>(幕後結果!$AK$2+幕後結果!$AK$4*幕後結果_最佳化!$W1732)*12/3</f>
        <v>1.3875863928356216</v>
      </c>
      <c r="AJ731" s="50"/>
      <c r="AK731" s="50"/>
      <c r="AL731" s="50"/>
      <c r="AM731" s="98">
        <v>730</v>
      </c>
      <c r="AN731" s="118">
        <f t="shared" si="144"/>
        <v>0.15531635152132767</v>
      </c>
      <c r="AO731" s="118">
        <f t="shared" si="145"/>
        <v>0.10119549676905733</v>
      </c>
      <c r="AP731" s="118">
        <f t="shared" si="146"/>
        <v>4.6985904217468594E-2</v>
      </c>
      <c r="AQ731" s="118">
        <f t="shared" si="147"/>
        <v>6.6950771156129546E-2</v>
      </c>
      <c r="AR731" s="118">
        <f t="shared" si="148"/>
        <v>0.15365245936638874</v>
      </c>
      <c r="AS731" s="118">
        <f t="shared" si="149"/>
        <v>0.14114719148021099</v>
      </c>
      <c r="AT731" s="118">
        <f t="shared" si="150"/>
        <v>0.13691640008177211</v>
      </c>
      <c r="AU731" s="118">
        <f t="shared" si="151"/>
        <v>9.3400854455593776E-2</v>
      </c>
      <c r="AV731" s="118">
        <f t="shared" si="152"/>
        <v>3.5470487054406252E-2</v>
      </c>
      <c r="AW731" s="118">
        <f t="shared" si="153"/>
        <v>6.8964083897644995E-2</v>
      </c>
      <c r="AX731" s="118">
        <f t="shared" si="154"/>
        <v>1</v>
      </c>
      <c r="AY731" s="118">
        <f>SUMPRODUCT(AN731:AW731,幕後結果_最佳化!$Z$1005:$AI$1005)</f>
        <v>-0.12375532863593117</v>
      </c>
      <c r="AZ731" s="118">
        <f>(SUMPRODUCT(AN731:AW731,MMULT(AN731:AW731,幕後結果!$AB$9:$AK$18)))*252</f>
        <v>6.9300711644402158E-2</v>
      </c>
      <c r="BA731" s="118">
        <f t="shared" si="155"/>
        <v>0.26325028327506539</v>
      </c>
      <c r="BB731" s="113">
        <f t="shared" si="156"/>
        <v>-0.63306799355576027</v>
      </c>
      <c r="BC731" s="50"/>
      <c r="BD731" s="50"/>
    </row>
    <row r="732" spans="1:56">
      <c r="A732" s="85">
        <v>731</v>
      </c>
      <c r="B732" s="114">
        <v>0.40131116377490716</v>
      </c>
      <c r="C732" s="114">
        <v>0.2916387389914985</v>
      </c>
      <c r="D732" s="114">
        <v>0.70748148649373821</v>
      </c>
      <c r="E732" s="114">
        <v>9.3566084893999202E-2</v>
      </c>
      <c r="F732" s="114">
        <v>0.97809251525358976</v>
      </c>
      <c r="G732" s="114">
        <v>1.5046474325949744E-2</v>
      </c>
      <c r="H732" s="114">
        <v>0.20628784932013366</v>
      </c>
      <c r="I732" s="114">
        <v>0.70072236903250085</v>
      </c>
      <c r="J732" s="114">
        <v>0.52982968076223425</v>
      </c>
      <c r="K732" s="94">
        <v>0.75994496986446758</v>
      </c>
      <c r="L732" s="95"/>
      <c r="M732" s="96">
        <v>731</v>
      </c>
      <c r="N732" s="117">
        <v>-0.24995476906888892</v>
      </c>
      <c r="O732" s="117">
        <v>-0.5486036535673281</v>
      </c>
      <c r="P732" s="117">
        <v>0.54604205823410323</v>
      </c>
      <c r="Q732" s="117">
        <v>-1.3191105106917715</v>
      </c>
      <c r="R732" s="117">
        <v>2.015856633379753</v>
      </c>
      <c r="S732" s="117">
        <v>-2.1688648155123618</v>
      </c>
      <c r="T732" s="117">
        <v>-0.81936938128052395</v>
      </c>
      <c r="U732" s="114">
        <v>0.52647925502182558</v>
      </c>
      <c r="V732" s="114">
        <v>7.4841730864852893E-2</v>
      </c>
      <c r="W732" s="88">
        <v>0.70612555595393101</v>
      </c>
      <c r="X732" s="50"/>
      <c r="Y732" s="89">
        <v>731</v>
      </c>
      <c r="Z732" s="114">
        <f>(幕後結果!$AB$2+幕後結果!$AB$4*幕後結果_最佳化!$N1733)*12/3</f>
        <v>-0.35862176767827075</v>
      </c>
      <c r="AA732" s="114">
        <f>(幕後結果!$AC$2+幕後結果!$AC$4*幕後結果_最佳化!$O1733)*12/3</f>
        <v>0.69007339163060122</v>
      </c>
      <c r="AB732" s="114">
        <f>(幕後結果!$AD$2+幕後結果!$AD$4*幕後結果_最佳化!$P1733)*12/3</f>
        <v>-0.72957337216013529</v>
      </c>
      <c r="AC732" s="114">
        <f>(幕後結果!$AE$2+幕後結果!$AE$4*幕後結果_最佳化!$Q1733)*12/3</f>
        <v>-1.4197238728678212</v>
      </c>
      <c r="AD732" s="114">
        <f>(幕後結果!$AF$2+幕後結果!$AF$4*幕後結果_最佳化!$R1733)*12/3</f>
        <v>0.92519238398705783</v>
      </c>
      <c r="AE732" s="114">
        <f>(幕後結果!$AG$2+幕後結果!$AG$4*幕後結果_最佳化!$S1733)*12/3</f>
        <v>-1.5011798285996927</v>
      </c>
      <c r="AF732" s="114">
        <f>(幕後結果!$AH$2+幕後結果!$AH$4*幕後結果_最佳化!$T1733)*12/3</f>
        <v>-0.7103165858483983</v>
      </c>
      <c r="AG732" s="114">
        <f>(幕後結果!$AI$2+幕後結果!$AI$4*幕後結果_最佳化!$U1733)*12/3</f>
        <v>-0.85692939312978211</v>
      </c>
      <c r="AH732" s="114">
        <f>(幕後結果!$AJ$2+幕後結果!$AJ$4*幕後結果_最佳化!$V1733)*12/3</f>
        <v>-5.2229213862610147E-2</v>
      </c>
      <c r="AI732" s="90">
        <f>(幕後結果!$AK$2+幕後結果!$AK$4*幕後結果_最佳化!$W1733)*12/3</f>
        <v>0.98760230652390957</v>
      </c>
      <c r="AJ732" s="50"/>
      <c r="AK732" s="50"/>
      <c r="AL732" s="50"/>
      <c r="AM732" s="98">
        <v>731</v>
      </c>
      <c r="AN732" s="118">
        <f t="shared" si="144"/>
        <v>9.4989606526109743E-2</v>
      </c>
      <c r="AO732" s="118">
        <f t="shared" si="145"/>
        <v>0.14323914425039261</v>
      </c>
      <c r="AP732" s="118">
        <f t="shared" si="146"/>
        <v>0.17324303998599364</v>
      </c>
      <c r="AQ732" s="118">
        <f t="shared" si="147"/>
        <v>2.7197410885811762E-2</v>
      </c>
      <c r="AR732" s="118">
        <f t="shared" si="148"/>
        <v>7.0423583253316976E-2</v>
      </c>
      <c r="AS732" s="118">
        <f t="shared" si="149"/>
        <v>0.158304153593675</v>
      </c>
      <c r="AT732" s="118">
        <f t="shared" si="150"/>
        <v>3.3396568126990323E-2</v>
      </c>
      <c r="AU732" s="118">
        <f t="shared" si="151"/>
        <v>7.363844505326303E-2</v>
      </c>
      <c r="AV732" s="118">
        <f t="shared" si="152"/>
        <v>9.3461830586166902E-2</v>
      </c>
      <c r="AW732" s="118">
        <f t="shared" si="153"/>
        <v>0.13210621773828013</v>
      </c>
      <c r="AX732" s="118">
        <f t="shared" si="154"/>
        <v>1</v>
      </c>
      <c r="AY732" s="118">
        <f>SUMPRODUCT(AN732:AW732,幕後結果_最佳化!$Z$1005:$AI$1005)</f>
        <v>9.9220783535396734E-2</v>
      </c>
      <c r="AZ732" s="118">
        <f>(SUMPRODUCT(AN732:AW732,MMULT(AN732:AW732,幕後結果!$AB$9:$AK$18)))*252</f>
        <v>9.0396394728191942E-2</v>
      </c>
      <c r="BA732" s="118">
        <f t="shared" si="155"/>
        <v>0.30065993202984653</v>
      </c>
      <c r="BB732" s="113">
        <f t="shared" si="156"/>
        <v>0.1873238750343553</v>
      </c>
      <c r="BC732" s="50"/>
      <c r="BD732" s="50"/>
    </row>
    <row r="733" spans="1:56">
      <c r="A733" s="85">
        <v>732</v>
      </c>
      <c r="B733" s="114">
        <v>0.6105759208297572</v>
      </c>
      <c r="C733" s="114">
        <v>0.81871650289865494</v>
      </c>
      <c r="D733" s="114">
        <v>0.35851784304123169</v>
      </c>
      <c r="E733" s="114">
        <v>0.66210408310213564</v>
      </c>
      <c r="F733" s="114">
        <v>0.35151699962977512</v>
      </c>
      <c r="G733" s="114">
        <v>0.63435107178659411</v>
      </c>
      <c r="H733" s="114">
        <v>0.93143326163538065</v>
      </c>
      <c r="I733" s="114">
        <v>0.46293222463406658</v>
      </c>
      <c r="J733" s="114">
        <v>0.78946774948577136</v>
      </c>
      <c r="K733" s="94">
        <v>7.9100561525191626E-3</v>
      </c>
      <c r="L733" s="95"/>
      <c r="M733" s="96">
        <v>732</v>
      </c>
      <c r="N733" s="117">
        <v>0.28082039700355044</v>
      </c>
      <c r="O733" s="117">
        <v>0.9104846104009976</v>
      </c>
      <c r="P733" s="117">
        <v>-0.3624233593614003</v>
      </c>
      <c r="Q733" s="117">
        <v>0.41821239543075089</v>
      </c>
      <c r="R733" s="117">
        <v>-0.38122810087340869</v>
      </c>
      <c r="S733" s="117">
        <v>0.34339960529256397</v>
      </c>
      <c r="T733" s="117">
        <v>1.4865508517930186</v>
      </c>
      <c r="U733" s="114">
        <v>-9.304923212362326E-2</v>
      </c>
      <c r="V733" s="114">
        <v>0.80457581848640247</v>
      </c>
      <c r="W733" s="88">
        <v>-2.4130393311298133</v>
      </c>
      <c r="X733" s="50"/>
      <c r="Y733" s="89">
        <v>732</v>
      </c>
      <c r="Z733" s="114">
        <f>(幕後結果!$AB$2+幕後結果!$AB$4*幕後結果_最佳化!$N1734)*12/3</f>
        <v>0.30036235041656101</v>
      </c>
      <c r="AA733" s="114">
        <f>(幕後結果!$AC$2+幕後結果!$AC$4*幕後結果_最佳化!$O1734)*12/3</f>
        <v>2.5467225307066421</v>
      </c>
      <c r="AB733" s="114">
        <f>(幕後結果!$AD$2+幕後結果!$AD$4*幕後結果_最佳化!$P1734)*12/3</f>
        <v>-0.5005615141673152</v>
      </c>
      <c r="AC733" s="114">
        <f>(幕後結果!$AE$2+幕後結果!$AE$4*幕後結果_最佳化!$Q1734)*12/3</f>
        <v>-8.6536970355015508E-2</v>
      </c>
      <c r="AD733" s="114">
        <f>(幕後結果!$AF$2+幕後結果!$AF$4*幕後結果_最佳化!$R1734)*12/3</f>
        <v>-0.97724523357641291</v>
      </c>
      <c r="AE733" s="114">
        <f>(幕後結果!$AG$2+幕後結果!$AG$4*幕後結果_最佳化!$S1734)*12/3</f>
        <v>0.98874450729012375</v>
      </c>
      <c r="AF733" s="114">
        <f>(幕後結果!$AH$2+幕後結果!$AH$4*幕後結果_最佳化!$T1734)*12/3</f>
        <v>0.35324298134701654</v>
      </c>
      <c r="AG733" s="114">
        <f>(幕後結果!$AI$2+幕後結果!$AI$4*幕後結果_最佳化!$U1734)*12/3</f>
        <v>-1.7219879300673513</v>
      </c>
      <c r="AH733" s="114">
        <f>(幕後結果!$AJ$2+幕後結果!$AJ$4*幕後結果_最佳化!$V1734)*12/3</f>
        <v>1.6055067288522105</v>
      </c>
      <c r="AI733" s="90">
        <f>(幕後結果!$AK$2+幕後結果!$AK$4*幕後結果_最佳化!$W1734)*12/3</f>
        <v>-0.64752934380081328</v>
      </c>
      <c r="AJ733" s="50"/>
      <c r="AK733" s="50"/>
      <c r="AL733" s="50"/>
      <c r="AM733" s="98">
        <v>732</v>
      </c>
      <c r="AN733" s="118">
        <f t="shared" si="144"/>
        <v>1.38001149297569E-2</v>
      </c>
      <c r="AO733" s="118">
        <f t="shared" si="145"/>
        <v>0.12496498662175863</v>
      </c>
      <c r="AP733" s="118">
        <f t="shared" si="146"/>
        <v>4.3105416710634357E-2</v>
      </c>
      <c r="AQ733" s="118">
        <f t="shared" si="147"/>
        <v>5.7056602236110567E-2</v>
      </c>
      <c r="AR733" s="118">
        <f t="shared" si="148"/>
        <v>0.17345173847545708</v>
      </c>
      <c r="AS733" s="118">
        <f t="shared" si="149"/>
        <v>0.11565359254646024</v>
      </c>
      <c r="AT733" s="118">
        <f t="shared" si="150"/>
        <v>4.2693244844301405E-2</v>
      </c>
      <c r="AU733" s="118">
        <f t="shared" si="151"/>
        <v>5.6303924599336391E-2</v>
      </c>
      <c r="AV733" s="118">
        <f t="shared" si="152"/>
        <v>0.19590076788217622</v>
      </c>
      <c r="AW733" s="118">
        <f t="shared" si="153"/>
        <v>0.17706961115400829</v>
      </c>
      <c r="AX733" s="118">
        <f t="shared" si="154"/>
        <v>1</v>
      </c>
      <c r="AY733" s="118">
        <f>SUMPRODUCT(AN733:AW733,幕後結果_最佳化!$Z$1005:$AI$1005)</f>
        <v>0.17451704379873667</v>
      </c>
      <c r="AZ733" s="118">
        <f>(SUMPRODUCT(AN733:AW733,MMULT(AN733:AW733,幕後結果!$AB$9:$AK$18)))*252</f>
        <v>5.9453165186828125E-2</v>
      </c>
      <c r="BA733" s="118">
        <f t="shared" si="155"/>
        <v>0.24383019744655937</v>
      </c>
      <c r="BB733" s="113">
        <f t="shared" si="156"/>
        <v>0.53978976015710023</v>
      </c>
      <c r="BC733" s="50"/>
      <c r="BD733" s="50"/>
    </row>
    <row r="734" spans="1:56">
      <c r="A734" s="85">
        <v>733</v>
      </c>
      <c r="B734" s="114">
        <v>0.13569560396176694</v>
      </c>
      <c r="C734" s="114">
        <v>0.18547933817332685</v>
      </c>
      <c r="D734" s="114">
        <v>0.55823506582301663</v>
      </c>
      <c r="E734" s="114">
        <v>0.41523063256896076</v>
      </c>
      <c r="F734" s="114">
        <v>0.3722461736979128</v>
      </c>
      <c r="G734" s="114">
        <v>0.67407981946438</v>
      </c>
      <c r="H734" s="114">
        <v>0.23045148479295929</v>
      </c>
      <c r="I734" s="114">
        <v>0.80164954379103848</v>
      </c>
      <c r="J734" s="114">
        <v>0.30329895969574849</v>
      </c>
      <c r="K734" s="94">
        <v>0.20792420405785594</v>
      </c>
      <c r="L734" s="95"/>
      <c r="M734" s="96">
        <v>733</v>
      </c>
      <c r="N734" s="117">
        <v>-1.099864399738347</v>
      </c>
      <c r="O734" s="117">
        <v>-0.89467905856687435</v>
      </c>
      <c r="P734" s="117">
        <v>0.1464959734446549</v>
      </c>
      <c r="Q734" s="117">
        <v>-0.21411001617275555</v>
      </c>
      <c r="R734" s="117">
        <v>-0.32591013498739169</v>
      </c>
      <c r="S734" s="117">
        <v>0.45120700546812514</v>
      </c>
      <c r="T734" s="117">
        <v>-0.73736079618239425</v>
      </c>
      <c r="U734" s="114">
        <v>0.84752795443521145</v>
      </c>
      <c r="V734" s="114">
        <v>-0.51493574808971698</v>
      </c>
      <c r="W734" s="88">
        <v>-0.81364489970653042</v>
      </c>
      <c r="X734" s="50"/>
      <c r="Y734" s="89">
        <v>733</v>
      </c>
      <c r="Z734" s="114">
        <f>(幕後結果!$AB$2+幕後結果!$AB$4*幕後結果_最佳化!$N1735)*12/3</f>
        <v>-1.41382740695375</v>
      </c>
      <c r="AA734" s="114">
        <f>(幕後結果!$AC$2+幕後結果!$AC$4*幕後結果_最佳化!$O1735)*12/3</f>
        <v>-0.22743662260141195</v>
      </c>
      <c r="AB734" s="114">
        <f>(幕後結果!$AD$2+幕後結果!$AD$4*幕後結果_最佳化!$P1735)*12/3</f>
        <v>-2.2126518517070877</v>
      </c>
      <c r="AC734" s="114">
        <f>(幕後結果!$AE$2+幕後結果!$AE$4*幕後結果_最佳化!$Q1735)*12/3</f>
        <v>-0.83809191608748212</v>
      </c>
      <c r="AD734" s="114">
        <f>(幕後結果!$AF$2+幕後結果!$AF$4*幕後結果_最佳化!$R1735)*12/3</f>
        <v>-1.7536830619982389</v>
      </c>
      <c r="AE734" s="114">
        <f>(幕後結果!$AG$2+幕後結果!$AG$4*幕後結果_最佳化!$S1735)*12/3</f>
        <v>0.26903668419163873</v>
      </c>
      <c r="AF734" s="114">
        <f>(幕後結果!$AH$2+幕後結果!$AH$4*幕後結果_最佳化!$T1735)*12/3</f>
        <v>-0.68212863544648827</v>
      </c>
      <c r="AG734" s="114">
        <f>(幕後結果!$AI$2+幕後結果!$AI$4*幕後結果_最佳化!$U1735)*12/3</f>
        <v>-0.98093853301833389</v>
      </c>
      <c r="AH734" s="114">
        <f>(幕後結果!$AJ$2+幕後結果!$AJ$4*幕後結果_最佳化!$V1735)*12/3</f>
        <v>8.3091283575706054E-2</v>
      </c>
      <c r="AI734" s="90">
        <f>(幕後結果!$AK$2+幕後結果!$AK$4*幕後結果_最佳化!$W1735)*12/3</f>
        <v>-0.13937839300002575</v>
      </c>
      <c r="AJ734" s="50"/>
      <c r="AK734" s="50"/>
      <c r="AL734" s="50"/>
      <c r="AM734" s="98">
        <v>733</v>
      </c>
      <c r="AN734" s="118">
        <f t="shared" si="144"/>
        <v>0.10685835837238199</v>
      </c>
      <c r="AO734" s="118">
        <f t="shared" si="145"/>
        <v>7.0026148219484857E-2</v>
      </c>
      <c r="AP734" s="118">
        <f t="shared" si="146"/>
        <v>5.7009992893817689E-2</v>
      </c>
      <c r="AQ734" s="118">
        <f t="shared" si="147"/>
        <v>0.17510551069956326</v>
      </c>
      <c r="AR734" s="118">
        <f t="shared" si="148"/>
        <v>5.9772771203519252E-2</v>
      </c>
      <c r="AS734" s="118">
        <f t="shared" si="149"/>
        <v>0.18646775194965035</v>
      </c>
      <c r="AT734" s="118">
        <f t="shared" si="150"/>
        <v>5.9886487522261313E-2</v>
      </c>
      <c r="AU734" s="118">
        <f t="shared" si="151"/>
        <v>5.5503562914957436E-2</v>
      </c>
      <c r="AV734" s="118">
        <f t="shared" si="152"/>
        <v>0.11893707358212299</v>
      </c>
      <c r="AW734" s="118">
        <f t="shared" si="153"/>
        <v>0.11043234264224094</v>
      </c>
      <c r="AX734" s="118">
        <f t="shared" si="154"/>
        <v>1</v>
      </c>
      <c r="AY734" s="118">
        <f>SUMPRODUCT(AN734:AW734,幕後結果_最佳化!$Z$1005:$AI$1005)</f>
        <v>5.4338655331601593E-2</v>
      </c>
      <c r="AZ734" s="118">
        <f>(SUMPRODUCT(AN734:AW734,MMULT(AN734:AW734,幕後結果!$AB$9:$AK$18)))*252</f>
        <v>5.737546619830769E-2</v>
      </c>
      <c r="BA734" s="118">
        <f t="shared" si="155"/>
        <v>0.23953176448710867</v>
      </c>
      <c r="BB734" s="113">
        <f t="shared" si="156"/>
        <v>4.7754231494492282E-2</v>
      </c>
      <c r="BC734" s="50"/>
      <c r="BD734" s="50"/>
    </row>
    <row r="735" spans="1:56">
      <c r="A735" s="85">
        <v>734</v>
      </c>
      <c r="B735" s="114">
        <v>0.81440005627768719</v>
      </c>
      <c r="C735" s="114">
        <v>0.14727746500100491</v>
      </c>
      <c r="D735" s="114">
        <v>0.42316391099953066</v>
      </c>
      <c r="E735" s="114">
        <v>0.32120661469099288</v>
      </c>
      <c r="F735" s="114">
        <v>0.32932968958058217</v>
      </c>
      <c r="G735" s="114">
        <v>0.22890556891729363</v>
      </c>
      <c r="H735" s="114">
        <v>0.16374549279430051</v>
      </c>
      <c r="I735" s="114">
        <v>6.5818110397655616E-2</v>
      </c>
      <c r="J735" s="114">
        <v>0.99493058160910675</v>
      </c>
      <c r="K735" s="94">
        <v>0.32305517285370966</v>
      </c>
      <c r="L735" s="95"/>
      <c r="M735" s="96">
        <v>734</v>
      </c>
      <c r="N735" s="117">
        <v>0.89422804951508328</v>
      </c>
      <c r="O735" s="117">
        <v>-1.0481816353752993</v>
      </c>
      <c r="P735" s="117">
        <v>-0.19380595756466654</v>
      </c>
      <c r="Q735" s="117">
        <v>-0.46432735335860714</v>
      </c>
      <c r="R735" s="117">
        <v>-0.4417648465370595</v>
      </c>
      <c r="S735" s="117">
        <v>-0.74245593928690856</v>
      </c>
      <c r="T735" s="117">
        <v>-0.97918012806296861</v>
      </c>
      <c r="U735" s="114">
        <v>-1.507680882109371</v>
      </c>
      <c r="V735" s="114">
        <v>2.5710579226175541</v>
      </c>
      <c r="W735" s="88">
        <v>-0.45917243206296465</v>
      </c>
      <c r="X735" s="50"/>
      <c r="Y735" s="89">
        <v>734</v>
      </c>
      <c r="Z735" s="114">
        <f>(幕後結果!$AB$2+幕後結果!$AB$4*幕後結果_最佳化!$N1736)*12/3</f>
        <v>1.0619388648455825</v>
      </c>
      <c r="AA735" s="114">
        <f>(幕後結果!$AC$2+幕後結果!$AC$4*幕後結果_最佳化!$O1736)*12/3</f>
        <v>0.92817333676416103</v>
      </c>
      <c r="AB735" s="114">
        <f>(幕後結果!$AD$2+幕後結果!$AD$4*幕後結果_最佳化!$P1736)*12/3</f>
        <v>-0.46886445398134563</v>
      </c>
      <c r="AC735" s="114">
        <f>(幕後結果!$AE$2+幕後結果!$AE$4*幕後結果_最佳化!$Q1736)*12/3</f>
        <v>-0.81443957260270528</v>
      </c>
      <c r="AD735" s="114">
        <f>(幕後結果!$AF$2+幕後結果!$AF$4*幕後結果_最佳化!$R1736)*12/3</f>
        <v>-1.2073631548035908</v>
      </c>
      <c r="AE735" s="114">
        <f>(幕後結果!$AG$2+幕後結果!$AG$4*幕後結果_最佳化!$S1736)*12/3</f>
        <v>-0.34548822923664063</v>
      </c>
      <c r="AF735" s="114">
        <f>(幕後結果!$AH$2+幕後結果!$AH$4*幕後結果_最佳化!$T1736)*12/3</f>
        <v>-0.84145958896483775</v>
      </c>
      <c r="AG735" s="114">
        <f>(幕後結果!$AI$2+幕後結果!$AI$4*幕後結果_最佳化!$U1736)*12/3</f>
        <v>-3.6260243421121423</v>
      </c>
      <c r="AH735" s="114">
        <f>(幕後結果!$AJ$2+幕後結果!$AJ$4*幕後結果_最佳化!$V1736)*12/3</f>
        <v>1.297436545987851</v>
      </c>
      <c r="AI735" s="90">
        <f>(幕後結果!$AK$2+幕後結果!$AK$4*幕後結果_最佳化!$W1736)*12/3</f>
        <v>-1.5091117600065096E-2</v>
      </c>
      <c r="AJ735" s="50"/>
      <c r="AK735" s="50"/>
      <c r="AL735" s="50"/>
      <c r="AM735" s="98">
        <v>734</v>
      </c>
      <c r="AN735" s="118">
        <f t="shared" si="144"/>
        <v>0.13146916270736766</v>
      </c>
      <c r="AO735" s="118">
        <f t="shared" si="145"/>
        <v>9.8741695127391393E-2</v>
      </c>
      <c r="AP735" s="118">
        <f t="shared" si="146"/>
        <v>1.6464868751671639E-2</v>
      </c>
      <c r="AQ735" s="118">
        <f t="shared" si="147"/>
        <v>9.045840246411882E-2</v>
      </c>
      <c r="AR735" s="118">
        <f t="shared" si="148"/>
        <v>5.4071842904275915E-4</v>
      </c>
      <c r="AS735" s="118">
        <f t="shared" si="149"/>
        <v>0.16341164177479525</v>
      </c>
      <c r="AT735" s="118">
        <f t="shared" si="150"/>
        <v>0.16970729375384908</v>
      </c>
      <c r="AU735" s="118">
        <f t="shared" si="151"/>
        <v>0.17531435979772508</v>
      </c>
      <c r="AV735" s="118">
        <f t="shared" si="152"/>
        <v>6.4481128907608598E-2</v>
      </c>
      <c r="AW735" s="118">
        <f t="shared" si="153"/>
        <v>8.9410728286429611E-2</v>
      </c>
      <c r="AX735" s="118">
        <f t="shared" si="154"/>
        <v>0.99999999999999978</v>
      </c>
      <c r="AY735" s="118">
        <f>SUMPRODUCT(AN735:AW735,幕後結果_最佳化!$Z$1005:$AI$1005)</f>
        <v>-7.5344850069480079E-2</v>
      </c>
      <c r="AZ735" s="118">
        <f>(SUMPRODUCT(AN735:AW735,MMULT(AN735:AW735,幕後結果!$AB$9:$AK$18)))*252</f>
        <v>6.0972433039972601E-2</v>
      </c>
      <c r="BA735" s="118">
        <f t="shared" si="155"/>
        <v>0.24692596671871633</v>
      </c>
      <c r="BB735" s="113">
        <f t="shared" si="156"/>
        <v>-0.47886762028627677</v>
      </c>
      <c r="BC735" s="50"/>
      <c r="BD735" s="50"/>
    </row>
    <row r="736" spans="1:56">
      <c r="A736" s="85">
        <v>735</v>
      </c>
      <c r="B736" s="114">
        <v>0.29669846063959016</v>
      </c>
      <c r="C736" s="114">
        <v>0.86386060491237759</v>
      </c>
      <c r="D736" s="114">
        <v>0.57230150578271055</v>
      </c>
      <c r="E736" s="114">
        <v>0.49578603397093546</v>
      </c>
      <c r="F736" s="114">
        <v>0.72460740709422766</v>
      </c>
      <c r="G736" s="114">
        <v>0.49227089080367237</v>
      </c>
      <c r="H736" s="114">
        <v>0.2676596641032325</v>
      </c>
      <c r="I736" s="114">
        <v>0.29988057209619456</v>
      </c>
      <c r="J736" s="114">
        <v>0.89660882112981621</v>
      </c>
      <c r="K736" s="94">
        <v>0.72572778519267533</v>
      </c>
      <c r="L736" s="95"/>
      <c r="M736" s="96">
        <v>735</v>
      </c>
      <c r="N736" s="117">
        <v>-0.53391994637791651</v>
      </c>
      <c r="O736" s="117">
        <v>1.0978298597564948</v>
      </c>
      <c r="P736" s="117">
        <v>0.18223668002069812</v>
      </c>
      <c r="Q736" s="117">
        <v>-1.0563042827143295E-2</v>
      </c>
      <c r="R736" s="117">
        <v>0.5965839556549789</v>
      </c>
      <c r="S736" s="117">
        <v>-1.937521582036952E-2</v>
      </c>
      <c r="T736" s="117">
        <v>-0.61990652721170403</v>
      </c>
      <c r="U736" s="114">
        <v>-0.52474403068492792</v>
      </c>
      <c r="V736" s="114">
        <v>1.2624626505035492</v>
      </c>
      <c r="W736" s="88">
        <v>0.59994269111953813</v>
      </c>
      <c r="X736" s="50"/>
      <c r="Y736" s="89">
        <v>735</v>
      </c>
      <c r="Z736" s="114">
        <f>(幕後結果!$AB$2+幕後結果!$AB$4*幕後結果_最佳化!$N1737)*12/3</f>
        <v>-0.71117884626829087</v>
      </c>
      <c r="AA736" s="114">
        <f>(幕後結果!$AC$2+幕後結果!$AC$4*幕後結果_最佳化!$O1737)*12/3</f>
        <v>2.2032748909538888</v>
      </c>
      <c r="AB736" s="114">
        <f>(幕後結果!$AD$2+幕後結果!$AD$4*幕後結果_最佳化!$P1737)*12/3</f>
        <v>-0.73719661404472003</v>
      </c>
      <c r="AC736" s="114">
        <f>(幕後結果!$AE$2+幕後結果!$AE$4*幕後結果_最佳化!$Q1737)*12/3</f>
        <v>-0.42218618236823108</v>
      </c>
      <c r="AD736" s="114">
        <f>(幕後結果!$AF$2+幕後結果!$AF$4*幕後結果_最佳化!$R1737)*12/3</f>
        <v>-0.24823044146445439</v>
      </c>
      <c r="AE736" s="114">
        <f>(幕後結果!$AG$2+幕後結果!$AG$4*幕後結果_最佳化!$S1737)*12/3</f>
        <v>0.61052622659303113</v>
      </c>
      <c r="AF736" s="114">
        <f>(幕後結果!$AH$2+幕後結果!$AH$4*幕後結果_最佳化!$T1737)*12/3</f>
        <v>-0.4547212687653584</v>
      </c>
      <c r="AG736" s="114">
        <f>(幕後結果!$AI$2+幕後結果!$AI$4*幕後結果_最佳化!$U1737)*12/3</f>
        <v>-2.6298944165807381</v>
      </c>
      <c r="AH736" s="114">
        <f>(幕後結果!$AJ$2+幕後結果!$AJ$4*幕後結果_最佳化!$V1737)*12/3</f>
        <v>1.1912946305916232</v>
      </c>
      <c r="AI736" s="90">
        <f>(幕後結果!$AK$2+幕後結果!$AK$4*幕後結果_最佳化!$W1737)*12/3</f>
        <v>1.1722040290537188</v>
      </c>
      <c r="AJ736" s="50"/>
      <c r="AK736" s="50"/>
      <c r="AL736" s="50"/>
      <c r="AM736" s="98">
        <v>735</v>
      </c>
      <c r="AN736" s="118">
        <f t="shared" si="144"/>
        <v>0.13815235259353204</v>
      </c>
      <c r="AO736" s="118">
        <f t="shared" si="145"/>
        <v>0.14474337479949451</v>
      </c>
      <c r="AP736" s="118">
        <f t="shared" si="146"/>
        <v>6.0734615619797781E-2</v>
      </c>
      <c r="AQ736" s="118">
        <f t="shared" si="147"/>
        <v>0.14521057823823966</v>
      </c>
      <c r="AR736" s="118">
        <f t="shared" si="148"/>
        <v>2.3891838223044349E-2</v>
      </c>
      <c r="AS736" s="118">
        <f t="shared" si="149"/>
        <v>6.8899948940256125E-2</v>
      </c>
      <c r="AT736" s="118">
        <f t="shared" si="150"/>
        <v>2.9351819470648344E-2</v>
      </c>
      <c r="AU736" s="118">
        <f t="shared" si="151"/>
        <v>0.2122340154543981</v>
      </c>
      <c r="AV736" s="118">
        <f t="shared" si="152"/>
        <v>0.10591180850202905</v>
      </c>
      <c r="AW736" s="118">
        <f t="shared" si="153"/>
        <v>7.08696481585602E-2</v>
      </c>
      <c r="AX736" s="118">
        <f t="shared" si="154"/>
        <v>1</v>
      </c>
      <c r="AY736" s="118">
        <f>SUMPRODUCT(AN736:AW736,幕後結果_最佳化!$Z$1005:$AI$1005)</f>
        <v>-0.13950759828228615</v>
      </c>
      <c r="AZ736" s="118">
        <f>(SUMPRODUCT(AN736:AW736,MMULT(AN736:AW736,幕後結果!$AB$9:$AK$18)))*252</f>
        <v>8.0618924706668191E-2</v>
      </c>
      <c r="BA736" s="118">
        <f t="shared" si="155"/>
        <v>0.28393471909343559</v>
      </c>
      <c r="BB736" s="113">
        <f t="shared" si="156"/>
        <v>-0.64242794563725225</v>
      </c>
      <c r="BC736" s="50"/>
      <c r="BD736" s="50"/>
    </row>
    <row r="737" spans="1:56">
      <c r="A737" s="85">
        <v>736</v>
      </c>
      <c r="B737" s="114">
        <v>0.43196472400627317</v>
      </c>
      <c r="C737" s="114">
        <v>0.95164433822090677</v>
      </c>
      <c r="D737" s="114">
        <v>0.82446060338107774</v>
      </c>
      <c r="E737" s="114">
        <v>0.14378284982642242</v>
      </c>
      <c r="F737" s="114">
        <v>0.57899969194148748</v>
      </c>
      <c r="G737" s="114">
        <v>0.51091702094313951</v>
      </c>
      <c r="H737" s="114">
        <v>0.47678558429764184</v>
      </c>
      <c r="I737" s="114">
        <v>0.86729519248892273</v>
      </c>
      <c r="J737" s="114">
        <v>0.18237508768723476</v>
      </c>
      <c r="K737" s="94">
        <v>0.16008686886122847</v>
      </c>
      <c r="L737" s="95"/>
      <c r="M737" s="96">
        <v>736</v>
      </c>
      <c r="N737" s="117">
        <v>-0.17137431709180312</v>
      </c>
      <c r="O737" s="117">
        <v>1.6610105715120131</v>
      </c>
      <c r="P737" s="117">
        <v>0.93249882576968346</v>
      </c>
      <c r="Q737" s="117">
        <v>-1.0634769789353526</v>
      </c>
      <c r="R737" s="117">
        <v>0.19933511037830867</v>
      </c>
      <c r="S737" s="117">
        <v>2.7368329582940436E-2</v>
      </c>
      <c r="T737" s="117">
        <v>-5.8222788897665891E-2</v>
      </c>
      <c r="U737" s="114">
        <v>1.1136960253729198</v>
      </c>
      <c r="V737" s="114">
        <v>-0.90635085648540514</v>
      </c>
      <c r="W737" s="88">
        <v>-0.99410091956665059</v>
      </c>
      <c r="X737" s="50"/>
      <c r="Y737" s="89">
        <v>736</v>
      </c>
      <c r="Z737" s="114">
        <f>(幕後結果!$AB$2+幕後結果!$AB$4*幕後結果_最佳化!$N1738)*12/3</f>
        <v>-0.26106017633858497</v>
      </c>
      <c r="AA737" s="114">
        <f>(幕後結果!$AC$2+幕後結果!$AC$4*幕後結果_最佳化!$O1738)*12/3</f>
        <v>3.023817855512505</v>
      </c>
      <c r="AB737" s="114">
        <f>(幕後結果!$AD$2+幕後結果!$AD$4*幕後結果_最佳化!$P1738)*12/3</f>
        <v>0.67383158663366416</v>
      </c>
      <c r="AC737" s="114">
        <f>(幕後結果!$AE$2+幕後結果!$AE$4*幕後結果_最佳化!$Q1738)*12/3</f>
        <v>-0.99565787500309666</v>
      </c>
      <c r="AD737" s="114">
        <f>(幕後結果!$AF$2+幕後結果!$AF$4*幕後結果_最佳化!$R1738)*12/3</f>
        <v>-0.5066405575390085</v>
      </c>
      <c r="AE737" s="114">
        <f>(幕後結果!$AG$2+幕後結果!$AG$4*幕後結果_最佳化!$S1738)*12/3</f>
        <v>0.6704562747665791</v>
      </c>
      <c r="AF737" s="114">
        <f>(幕後結果!$AH$2+幕後結果!$AH$4*幕後結果_最佳化!$T1738)*12/3</f>
        <v>-0.37162363826861605</v>
      </c>
      <c r="AG737" s="114">
        <f>(幕後結果!$AI$2+幕後結果!$AI$4*幕後結果_最佳化!$U1738)*12/3</f>
        <v>-0.52447997287161452</v>
      </c>
      <c r="AH737" s="114">
        <f>(幕後結果!$AJ$2+幕後結果!$AJ$4*幕後結果_最佳化!$V1738)*12/3</f>
        <v>0.32115867185026975</v>
      </c>
      <c r="AI737" s="90">
        <f>(幕後結果!$AK$2+幕後結果!$AK$4*幕後結果_最佳化!$W1738)*12/3</f>
        <v>-0.10037698071536794</v>
      </c>
      <c r="AJ737" s="50"/>
      <c r="AK737" s="50"/>
      <c r="AL737" s="50"/>
      <c r="AM737" s="98">
        <v>736</v>
      </c>
      <c r="AN737" s="118">
        <f t="shared" si="144"/>
        <v>0.15994974178936064</v>
      </c>
      <c r="AO737" s="118">
        <f t="shared" si="145"/>
        <v>0.14147847892813614</v>
      </c>
      <c r="AP737" s="118">
        <f t="shared" si="146"/>
        <v>0.15895405942674767</v>
      </c>
      <c r="AQ737" s="118">
        <f t="shared" si="147"/>
        <v>0.16473174229537671</v>
      </c>
      <c r="AR737" s="118">
        <f t="shared" si="148"/>
        <v>3.2089489002566973E-2</v>
      </c>
      <c r="AS737" s="118">
        <f t="shared" si="149"/>
        <v>5.3791245080145704E-2</v>
      </c>
      <c r="AT737" s="118">
        <f t="shared" si="150"/>
        <v>8.3944976548765815E-2</v>
      </c>
      <c r="AU737" s="118">
        <f t="shared" si="151"/>
        <v>2.9440431638338569E-2</v>
      </c>
      <c r="AV737" s="118">
        <f t="shared" si="152"/>
        <v>1.6561168678645655E-2</v>
      </c>
      <c r="AW737" s="118">
        <f t="shared" si="153"/>
        <v>0.15905866661191601</v>
      </c>
      <c r="AX737" s="118">
        <f t="shared" si="154"/>
        <v>0.99999999999999989</v>
      </c>
      <c r="AY737" s="118">
        <f>SUMPRODUCT(AN737:AW737,幕後結果_最佳化!$Z$1005:$AI$1005)</f>
        <v>5.7396753349464313E-2</v>
      </c>
      <c r="AZ737" s="118">
        <f>(SUMPRODUCT(AN737:AW737,MMULT(AN737:AW737,幕後結果!$AB$9:$AK$18)))*252</f>
        <v>8.3941989195852829E-2</v>
      </c>
      <c r="BA737" s="118">
        <f t="shared" si="155"/>
        <v>0.28972743949417845</v>
      </c>
      <c r="BB737" s="113">
        <f t="shared" si="156"/>
        <v>5.0035831520733813E-2</v>
      </c>
      <c r="BC737" s="50"/>
      <c r="BD737" s="50"/>
    </row>
    <row r="738" spans="1:56">
      <c r="A738" s="85">
        <v>737</v>
      </c>
      <c r="B738" s="114">
        <v>0.56140883465858216</v>
      </c>
      <c r="C738" s="114">
        <v>0.57420995173253186</v>
      </c>
      <c r="D738" s="114">
        <v>3.3030702690895364E-2</v>
      </c>
      <c r="E738" s="114">
        <v>1.6519192870079857E-2</v>
      </c>
      <c r="F738" s="114">
        <v>0.93392987179382425</v>
      </c>
      <c r="G738" s="114">
        <v>0.19224360250724848</v>
      </c>
      <c r="H738" s="114">
        <v>0.13400710053602771</v>
      </c>
      <c r="I738" s="114">
        <v>0.26184390954001313</v>
      </c>
      <c r="J738" s="114">
        <v>0.58059765178842082</v>
      </c>
      <c r="K738" s="94">
        <v>0.93469106378181932</v>
      </c>
      <c r="L738" s="95"/>
      <c r="M738" s="96">
        <v>737</v>
      </c>
      <c r="N738" s="117">
        <v>0.15454208507529671</v>
      </c>
      <c r="O738" s="117">
        <v>0.18710271876768797</v>
      </c>
      <c r="P738" s="117">
        <v>-1.8380067859048488</v>
      </c>
      <c r="Q738" s="117">
        <v>-2.1316165055315524</v>
      </c>
      <c r="R738" s="117">
        <v>1.5057153707885333</v>
      </c>
      <c r="S738" s="117">
        <v>-0.86965823083763794</v>
      </c>
      <c r="T738" s="117">
        <v>-1.1076472218910147</v>
      </c>
      <c r="U738" s="114">
        <v>-0.63767107369243481</v>
      </c>
      <c r="V738" s="114">
        <v>0.20342265171022952</v>
      </c>
      <c r="W738" s="88">
        <v>1.5116698495821894</v>
      </c>
      <c r="X738" s="50"/>
      <c r="Y738" s="89">
        <v>737</v>
      </c>
      <c r="Z738" s="114">
        <f>(幕後結果!$AB$2+幕後結果!$AB$4*幕後結果_最佳化!$N1739)*12/3</f>
        <v>0.14358146212385733</v>
      </c>
      <c r="AA738" s="114">
        <f>(幕後結果!$AC$2+幕後結果!$AC$4*幕後結果_最佳化!$O1739)*12/3</f>
        <v>1.7164371585791052</v>
      </c>
      <c r="AB738" s="114">
        <f>(幕後結果!$AD$2+幕後結果!$AD$4*幕後結果_最佳化!$P1739)*12/3</f>
        <v>-2.4802459632029623</v>
      </c>
      <c r="AC738" s="114">
        <f>(幕後結果!$AE$2+幕後結果!$AE$4*幕後結果_最佳化!$Q1739)*12/3</f>
        <v>-1.8045674195505697</v>
      </c>
      <c r="AD738" s="114">
        <f>(幕後結果!$AF$2+幕後結果!$AF$4*幕後結果_最佳化!$R1739)*12/3</f>
        <v>0.12990022226464493</v>
      </c>
      <c r="AE738" s="114">
        <f>(幕後結果!$AG$2+幕後結果!$AG$4*幕後結果_最佳化!$S1739)*12/3</f>
        <v>-0.50902084489868904</v>
      </c>
      <c r="AF738" s="114">
        <f>(幕後結果!$AH$2+幕後結果!$AH$4*幕後結果_最佳化!$T1739)*12/3</f>
        <v>-0.96704748846463662</v>
      </c>
      <c r="AG738" s="114">
        <f>(幕後結果!$AI$2+幕後結果!$AI$4*幕後結果_最佳化!$U1739)*12/3</f>
        <v>-3.5678117507512019</v>
      </c>
      <c r="AH738" s="114">
        <f>(幕後結果!$AJ$2+幕後結果!$AJ$4*幕後結果_最佳化!$V1739)*12/3</f>
        <v>-0.20426712503915478</v>
      </c>
      <c r="AI738" s="90">
        <f>(幕後結果!$AK$2+幕後結果!$AK$4*幕後結果_最佳化!$W1739)*12/3</f>
        <v>1.2280701765305198</v>
      </c>
      <c r="AJ738" s="50"/>
      <c r="AK738" s="50"/>
      <c r="AL738" s="50"/>
      <c r="AM738" s="98">
        <v>737</v>
      </c>
      <c r="AN738" s="118">
        <f t="shared" si="144"/>
        <v>0.17813639397338338</v>
      </c>
      <c r="AO738" s="118">
        <f t="shared" si="145"/>
        <v>3.5811311749444387E-2</v>
      </c>
      <c r="AP738" s="118">
        <f t="shared" si="146"/>
        <v>3.3486534220201321E-2</v>
      </c>
      <c r="AQ738" s="118">
        <f t="shared" si="147"/>
        <v>5.6971200325113911E-3</v>
      </c>
      <c r="AR738" s="118">
        <f t="shared" si="148"/>
        <v>0.11711706210577799</v>
      </c>
      <c r="AS738" s="118">
        <f t="shared" si="149"/>
        <v>2.6150362634079202E-2</v>
      </c>
      <c r="AT738" s="118">
        <f t="shared" si="150"/>
        <v>0.18628338338144437</v>
      </c>
      <c r="AU738" s="118">
        <f t="shared" si="151"/>
        <v>0.20544084060111087</v>
      </c>
      <c r="AV738" s="118">
        <f t="shared" si="152"/>
        <v>0.19719931997538129</v>
      </c>
      <c r="AW738" s="118">
        <f t="shared" si="153"/>
        <v>1.4677671326665757E-2</v>
      </c>
      <c r="AX738" s="118">
        <f t="shared" si="154"/>
        <v>1</v>
      </c>
      <c r="AY738" s="118">
        <f>SUMPRODUCT(AN738:AW738,幕後結果_最佳化!$Z$1005:$AI$1005)</f>
        <v>-0.33876489306106877</v>
      </c>
      <c r="AZ738" s="118">
        <f>(SUMPRODUCT(AN738:AW738,MMULT(AN738:AW738,幕後結果!$AB$9:$AK$18)))*252</f>
        <v>6.7335621457634831E-2</v>
      </c>
      <c r="BA738" s="118">
        <f t="shared" si="155"/>
        <v>0.25949108165336787</v>
      </c>
      <c r="BB738" s="113">
        <f t="shared" si="156"/>
        <v>-1.4708208491377077</v>
      </c>
      <c r="BC738" s="50"/>
      <c r="BD738" s="50"/>
    </row>
    <row r="739" spans="1:56">
      <c r="A739" s="85">
        <v>738</v>
      </c>
      <c r="B739" s="114">
        <v>0.5008258472054532</v>
      </c>
      <c r="C739" s="114">
        <v>0.64567067200088935</v>
      </c>
      <c r="D739" s="114">
        <v>0.62986629485424261</v>
      </c>
      <c r="E739" s="114">
        <v>0.28707897887705647</v>
      </c>
      <c r="F739" s="114">
        <v>8.1812756813568477E-3</v>
      </c>
      <c r="G739" s="114">
        <v>0.39721881153761407</v>
      </c>
      <c r="H739" s="114">
        <v>0.10199478679689422</v>
      </c>
      <c r="I739" s="114">
        <v>0.86229846418346545</v>
      </c>
      <c r="J739" s="114">
        <v>0.95572419317039947</v>
      </c>
      <c r="K739" s="94">
        <v>0.3299801602268102</v>
      </c>
      <c r="L739" s="95"/>
      <c r="M739" s="96">
        <v>738</v>
      </c>
      <c r="N739" s="117">
        <v>2.0700934342037271E-3</v>
      </c>
      <c r="O739" s="117">
        <v>0.37365816208836161</v>
      </c>
      <c r="P739" s="117">
        <v>0.33149924617754095</v>
      </c>
      <c r="Q739" s="117">
        <v>-0.5619384466818832</v>
      </c>
      <c r="R739" s="117">
        <v>-2.4007267144451387</v>
      </c>
      <c r="S739" s="117">
        <v>-0.26055250133405228</v>
      </c>
      <c r="T739" s="117">
        <v>-1.2702669023555395</v>
      </c>
      <c r="U739" s="114">
        <v>1.0907041779585842</v>
      </c>
      <c r="V739" s="114">
        <v>1.7030879338292069</v>
      </c>
      <c r="W739" s="88">
        <v>-0.43996794983045256</v>
      </c>
      <c r="X739" s="50"/>
      <c r="Y739" s="89">
        <v>738</v>
      </c>
      <c r="Z739" s="114">
        <f>(幕後結果!$AB$2+幕後結果!$AB$4*幕後結果_最佳化!$N1740)*12/3</f>
        <v>-4.5720199612244543E-2</v>
      </c>
      <c r="AA739" s="114">
        <f>(幕後結果!$AC$2+幕後結果!$AC$4*幕後結果_最佳化!$O1740)*12/3</f>
        <v>1.8086191279783952</v>
      </c>
      <c r="AB739" s="114">
        <f>(幕後結果!$AD$2+幕後結果!$AD$4*幕後結果_最佳化!$P1740)*12/3</f>
        <v>-0.29913227865991943</v>
      </c>
      <c r="AC739" s="114">
        <f>(幕後結果!$AE$2+幕後結果!$AE$4*幕後結果_最佳化!$Q1740)*12/3</f>
        <v>-0.80428443422273277</v>
      </c>
      <c r="AD739" s="114">
        <f>(幕後結果!$AF$2+幕後結果!$AF$4*幕後結果_最佳化!$R1740)*12/3</f>
        <v>-3.3237176378540063</v>
      </c>
      <c r="AE739" s="114">
        <f>(幕後結果!$AG$2+幕後結果!$AG$4*幕後結果_最佳化!$S1740)*12/3</f>
        <v>-0.21980951566495652</v>
      </c>
      <c r="AF739" s="114">
        <f>(幕後結果!$AH$2+幕後結果!$AH$4*幕後結果_最佳化!$T1740)*12/3</f>
        <v>-0.99065793512990041</v>
      </c>
      <c r="AG739" s="114">
        <f>(幕後結果!$AI$2+幕後結果!$AI$4*幕後結果_最佳化!$U1740)*12/3</f>
        <v>-1.1950139349663396</v>
      </c>
      <c r="AH739" s="114">
        <f>(幕後結果!$AJ$2+幕後結果!$AJ$4*幕後結果_最佳化!$V1740)*12/3</f>
        <v>1.1112838184702736</v>
      </c>
      <c r="AI739" s="90">
        <f>(幕後結果!$AK$2+幕後結果!$AK$4*幕後結果_最佳化!$W1740)*12/3</f>
        <v>8.7720237871440565E-2</v>
      </c>
      <c r="AJ739" s="50"/>
      <c r="AK739" s="50"/>
      <c r="AL739" s="50"/>
      <c r="AM739" s="98">
        <v>738</v>
      </c>
      <c r="AN739" s="118">
        <f t="shared" si="144"/>
        <v>8.2436778211574385E-3</v>
      </c>
      <c r="AO739" s="118">
        <f t="shared" si="145"/>
        <v>0.10625999313812184</v>
      </c>
      <c r="AP739" s="118">
        <f t="shared" si="146"/>
        <v>1.2832639419835425E-2</v>
      </c>
      <c r="AQ739" s="118">
        <f t="shared" si="147"/>
        <v>0.16561585733007619</v>
      </c>
      <c r="AR739" s="118">
        <f t="shared" si="148"/>
        <v>0.15573725847459585</v>
      </c>
      <c r="AS739" s="118">
        <f t="shared" si="149"/>
        <v>4.3445879160348151E-2</v>
      </c>
      <c r="AT739" s="118">
        <f t="shared" si="150"/>
        <v>1.986296012895186E-3</v>
      </c>
      <c r="AU739" s="118">
        <f t="shared" si="151"/>
        <v>0.12044979645911581</v>
      </c>
      <c r="AV739" s="118">
        <f t="shared" si="152"/>
        <v>0.19640667984701579</v>
      </c>
      <c r="AW739" s="118">
        <f t="shared" si="153"/>
        <v>0.18902192233683834</v>
      </c>
      <c r="AX739" s="118">
        <f t="shared" si="154"/>
        <v>1</v>
      </c>
      <c r="AY739" s="118">
        <f>SUMPRODUCT(AN739:AW739,幕後結果_最佳化!$Z$1005:$AI$1005)</f>
        <v>1.9773051548945347E-2</v>
      </c>
      <c r="AZ739" s="118">
        <f>(SUMPRODUCT(AN739:AW739,MMULT(AN739:AW739,幕後結果!$AB$9:$AK$18)))*252</f>
        <v>5.956600294487914E-2</v>
      </c>
      <c r="BA739" s="118">
        <f t="shared" si="155"/>
        <v>0.24406147370053952</v>
      </c>
      <c r="BB739" s="113">
        <f t="shared" si="156"/>
        <v>-9.4758701979449411E-2</v>
      </c>
      <c r="BC739" s="50"/>
      <c r="BD739" s="50"/>
    </row>
    <row r="740" spans="1:56">
      <c r="A740" s="85">
        <v>739</v>
      </c>
      <c r="B740" s="114">
        <v>0.45794304008850539</v>
      </c>
      <c r="C740" s="114">
        <v>0.93729356865387969</v>
      </c>
      <c r="D740" s="114">
        <v>0.21025482611674207</v>
      </c>
      <c r="E740" s="114">
        <v>0.1042780157811376</v>
      </c>
      <c r="F740" s="114">
        <v>2.1037528322035648E-2</v>
      </c>
      <c r="G740" s="114">
        <v>0.32167052128810747</v>
      </c>
      <c r="H740" s="114">
        <v>0.10338141856007943</v>
      </c>
      <c r="I740" s="114">
        <v>0.48344769401638721</v>
      </c>
      <c r="J740" s="114">
        <v>0.33992140565285345</v>
      </c>
      <c r="K740" s="94">
        <v>0.35309026821994283</v>
      </c>
      <c r="L740" s="95"/>
      <c r="M740" s="96">
        <v>739</v>
      </c>
      <c r="N740" s="117">
        <v>-0.10561719657034534</v>
      </c>
      <c r="O740" s="117">
        <v>1.5324441782966931</v>
      </c>
      <c r="P740" s="117">
        <v>-0.80553736703865242</v>
      </c>
      <c r="Q740" s="117">
        <v>-1.2575458936125787</v>
      </c>
      <c r="R740" s="117">
        <v>-2.0327770118641881</v>
      </c>
      <c r="S740" s="117">
        <v>-0.46303254061091687</v>
      </c>
      <c r="T740" s="117">
        <v>-1.2625169330606449</v>
      </c>
      <c r="U740" s="114">
        <v>-4.1502389398092879E-2</v>
      </c>
      <c r="V740" s="114">
        <v>-0.4126776371066132</v>
      </c>
      <c r="W740" s="88">
        <v>-0.37699067280652809</v>
      </c>
      <c r="X740" s="50"/>
      <c r="Y740" s="89">
        <v>739</v>
      </c>
      <c r="Z740" s="114">
        <f>(幕後結果!$AB$2+幕後結果!$AB$4*幕後結果_最佳化!$N1741)*12/3</f>
        <v>-0.17941939725704367</v>
      </c>
      <c r="AA740" s="114">
        <f>(幕後結果!$AC$2+幕後結果!$AC$4*幕後結果_最佳化!$O1741)*12/3</f>
        <v>2.9343770769266637</v>
      </c>
      <c r="AB740" s="114">
        <f>(幕後結果!$AD$2+幕後結果!$AD$4*幕後結果_最佳化!$P1741)*12/3</f>
        <v>-1.1260394384704699</v>
      </c>
      <c r="AC740" s="114">
        <f>(幕後結果!$AE$2+幕後結果!$AE$4*幕後結果_最佳化!$Q1741)*12/3</f>
        <v>-1.1215575543458789</v>
      </c>
      <c r="AD740" s="114">
        <f>(幕後結果!$AF$2+幕後結果!$AF$4*幕後結果_最佳化!$R1741)*12/3</f>
        <v>-3.1289264597419417</v>
      </c>
      <c r="AE740" s="114">
        <f>(幕後結果!$AG$2+幕後結果!$AG$4*幕後結果_最佳化!$S1741)*12/3</f>
        <v>-0.35370071554344057</v>
      </c>
      <c r="AF740" s="114">
        <f>(幕後結果!$AH$2+幕後結果!$AH$4*幕後結果_最佳化!$T1741)*12/3</f>
        <v>-1.0151767858108471</v>
      </c>
      <c r="AG740" s="114">
        <f>(幕後結果!$AI$2+幕後結果!$AI$4*幕後結果_最佳化!$U1741)*12/3</f>
        <v>-3.4944611166769328</v>
      </c>
      <c r="AH740" s="114">
        <f>(幕後結果!$AJ$2+幕後結果!$AJ$4*幕後結果_最佳化!$V1741)*12/3</f>
        <v>1.2280898472268209E-2</v>
      </c>
      <c r="AI740" s="90">
        <f>(幕後結果!$AK$2+幕後結果!$AK$4*幕後結果_最佳化!$W1741)*12/3</f>
        <v>-0.257164672169787</v>
      </c>
      <c r="AJ740" s="50"/>
      <c r="AK740" s="50"/>
      <c r="AL740" s="50"/>
      <c r="AM740" s="98">
        <v>739</v>
      </c>
      <c r="AN740" s="118">
        <f t="shared" si="144"/>
        <v>0.20538238855397717</v>
      </c>
      <c r="AO740" s="118">
        <f t="shared" si="145"/>
        <v>0.12879163752775605</v>
      </c>
      <c r="AP740" s="118">
        <f t="shared" si="146"/>
        <v>4.1218425060030152E-3</v>
      </c>
      <c r="AQ740" s="118">
        <f t="shared" si="147"/>
        <v>6.7766898587826613E-2</v>
      </c>
      <c r="AR740" s="118">
        <f t="shared" si="148"/>
        <v>4.5820462824728049E-2</v>
      </c>
      <c r="AS740" s="118">
        <f t="shared" si="149"/>
        <v>0.14388454920310106</v>
      </c>
      <c r="AT740" s="118">
        <f t="shared" si="150"/>
        <v>0.20385388537669419</v>
      </c>
      <c r="AU740" s="118">
        <f t="shared" si="151"/>
        <v>4.8856032123570356E-2</v>
      </c>
      <c r="AV740" s="118">
        <f t="shared" si="152"/>
        <v>6.3611834579442264E-2</v>
      </c>
      <c r="AW740" s="118">
        <f t="shared" si="153"/>
        <v>8.7910468716901141E-2</v>
      </c>
      <c r="AX740" s="118">
        <f t="shared" si="154"/>
        <v>1</v>
      </c>
      <c r="AY740" s="118">
        <f>SUMPRODUCT(AN740:AW740,幕後結果_最佳化!$Z$1005:$AI$1005)</f>
        <v>0.13260612203898867</v>
      </c>
      <c r="AZ740" s="118">
        <f>(SUMPRODUCT(AN740:AW740,MMULT(AN740:AW740,幕後結果!$AB$9:$AK$18)))*252</f>
        <v>5.6644973040802654E-2</v>
      </c>
      <c r="BA740" s="118">
        <f t="shared" si="155"/>
        <v>0.23800204419458806</v>
      </c>
      <c r="BB740" s="113">
        <f t="shared" si="156"/>
        <v>0.37691324182764518</v>
      </c>
      <c r="BC740" s="50"/>
      <c r="BD740" s="50"/>
    </row>
    <row r="741" spans="1:56">
      <c r="A741" s="85">
        <v>740</v>
      </c>
      <c r="B741" s="114">
        <v>0.32914874384832582</v>
      </c>
      <c r="C741" s="114">
        <v>0.19529144907027374</v>
      </c>
      <c r="D741" s="114">
        <v>0.28842893490177524</v>
      </c>
      <c r="E741" s="114">
        <v>0.10653245453217508</v>
      </c>
      <c r="F741" s="114">
        <v>0.24051892882153036</v>
      </c>
      <c r="G741" s="114">
        <v>0.21036920608978282</v>
      </c>
      <c r="H741" s="114">
        <v>0.30770380290165145</v>
      </c>
      <c r="I741" s="114">
        <v>0.37146255028359021</v>
      </c>
      <c r="J741" s="114">
        <v>0.44761031978322707</v>
      </c>
      <c r="K741" s="94">
        <v>0.51683604673049732</v>
      </c>
      <c r="L741" s="95"/>
      <c r="M741" s="96">
        <v>740</v>
      </c>
      <c r="N741" s="117">
        <v>-0.4422649546456765</v>
      </c>
      <c r="O741" s="117">
        <v>-0.85856075437210655</v>
      </c>
      <c r="P741" s="117">
        <v>-0.55798025119931438</v>
      </c>
      <c r="Q741" s="117">
        <v>-1.2451818598408062</v>
      </c>
      <c r="R741" s="117">
        <v>-0.70463428328512856</v>
      </c>
      <c r="S741" s="117">
        <v>-0.80514083768383149</v>
      </c>
      <c r="T741" s="117">
        <v>-0.50236953352151581</v>
      </c>
      <c r="U741" s="114">
        <v>-0.32798222731437426</v>
      </c>
      <c r="V741" s="114">
        <v>-0.13170119590140328</v>
      </c>
      <c r="W741" s="88">
        <v>4.2214245346873062E-2</v>
      </c>
      <c r="X741" s="50"/>
      <c r="Y741" s="89">
        <v>740</v>
      </c>
      <c r="Z741" s="114">
        <f>(幕後結果!$AB$2+幕後結果!$AB$4*幕後結果_最佳化!$N1742)*12/3</f>
        <v>-0.5973845549064829</v>
      </c>
      <c r="AA741" s="114">
        <f>(幕後結果!$AC$2+幕後結果!$AC$4*幕後結果_最佳化!$O1742)*12/3</f>
        <v>0.24323261391992612</v>
      </c>
      <c r="AB741" s="114">
        <f>(幕後結果!$AD$2+幕後結果!$AD$4*幕後結果_最佳化!$P1742)*12/3</f>
        <v>-2.221232501691226</v>
      </c>
      <c r="AC741" s="114">
        <f>(幕後結果!$AE$2+幕後結果!$AE$4*幕後結果_最佳化!$Q1742)*12/3</f>
        <v>-1.4235800785524397</v>
      </c>
      <c r="AD741" s="114">
        <f>(幕後結果!$AF$2+幕後結果!$AF$4*幕後結果_最佳化!$R1742)*12/3</f>
        <v>-2.1810175314098883</v>
      </c>
      <c r="AE741" s="114">
        <f>(幕後結果!$AG$2+幕後結果!$AG$4*幕後結果_最佳化!$S1742)*12/3</f>
        <v>-0.96652058538411156</v>
      </c>
      <c r="AF741" s="114">
        <f>(幕後結果!$AH$2+幕後結果!$AH$4*幕後結果_最佳化!$T1742)*12/3</f>
        <v>-0.75936905459231729</v>
      </c>
      <c r="AG741" s="114">
        <f>(幕後結果!$AI$2+幕後結果!$AI$4*幕後結果_最佳化!$U1742)*12/3</f>
        <v>-3.0301197456218425</v>
      </c>
      <c r="AH741" s="114">
        <f>(幕後結果!$AJ$2+幕後結果!$AJ$4*幕後結果_最佳化!$V1742)*12/3</f>
        <v>-4.5289868110281351E-2</v>
      </c>
      <c r="AI741" s="90">
        <f>(幕後結果!$AK$2+幕後結果!$AK$4*幕後結果_最佳化!$W1742)*12/3</f>
        <v>5.4267480785772482E-2</v>
      </c>
      <c r="AJ741" s="50"/>
      <c r="AK741" s="50"/>
      <c r="AL741" s="50"/>
      <c r="AM741" s="98">
        <v>740</v>
      </c>
      <c r="AN741" s="118">
        <f t="shared" si="144"/>
        <v>3.5522707709776016E-2</v>
      </c>
      <c r="AO741" s="118">
        <f t="shared" si="145"/>
        <v>0.10995226406502862</v>
      </c>
      <c r="AP741" s="118">
        <f t="shared" si="146"/>
        <v>9.4683286191547589E-2</v>
      </c>
      <c r="AQ741" s="118">
        <f t="shared" si="147"/>
        <v>0.16430118028060667</v>
      </c>
      <c r="AR741" s="118">
        <f t="shared" si="148"/>
        <v>0.11583136555421972</v>
      </c>
      <c r="AS741" s="118">
        <f t="shared" si="149"/>
        <v>2.4442816722043393E-2</v>
      </c>
      <c r="AT741" s="118">
        <f t="shared" si="150"/>
        <v>8.730954753942613E-2</v>
      </c>
      <c r="AU741" s="118">
        <f t="shared" si="151"/>
        <v>0.17335423482185017</v>
      </c>
      <c r="AV741" s="118">
        <f t="shared" si="152"/>
        <v>0.15494815444202281</v>
      </c>
      <c r="AW741" s="118">
        <f t="shared" si="153"/>
        <v>3.9654442673478951E-2</v>
      </c>
      <c r="AX741" s="118">
        <f t="shared" si="154"/>
        <v>1</v>
      </c>
      <c r="AY741" s="118">
        <f>SUMPRODUCT(AN741:AW741,幕後結果_最佳化!$Z$1005:$AI$1005)</f>
        <v>-0.27948009116594508</v>
      </c>
      <c r="AZ741" s="118">
        <f>(SUMPRODUCT(AN741:AW741,MMULT(AN741:AW741,幕後結果!$AB$9:$AK$18)))*252</f>
        <v>6.6130440250973518E-2</v>
      </c>
      <c r="BA741" s="118">
        <f t="shared" si="155"/>
        <v>0.2571583952566463</v>
      </c>
      <c r="BB741" s="113">
        <f t="shared" si="156"/>
        <v>-1.2536246030163898</v>
      </c>
      <c r="BC741" s="50"/>
      <c r="BD741" s="50"/>
    </row>
    <row r="742" spans="1:56">
      <c r="A742" s="85">
        <v>741</v>
      </c>
      <c r="B742" s="114">
        <v>0.37624357717718526</v>
      </c>
      <c r="C742" s="114">
        <v>0.97465077913660791</v>
      </c>
      <c r="D742" s="114">
        <v>0.46153514196816814</v>
      </c>
      <c r="E742" s="114">
        <v>0.71296584594244483</v>
      </c>
      <c r="F742" s="114">
        <v>0.64125975138588287</v>
      </c>
      <c r="G742" s="114">
        <v>0.67000501682498781</v>
      </c>
      <c r="H742" s="114">
        <v>0.42962608531190183</v>
      </c>
      <c r="I742" s="114">
        <v>0.44242646834824706</v>
      </c>
      <c r="J742" s="114">
        <v>0.13933994341859357</v>
      </c>
      <c r="K742" s="94">
        <v>0.70017277470237738</v>
      </c>
      <c r="L742" s="95"/>
      <c r="M742" s="96">
        <v>741</v>
      </c>
      <c r="N742" s="117">
        <v>-0.31536155359834178</v>
      </c>
      <c r="O742" s="117">
        <v>1.9540234692118728</v>
      </c>
      <c r="P742" s="117">
        <v>-9.6566975102692187E-2</v>
      </c>
      <c r="Q742" s="117">
        <v>0.56207002798139605</v>
      </c>
      <c r="R742" s="117">
        <v>0.36182809316950026</v>
      </c>
      <c r="S742" s="117">
        <v>0.43992701865691969</v>
      </c>
      <c r="T742" s="117">
        <v>-0.17732620209370317</v>
      </c>
      <c r="U742" s="114">
        <v>-0.14482006874647549</v>
      </c>
      <c r="V742" s="114">
        <v>-1.083289629726043</v>
      </c>
      <c r="W742" s="88">
        <v>0.52489749543792774</v>
      </c>
      <c r="X742" s="50"/>
      <c r="Y742" s="89">
        <v>741</v>
      </c>
      <c r="Z742" s="114">
        <f>(幕後結果!$AB$2+幕後結果!$AB$4*幕後結果_最佳化!$N1743)*12/3</f>
        <v>-0.4398275869698946</v>
      </c>
      <c r="AA742" s="114">
        <f>(幕後結果!$AC$2+幕後結果!$AC$4*幕後結果_最佳化!$O1743)*12/3</f>
        <v>3.2315343661714002</v>
      </c>
      <c r="AB742" s="114">
        <f>(幕後結果!$AD$2+幕後結果!$AD$4*幕後結果_最佳化!$P1743)*12/3</f>
        <v>-0.43760563490093185</v>
      </c>
      <c r="AC742" s="114">
        <f>(幕後結果!$AE$2+幕後結果!$AE$4*幕後結果_最佳化!$Q1743)*12/3</f>
        <v>6.4746316393435699E-2</v>
      </c>
      <c r="AD742" s="114">
        <f>(幕後結果!$AF$2+幕後結果!$AF$4*幕後結果_最佳化!$R1743)*12/3</f>
        <v>-0.22549005784203635</v>
      </c>
      <c r="AE742" s="114">
        <f>(幕後結果!$AG$2+幕後結果!$AG$4*幕後結果_最佳化!$S1743)*12/3</f>
        <v>1.2900380876101956</v>
      </c>
      <c r="AF742" s="114">
        <f>(幕後結果!$AH$2+幕後結果!$AH$4*幕後結果_最佳化!$T1743)*12/3</f>
        <v>-0.17645505300786504</v>
      </c>
      <c r="AG742" s="114">
        <f>(幕後結果!$AI$2+幕後結果!$AI$4*幕後結果_最佳化!$U1743)*12/3</f>
        <v>-2.0796699402806391</v>
      </c>
      <c r="AH742" s="114">
        <f>(幕後結果!$AJ$2+幕後結果!$AJ$4*幕後結果_最佳化!$V1743)*12/3</f>
        <v>0.49361417303165639</v>
      </c>
      <c r="AI742" s="90">
        <f>(幕後結果!$AK$2+幕後結果!$AK$4*幕後結果_最佳化!$W1743)*12/3</f>
        <v>1.5559569018869652</v>
      </c>
      <c r="AJ742" s="50"/>
      <c r="AK742" s="50"/>
      <c r="AL742" s="50"/>
      <c r="AM742" s="98">
        <v>741</v>
      </c>
      <c r="AN742" s="118">
        <f t="shared" si="144"/>
        <v>0.15473397838369263</v>
      </c>
      <c r="AO742" s="118">
        <f t="shared" si="145"/>
        <v>7.7225400644728298E-2</v>
      </c>
      <c r="AP742" s="118">
        <f t="shared" si="146"/>
        <v>6.909582783954267E-2</v>
      </c>
      <c r="AQ742" s="118">
        <f t="shared" si="147"/>
        <v>4.3182553658444676E-3</v>
      </c>
      <c r="AR742" s="118">
        <f t="shared" si="148"/>
        <v>6.5299086258733541E-2</v>
      </c>
      <c r="AS742" s="118">
        <f t="shared" si="149"/>
        <v>0.20289069802273074</v>
      </c>
      <c r="AT742" s="118">
        <f t="shared" si="150"/>
        <v>5.6116903743746116E-2</v>
      </c>
      <c r="AU742" s="118">
        <f t="shared" si="151"/>
        <v>9.9344336241687731E-2</v>
      </c>
      <c r="AV742" s="118">
        <f t="shared" si="152"/>
        <v>0.13375131290750203</v>
      </c>
      <c r="AW742" s="118">
        <f t="shared" si="153"/>
        <v>0.13722420059179177</v>
      </c>
      <c r="AX742" s="118">
        <f t="shared" si="154"/>
        <v>0.99999999999999989</v>
      </c>
      <c r="AY742" s="118">
        <f>SUMPRODUCT(AN742:AW742,幕後結果_最佳化!$Z$1005:$AI$1005)</f>
        <v>0.10332021889510483</v>
      </c>
      <c r="AZ742" s="118">
        <f>(SUMPRODUCT(AN742:AW742,MMULT(AN742:AW742,幕後結果!$AB$9:$AK$18)))*252</f>
        <v>7.2898592461623349E-2</v>
      </c>
      <c r="BA742" s="118">
        <f t="shared" si="155"/>
        <v>0.26999739343486884</v>
      </c>
      <c r="BB742" s="113">
        <f t="shared" si="156"/>
        <v>0.22378074886741425</v>
      </c>
      <c r="BC742" s="50"/>
      <c r="BD742" s="50"/>
    </row>
    <row r="743" spans="1:56">
      <c r="A743" s="85">
        <v>742</v>
      </c>
      <c r="B743" s="114">
        <v>0.54995337101102471</v>
      </c>
      <c r="C743" s="114">
        <v>0.63496086426694176</v>
      </c>
      <c r="D743" s="114">
        <v>0.71047299364075212</v>
      </c>
      <c r="E743" s="114">
        <v>0.74194350718746449</v>
      </c>
      <c r="F743" s="114">
        <v>0.80010165682184153</v>
      </c>
      <c r="G743" s="114">
        <v>0.44817880279493005</v>
      </c>
      <c r="H743" s="114">
        <v>0.20295331051801568</v>
      </c>
      <c r="I743" s="114">
        <v>0.63416579413211904</v>
      </c>
      <c r="J743" s="114">
        <v>0.75410724312450039</v>
      </c>
      <c r="K743" s="94">
        <v>0.51527588823489734</v>
      </c>
      <c r="L743" s="95"/>
      <c r="M743" s="96">
        <v>742</v>
      </c>
      <c r="N743" s="117">
        <v>0.1255435397069688</v>
      </c>
      <c r="O743" s="117">
        <v>0.34502141477695775</v>
      </c>
      <c r="P743" s="117">
        <v>0.55476704238558072</v>
      </c>
      <c r="Q743" s="117">
        <v>0.64934874459268765</v>
      </c>
      <c r="R743" s="117">
        <v>0.84198439853580775</v>
      </c>
      <c r="S743" s="117">
        <v>-0.13026394386025231</v>
      </c>
      <c r="T743" s="117">
        <v>-0.83111862152444005</v>
      </c>
      <c r="U743" s="114">
        <v>0.34290701825315278</v>
      </c>
      <c r="V743" s="114">
        <v>0.6874717233111175</v>
      </c>
      <c r="W743" s="88">
        <v>3.8300335203338816E-2</v>
      </c>
      <c r="X743" s="50"/>
      <c r="Y743" s="89">
        <v>742</v>
      </c>
      <c r="Z743" s="114">
        <f>(幕後結果!$AB$2+幕後結果!$AB$4*幕後結果_最佳化!$N1744)*12/3</f>
        <v>0.10757830661267336</v>
      </c>
      <c r="AA743" s="114">
        <f>(幕後結果!$AC$2+幕後結果!$AC$4*幕後結果_最佳化!$O1744)*12/3</f>
        <v>1.860415737063265</v>
      </c>
      <c r="AB743" s="114">
        <f>(幕後結果!$AD$2+幕後結果!$AD$4*幕後結果_最佳化!$P1744)*12/3</f>
        <v>5.6514194038523535E-2</v>
      </c>
      <c r="AC743" s="114">
        <f>(幕後結果!$AE$2+幕後結果!$AE$4*幕後結果_最佳化!$Q1744)*12/3</f>
        <v>-2.2946873844034321E-2</v>
      </c>
      <c r="AD743" s="114">
        <f>(幕後結果!$AF$2+幕後結果!$AF$4*幕後結果_最佳化!$R1744)*12/3</f>
        <v>0.33940657921951733</v>
      </c>
      <c r="AE743" s="114">
        <f>(幕後結果!$AG$2+幕後結果!$AG$4*幕後結果_最佳化!$S1744)*12/3</f>
        <v>0.74560890902960208</v>
      </c>
      <c r="AF743" s="114">
        <f>(幕後結果!$AH$2+幕後結果!$AH$4*幕後結果_最佳化!$T1744)*12/3</f>
        <v>-0.47191976920574302</v>
      </c>
      <c r="AG743" s="114">
        <f>(幕後結果!$AI$2+幕後結果!$AI$4*幕後結果_最佳化!$U1744)*12/3</f>
        <v>-0.67397838792124098</v>
      </c>
      <c r="AH743" s="114">
        <f>(幕後結果!$AJ$2+幕後結果!$AJ$4*幕後結果_最佳化!$V1744)*12/3</f>
        <v>0.97199200080299641</v>
      </c>
      <c r="AI743" s="90">
        <f>(幕後結果!$AK$2+幕後結果!$AK$4*幕後結果_最佳化!$W1744)*12/3</f>
        <v>1.2419163464016312</v>
      </c>
      <c r="AJ743" s="50"/>
      <c r="AK743" s="50"/>
      <c r="AL743" s="50"/>
      <c r="AM743" s="98">
        <v>742</v>
      </c>
      <c r="AN743" s="118">
        <f t="shared" si="144"/>
        <v>0.12495646542294903</v>
      </c>
      <c r="AO743" s="118">
        <f t="shared" si="145"/>
        <v>7.2116052767463454E-2</v>
      </c>
      <c r="AP743" s="118">
        <f t="shared" si="146"/>
        <v>9.4121720915781054E-2</v>
      </c>
      <c r="AQ743" s="118">
        <f t="shared" si="147"/>
        <v>7.902825462696926E-2</v>
      </c>
      <c r="AR743" s="118">
        <f t="shared" si="148"/>
        <v>4.0796373203135131E-2</v>
      </c>
      <c r="AS743" s="118">
        <f t="shared" si="149"/>
        <v>0.14229285048601023</v>
      </c>
      <c r="AT743" s="118">
        <f t="shared" si="150"/>
        <v>9.4437123030209721E-2</v>
      </c>
      <c r="AU743" s="118">
        <f t="shared" si="151"/>
        <v>0.16210368615775267</v>
      </c>
      <c r="AV743" s="118">
        <f t="shared" si="152"/>
        <v>6.3607440800257029E-2</v>
      </c>
      <c r="AW743" s="118">
        <f t="shared" si="153"/>
        <v>0.12654003258947247</v>
      </c>
      <c r="AX743" s="118">
        <f t="shared" si="154"/>
        <v>1</v>
      </c>
      <c r="AY743" s="118">
        <f>SUMPRODUCT(AN743:AW743,幕後結果_最佳化!$Z$1005:$AI$1005)</f>
        <v>-0.13536974814328229</v>
      </c>
      <c r="AZ743" s="118">
        <f>(SUMPRODUCT(AN743:AW743,MMULT(AN743:AW743,幕後結果!$AB$9:$AK$18)))*252</f>
        <v>7.4660373984437783E-2</v>
      </c>
      <c r="BA743" s="118">
        <f t="shared" si="155"/>
        <v>0.27324050575351705</v>
      </c>
      <c r="BB743" s="113">
        <f t="shared" si="156"/>
        <v>-0.65242796872911168</v>
      </c>
      <c r="BC743" s="50"/>
      <c r="BD743" s="50"/>
    </row>
    <row r="744" spans="1:56">
      <c r="A744" s="85">
        <v>743</v>
      </c>
      <c r="B744" s="114">
        <v>0.80468654207310197</v>
      </c>
      <c r="C744" s="114">
        <v>7.942077486739163E-2</v>
      </c>
      <c r="D744" s="114">
        <v>0.91833562696958548</v>
      </c>
      <c r="E744" s="114">
        <v>0.49539131601160702</v>
      </c>
      <c r="F744" s="114">
        <v>0.1987164402890691</v>
      </c>
      <c r="G744" s="114">
        <v>0.55698774454060884</v>
      </c>
      <c r="H744" s="114">
        <v>0.99052511676856536</v>
      </c>
      <c r="I744" s="114">
        <v>0.74936970145510662</v>
      </c>
      <c r="J744" s="114">
        <v>0.40135648514454525</v>
      </c>
      <c r="K744" s="94">
        <v>0.78165606702994905</v>
      </c>
      <c r="L744" s="95"/>
      <c r="M744" s="96">
        <v>743</v>
      </c>
      <c r="N744" s="117">
        <v>0.85848100311305098</v>
      </c>
      <c r="O744" s="117">
        <v>-1.4089784185176013</v>
      </c>
      <c r="P744" s="117">
        <v>1.3939631058514894</v>
      </c>
      <c r="Q744" s="117">
        <v>-1.1552514556573927E-2</v>
      </c>
      <c r="R744" s="117">
        <v>-0.84621488338058282</v>
      </c>
      <c r="S744" s="117">
        <v>0.1433363983062928</v>
      </c>
      <c r="T744" s="117">
        <v>2.3465176935855694</v>
      </c>
      <c r="U744" s="114">
        <v>0.67250761000083081</v>
      </c>
      <c r="V744" s="114">
        <v>-0.24983756211162206</v>
      </c>
      <c r="W744" s="88">
        <v>0.77779840916610943</v>
      </c>
      <c r="X744" s="50"/>
      <c r="Y744" s="89">
        <v>743</v>
      </c>
      <c r="Z744" s="114">
        <f>(幕後結果!$AB$2+幕後結果!$AB$4*幕後結果_最佳化!$N1745)*12/3</f>
        <v>1.0175571051976127</v>
      </c>
      <c r="AA744" s="114">
        <f>(幕後結果!$AC$2+幕後結果!$AC$4*幕後結果_最佳化!$O1745)*12/3</f>
        <v>0.53200592056167972</v>
      </c>
      <c r="AB744" s="114">
        <f>(幕後結果!$AD$2+幕後結果!$AD$4*幕後結果_最佳化!$P1745)*12/3</f>
        <v>1.003974241085609</v>
      </c>
      <c r="AC744" s="114">
        <f>(幕後結果!$AE$2+幕後結果!$AE$4*幕後結果_最佳化!$Q1745)*12/3</f>
        <v>-0.57623624564817244</v>
      </c>
      <c r="AD744" s="114">
        <f>(幕後結果!$AF$2+幕後結果!$AF$4*幕後結果_最佳化!$R1745)*12/3</f>
        <v>-1.3549777764387849</v>
      </c>
      <c r="AE744" s="114">
        <f>(幕後結果!$AG$2+幕後結果!$AG$4*幕後結果_最佳化!$S1745)*12/3</f>
        <v>0.50237484039874347</v>
      </c>
      <c r="AF744" s="114">
        <f>(幕後結果!$AH$2+幕後結果!$AH$4*幕後結果_最佳化!$T1745)*12/3</f>
        <v>0.49780327944721242</v>
      </c>
      <c r="AG744" s="114">
        <f>(幕後結果!$AI$2+幕後結果!$AI$4*幕後結果_最佳化!$U1745)*12/3</f>
        <v>0.38756751801505063</v>
      </c>
      <c r="AH744" s="114">
        <f>(幕後結果!$AJ$2+幕後結果!$AJ$4*幕後結果_最佳化!$V1745)*12/3</f>
        <v>1.1235463536451706</v>
      </c>
      <c r="AI744" s="90">
        <f>(幕後結果!$AK$2+幕後結果!$AK$4*幕後結果_最佳化!$W1745)*12/3</f>
        <v>1.936891203887706</v>
      </c>
      <c r="AJ744" s="50"/>
      <c r="AK744" s="50"/>
      <c r="AL744" s="50"/>
      <c r="AM744" s="98">
        <v>743</v>
      </c>
      <c r="AN744" s="118">
        <f t="shared" si="144"/>
        <v>4.2719771989147261E-2</v>
      </c>
      <c r="AO744" s="118">
        <f t="shared" si="145"/>
        <v>9.101534518575144E-2</v>
      </c>
      <c r="AP744" s="118">
        <f t="shared" si="146"/>
        <v>0.11450707975489116</v>
      </c>
      <c r="AQ744" s="118">
        <f t="shared" si="147"/>
        <v>0.15425068328506281</v>
      </c>
      <c r="AR744" s="118">
        <f t="shared" si="148"/>
        <v>6.9806508325010064E-2</v>
      </c>
      <c r="AS744" s="118">
        <f t="shared" si="149"/>
        <v>0.14641414931019964</v>
      </c>
      <c r="AT744" s="118">
        <f t="shared" si="150"/>
        <v>9.3246390435554966E-2</v>
      </c>
      <c r="AU744" s="118">
        <f t="shared" si="151"/>
        <v>4.1881304291640248E-2</v>
      </c>
      <c r="AV744" s="118">
        <f t="shared" si="152"/>
        <v>0.13067538061103234</v>
      </c>
      <c r="AW744" s="118">
        <f t="shared" si="153"/>
        <v>0.1154833868117101</v>
      </c>
      <c r="AX744" s="118">
        <f t="shared" si="154"/>
        <v>1</v>
      </c>
      <c r="AY744" s="118">
        <f>SUMPRODUCT(AN744:AW744,幕後結果_最佳化!$Z$1005:$AI$1005)</f>
        <v>4.5148738830464843E-2</v>
      </c>
      <c r="AZ744" s="118">
        <f>(SUMPRODUCT(AN744:AW744,MMULT(AN744:AW744,幕後結果!$AB$9:$AK$18)))*252</f>
        <v>5.7637639571944149E-2</v>
      </c>
      <c r="BA744" s="118">
        <f t="shared" si="155"/>
        <v>0.24007840296858055</v>
      </c>
      <c r="BB744" s="113">
        <f t="shared" si="156"/>
        <v>9.3666852272386164E-3</v>
      </c>
      <c r="BC744" s="50"/>
      <c r="BD744" s="50"/>
    </row>
    <row r="745" spans="1:56">
      <c r="A745" s="85">
        <v>744</v>
      </c>
      <c r="B745" s="114">
        <v>0.76518874490358124</v>
      </c>
      <c r="C745" s="114">
        <v>0.74684593192268633</v>
      </c>
      <c r="D745" s="114">
        <v>0.9504117016722553</v>
      </c>
      <c r="E745" s="114">
        <v>0.33027155797788144</v>
      </c>
      <c r="F745" s="114">
        <v>4.8939575712163563E-2</v>
      </c>
      <c r="G745" s="114">
        <v>0.29355433308189172</v>
      </c>
      <c r="H745" s="114">
        <v>0.73579245450423514</v>
      </c>
      <c r="I745" s="114">
        <v>0.19194309626615702</v>
      </c>
      <c r="J745" s="114">
        <v>0.77645687033475497</v>
      </c>
      <c r="K745" s="94">
        <v>0.4937303808516893</v>
      </c>
      <c r="L745" s="95"/>
      <c r="M745" s="96">
        <v>744</v>
      </c>
      <c r="N745" s="117">
        <v>0.72309338969633452</v>
      </c>
      <c r="O745" s="117">
        <v>0.66459723825930817</v>
      </c>
      <c r="P745" s="117">
        <v>1.6488586473298841</v>
      </c>
      <c r="Q745" s="117">
        <v>-0.43916343714818368</v>
      </c>
      <c r="R745" s="117">
        <v>-1.6552235916747613</v>
      </c>
      <c r="S745" s="117">
        <v>-0.54303069852736641</v>
      </c>
      <c r="T745" s="117">
        <v>0.63042724348251311</v>
      </c>
      <c r="U745" s="114">
        <v>-0.87075820089485678</v>
      </c>
      <c r="V745" s="114">
        <v>0.76028163115512859</v>
      </c>
      <c r="W745" s="88">
        <v>-1.5716251591521388E-2</v>
      </c>
      <c r="X745" s="50"/>
      <c r="Y745" s="89">
        <v>744</v>
      </c>
      <c r="Z745" s="114">
        <f>(幕後結果!$AB$2+幕後結果!$AB$4*幕後結果_最佳化!$N1746)*12/3</f>
        <v>0.84946656002654775</v>
      </c>
      <c r="AA745" s="114">
        <f>(幕後結果!$AC$2+幕後結果!$AC$4*幕後結果_最佳化!$O1746)*12/3</f>
        <v>2.5842494829739122</v>
      </c>
      <c r="AB745" s="114">
        <f>(幕後結果!$AD$2+幕後結果!$AD$4*幕後結果_最佳化!$P1746)*12/3</f>
        <v>1.9813781553867582</v>
      </c>
      <c r="AC745" s="114">
        <f>(幕後結果!$AE$2+幕後結果!$AE$4*幕後結果_最佳化!$Q1746)*12/3</f>
        <v>-0.62485980693152865</v>
      </c>
      <c r="AD745" s="114">
        <f>(幕後結果!$AF$2+幕後結果!$AF$4*幕後結果_最佳化!$R1746)*12/3</f>
        <v>-1.9900843819627074</v>
      </c>
      <c r="AE745" s="114">
        <f>(幕後結果!$AG$2+幕後結果!$AG$4*幕後結果_最佳化!$S1746)*12/3</f>
        <v>5.7423301430225948E-2</v>
      </c>
      <c r="AF745" s="114">
        <f>(幕後結果!$AH$2+幕後結果!$AH$4*幕後結果_最佳化!$T1746)*12/3</f>
        <v>-0.16266317985108836</v>
      </c>
      <c r="AG745" s="114">
        <f>(幕後結果!$AI$2+幕後結果!$AI$4*幕後結果_最佳化!$U1746)*12/3</f>
        <v>-2.6641406199267088</v>
      </c>
      <c r="AH745" s="114">
        <f>(幕後結果!$AJ$2+幕後結果!$AJ$4*幕後結果_最佳化!$V1746)*12/3</f>
        <v>1.3030999391262197</v>
      </c>
      <c r="AI745" s="90">
        <f>(幕後結果!$AK$2+幕後結果!$AK$4*幕後結果_最佳化!$W1746)*12/3</f>
        <v>0.56518153246185254</v>
      </c>
      <c r="AJ745" s="50"/>
      <c r="AK745" s="50"/>
      <c r="AL745" s="50"/>
      <c r="AM745" s="98">
        <v>744</v>
      </c>
      <c r="AN745" s="118">
        <f t="shared" si="144"/>
        <v>0.12930475628446264</v>
      </c>
      <c r="AO745" s="118">
        <f t="shared" si="145"/>
        <v>3.1632857647771906E-2</v>
      </c>
      <c r="AP745" s="118">
        <f t="shared" si="146"/>
        <v>0.12686559925690807</v>
      </c>
      <c r="AQ745" s="118">
        <f t="shared" si="147"/>
        <v>0.1299453945827273</v>
      </c>
      <c r="AR745" s="118">
        <f t="shared" si="148"/>
        <v>0.1561049523224638</v>
      </c>
      <c r="AS745" s="118">
        <f t="shared" si="149"/>
        <v>0.15771829169686968</v>
      </c>
      <c r="AT745" s="118">
        <f t="shared" si="150"/>
        <v>9.8699996620270347E-2</v>
      </c>
      <c r="AU745" s="118">
        <f t="shared" si="151"/>
        <v>4.1006351360700043E-2</v>
      </c>
      <c r="AV745" s="118">
        <f t="shared" si="152"/>
        <v>1.5830486857620479E-2</v>
      </c>
      <c r="AW745" s="118">
        <f t="shared" si="153"/>
        <v>0.11289131337020558</v>
      </c>
      <c r="AX745" s="118">
        <f t="shared" si="154"/>
        <v>0.99999999999999978</v>
      </c>
      <c r="AY745" s="118">
        <f>SUMPRODUCT(AN745:AW745,幕後結果_最佳化!$Z$1005:$AI$1005)</f>
        <v>-0.1849476273123952</v>
      </c>
      <c r="AZ745" s="118">
        <f>(SUMPRODUCT(AN745:AW745,MMULT(AN745:AW745,幕後結果!$AB$9:$AK$18)))*252</f>
        <v>7.3268776046955447E-2</v>
      </c>
      <c r="BA745" s="118">
        <f t="shared" si="155"/>
        <v>0.27068205712044424</v>
      </c>
      <c r="BB745" s="113">
        <f t="shared" si="156"/>
        <v>-0.84175371554462064</v>
      </c>
      <c r="BC745" s="50"/>
      <c r="BD745" s="50"/>
    </row>
    <row r="746" spans="1:56">
      <c r="A746" s="85">
        <v>745</v>
      </c>
      <c r="B746" s="114">
        <v>0.47354145206951803</v>
      </c>
      <c r="C746" s="114">
        <v>5.1038973842747026E-2</v>
      </c>
      <c r="D746" s="114">
        <v>0.31174503041155543</v>
      </c>
      <c r="E746" s="114">
        <v>0.74957218880123677</v>
      </c>
      <c r="F746" s="114">
        <v>0.24265740663014079</v>
      </c>
      <c r="G746" s="114">
        <v>0.46688441030847527</v>
      </c>
      <c r="H746" s="114">
        <v>0.41269354279564574</v>
      </c>
      <c r="I746" s="114">
        <v>0.90273565350188512</v>
      </c>
      <c r="J746" s="114">
        <v>0.51681415519564644</v>
      </c>
      <c r="K746" s="94">
        <v>0.48075746465959579</v>
      </c>
      <c r="L746" s="95"/>
      <c r="M746" s="96">
        <v>745</v>
      </c>
      <c r="N746" s="117">
        <v>-6.6370439522437555E-2</v>
      </c>
      <c r="O746" s="117">
        <v>-1.6348621543004354</v>
      </c>
      <c r="P746" s="117">
        <v>-0.49091006097895773</v>
      </c>
      <c r="Q746" s="117">
        <v>0.67314409652958118</v>
      </c>
      <c r="R746" s="117">
        <v>-0.69777996052091296</v>
      </c>
      <c r="S746" s="117">
        <v>-8.3104031056192115E-2</v>
      </c>
      <c r="T746" s="117">
        <v>-0.22062159420861549</v>
      </c>
      <c r="U746" s="114">
        <v>1.2972979397854756</v>
      </c>
      <c r="V746" s="114">
        <v>4.2159322554646828E-2</v>
      </c>
      <c r="W746" s="88">
        <v>-4.8252601152759506E-2</v>
      </c>
      <c r="X746" s="50"/>
      <c r="Y746" s="89">
        <v>745</v>
      </c>
      <c r="Z746" s="114">
        <f>(幕後結果!$AB$2+幕後結果!$AB$4*幕後結果_最佳化!$N1747)*12/3</f>
        <v>-0.13069257046769855</v>
      </c>
      <c r="AA746" s="114">
        <f>(幕後結果!$AC$2+幕後結果!$AC$4*幕後結果_最佳化!$O1747)*12/3</f>
        <v>-0.31076509035599509</v>
      </c>
      <c r="AB746" s="114">
        <f>(幕後結果!$AD$2+幕後結果!$AD$4*幕後結果_最佳化!$P1747)*12/3</f>
        <v>-2.0643804277587336</v>
      </c>
      <c r="AC746" s="114">
        <f>(幕後結果!$AE$2+幕後結果!$AE$4*幕後結果_最佳化!$Q1747)*12/3</f>
        <v>-0.25124262814170484</v>
      </c>
      <c r="AD746" s="114">
        <f>(幕後結果!$AF$2+幕後結果!$AF$4*幕後結果_最佳化!$R1747)*12/3</f>
        <v>-1.778143283275617</v>
      </c>
      <c r="AE746" s="114">
        <f>(幕後結果!$AG$2+幕後結果!$AG$4*幕後結果_最佳化!$S1747)*12/3</f>
        <v>-1.733957288298954E-2</v>
      </c>
      <c r="AF746" s="114">
        <f>(幕後結果!$AH$2+幕後結果!$AH$4*幕後結果_最佳化!$T1747)*12/3</f>
        <v>-0.42557108721554027</v>
      </c>
      <c r="AG746" s="114">
        <f>(幕後結果!$AI$2+幕後結果!$AI$4*幕後結果_最佳化!$U1747)*12/3</f>
        <v>0.18584629000490849</v>
      </c>
      <c r="AH746" s="114">
        <f>(幕後結果!$AJ$2+幕後結果!$AJ$4*幕後結果_最佳化!$V1747)*12/3</f>
        <v>0.49734165081579224</v>
      </c>
      <c r="AI746" s="90">
        <f>(幕後結果!$AK$2+幕後結果!$AK$4*幕後結果_最佳化!$W1747)*12/3</f>
        <v>1.1587280864219354</v>
      </c>
      <c r="AJ746" s="50"/>
      <c r="AK746" s="50"/>
      <c r="AL746" s="50"/>
      <c r="AM746" s="98">
        <v>745</v>
      </c>
      <c r="AN746" s="118">
        <f t="shared" si="144"/>
        <v>0.14234952428947056</v>
      </c>
      <c r="AO746" s="118">
        <f t="shared" si="145"/>
        <v>0.17597365683246083</v>
      </c>
      <c r="AP746" s="118">
        <f t="shared" si="146"/>
        <v>4.2910078153793607E-2</v>
      </c>
      <c r="AQ746" s="118">
        <f t="shared" si="147"/>
        <v>0.16213548266232372</v>
      </c>
      <c r="AR746" s="118">
        <f t="shared" si="148"/>
        <v>0.14560440542051636</v>
      </c>
      <c r="AS746" s="118">
        <f t="shared" si="149"/>
        <v>0.14918979805362617</v>
      </c>
      <c r="AT746" s="118">
        <f t="shared" si="150"/>
        <v>6.5883774761498121E-2</v>
      </c>
      <c r="AU746" s="118">
        <f t="shared" si="151"/>
        <v>5.979673525517577E-3</v>
      </c>
      <c r="AV746" s="118">
        <f t="shared" si="152"/>
        <v>3.9293698852421712E-2</v>
      </c>
      <c r="AW746" s="118">
        <f t="shared" si="153"/>
        <v>7.0679907448371285E-2</v>
      </c>
      <c r="AX746" s="118">
        <f t="shared" si="154"/>
        <v>0.99999999999999989</v>
      </c>
      <c r="AY746" s="118">
        <f>SUMPRODUCT(AN746:AW746,幕後結果_最佳化!$Z$1005:$AI$1005)</f>
        <v>0.12030804093572267</v>
      </c>
      <c r="AZ746" s="118">
        <f>(SUMPRODUCT(AN746:AW746,MMULT(AN746:AW746,幕後結果!$AB$9:$AK$18)))*252</f>
        <v>7.1509236667634896E-2</v>
      </c>
      <c r="BA746" s="118">
        <f t="shared" si="155"/>
        <v>0.26741211017385674</v>
      </c>
      <c r="BB746" s="113">
        <f t="shared" si="156"/>
        <v>0.28947096257307192</v>
      </c>
      <c r="BC746" s="50"/>
      <c r="BD746" s="50"/>
    </row>
    <row r="747" spans="1:56">
      <c r="A747" s="85">
        <v>746</v>
      </c>
      <c r="B747" s="114">
        <v>0.82294845497906843</v>
      </c>
      <c r="C747" s="114">
        <v>0.74789606906891093</v>
      </c>
      <c r="D747" s="114">
        <v>0.17975270854427006</v>
      </c>
      <c r="E747" s="114">
        <v>0.57743692013568992</v>
      </c>
      <c r="F747" s="114">
        <v>0.81441209900041955</v>
      </c>
      <c r="G747" s="114">
        <v>0.10335501700472949</v>
      </c>
      <c r="H747" s="114">
        <v>0.21826575142384597</v>
      </c>
      <c r="I747" s="114">
        <v>0.28090285467912857</v>
      </c>
      <c r="J747" s="114">
        <v>0.78567626763725174</v>
      </c>
      <c r="K747" s="94">
        <v>0.44019337523176394</v>
      </c>
      <c r="L747" s="95"/>
      <c r="M747" s="96">
        <v>746</v>
      </c>
      <c r="N747" s="117">
        <v>0.92666000360279299</v>
      </c>
      <c r="O747" s="117">
        <v>0.66788365462578692</v>
      </c>
      <c r="P747" s="117">
        <v>-0.91630791635456366</v>
      </c>
      <c r="Q747" s="117">
        <v>0.19534079837711155</v>
      </c>
      <c r="R747" s="117">
        <v>0.89427307556108659</v>
      </c>
      <c r="S747" s="117">
        <v>-1.262663785557985</v>
      </c>
      <c r="T747" s="117">
        <v>-0.778063629388141</v>
      </c>
      <c r="U747" s="114">
        <v>-0.58016150655214482</v>
      </c>
      <c r="V747" s="114">
        <v>0.7915082484364242</v>
      </c>
      <c r="W747" s="88">
        <v>-0.15047895840745495</v>
      </c>
      <c r="X747" s="50"/>
      <c r="Y747" s="89">
        <v>746</v>
      </c>
      <c r="Z747" s="114">
        <f>(幕後結果!$AB$2+幕後結果!$AB$4*幕後結果_最佳化!$N1748)*12/3</f>
        <v>1.1022047703149891</v>
      </c>
      <c r="AA747" s="114">
        <f>(幕後結果!$AC$2+幕後結果!$AC$4*幕後結果_最佳化!$O1748)*12/3</f>
        <v>2.7217971037536444</v>
      </c>
      <c r="AB747" s="114">
        <f>(幕後結果!$AD$2+幕後結果!$AD$4*幕後結果_最佳化!$P1748)*12/3</f>
        <v>-0.47965750738019913</v>
      </c>
      <c r="AC747" s="114">
        <f>(幕後結果!$AE$2+幕後結果!$AE$4*幕後結果_最佳化!$Q1748)*12/3</f>
        <v>-0.19002874296237002</v>
      </c>
      <c r="AD747" s="114">
        <f>(幕後結果!$AF$2+幕後結果!$AF$4*幕後結果_最佳化!$R1748)*12/3</f>
        <v>0.43740782340821394</v>
      </c>
      <c r="AE747" s="114">
        <f>(幕後結果!$AG$2+幕後結果!$AG$4*幕後結果_最佳化!$S1748)*12/3</f>
        <v>-0.16326920412653062</v>
      </c>
      <c r="AF747" s="114">
        <f>(幕後結果!$AH$2+幕後結果!$AH$4*幕後結果_最佳化!$T1748)*12/3</f>
        <v>-0.51092556164202418</v>
      </c>
      <c r="AG747" s="114">
        <f>(幕後結果!$AI$2+幕後結果!$AI$4*幕後結果_最佳化!$U1748)*12/3</f>
        <v>-2.339750951047082</v>
      </c>
      <c r="AH747" s="114">
        <f>(幕後結果!$AJ$2+幕後結果!$AJ$4*幕後結果_最佳化!$V1748)*12/3</f>
        <v>0.77093448480609716</v>
      </c>
      <c r="AI747" s="90">
        <f>(幕後結果!$AK$2+幕後結果!$AK$4*幕後結果_最佳化!$W1748)*12/3</f>
        <v>0.96082647489456574</v>
      </c>
      <c r="AJ747" s="50"/>
      <c r="AK747" s="50"/>
      <c r="AL747" s="50"/>
      <c r="AM747" s="98">
        <v>746</v>
      </c>
      <c r="AN747" s="118">
        <f t="shared" si="144"/>
        <v>0.10216895195798199</v>
      </c>
      <c r="AO747" s="118">
        <f t="shared" si="145"/>
        <v>0.12123997952299664</v>
      </c>
      <c r="AP747" s="118">
        <f t="shared" si="146"/>
        <v>0.17962439466833485</v>
      </c>
      <c r="AQ747" s="118">
        <f t="shared" si="147"/>
        <v>0.18132240684329601</v>
      </c>
      <c r="AR747" s="118">
        <f t="shared" si="148"/>
        <v>3.9453409995868299E-2</v>
      </c>
      <c r="AS747" s="118">
        <f t="shared" si="149"/>
        <v>9.1242058687593219E-2</v>
      </c>
      <c r="AT747" s="118">
        <f t="shared" si="150"/>
        <v>2.7056907481795966E-2</v>
      </c>
      <c r="AU747" s="118">
        <f t="shared" si="151"/>
        <v>5.0619591573106672E-2</v>
      </c>
      <c r="AV747" s="118">
        <f t="shared" si="152"/>
        <v>6.1008754078255706E-2</v>
      </c>
      <c r="AW747" s="118">
        <f t="shared" si="153"/>
        <v>0.14626354519077051</v>
      </c>
      <c r="AX747" s="118">
        <f t="shared" si="154"/>
        <v>1</v>
      </c>
      <c r="AY747" s="118">
        <f>SUMPRODUCT(AN747:AW747,幕後結果_最佳化!$Z$1005:$AI$1005)</f>
        <v>1.6518507235267751E-2</v>
      </c>
      <c r="AZ747" s="118">
        <f>(SUMPRODUCT(AN747:AW747,MMULT(AN747:AW747,幕後結果!$AB$9:$AK$18)))*252</f>
        <v>8.23010247982255E-2</v>
      </c>
      <c r="BA747" s="118">
        <f t="shared" si="155"/>
        <v>0.28688155186108694</v>
      </c>
      <c r="BB747" s="113">
        <f t="shared" si="156"/>
        <v>-9.1959530313425769E-2</v>
      </c>
      <c r="BC747" s="50"/>
      <c r="BD747" s="50"/>
    </row>
    <row r="748" spans="1:56">
      <c r="A748" s="85">
        <v>747</v>
      </c>
      <c r="B748" s="114">
        <v>0.57362859290795876</v>
      </c>
      <c r="C748" s="114">
        <v>0.81313274030363702</v>
      </c>
      <c r="D748" s="114">
        <v>0.37339072835908071</v>
      </c>
      <c r="E748" s="114">
        <v>0.74358165676082777</v>
      </c>
      <c r="F748" s="114">
        <v>3.3937212090973112E-4</v>
      </c>
      <c r="G748" s="114">
        <v>0.69443352443412509</v>
      </c>
      <c r="H748" s="114">
        <v>0.292272515341363</v>
      </c>
      <c r="I748" s="114">
        <v>0.96559203241358937</v>
      </c>
      <c r="J748" s="114">
        <v>0.36743020155034389</v>
      </c>
      <c r="K748" s="94">
        <v>0.21499332529640713</v>
      </c>
      <c r="L748" s="95"/>
      <c r="M748" s="96">
        <v>747</v>
      </c>
      <c r="N748" s="117">
        <v>0.18561994162116532</v>
      </c>
      <c r="O748" s="117">
        <v>0.88949982095345459</v>
      </c>
      <c r="P748" s="117">
        <v>-0.32288616185764218</v>
      </c>
      <c r="Q748" s="117">
        <v>0.65442708935937854</v>
      </c>
      <c r="R748" s="117">
        <v>-3.3980241658962997</v>
      </c>
      <c r="S748" s="117">
        <v>0.50845690931691123</v>
      </c>
      <c r="T748" s="117">
        <v>-0.54675795724340859</v>
      </c>
      <c r="U748" s="114">
        <v>1.8196262905362612</v>
      </c>
      <c r="V748" s="114">
        <v>-0.33866726561681876</v>
      </c>
      <c r="W748" s="88">
        <v>-0.78921449655717502</v>
      </c>
      <c r="X748" s="50"/>
      <c r="Y748" s="89">
        <v>747</v>
      </c>
      <c r="Z748" s="114">
        <f>(幕後結果!$AB$2+幕後結果!$AB$4*幕後結果_最佳化!$N1749)*12/3</f>
        <v>0.18216618725276787</v>
      </c>
      <c r="AA748" s="114">
        <f>(幕後結果!$AC$2+幕後結果!$AC$4*幕後結果_最佳化!$O1749)*12/3</f>
        <v>2.4623120835421743</v>
      </c>
      <c r="AB748" s="114">
        <f>(幕後結果!$AD$2+幕後結果!$AD$4*幕後結果_最佳化!$P1749)*12/3</f>
        <v>-0.57115994960640393</v>
      </c>
      <c r="AC748" s="114">
        <f>(幕後結果!$AE$2+幕後結果!$AE$4*幕後結果_最佳化!$Q1749)*12/3</f>
        <v>5.2121831951576991E-2</v>
      </c>
      <c r="AD748" s="114">
        <f>(幕後結果!$AF$2+幕後結果!$AF$4*幕後結果_最佳化!$R1749)*12/3</f>
        <v>-4.0982207183659618</v>
      </c>
      <c r="AE748" s="114">
        <f>(幕後結果!$AG$2+幕後結果!$AG$4*幕後結果_最佳化!$S1749)*12/3</f>
        <v>0.6056363391274957</v>
      </c>
      <c r="AF748" s="114">
        <f>(幕後結果!$AH$2+幕後結果!$AH$4*幕後結果_最佳化!$T1749)*12/3</f>
        <v>-0.57605166101422967</v>
      </c>
      <c r="AG748" s="114">
        <f>(幕後結果!$AI$2+幕後結果!$AI$4*幕後結果_最佳化!$U1749)*12/3</f>
        <v>-0.20710136693271641</v>
      </c>
      <c r="AH748" s="114">
        <f>(幕後結果!$AJ$2+幕後結果!$AJ$4*幕後結果_最佳化!$V1749)*12/3</f>
        <v>0.71349755672124682</v>
      </c>
      <c r="AI748" s="90">
        <f>(幕後結果!$AK$2+幕後結果!$AK$4*幕後結果_最佳化!$W1749)*12/3</f>
        <v>0.51919618512974663</v>
      </c>
      <c r="AJ748" s="50"/>
      <c r="AK748" s="50"/>
      <c r="AL748" s="50"/>
      <c r="AM748" s="98">
        <v>747</v>
      </c>
      <c r="AN748" s="118">
        <f t="shared" si="144"/>
        <v>0.19250373725033032</v>
      </c>
      <c r="AO748" s="118">
        <f t="shared" si="145"/>
        <v>0.10682956517749347</v>
      </c>
      <c r="AP748" s="118">
        <f t="shared" si="146"/>
        <v>3.4376844068906606E-2</v>
      </c>
      <c r="AQ748" s="118">
        <f t="shared" si="147"/>
        <v>6.9175576372100422E-2</v>
      </c>
      <c r="AR748" s="118">
        <f t="shared" si="148"/>
        <v>2.2648936271360751E-2</v>
      </c>
      <c r="AS748" s="118">
        <f t="shared" si="149"/>
        <v>4.3148539370984194E-2</v>
      </c>
      <c r="AT748" s="118">
        <f t="shared" si="150"/>
        <v>5.5389174801181655E-2</v>
      </c>
      <c r="AU748" s="118">
        <f t="shared" si="151"/>
        <v>0.18794725913546623</v>
      </c>
      <c r="AV748" s="118">
        <f t="shared" si="152"/>
        <v>0.10020532061950958</v>
      </c>
      <c r="AW748" s="118">
        <f t="shared" si="153"/>
        <v>0.18777504693266675</v>
      </c>
      <c r="AX748" s="118">
        <f t="shared" si="154"/>
        <v>1</v>
      </c>
      <c r="AY748" s="118">
        <f>SUMPRODUCT(AN748:AW748,幕後結果_最佳化!$Z$1005:$AI$1005)</f>
        <v>-1.791969849349781E-2</v>
      </c>
      <c r="AZ748" s="118">
        <f>(SUMPRODUCT(AN748:AW748,MMULT(AN748:AW748,幕後結果!$AB$9:$AK$18)))*252</f>
        <v>7.9850179513532224E-2</v>
      </c>
      <c r="BA748" s="118">
        <f t="shared" si="155"/>
        <v>0.28257774065473068</v>
      </c>
      <c r="BB748" s="113">
        <f t="shared" si="156"/>
        <v>-0.21523173889273439</v>
      </c>
      <c r="BC748" s="50"/>
      <c r="BD748" s="50"/>
    </row>
    <row r="749" spans="1:56">
      <c r="A749" s="85">
        <v>748</v>
      </c>
      <c r="B749" s="114">
        <v>0.38790268232579717</v>
      </c>
      <c r="C749" s="114">
        <v>0.66679657015454574</v>
      </c>
      <c r="D749" s="114">
        <v>0.23632994186093548</v>
      </c>
      <c r="E749" s="114">
        <v>0.26466645523776999</v>
      </c>
      <c r="F749" s="114">
        <v>0.84544069446572978</v>
      </c>
      <c r="G749" s="114">
        <v>0.28686980071534651</v>
      </c>
      <c r="H749" s="114">
        <v>0.30046157777702343</v>
      </c>
      <c r="I749" s="114">
        <v>4.3247628164227558E-2</v>
      </c>
      <c r="J749" s="114">
        <v>0.93976743423725417</v>
      </c>
      <c r="K749" s="94">
        <v>0.20650240642135098</v>
      </c>
      <c r="L749" s="95"/>
      <c r="M749" s="96">
        <v>748</v>
      </c>
      <c r="N749" s="117">
        <v>-0.28478956839629105</v>
      </c>
      <c r="O749" s="117">
        <v>0.43108459733548055</v>
      </c>
      <c r="P749" s="117">
        <v>-0.71815797993757358</v>
      </c>
      <c r="Q749" s="117">
        <v>-0.62902466229875709</v>
      </c>
      <c r="R749" s="117">
        <v>1.0170731942912321</v>
      </c>
      <c r="S749" s="117">
        <v>-0.56255256332653669</v>
      </c>
      <c r="T749" s="117">
        <v>-0.52307342866643103</v>
      </c>
      <c r="U749" s="114">
        <v>-1.7141822685767762</v>
      </c>
      <c r="V749" s="114">
        <v>1.5528242336513445</v>
      </c>
      <c r="W749" s="88">
        <v>-0.8186172660967207</v>
      </c>
      <c r="X749" s="50"/>
      <c r="Y749" s="89">
        <v>748</v>
      </c>
      <c r="Z749" s="114">
        <f>(幕後結果!$AB$2+幕後結果!$AB$4*幕後結果_最佳化!$N1750)*12/3</f>
        <v>-0.40187092660867468</v>
      </c>
      <c r="AA749" s="114">
        <f>(幕後結果!$AC$2+幕後結果!$AC$4*幕後結果_最佳化!$O1750)*12/3</f>
        <v>1.6788807142713045</v>
      </c>
      <c r="AB749" s="114">
        <f>(幕後結果!$AD$2+幕後結果!$AD$4*幕後結果_最佳化!$P1750)*12/3</f>
        <v>-1.684540840249048</v>
      </c>
      <c r="AC749" s="114">
        <f>(幕後結果!$AE$2+幕後結果!$AE$4*幕後結果_最佳化!$Q1750)*12/3</f>
        <v>-0.86550388730351147</v>
      </c>
      <c r="AD749" s="114">
        <f>(幕後結果!$AF$2+幕後結果!$AF$4*幕後結果_最佳化!$R1750)*12/3</f>
        <v>-6.4577373694723161E-2</v>
      </c>
      <c r="AE749" s="114">
        <f>(幕後結果!$AG$2+幕後結果!$AG$4*幕後結果_最佳化!$S1750)*12/3</f>
        <v>-4.2472946455063998E-2</v>
      </c>
      <c r="AF749" s="114">
        <f>(幕後結果!$AH$2+幕後結果!$AH$4*幕後結果_最佳化!$T1750)*12/3</f>
        <v>-0.52440041004185711</v>
      </c>
      <c r="AG749" s="114">
        <f>(幕後結果!$AI$2+幕後結果!$AI$4*幕後結果_最佳化!$U1750)*12/3</f>
        <v>-4.4089477461446647</v>
      </c>
      <c r="AH749" s="114">
        <f>(幕後結果!$AJ$2+幕後結果!$AJ$4*幕後結果_最佳化!$V1750)*12/3</f>
        <v>0.99135042390630146</v>
      </c>
      <c r="AI749" s="90">
        <f>(幕後結果!$AK$2+幕後結果!$AK$4*幕後結果_最佳化!$W1750)*12/3</f>
        <v>-0.36673530008634331</v>
      </c>
      <c r="AJ749" s="50"/>
      <c r="AK749" s="50"/>
      <c r="AL749" s="50"/>
      <c r="AM749" s="98">
        <v>748</v>
      </c>
      <c r="AN749" s="118">
        <f t="shared" si="144"/>
        <v>0.14397232114643824</v>
      </c>
      <c r="AO749" s="118">
        <f t="shared" si="145"/>
        <v>5.8648269901187378E-2</v>
      </c>
      <c r="AP749" s="118">
        <f t="shared" si="146"/>
        <v>0.2068523078641791</v>
      </c>
      <c r="AQ749" s="118">
        <f t="shared" si="147"/>
        <v>6.8024591992834657E-2</v>
      </c>
      <c r="AR749" s="118">
        <f t="shared" si="148"/>
        <v>6.2324084964162238E-2</v>
      </c>
      <c r="AS749" s="118">
        <f t="shared" si="149"/>
        <v>0.12513592495987036</v>
      </c>
      <c r="AT749" s="118">
        <f t="shared" si="150"/>
        <v>0.15438878455024144</v>
      </c>
      <c r="AU749" s="118">
        <f t="shared" si="151"/>
        <v>5.062872425234189E-2</v>
      </c>
      <c r="AV749" s="118">
        <f t="shared" si="152"/>
        <v>4.4473003601874631E-2</v>
      </c>
      <c r="AW749" s="118">
        <f t="shared" si="153"/>
        <v>8.5551986766869842E-2</v>
      </c>
      <c r="AX749" s="118">
        <f t="shared" si="154"/>
        <v>0.99999999999999978</v>
      </c>
      <c r="AY749" s="118">
        <f>SUMPRODUCT(AN749:AW749,幕後結果_最佳化!$Z$1005:$AI$1005)</f>
        <v>-0.1470503187300343</v>
      </c>
      <c r="AZ749" s="118">
        <f>(SUMPRODUCT(AN749:AW749,MMULT(AN749:AW749,幕後結果!$AB$9:$AK$18)))*252</f>
        <v>8.2995878064435633E-2</v>
      </c>
      <c r="BA749" s="118">
        <f t="shared" si="155"/>
        <v>0.28809005200533327</v>
      </c>
      <c r="BB749" s="113">
        <f t="shared" si="156"/>
        <v>-0.65934355389167632</v>
      </c>
      <c r="BC749" s="50"/>
      <c r="BD749" s="50"/>
    </row>
    <row r="750" spans="1:56">
      <c r="A750" s="85">
        <v>749</v>
      </c>
      <c r="B750" s="114">
        <v>0.57625116162086853</v>
      </c>
      <c r="C750" s="114">
        <v>0.37334067552335015</v>
      </c>
      <c r="D750" s="114">
        <v>0.75581162704025018</v>
      </c>
      <c r="E750" s="114">
        <v>0.29791404058778892</v>
      </c>
      <c r="F750" s="114">
        <v>0.26056219764247879</v>
      </c>
      <c r="G750" s="114">
        <v>0.98249710880285579</v>
      </c>
      <c r="H750" s="114">
        <v>0.16784471898283626</v>
      </c>
      <c r="I750" s="114">
        <v>0.6980536158300894</v>
      </c>
      <c r="J750" s="114">
        <v>0.66380100432154809</v>
      </c>
      <c r="K750" s="94">
        <v>0.74930778100791584</v>
      </c>
      <c r="L750" s="95"/>
      <c r="M750" s="96">
        <v>749</v>
      </c>
      <c r="N750" s="117">
        <v>0.19231218185503093</v>
      </c>
      <c r="O750" s="117">
        <v>-0.32301834214109715</v>
      </c>
      <c r="P750" s="117">
        <v>0.69289293149450648</v>
      </c>
      <c r="Q750" s="117">
        <v>-0.5304094416699503</v>
      </c>
      <c r="R750" s="117">
        <v>-0.64161314593303242</v>
      </c>
      <c r="S750" s="117">
        <v>2.1082915040346162</v>
      </c>
      <c r="T750" s="117">
        <v>-0.96271724922037816</v>
      </c>
      <c r="U750" s="114">
        <v>0.51881068167609046</v>
      </c>
      <c r="V750" s="114">
        <v>0.42285920102391761</v>
      </c>
      <c r="W750" s="88">
        <v>0.67231302739067933</v>
      </c>
      <c r="X750" s="50"/>
      <c r="Y750" s="89">
        <v>749</v>
      </c>
      <c r="Z750" s="114">
        <f>(幕後結果!$AB$2+幕後結果!$AB$4*幕後結果_最佳化!$N1751)*12/3</f>
        <v>0.19047494077118474</v>
      </c>
      <c r="AA750" s="114">
        <f>(幕後結果!$AC$2+幕後結果!$AC$4*幕後結果_最佳化!$O1751)*12/3</f>
        <v>1.2145054271488744</v>
      </c>
      <c r="AB750" s="114">
        <f>(幕後結果!$AD$2+幕後結果!$AD$4*幕後結果_最佳化!$P1751)*12/3</f>
        <v>-2.8772787932387356E-3</v>
      </c>
      <c r="AC750" s="114">
        <f>(幕後結果!$AE$2+幕後結果!$AE$4*幕後結果_最佳化!$Q1751)*12/3</f>
        <v>-0.84659895217492365</v>
      </c>
      <c r="AD750" s="114">
        <f>(幕後結果!$AF$2+幕後結果!$AF$4*幕後結果_最佳化!$R1751)*12/3</f>
        <v>-1.4586428731934937</v>
      </c>
      <c r="AE750" s="114">
        <f>(幕後結果!$AG$2+幕後結果!$AG$4*幕後結果_最佳化!$S1751)*12/3</f>
        <v>2.1682511987651267</v>
      </c>
      <c r="AF750" s="114">
        <f>(幕後結果!$AH$2+幕後結果!$AH$4*幕後結果_最佳化!$T1751)*12/3</f>
        <v>-0.82222597989365231</v>
      </c>
      <c r="AG750" s="114">
        <f>(幕後結果!$AI$2+幕後結果!$AI$4*幕後結果_最佳化!$U1751)*12/3</f>
        <v>-0.9336197816359767</v>
      </c>
      <c r="AH750" s="114">
        <f>(幕後結果!$AJ$2+幕後結果!$AJ$4*幕後結果_最佳化!$V1751)*12/3</f>
        <v>0.7520670593008697</v>
      </c>
      <c r="AI750" s="90">
        <f>(幕後結果!$AK$2+幕後結果!$AK$4*幕後結果_最佳化!$W1751)*12/3</f>
        <v>1.164956905884984</v>
      </c>
      <c r="AJ750" s="50"/>
      <c r="AK750" s="50"/>
      <c r="AL750" s="50"/>
      <c r="AM750" s="98">
        <v>749</v>
      </c>
      <c r="AN750" s="118">
        <f t="shared" si="144"/>
        <v>0.1121743089292605</v>
      </c>
      <c r="AO750" s="118">
        <f t="shared" si="145"/>
        <v>8.7742316760228381E-2</v>
      </c>
      <c r="AP750" s="118">
        <f t="shared" si="146"/>
        <v>0.10137813943111945</v>
      </c>
      <c r="AQ750" s="118">
        <f t="shared" si="147"/>
        <v>0.11399461108559876</v>
      </c>
      <c r="AR750" s="118">
        <f t="shared" si="148"/>
        <v>9.8254832669313535E-2</v>
      </c>
      <c r="AS750" s="118">
        <f t="shared" si="149"/>
        <v>4.733859294863331E-2</v>
      </c>
      <c r="AT750" s="118">
        <f t="shared" si="150"/>
        <v>0.10430741842858986</v>
      </c>
      <c r="AU750" s="118">
        <f t="shared" si="151"/>
        <v>0.10204858378636789</v>
      </c>
      <c r="AV750" s="118">
        <f t="shared" si="152"/>
        <v>0.12019017797204297</v>
      </c>
      <c r="AW750" s="118">
        <f t="shared" si="153"/>
        <v>0.11257101798884528</v>
      </c>
      <c r="AX750" s="118">
        <f t="shared" si="154"/>
        <v>0.99999999999999989</v>
      </c>
      <c r="AY750" s="118">
        <f>SUMPRODUCT(AN750:AW750,幕後結果_最佳化!$Z$1005:$AI$1005)</f>
        <v>-0.1124201268229902</v>
      </c>
      <c r="AZ750" s="118">
        <f>(SUMPRODUCT(AN750:AW750,MMULT(AN750:AW750,幕後結果!$AB$9:$AK$18)))*252</f>
        <v>6.5255565784945069E-2</v>
      </c>
      <c r="BA750" s="118">
        <f t="shared" si="155"/>
        <v>0.25545168972810706</v>
      </c>
      <c r="BB750" s="113">
        <f t="shared" si="156"/>
        <v>-0.60802152840839285</v>
      </c>
      <c r="BC750" s="50"/>
      <c r="BD750" s="50"/>
    </row>
    <row r="751" spans="1:56">
      <c r="A751" s="85">
        <v>750</v>
      </c>
      <c r="B751" s="114">
        <v>0.99904822725450515</v>
      </c>
      <c r="C751" s="114">
        <v>0.541686354858121</v>
      </c>
      <c r="D751" s="114">
        <v>0.50003895279691823</v>
      </c>
      <c r="E751" s="114">
        <v>0.63306333249875202</v>
      </c>
      <c r="F751" s="114">
        <v>0.13481166692486313</v>
      </c>
      <c r="G751" s="114">
        <v>0.77629811842713603</v>
      </c>
      <c r="H751" s="114">
        <v>0.42264761322960132</v>
      </c>
      <c r="I751" s="114">
        <v>0.19845638345880334</v>
      </c>
      <c r="J751" s="114">
        <v>0.20865796918500124</v>
      </c>
      <c r="K751" s="94">
        <v>0.91859617451862641</v>
      </c>
      <c r="L751" s="95"/>
      <c r="M751" s="96">
        <v>750</v>
      </c>
      <c r="N751" s="117">
        <v>3.1048826209184335</v>
      </c>
      <c r="O751" s="117">
        <v>0.10468307761225774</v>
      </c>
      <c r="P751" s="117">
        <v>9.7640182286350003E-5</v>
      </c>
      <c r="Q751" s="117">
        <v>0.33997768213540325</v>
      </c>
      <c r="R751" s="117">
        <v>-1.1039303922651196</v>
      </c>
      <c r="S751" s="117">
        <v>0.7597504551716574</v>
      </c>
      <c r="T751" s="117">
        <v>-0.19512482767228986</v>
      </c>
      <c r="U751" s="114">
        <v>-0.84714776038020612</v>
      </c>
      <c r="V751" s="114">
        <v>-0.81108660375890007</v>
      </c>
      <c r="W751" s="88">
        <v>1.3956907169173833</v>
      </c>
      <c r="X751" s="50"/>
      <c r="Y751" s="89">
        <v>750</v>
      </c>
      <c r="Z751" s="114">
        <f>(幕後結果!$AB$2+幕後結果!$AB$4*幕後結果_最佳化!$N1752)*12/3</f>
        <v>3.8065779253507706</v>
      </c>
      <c r="AA751" s="114">
        <f>(幕後結果!$AC$2+幕後結果!$AC$4*幕後結果_最佳化!$O1752)*12/3</f>
        <v>3.5756399133231915</v>
      </c>
      <c r="AB751" s="114">
        <f>(幕後結果!$AD$2+幕後結果!$AD$4*幕後結果_最佳化!$P1752)*12/3</f>
        <v>2.608972186780508</v>
      </c>
      <c r="AC751" s="114">
        <f>(幕後結果!$AE$2+幕後結果!$AE$4*幕後結果_最佳化!$Q1752)*12/3</f>
        <v>5.2438277967147229E-2</v>
      </c>
      <c r="AD751" s="114">
        <f>(幕後結果!$AF$2+幕後結果!$AF$4*幕後結果_最佳化!$R1752)*12/3</f>
        <v>-0.68068143545254334</v>
      </c>
      <c r="AE751" s="114">
        <f>(幕後結果!$AG$2+幕後結果!$AG$4*幕後結果_最佳化!$S1752)*12/3</f>
        <v>1.9034603776572923</v>
      </c>
      <c r="AF751" s="114">
        <f>(幕後結果!$AH$2+幕後結果!$AH$4*幕後結果_最佳化!$T1752)*12/3</f>
        <v>-0.42677895193118154</v>
      </c>
      <c r="AG751" s="114">
        <f>(幕後結果!$AI$2+幕後結果!$AI$4*幕後結果_最佳化!$U1752)*12/3</f>
        <v>-1.7164688350635773</v>
      </c>
      <c r="AH751" s="114">
        <f>(幕後結果!$AJ$2+幕後結果!$AJ$4*幕後結果_最佳化!$V1752)*12/3</f>
        <v>0.55533659095835719</v>
      </c>
      <c r="AI751" s="90">
        <f>(幕後結果!$AK$2+幕後結果!$AK$4*幕後結果_最佳化!$W1752)*12/3</f>
        <v>2.5645511951684146</v>
      </c>
      <c r="AJ751" s="50"/>
      <c r="AK751" s="50"/>
      <c r="AL751" s="50"/>
      <c r="AM751" s="98">
        <v>750</v>
      </c>
      <c r="AN751" s="118">
        <f t="shared" si="144"/>
        <v>8.9725914355634928E-2</v>
      </c>
      <c r="AO751" s="118">
        <f t="shared" si="145"/>
        <v>1.119665205074258E-2</v>
      </c>
      <c r="AP751" s="118">
        <f t="shared" si="146"/>
        <v>0.18914164851008675</v>
      </c>
      <c r="AQ751" s="118">
        <f t="shared" si="147"/>
        <v>8.9926121145626647E-2</v>
      </c>
      <c r="AR751" s="118">
        <f t="shared" si="148"/>
        <v>0.15843455054449551</v>
      </c>
      <c r="AS751" s="118">
        <f t="shared" si="149"/>
        <v>6.4085999416691949E-2</v>
      </c>
      <c r="AT751" s="118">
        <f t="shared" si="150"/>
        <v>0.11806644208112051</v>
      </c>
      <c r="AU751" s="118">
        <f t="shared" si="151"/>
        <v>0.10577495366427506</v>
      </c>
      <c r="AV751" s="118">
        <f t="shared" si="152"/>
        <v>0.10001076030945162</v>
      </c>
      <c r="AW751" s="118">
        <f t="shared" si="153"/>
        <v>7.3636957921874566E-2</v>
      </c>
      <c r="AX751" s="118">
        <f t="shared" si="154"/>
        <v>1</v>
      </c>
      <c r="AY751" s="118">
        <f>SUMPRODUCT(AN751:AW751,幕後結果_最佳化!$Z$1005:$AI$1005)</f>
        <v>-0.38019485888305693</v>
      </c>
      <c r="AZ751" s="118">
        <f>(SUMPRODUCT(AN751:AW751,MMULT(AN751:AW751,幕後結果!$AB$9:$AK$18)))*252</f>
        <v>7.8312151457244433E-2</v>
      </c>
      <c r="BA751" s="118">
        <f t="shared" si="155"/>
        <v>0.27984308363303251</v>
      </c>
      <c r="BB751" s="113">
        <f t="shared" si="156"/>
        <v>-1.511900359981293</v>
      </c>
      <c r="BC751" s="50"/>
      <c r="BD751" s="50"/>
    </row>
    <row r="752" spans="1:56">
      <c r="A752" s="85">
        <v>751</v>
      </c>
      <c r="B752" s="114">
        <v>0.62386163006244333</v>
      </c>
      <c r="C752" s="114">
        <v>0.2892542419259545</v>
      </c>
      <c r="D752" s="114">
        <v>0.42812514962245229</v>
      </c>
      <c r="E752" s="114">
        <v>0.36819259622264555</v>
      </c>
      <c r="F752" s="114">
        <v>0.60537863706598904</v>
      </c>
      <c r="G752" s="114">
        <v>0.85358603923783183</v>
      </c>
      <c r="H752" s="114">
        <v>0.64230444612710902</v>
      </c>
      <c r="I752" s="114">
        <v>0.27633841767384593</v>
      </c>
      <c r="J752" s="114">
        <v>0.11063827495851064</v>
      </c>
      <c r="K752" s="94">
        <v>0.15480135248078741</v>
      </c>
      <c r="L752" s="95"/>
      <c r="M752" s="96">
        <v>751</v>
      </c>
      <c r="N752" s="117">
        <v>0.31563872631034984</v>
      </c>
      <c r="O752" s="117">
        <v>-0.55556467783170449</v>
      </c>
      <c r="P752" s="117">
        <v>-0.18114941416327451</v>
      </c>
      <c r="Q752" s="117">
        <v>-0.33664412016827966</v>
      </c>
      <c r="R752" s="117">
        <v>0.26729410417448918</v>
      </c>
      <c r="S752" s="117">
        <v>1.0519381625094018</v>
      </c>
      <c r="T752" s="117">
        <v>0.3646253251964518</v>
      </c>
      <c r="U752" s="114">
        <v>-0.593753737585481</v>
      </c>
      <c r="V752" s="114">
        <v>-1.2231407227821547</v>
      </c>
      <c r="W752" s="88">
        <v>-1.0160560319210927</v>
      </c>
      <c r="X752" s="50"/>
      <c r="Y752" s="89">
        <v>751</v>
      </c>
      <c r="Z752" s="114">
        <f>(幕後結果!$AB$2+幕後結果!$AB$4*幕後結果_最佳化!$N1753)*12/3</f>
        <v>0.34359106098634901</v>
      </c>
      <c r="AA752" s="114">
        <f>(幕後結果!$AC$2+幕後結果!$AC$4*幕後結果_最佳化!$O1753)*12/3</f>
        <v>1.0556194791805422</v>
      </c>
      <c r="AB752" s="114">
        <f>(幕後結果!$AD$2+幕後結果!$AD$4*幕後結果_最佳化!$P1753)*12/3</f>
        <v>-0.87954310092592347</v>
      </c>
      <c r="AC752" s="114">
        <f>(幕後結果!$AE$2+幕後結果!$AE$4*幕後結果_最佳化!$Q1753)*12/3</f>
        <v>-0.73425064029505049</v>
      </c>
      <c r="AD752" s="114">
        <f>(幕後結果!$AF$2+幕後結果!$AF$4*幕後結果_最佳化!$R1753)*12/3</f>
        <v>-0.60563711495176054</v>
      </c>
      <c r="AE752" s="114">
        <f>(幕後結果!$AG$2+幕後結果!$AG$4*幕後結果_最佳化!$S1753)*12/3</f>
        <v>1.3405592336879113</v>
      </c>
      <c r="AF752" s="114">
        <f>(幕後結果!$AH$2+幕後結果!$AH$4*幕後結果_最佳化!$T1753)*12/3</f>
        <v>-0.2392329098672038</v>
      </c>
      <c r="AG752" s="114">
        <f>(幕後結果!$AI$2+幕後結果!$AI$4*幕後結果_最佳化!$U1753)*12/3</f>
        <v>-2.2038319441045422</v>
      </c>
      <c r="AH752" s="114">
        <f>(幕後結果!$AJ$2+幕後結果!$AJ$4*幕後結果_最佳化!$V1753)*12/3</f>
        <v>0.12572907699229019</v>
      </c>
      <c r="AI752" s="90">
        <f>(幕後結果!$AK$2+幕後結果!$AK$4*幕後結果_最佳化!$W1753)*12/3</f>
        <v>-5.9915060409663323E-2</v>
      </c>
      <c r="AJ752" s="50"/>
      <c r="AK752" s="50"/>
      <c r="AL752" s="50"/>
      <c r="AM752" s="98">
        <v>751</v>
      </c>
      <c r="AN752" s="118">
        <f t="shared" si="144"/>
        <v>9.5189402825598374E-2</v>
      </c>
      <c r="AO752" s="118">
        <f t="shared" si="145"/>
        <v>0.12121640698909376</v>
      </c>
      <c r="AP752" s="118">
        <f t="shared" si="146"/>
        <v>2.9616690538336675E-2</v>
      </c>
      <c r="AQ752" s="118">
        <f t="shared" si="147"/>
        <v>8.5848577449041924E-2</v>
      </c>
      <c r="AR752" s="118">
        <f t="shared" si="148"/>
        <v>0.10458511592122166</v>
      </c>
      <c r="AS752" s="118">
        <f t="shared" si="149"/>
        <v>0.15634918052858193</v>
      </c>
      <c r="AT752" s="118">
        <f t="shared" si="150"/>
        <v>2.6802720416182313E-2</v>
      </c>
      <c r="AU752" s="118">
        <f t="shared" si="151"/>
        <v>0.11009456015254709</v>
      </c>
      <c r="AV752" s="118">
        <f t="shared" si="152"/>
        <v>0.12789409968013518</v>
      </c>
      <c r="AW752" s="118">
        <f t="shared" si="153"/>
        <v>0.14240324549926109</v>
      </c>
      <c r="AX752" s="118">
        <f t="shared" si="154"/>
        <v>1</v>
      </c>
      <c r="AY752" s="118">
        <f>SUMPRODUCT(AN752:AW752,幕後結果_最佳化!$Z$1005:$AI$1005)</f>
        <v>9.1008523269162561E-2</v>
      </c>
      <c r="AZ752" s="118">
        <f>(SUMPRODUCT(AN752:AW752,MMULT(AN752:AW752,幕後結果!$AB$9:$AK$18)))*252</f>
        <v>6.5836769783270147E-2</v>
      </c>
      <c r="BA752" s="118">
        <f t="shared" si="155"/>
        <v>0.25658676852727647</v>
      </c>
      <c r="BB752" s="113">
        <f t="shared" si="156"/>
        <v>0.18749417027732818</v>
      </c>
      <c r="BC752" s="50"/>
      <c r="BD752" s="50"/>
    </row>
    <row r="753" spans="1:56">
      <c r="A753" s="85">
        <v>752</v>
      </c>
      <c r="B753" s="114">
        <v>0.63614842314459774</v>
      </c>
      <c r="C753" s="114">
        <v>0.68593028722288252</v>
      </c>
      <c r="D753" s="114">
        <v>0.8939587122962287</v>
      </c>
      <c r="E753" s="114">
        <v>8.2109787058520789E-2</v>
      </c>
      <c r="F753" s="114">
        <v>0.24539840601065221</v>
      </c>
      <c r="G753" s="114">
        <v>6.3304390904898256E-2</v>
      </c>
      <c r="H753" s="114">
        <v>0.38215010494214563</v>
      </c>
      <c r="I753" s="114">
        <v>0.16408720603249138</v>
      </c>
      <c r="J753" s="114">
        <v>0.13785547136119281</v>
      </c>
      <c r="K753" s="94">
        <v>0.79717804666373304</v>
      </c>
      <c r="L753" s="95"/>
      <c r="M753" s="96">
        <v>752</v>
      </c>
      <c r="N753" s="117">
        <v>0.34818246774318912</v>
      </c>
      <c r="O753" s="117">
        <v>0.48434728176182296</v>
      </c>
      <c r="P753" s="117">
        <v>1.2478593336209698</v>
      </c>
      <c r="Q753" s="117">
        <v>-1.391019300621015</v>
      </c>
      <c r="R753" s="117">
        <v>-0.68904204044305828</v>
      </c>
      <c r="S753" s="117">
        <v>-1.527612478084386</v>
      </c>
      <c r="T753" s="117">
        <v>-0.29983867958008714</v>
      </c>
      <c r="U753" s="114">
        <v>-0.97779765300558552</v>
      </c>
      <c r="V753" s="114">
        <v>-1.0900049973666697</v>
      </c>
      <c r="W753" s="88">
        <v>0.83158380465015502</v>
      </c>
      <c r="X753" s="50"/>
      <c r="Y753" s="89">
        <v>752</v>
      </c>
      <c r="Z753" s="114">
        <f>(幕後結果!$AB$2+幕後結果!$AB$4*幕後結果_最佳化!$N1754)*12/3</f>
        <v>0.38399575607846814</v>
      </c>
      <c r="AA753" s="114">
        <f>(幕後結果!$AC$2+幕後結果!$AC$4*幕後結果_最佳化!$O1754)*12/3</f>
        <v>2.1510258009648786</v>
      </c>
      <c r="AB753" s="114">
        <f>(幕後結果!$AD$2+幕後結果!$AD$4*幕後結果_最佳化!$P1754)*12/3</f>
        <v>1.0806569710437963</v>
      </c>
      <c r="AC753" s="114">
        <f>(幕後結果!$AE$2+幕後結果!$AE$4*幕後結果_最佳化!$Q1754)*12/3</f>
        <v>-1.2892402412610355</v>
      </c>
      <c r="AD753" s="114">
        <f>(幕後結果!$AF$2+幕後結果!$AF$4*幕後結果_最佳化!$R1754)*12/3</f>
        <v>-1.3979586352251252</v>
      </c>
      <c r="AE753" s="114">
        <f>(幕後結果!$AG$2+幕後結果!$AG$4*幕後結果_最佳化!$S1754)*12/3</f>
        <v>-0.99465827795366868</v>
      </c>
      <c r="AF753" s="114">
        <f>(幕後結果!$AH$2+幕後結果!$AH$4*幕後結果_最佳化!$T1754)*12/3</f>
        <v>-0.61278284873507061</v>
      </c>
      <c r="AG753" s="114">
        <f>(幕後結果!$AI$2+幕後結果!$AI$4*幕後結果_最佳化!$U1754)*12/3</f>
        <v>-3.2774671705659846</v>
      </c>
      <c r="AH753" s="114">
        <f>(幕後結果!$AJ$2+幕後結果!$AJ$4*幕後結果_最佳化!$V1754)*12/3</f>
        <v>-0.15382752479092565</v>
      </c>
      <c r="AI753" s="90">
        <f>(幕後結果!$AK$2+幕後結果!$AK$4*幕後結果_最佳化!$W1754)*12/3</f>
        <v>0.72452162136371945</v>
      </c>
      <c r="AJ753" s="50"/>
      <c r="AK753" s="50"/>
      <c r="AL753" s="50"/>
      <c r="AM753" s="98">
        <v>752</v>
      </c>
      <c r="AN753" s="118">
        <f t="shared" si="144"/>
        <v>0.1743107288152615</v>
      </c>
      <c r="AO753" s="118">
        <f t="shared" si="145"/>
        <v>1.5348059595239209E-2</v>
      </c>
      <c r="AP753" s="118">
        <f t="shared" si="146"/>
        <v>9.6446640836653816E-2</v>
      </c>
      <c r="AQ753" s="118">
        <f t="shared" si="147"/>
        <v>6.5864906512036969E-2</v>
      </c>
      <c r="AR753" s="118">
        <f t="shared" si="148"/>
        <v>2.1859815307845979E-2</v>
      </c>
      <c r="AS753" s="118">
        <f t="shared" si="149"/>
        <v>0.16758344802507985</v>
      </c>
      <c r="AT753" s="118">
        <f t="shared" si="150"/>
        <v>9.2040523220584439E-2</v>
      </c>
      <c r="AU753" s="118">
        <f t="shared" si="151"/>
        <v>4.7686946971282132E-2</v>
      </c>
      <c r="AV753" s="118">
        <f t="shared" si="152"/>
        <v>0.21609464640313147</v>
      </c>
      <c r="AW753" s="118">
        <f t="shared" si="153"/>
        <v>0.10276428431288487</v>
      </c>
      <c r="AX753" s="118">
        <f t="shared" si="154"/>
        <v>1.0000000000000004</v>
      </c>
      <c r="AY753" s="118">
        <f>SUMPRODUCT(AN753:AW753,幕後結果_最佳化!$Z$1005:$AI$1005)</f>
        <v>8.4379764557610634E-2</v>
      </c>
      <c r="AZ753" s="118">
        <f>(SUMPRODUCT(AN753:AW753,MMULT(AN753:AW753,幕後結果!$AB$9:$AK$18)))*252</f>
        <v>6.0266219562125911E-2</v>
      </c>
      <c r="BA753" s="118">
        <f t="shared" si="155"/>
        <v>0.24549179123165382</v>
      </c>
      <c r="BB753" s="113">
        <f t="shared" si="156"/>
        <v>0.16896599413570215</v>
      </c>
      <c r="BC753" s="50"/>
      <c r="BD753" s="50"/>
    </row>
    <row r="754" spans="1:56">
      <c r="A754" s="85">
        <v>753</v>
      </c>
      <c r="B754" s="114">
        <v>0.93841738640748562</v>
      </c>
      <c r="C754" s="114">
        <v>0.47380837224626449</v>
      </c>
      <c r="D754" s="114">
        <v>8.3641938129304982E-2</v>
      </c>
      <c r="E754" s="114">
        <v>0.99798572552978149</v>
      </c>
      <c r="F754" s="114">
        <v>0.31552897637983324</v>
      </c>
      <c r="G754" s="114">
        <v>0.21764508681820427</v>
      </c>
      <c r="H754" s="114">
        <v>0.46047787319641675</v>
      </c>
      <c r="I754" s="114">
        <v>0.10783547636791058</v>
      </c>
      <c r="J754" s="114">
        <v>0.39710325865968255</v>
      </c>
      <c r="K754" s="94">
        <v>0.90389628382510145</v>
      </c>
      <c r="L754" s="95"/>
      <c r="M754" s="96">
        <v>753</v>
      </c>
      <c r="N754" s="117">
        <v>1.5416230243412095</v>
      </c>
      <c r="O754" s="117">
        <v>-6.5699909468964576E-2</v>
      </c>
      <c r="P754" s="117">
        <v>-1.3809840130204185</v>
      </c>
      <c r="Q754" s="117">
        <v>2.8759175753305737</v>
      </c>
      <c r="R754" s="117">
        <v>-0.48023830444725868</v>
      </c>
      <c r="S754" s="117">
        <v>-0.78017109502900495</v>
      </c>
      <c r="T754" s="117">
        <v>-9.9229885954477459E-2</v>
      </c>
      <c r="U754" s="114">
        <v>-1.238121662435852</v>
      </c>
      <c r="V754" s="114">
        <v>-0.26085216167377312</v>
      </c>
      <c r="W754" s="88">
        <v>1.3040766998253579</v>
      </c>
      <c r="X754" s="50"/>
      <c r="Y754" s="89">
        <v>753</v>
      </c>
      <c r="Z754" s="114">
        <f>(幕後結果!$AB$2+幕後結果!$AB$4*幕後結果_最佳化!$N1755)*12/3</f>
        <v>1.865712352783403</v>
      </c>
      <c r="AA754" s="114">
        <f>(幕後結果!$AC$2+幕後結果!$AC$4*幕後結果_最佳化!$O1755)*12/3</f>
        <v>2.3694657607437857</v>
      </c>
      <c r="AB754" s="114">
        <f>(幕後結果!$AD$2+幕後結果!$AD$4*幕後結果_最佳化!$P1755)*12/3</f>
        <v>-0.60200949854917707</v>
      </c>
      <c r="AC754" s="114">
        <f>(幕後結果!$AE$2+幕後結果!$AE$4*幕後結果_最佳化!$Q1755)*12/3</f>
        <v>1.499546216728765</v>
      </c>
      <c r="AD754" s="114">
        <f>(幕後結果!$AF$2+幕後結果!$AF$4*幕後結果_最佳化!$R1755)*12/3</f>
        <v>-0.43999167657132771</v>
      </c>
      <c r="AE754" s="114">
        <f>(幕後結果!$AG$2+幕後結果!$AG$4*幕後結果_最佳化!$S1755)*12/3</f>
        <v>0.49221617439076804</v>
      </c>
      <c r="AF754" s="114">
        <f>(幕後結果!$AH$2+幕後結果!$AH$4*幕後結果_最佳化!$T1755)*12/3</f>
        <v>7.7394235871630634E-3</v>
      </c>
      <c r="AG754" s="114">
        <f>(幕後結果!$AI$2+幕後結果!$AI$4*幕後結果_最佳化!$U1755)*12/3</f>
        <v>-2.3842581182272657</v>
      </c>
      <c r="AH754" s="114">
        <f>(幕後結果!$AJ$2+幕後結果!$AJ$4*幕後結果_最佳化!$V1755)*12/3</f>
        <v>0.93876698927330471</v>
      </c>
      <c r="AI754" s="90">
        <f>(幕後結果!$AK$2+幕後結果!$AK$4*幕後結果_最佳化!$W1755)*12/3</f>
        <v>3.1417644467241215</v>
      </c>
      <c r="AJ754" s="50"/>
      <c r="AK754" s="50"/>
      <c r="AL754" s="50"/>
      <c r="AM754" s="98">
        <v>753</v>
      </c>
      <c r="AN754" s="118">
        <f t="shared" si="144"/>
        <v>0.10505749902448694</v>
      </c>
      <c r="AO754" s="118">
        <f t="shared" si="145"/>
        <v>0.1217720086732994</v>
      </c>
      <c r="AP754" s="118">
        <f t="shared" si="146"/>
        <v>0.11231514411693018</v>
      </c>
      <c r="AQ754" s="118">
        <f t="shared" si="147"/>
        <v>5.8053852343178163E-2</v>
      </c>
      <c r="AR754" s="118">
        <f t="shared" si="148"/>
        <v>0.166790322473301</v>
      </c>
      <c r="AS754" s="118">
        <f t="shared" si="149"/>
        <v>8.2671321063156666E-2</v>
      </c>
      <c r="AT754" s="118">
        <f t="shared" si="150"/>
        <v>0.10116722243069617</v>
      </c>
      <c r="AU754" s="118">
        <f t="shared" si="151"/>
        <v>0.12074174401890678</v>
      </c>
      <c r="AV754" s="118">
        <f t="shared" si="152"/>
        <v>0.1073247017096232</v>
      </c>
      <c r="AW754" s="118">
        <f t="shared" si="153"/>
        <v>2.4106184146421641E-2</v>
      </c>
      <c r="AX754" s="118">
        <f t="shared" si="154"/>
        <v>1.0000000000000002</v>
      </c>
      <c r="AY754" s="118">
        <f>SUMPRODUCT(AN754:AW754,幕後結果_最佳化!$Z$1005:$AI$1005)</f>
        <v>-0.20537671631863094</v>
      </c>
      <c r="AZ754" s="118">
        <f>(SUMPRODUCT(AN754:AW754,MMULT(AN754:AW754,幕後結果!$AB$9:$AK$18)))*252</f>
        <v>7.8006053282838841E-2</v>
      </c>
      <c r="BA754" s="118">
        <f t="shared" si="155"/>
        <v>0.27929563777982436</v>
      </c>
      <c r="BB754" s="113">
        <f t="shared" si="156"/>
        <v>-0.88893875426136659</v>
      </c>
      <c r="BC754" s="50"/>
      <c r="BD754" s="50"/>
    </row>
    <row r="755" spans="1:56">
      <c r="A755" s="85">
        <v>754</v>
      </c>
      <c r="B755" s="114">
        <v>0.93237050958427869</v>
      </c>
      <c r="C755" s="114">
        <v>3.8085634665762091E-2</v>
      </c>
      <c r="D755" s="114">
        <v>0.4986706703447692</v>
      </c>
      <c r="E755" s="114">
        <v>0.6585770329640015</v>
      </c>
      <c r="F755" s="114">
        <v>0.54336026194773601</v>
      </c>
      <c r="G755" s="114">
        <v>0.16349916380812024</v>
      </c>
      <c r="H755" s="114">
        <v>0.93939635585082804</v>
      </c>
      <c r="I755" s="114">
        <v>0.6691502599672452</v>
      </c>
      <c r="J755" s="114">
        <v>0.8931078021889014</v>
      </c>
      <c r="K755" s="94">
        <v>0.90638440118140706</v>
      </c>
      <c r="L755" s="95"/>
      <c r="M755" s="96">
        <v>754</v>
      </c>
      <c r="N755" s="117">
        <v>1.4936811380023765</v>
      </c>
      <c r="O755" s="117">
        <v>-1.7733467351828078</v>
      </c>
      <c r="P755" s="117">
        <v>-3.3321414663171345E-3</v>
      </c>
      <c r="Q755" s="117">
        <v>0.40858269258635871</v>
      </c>
      <c r="R755" s="117">
        <v>0.10890293827201422</v>
      </c>
      <c r="S755" s="117">
        <v>-0.98017786733211842</v>
      </c>
      <c r="T755" s="117">
        <v>1.5497260275049762</v>
      </c>
      <c r="U755" s="114">
        <v>0.43756798945519865</v>
      </c>
      <c r="V755" s="114">
        <v>1.2432264577911754</v>
      </c>
      <c r="W755" s="88">
        <v>1.3188143141021202</v>
      </c>
      <c r="X755" s="50"/>
      <c r="Y755" s="89">
        <v>754</v>
      </c>
      <c r="Z755" s="114">
        <f>(幕後結果!$AB$2+幕後結果!$AB$4*幕後結果_最佳化!$N1756)*12/3</f>
        <v>1.8061900847719288</v>
      </c>
      <c r="AA755" s="114">
        <f>(幕後結果!$AC$2+幕後結果!$AC$4*幕後結果_最佳化!$O1756)*12/3</f>
        <v>0.57431479546731812</v>
      </c>
      <c r="AB755" s="114">
        <f>(幕後結果!$AD$2+幕後結果!$AD$4*幕後結果_最佳化!$P1756)*12/3</f>
        <v>8.0743328998805319E-2</v>
      </c>
      <c r="AC755" s="114">
        <f>(幕後結果!$AE$2+幕後結果!$AE$4*幕後結果_最佳化!$Q1756)*12/3</f>
        <v>-0.28144644791462847</v>
      </c>
      <c r="AD755" s="114">
        <f>(幕後結果!$AF$2+幕後結果!$AF$4*幕後結果_最佳化!$R1756)*12/3</f>
        <v>-0.31369363153020835</v>
      </c>
      <c r="AE755" s="114">
        <f>(幕後結果!$AG$2+幕後結果!$AG$4*幕後結果_最佳化!$S1756)*12/3</f>
        <v>-0.2575900461271064</v>
      </c>
      <c r="AF755" s="114">
        <f>(幕後結果!$AH$2+幕後結果!$AH$4*幕後結果_最佳化!$T1756)*12/3</f>
        <v>0.26461393764386132</v>
      </c>
      <c r="AG755" s="114">
        <f>(幕後結果!$AI$2+幕後結果!$AI$4*幕後結果_最佳化!$U1756)*12/3</f>
        <v>0.17226391931138219</v>
      </c>
      <c r="AH755" s="114">
        <f>(幕後結果!$AJ$2+幕後結果!$AJ$4*幕後結果_最佳化!$V1756)*12/3</f>
        <v>1.4262613436453087</v>
      </c>
      <c r="AI755" s="90">
        <f>(幕後結果!$AK$2+幕後結果!$AK$4*幕後結果_最佳化!$W1756)*12/3</f>
        <v>2.642412047365597</v>
      </c>
      <c r="AJ755" s="50"/>
      <c r="AK755" s="50"/>
      <c r="AL755" s="50"/>
      <c r="AM755" s="98">
        <v>754</v>
      </c>
      <c r="AN755" s="118">
        <f t="shared" si="144"/>
        <v>0.2347186520550244</v>
      </c>
      <c r="AO755" s="118">
        <f t="shared" si="145"/>
        <v>8.0561223613888178E-2</v>
      </c>
      <c r="AP755" s="118">
        <f t="shared" si="146"/>
        <v>0.22873659404534383</v>
      </c>
      <c r="AQ755" s="118">
        <f t="shared" si="147"/>
        <v>1.001563961432307E-2</v>
      </c>
      <c r="AR755" s="118">
        <f t="shared" si="148"/>
        <v>7.5964289148061581E-2</v>
      </c>
      <c r="AS755" s="118">
        <f t="shared" si="149"/>
        <v>6.5515382791666334E-3</v>
      </c>
      <c r="AT755" s="118">
        <f t="shared" si="150"/>
        <v>0.16190685532569574</v>
      </c>
      <c r="AU755" s="118">
        <f t="shared" si="151"/>
        <v>7.250584491288227E-2</v>
      </c>
      <c r="AV755" s="118">
        <f t="shared" si="152"/>
        <v>9.714712387579795E-2</v>
      </c>
      <c r="AW755" s="118">
        <f t="shared" si="153"/>
        <v>3.1892239129816417E-2</v>
      </c>
      <c r="AX755" s="118">
        <f t="shared" si="154"/>
        <v>1</v>
      </c>
      <c r="AY755" s="118">
        <f>SUMPRODUCT(AN755:AW755,幕後結果_最佳化!$Z$1005:$AI$1005)</f>
        <v>-0.22173393210676773</v>
      </c>
      <c r="AZ755" s="118">
        <f>(SUMPRODUCT(AN755:AW755,MMULT(AN755:AW755,幕後結果!$AB$9:$AK$18)))*252</f>
        <v>0.10549663522076765</v>
      </c>
      <c r="BA755" s="118">
        <f t="shared" si="155"/>
        <v>0.32480245568771127</v>
      </c>
      <c r="BB755" s="113">
        <f t="shared" si="156"/>
        <v>-0.81475348314855744</v>
      </c>
      <c r="BC755" s="50"/>
      <c r="BD755" s="50"/>
    </row>
    <row r="756" spans="1:56">
      <c r="A756" s="85">
        <v>755</v>
      </c>
      <c r="B756" s="114">
        <v>0.57145591541033269</v>
      </c>
      <c r="C756" s="114">
        <v>0.482730083005392</v>
      </c>
      <c r="D756" s="114">
        <v>0.37629854231049675</v>
      </c>
      <c r="E756" s="114">
        <v>0.54817722061673413</v>
      </c>
      <c r="F756" s="114">
        <v>0.6922717746860434</v>
      </c>
      <c r="G756" s="114">
        <v>0.15691371042158186</v>
      </c>
      <c r="H756" s="114">
        <v>0.47812751126791819</v>
      </c>
      <c r="I756" s="114">
        <v>0.24784868949532757</v>
      </c>
      <c r="J756" s="114">
        <v>0.88441013918468214</v>
      </c>
      <c r="K756" s="94">
        <v>0.26088176721883971</v>
      </c>
      <c r="L756" s="95"/>
      <c r="M756" s="96">
        <v>755</v>
      </c>
      <c r="N756" s="117">
        <v>0.18008203099260955</v>
      </c>
      <c r="O756" s="117">
        <v>-4.3302791506839633E-2</v>
      </c>
      <c r="P756" s="117">
        <v>-0.31521675537590649</v>
      </c>
      <c r="Q756" s="117">
        <v>0.12105741522215702</v>
      </c>
      <c r="R756" s="117">
        <v>0.50230008332415055</v>
      </c>
      <c r="S756" s="117">
        <v>-1.0072234201405439</v>
      </c>
      <c r="T756" s="117">
        <v>-5.4853694749277739E-2</v>
      </c>
      <c r="U756" s="114">
        <v>-0.68127518982307023</v>
      </c>
      <c r="V756" s="114">
        <v>1.197325467578632</v>
      </c>
      <c r="W756" s="88">
        <v>-0.64062933690938673</v>
      </c>
      <c r="X756" s="50"/>
      <c r="Y756" s="89">
        <v>755</v>
      </c>
      <c r="Z756" s="114">
        <f>(幕後結果!$AB$2+幕後結果!$AB$4*幕後結果_最佳化!$N1757)*12/3</f>
        <v>0.1752905921139615</v>
      </c>
      <c r="AA756" s="114">
        <f>(幕後結果!$AC$2+幕後結果!$AC$4*幕後結果_最佳化!$O1757)*12/3</f>
        <v>1.4953192198058474</v>
      </c>
      <c r="AB756" s="114">
        <f>(幕後結果!$AD$2+幕後結果!$AD$4*幕後結果_最佳化!$P1757)*12/3</f>
        <v>-0.95496035976053506</v>
      </c>
      <c r="AC756" s="114">
        <f>(幕後結果!$AE$2+幕後結果!$AE$4*幕後結果_最佳化!$Q1757)*12/3</f>
        <v>-0.3962656490845074</v>
      </c>
      <c r="AD756" s="114">
        <f>(幕後結果!$AF$2+幕後結果!$AF$4*幕後結果_最佳化!$R1757)*12/3</f>
        <v>-0.28177249588475695</v>
      </c>
      <c r="AE756" s="114">
        <f>(幕後結果!$AG$2+幕後結果!$AG$4*幕後結果_最佳化!$S1757)*12/3</f>
        <v>-0.32575216241479893</v>
      </c>
      <c r="AF756" s="114">
        <f>(幕後結果!$AH$2+幕後結果!$AH$4*幕後結果_最佳化!$T1757)*12/3</f>
        <v>-0.28409095926212646</v>
      </c>
      <c r="AG756" s="114">
        <f>(幕後結果!$AI$2+幕後結果!$AI$4*幕後結果_最佳化!$U1757)*12/3</f>
        <v>-2.4772156155512186</v>
      </c>
      <c r="AH756" s="114">
        <f>(幕後結果!$AJ$2+幕後結果!$AJ$4*幕後結果_最佳化!$V1757)*12/3</f>
        <v>1.0677200699404272</v>
      </c>
      <c r="AI756" s="90">
        <f>(幕後結果!$AK$2+幕後結果!$AK$4*幕後結果_最佳化!$W1757)*12/3</f>
        <v>0.34460634962400133</v>
      </c>
      <c r="AJ756" s="50"/>
      <c r="AK756" s="50"/>
      <c r="AL756" s="50"/>
      <c r="AM756" s="98">
        <v>755</v>
      </c>
      <c r="AN756" s="118">
        <f t="shared" si="144"/>
        <v>0.13267287268301273</v>
      </c>
      <c r="AO756" s="118">
        <f t="shared" si="145"/>
        <v>0.11325554890893008</v>
      </c>
      <c r="AP756" s="118">
        <f t="shared" si="146"/>
        <v>0.13415308520136199</v>
      </c>
      <c r="AQ756" s="118">
        <f t="shared" si="147"/>
        <v>3.6463563446905468E-2</v>
      </c>
      <c r="AR756" s="118">
        <f t="shared" si="148"/>
        <v>2.8707633850350821E-2</v>
      </c>
      <c r="AS756" s="118">
        <f t="shared" si="149"/>
        <v>0.14865074969028297</v>
      </c>
      <c r="AT756" s="118">
        <f t="shared" si="150"/>
        <v>8.1694194663763611E-2</v>
      </c>
      <c r="AU756" s="118">
        <f t="shared" si="151"/>
        <v>0.11047821103722874</v>
      </c>
      <c r="AV756" s="118">
        <f t="shared" si="152"/>
        <v>0.15721670128378087</v>
      </c>
      <c r="AW756" s="118">
        <f t="shared" si="153"/>
        <v>5.6707439234382671E-2</v>
      </c>
      <c r="AX756" s="118">
        <f t="shared" si="154"/>
        <v>1</v>
      </c>
      <c r="AY756" s="118">
        <f>SUMPRODUCT(AN756:AW756,幕後結果_最佳化!$Z$1005:$AI$1005)</f>
        <v>1.5709674691943856E-2</v>
      </c>
      <c r="AZ756" s="118">
        <f>(SUMPRODUCT(AN756:AW756,MMULT(AN756:AW756,幕後結果!$AB$9:$AK$18)))*252</f>
        <v>7.7410839466778458E-2</v>
      </c>
      <c r="BA756" s="118">
        <f t="shared" si="155"/>
        <v>0.27822803501225118</v>
      </c>
      <c r="BB756" s="113">
        <f t="shared" si="156"/>
        <v>-9.7726763253238938E-2</v>
      </c>
      <c r="BC756" s="50"/>
      <c r="BD756" s="50"/>
    </row>
    <row r="757" spans="1:56">
      <c r="A757" s="85">
        <v>756</v>
      </c>
      <c r="B757" s="114">
        <v>2.6962836673872559E-2</v>
      </c>
      <c r="C757" s="114">
        <v>0.58911905733779046</v>
      </c>
      <c r="D757" s="114">
        <v>0.21039748015491555</v>
      </c>
      <c r="E757" s="114">
        <v>0.14887116436200798</v>
      </c>
      <c r="F757" s="114">
        <v>0.17941739045288085</v>
      </c>
      <c r="G757" s="114">
        <v>7.2549268417176016E-2</v>
      </c>
      <c r="H757" s="114">
        <v>0.14435214578099953</v>
      </c>
      <c r="I757" s="114">
        <v>0.85445639900097148</v>
      </c>
      <c r="J757" s="114">
        <v>2.4883589671416573E-2</v>
      </c>
      <c r="K757" s="94">
        <v>0.85858905077477599</v>
      </c>
      <c r="L757" s="95"/>
      <c r="M757" s="96">
        <v>756</v>
      </c>
      <c r="N757" s="117">
        <v>-1.9274331365225759</v>
      </c>
      <c r="O757" s="117">
        <v>0.22527945000242908</v>
      </c>
      <c r="P757" s="117">
        <v>-0.80504283744410465</v>
      </c>
      <c r="Q757" s="117">
        <v>-1.0412870853380969</v>
      </c>
      <c r="R757" s="117">
        <v>-0.91758765963529276</v>
      </c>
      <c r="S757" s="117">
        <v>-1.4570646440317865</v>
      </c>
      <c r="T757" s="117">
        <v>-1.0609683355143722</v>
      </c>
      <c r="U757" s="114">
        <v>1.055739595224529</v>
      </c>
      <c r="V757" s="114">
        <v>-1.9619596742204812</v>
      </c>
      <c r="W757" s="88">
        <v>1.0740017472365622</v>
      </c>
      <c r="X757" s="50"/>
      <c r="Y757" s="89">
        <v>756</v>
      </c>
      <c r="Z757" s="114">
        <f>(幕後結果!$AB$2+幕後結果!$AB$4*幕後結果_最佳化!$N1758)*12/3</f>
        <v>-2.4412957005592193</v>
      </c>
      <c r="AA757" s="114">
        <f>(幕後結果!$AC$2+幕後結果!$AC$4*幕後結果_最佳化!$O1758)*12/3</f>
        <v>0.38380936495076501</v>
      </c>
      <c r="AB757" s="114">
        <f>(幕後結果!$AD$2+幕後結果!$AD$4*幕後結果_最佳化!$P1758)*12/3</f>
        <v>-3.6425285639334626</v>
      </c>
      <c r="AC757" s="114">
        <f>(幕後結果!$AE$2+幕後結果!$AE$4*幕後結果_最佳化!$Q1758)*12/3</f>
        <v>-1.3165960228309022</v>
      </c>
      <c r="AD757" s="114">
        <f>(幕後結果!$AF$2+幕後結果!$AF$4*幕後結果_最佳化!$R1758)*12/3</f>
        <v>-2.8382900211274826</v>
      </c>
      <c r="AE757" s="114">
        <f>(幕後結果!$AG$2+幕後結果!$AG$4*幕後結果_最佳化!$S1758)*12/3</f>
        <v>-1.7871006923273267</v>
      </c>
      <c r="AF757" s="114">
        <f>(幕後結果!$AH$2+幕後結果!$AH$4*幕後結果_最佳化!$T1758)*12/3</f>
        <v>-0.88748714142352958</v>
      </c>
      <c r="AG757" s="114">
        <f>(幕後結果!$AI$2+幕後結果!$AI$4*幕後結果_最佳化!$U1758)*12/3</f>
        <v>-2.1727679740582775</v>
      </c>
      <c r="AH757" s="114">
        <f>(幕後結果!$AJ$2+幕後結果!$AJ$4*幕後結果_最佳化!$V1758)*12/3</f>
        <v>-0.97750320972793814</v>
      </c>
      <c r="AI757" s="90">
        <f>(幕後結果!$AK$2+幕後結果!$AK$4*幕後結果_最佳化!$W1758)*12/3</f>
        <v>0.85556058245851474</v>
      </c>
      <c r="AJ757" s="50"/>
      <c r="AK757" s="50"/>
      <c r="AL757" s="50"/>
      <c r="AM757" s="98">
        <v>756</v>
      </c>
      <c r="AN757" s="118">
        <f t="shared" si="144"/>
        <v>9.4197871332911742E-2</v>
      </c>
      <c r="AO757" s="118">
        <f t="shared" si="145"/>
        <v>8.2282341515175189E-2</v>
      </c>
      <c r="AP757" s="118">
        <f t="shared" si="146"/>
        <v>6.612428736507163E-2</v>
      </c>
      <c r="AQ757" s="118">
        <f t="shared" si="147"/>
        <v>0.12797087583127639</v>
      </c>
      <c r="AR757" s="118">
        <f t="shared" si="148"/>
        <v>0.18041096314760002</v>
      </c>
      <c r="AS757" s="118">
        <f t="shared" si="149"/>
        <v>8.7639431341272958E-2</v>
      </c>
      <c r="AT757" s="118">
        <f t="shared" si="150"/>
        <v>0.18645798304219999</v>
      </c>
      <c r="AU757" s="118">
        <f t="shared" si="151"/>
        <v>9.9559225902838402E-2</v>
      </c>
      <c r="AV757" s="118">
        <f t="shared" si="152"/>
        <v>4.1615146616512865E-4</v>
      </c>
      <c r="AW757" s="118">
        <f t="shared" si="153"/>
        <v>7.4940869055488551E-2</v>
      </c>
      <c r="AX757" s="118">
        <f t="shared" si="154"/>
        <v>0.99999999999999989</v>
      </c>
      <c r="AY757" s="118">
        <f>SUMPRODUCT(AN757:AW757,幕後結果_最佳化!$Z$1005:$AI$1005)</f>
        <v>-0.28820372161747165</v>
      </c>
      <c r="AZ757" s="118">
        <f>(SUMPRODUCT(AN757:AW757,MMULT(AN757:AW757,幕後結果!$AB$9:$AK$18)))*252</f>
        <v>6.2994216596698488E-2</v>
      </c>
      <c r="BA757" s="118">
        <f t="shared" si="155"/>
        <v>0.25098648688066555</v>
      </c>
      <c r="BB757" s="113">
        <f t="shared" si="156"/>
        <v>-1.3192093555813575</v>
      </c>
      <c r="BC757" s="50"/>
      <c r="BD757" s="50"/>
    </row>
    <row r="758" spans="1:56">
      <c r="A758" s="85">
        <v>757</v>
      </c>
      <c r="B758" s="114">
        <v>0.65862498659732194</v>
      </c>
      <c r="C758" s="114">
        <v>5.5452709945330358E-2</v>
      </c>
      <c r="D758" s="114">
        <v>0.12181755461238319</v>
      </c>
      <c r="E758" s="114">
        <v>0.2149855200612909</v>
      </c>
      <c r="F758" s="114">
        <v>0.27215290613334497</v>
      </c>
      <c r="G758" s="114">
        <v>0.50811995168321777</v>
      </c>
      <c r="H758" s="114">
        <v>0.29879720129800669</v>
      </c>
      <c r="I758" s="114">
        <v>0.11293052608368148</v>
      </c>
      <c r="J758" s="114">
        <v>0.57526332336112618</v>
      </c>
      <c r="K758" s="94">
        <v>0.2933026659794109</v>
      </c>
      <c r="L758" s="95"/>
      <c r="M758" s="96">
        <v>757</v>
      </c>
      <c r="N758" s="117">
        <v>0.40871336188720342</v>
      </c>
      <c r="O758" s="117">
        <v>-1.5941367027518547</v>
      </c>
      <c r="P758" s="117">
        <v>-1.1659488930539466</v>
      </c>
      <c r="Q758" s="117">
        <v>-0.78924121017624338</v>
      </c>
      <c r="R758" s="117">
        <v>-0.60631468004197508</v>
      </c>
      <c r="S758" s="117">
        <v>2.035510601343872E-2</v>
      </c>
      <c r="T758" s="117">
        <v>-0.52786303499851273</v>
      </c>
      <c r="U758" s="114">
        <v>-1.2110896382265148</v>
      </c>
      <c r="V758" s="114">
        <v>0.18979043264887868</v>
      </c>
      <c r="W758" s="88">
        <v>-0.54376189742280301</v>
      </c>
      <c r="X758" s="50"/>
      <c r="Y758" s="89">
        <v>757</v>
      </c>
      <c r="Z758" s="114">
        <f>(幕後結果!$AB$2+幕後結果!$AB$4*幕後結果_最佳化!$N1759)*12/3</f>
        <v>0.4591479117268748</v>
      </c>
      <c r="AA758" s="114">
        <f>(幕後結果!$AC$2+幕後結果!$AC$4*幕後結果_最佳化!$O1759)*12/3</f>
        <v>4.4381451418784135E-2</v>
      </c>
      <c r="AB758" s="114">
        <f>(幕後結果!$AD$2+幕後結果!$AD$4*幕後結果_最佳化!$P1759)*12/3</f>
        <v>-2.2382608404964532</v>
      </c>
      <c r="AC758" s="114">
        <f>(幕後結果!$AE$2+幕後結果!$AE$4*幕後結果_最佳化!$Q1759)*12/3</f>
        <v>-1.1298615646251864</v>
      </c>
      <c r="AD758" s="114">
        <f>(幕後結果!$AF$2+幕後結果!$AF$4*幕後結果_最佳化!$R1759)*12/3</f>
        <v>-1.862375914735195</v>
      </c>
      <c r="AE758" s="114">
        <f>(幕後結果!$AG$2+幕後結果!$AG$4*幕後結果_最佳化!$S1759)*12/3</f>
        <v>-7.8447502437669459E-2</v>
      </c>
      <c r="AF758" s="114">
        <f>(幕後結果!$AH$2+幕後結果!$AH$4*幕後結果_最佳化!$T1759)*12/3</f>
        <v>-0.75905392730607613</v>
      </c>
      <c r="AG758" s="114">
        <f>(幕後結果!$AI$2+幕後結果!$AI$4*幕後結果_最佳化!$U1759)*12/3</f>
        <v>-3.7076406373186774</v>
      </c>
      <c r="AH758" s="114">
        <f>(幕後結果!$AJ$2+幕後結果!$AJ$4*幕後結果_最佳化!$V1759)*12/3</f>
        <v>0.14427374655503533</v>
      </c>
      <c r="AI758" s="90">
        <f>(幕後結果!$AK$2+幕後結果!$AK$4*幕後結果_最佳化!$W1759)*12/3</f>
        <v>-0.21675634283672796</v>
      </c>
      <c r="AJ758" s="50"/>
      <c r="AK758" s="50"/>
      <c r="AL758" s="50"/>
      <c r="AM758" s="98">
        <v>757</v>
      </c>
      <c r="AN758" s="118">
        <f t="shared" si="144"/>
        <v>0.16237991589819722</v>
      </c>
      <c r="AO758" s="118">
        <f t="shared" si="145"/>
        <v>0.12983470137201031</v>
      </c>
      <c r="AP758" s="118">
        <f t="shared" si="146"/>
        <v>9.1369838752630703E-2</v>
      </c>
      <c r="AQ758" s="118">
        <f t="shared" si="147"/>
        <v>0.14728751668164311</v>
      </c>
      <c r="AR758" s="118">
        <f t="shared" si="148"/>
        <v>1.6253830779118014E-2</v>
      </c>
      <c r="AS758" s="118">
        <f t="shared" si="149"/>
        <v>0.1589533640147088</v>
      </c>
      <c r="AT758" s="118">
        <f t="shared" si="150"/>
        <v>7.9061844340528528E-2</v>
      </c>
      <c r="AU758" s="118">
        <f t="shared" si="151"/>
        <v>6.9355960074858863E-2</v>
      </c>
      <c r="AV758" s="118">
        <f t="shared" si="152"/>
        <v>4.449819595255345E-2</v>
      </c>
      <c r="AW758" s="118">
        <f t="shared" si="153"/>
        <v>0.10100483213375074</v>
      </c>
      <c r="AX758" s="118">
        <f t="shared" si="154"/>
        <v>0.99999999999999989</v>
      </c>
      <c r="AY758" s="118">
        <f>SUMPRODUCT(AN758:AW758,幕後結果_最佳化!$Z$1005:$AI$1005)</f>
        <v>6.8338972672594589E-2</v>
      </c>
      <c r="AZ758" s="118">
        <f>(SUMPRODUCT(AN758:AW758,MMULT(AN758:AW758,幕後結果!$AB$9:$AK$18)))*252</f>
        <v>7.2862228160278333E-2</v>
      </c>
      <c r="BA758" s="118">
        <f t="shared" si="155"/>
        <v>0.26993004308575647</v>
      </c>
      <c r="BB758" s="113">
        <f t="shared" si="156"/>
        <v>9.4242835594675375E-2</v>
      </c>
      <c r="BC758" s="50"/>
      <c r="BD758" s="50"/>
    </row>
    <row r="759" spans="1:56">
      <c r="A759" s="85">
        <v>758</v>
      </c>
      <c r="B759" s="114">
        <v>5.3959188638551314E-2</v>
      </c>
      <c r="C759" s="114">
        <v>8.7594103294970527E-2</v>
      </c>
      <c r="D759" s="114">
        <v>0.59182377809286946</v>
      </c>
      <c r="E759" s="114">
        <v>0.6377524999959765</v>
      </c>
      <c r="F759" s="114">
        <v>0.49615413405340769</v>
      </c>
      <c r="G759" s="114">
        <v>3.3615484804842222E-2</v>
      </c>
      <c r="H759" s="114">
        <v>0.19949103285107728</v>
      </c>
      <c r="I759" s="114">
        <v>0.57057461183919345</v>
      </c>
      <c r="J759" s="114">
        <v>0.15575951690633838</v>
      </c>
      <c r="K759" s="94">
        <v>0.87207334609199916</v>
      </c>
      <c r="L759" s="95"/>
      <c r="M759" s="96">
        <v>758</v>
      </c>
      <c r="N759" s="117">
        <v>-1.607620237021429</v>
      </c>
      <c r="O759" s="117">
        <v>-1.3557202101014549</v>
      </c>
      <c r="P759" s="117">
        <v>0.23223892822204725</v>
      </c>
      <c r="Q759" s="117">
        <v>0.35245774822912285</v>
      </c>
      <c r="R759" s="117">
        <v>-9.6403056411799113E-3</v>
      </c>
      <c r="S759" s="117">
        <v>-1.830126871607531</v>
      </c>
      <c r="T759" s="117">
        <v>-0.84344061386998881</v>
      </c>
      <c r="U759" s="114">
        <v>0.17783727039388955</v>
      </c>
      <c r="V759" s="114">
        <v>-1.0120397795965823</v>
      </c>
      <c r="W759" s="88">
        <v>1.1362467549089659</v>
      </c>
      <c r="X759" s="50"/>
      <c r="Y759" s="89">
        <v>758</v>
      </c>
      <c r="Z759" s="114">
        <f>(幕後結果!$AB$2+幕後結果!$AB$4*幕後結果_最佳化!$N1760)*12/3</f>
        <v>-2.0442318682540899</v>
      </c>
      <c r="AA759" s="114">
        <f>(幕後結果!$AC$2+幕後結果!$AC$4*幕後結果_最佳化!$O1760)*12/3</f>
        <v>-1.0381917125513243</v>
      </c>
      <c r="AB759" s="114">
        <f>(幕後結果!$AD$2+幕後結果!$AD$4*幕後結果_最佳化!$P1760)*12/3</f>
        <v>-2.8644794594902918</v>
      </c>
      <c r="AC759" s="114">
        <f>(幕後結果!$AE$2+幕後結果!$AE$4*幕後結果_最佳化!$Q1760)*12/3</f>
        <v>-0.58076935122578299</v>
      </c>
      <c r="AD759" s="114">
        <f>(幕後結果!$AF$2+幕後結果!$AF$4*幕後結果_最佳化!$R1760)*12/3</f>
        <v>-1.5755301119604219</v>
      </c>
      <c r="AE759" s="114">
        <f>(幕後結果!$AG$2+幕後結果!$AG$4*幕後結果_最佳化!$S1760)*12/3</f>
        <v>-1.8434984436820827</v>
      </c>
      <c r="AF759" s="114">
        <f>(幕後結果!$AH$2+幕後結果!$AH$4*幕後結果_最佳化!$T1760)*12/3</f>
        <v>-0.62727482084996633</v>
      </c>
      <c r="AG759" s="114">
        <f>(幕後結果!$AI$2+幕後結果!$AI$4*幕後結果_最佳化!$U1760)*12/3</f>
        <v>-1.8474723797611505</v>
      </c>
      <c r="AH759" s="114">
        <f>(幕後結果!$AJ$2+幕後結果!$AJ$4*幕後結果_最佳化!$V1760)*12/3</f>
        <v>-0.37410509287710547</v>
      </c>
      <c r="AI759" s="90">
        <f>(幕後結果!$AK$2+幕後結果!$AK$4*幕後結果_最佳化!$W1760)*12/3</f>
        <v>1.3650159647000732</v>
      </c>
      <c r="AJ759" s="50"/>
      <c r="AK759" s="50"/>
      <c r="AL759" s="50"/>
      <c r="AM759" s="98">
        <v>758</v>
      </c>
      <c r="AN759" s="118">
        <f t="shared" si="144"/>
        <v>4.537843088982095E-2</v>
      </c>
      <c r="AO759" s="118">
        <f t="shared" si="145"/>
        <v>2.4475008119364056E-2</v>
      </c>
      <c r="AP759" s="118">
        <f t="shared" si="146"/>
        <v>0.13339538299381751</v>
      </c>
      <c r="AQ759" s="118">
        <f t="shared" si="147"/>
        <v>0.15498273553772657</v>
      </c>
      <c r="AR759" s="118">
        <f t="shared" si="148"/>
        <v>0.11309625673499937</v>
      </c>
      <c r="AS759" s="118">
        <f t="shared" si="149"/>
        <v>8.8784645032437493E-2</v>
      </c>
      <c r="AT759" s="118">
        <f t="shared" si="150"/>
        <v>0.11215536071963854</v>
      </c>
      <c r="AU759" s="118">
        <f t="shared" si="151"/>
        <v>0.15549744978848862</v>
      </c>
      <c r="AV759" s="118">
        <f t="shared" si="152"/>
        <v>2.0035661132710329E-2</v>
      </c>
      <c r="AW759" s="118">
        <f t="shared" si="153"/>
        <v>0.1521990690509965</v>
      </c>
      <c r="AX759" s="118">
        <f t="shared" si="154"/>
        <v>0.99999999999999978</v>
      </c>
      <c r="AY759" s="118">
        <f>SUMPRODUCT(AN759:AW759,幕後結果_最佳化!$Z$1005:$AI$1005)</f>
        <v>-0.36167623024060358</v>
      </c>
      <c r="AZ759" s="118">
        <f>(SUMPRODUCT(AN759:AW759,MMULT(AN759:AW759,幕後結果!$AB$9:$AK$18)))*252</f>
        <v>7.2774910864504189E-2</v>
      </c>
      <c r="BA759" s="118">
        <f t="shared" si="155"/>
        <v>0.26976825399684112</v>
      </c>
      <c r="BB759" s="113">
        <f t="shared" si="156"/>
        <v>-1.4997177178799586</v>
      </c>
      <c r="BC759" s="50"/>
      <c r="BD759" s="50"/>
    </row>
    <row r="760" spans="1:56">
      <c r="A760" s="85">
        <v>759</v>
      </c>
      <c r="B760" s="114">
        <v>0.33759053458532229</v>
      </c>
      <c r="C760" s="114">
        <v>0.94839297403819356</v>
      </c>
      <c r="D760" s="114">
        <v>0.19093533487413961</v>
      </c>
      <c r="E760" s="114">
        <v>0.24423902348026449</v>
      </c>
      <c r="F760" s="114">
        <v>0.55870655713391137</v>
      </c>
      <c r="G760" s="114">
        <v>0.84719854050194265</v>
      </c>
      <c r="H760" s="114">
        <v>0.32544555035285727</v>
      </c>
      <c r="I760" s="114">
        <v>0.59224700655669227</v>
      </c>
      <c r="J760" s="114">
        <v>0.78402473010092866</v>
      </c>
      <c r="K760" s="94">
        <v>0.74572999797418293</v>
      </c>
      <c r="L760" s="95"/>
      <c r="M760" s="96">
        <v>759</v>
      </c>
      <c r="N760" s="117">
        <v>-0.41904797756534284</v>
      </c>
      <c r="O760" s="117">
        <v>1.6294676777631203</v>
      </c>
      <c r="P760" s="117">
        <v>-0.87445471822039833</v>
      </c>
      <c r="Q760" s="117">
        <v>-0.69273153203043258</v>
      </c>
      <c r="R760" s="117">
        <v>0.14769068192867055</v>
      </c>
      <c r="S760" s="117">
        <v>1.0244920604711214</v>
      </c>
      <c r="T760" s="117">
        <v>-0.45252460375892201</v>
      </c>
      <c r="U760" s="114">
        <v>0.23332894121686368</v>
      </c>
      <c r="V760" s="114">
        <v>0.7858582438238948</v>
      </c>
      <c r="W760" s="88">
        <v>0.66111275810169268</v>
      </c>
      <c r="X760" s="50"/>
      <c r="Y760" s="89">
        <v>759</v>
      </c>
      <c r="Z760" s="114">
        <f>(幕後結果!$AB$2+幕後結果!$AB$4*幕後結果_最佳化!$N1761)*12/3</f>
        <v>-0.56855950779788555</v>
      </c>
      <c r="AA760" s="114">
        <f>(幕後結果!$AC$2+幕後結果!$AC$4*幕後結果_最佳化!$O1761)*12/3</f>
        <v>2.8280213800248615</v>
      </c>
      <c r="AB760" s="114">
        <f>(幕後結果!$AD$2+幕後結果!$AD$4*幕後結果_最佳化!$P1761)*12/3</f>
        <v>-1.4980166035959259</v>
      </c>
      <c r="AC760" s="114">
        <f>(幕後結果!$AE$2+幕後結果!$AE$4*幕後結果_最佳化!$Q1761)*12/3</f>
        <v>-0.7810773912495822</v>
      </c>
      <c r="AD760" s="114">
        <f>(幕後結果!$AF$2+幕後結果!$AF$4*幕後結果_最佳化!$R1761)*12/3</f>
        <v>-0.88631339677779808</v>
      </c>
      <c r="AE760" s="114">
        <f>(幕後結果!$AG$2+幕後結果!$AG$4*幕後結果_最佳化!$S1761)*12/3</f>
        <v>1.3931654368724784</v>
      </c>
      <c r="AF760" s="114">
        <f>(幕後結果!$AH$2+幕後結果!$AH$4*幕後結果_最佳化!$T1761)*12/3</f>
        <v>-0.50252877463438317</v>
      </c>
      <c r="AG760" s="114">
        <f>(幕後結果!$AI$2+幕後結果!$AI$4*幕後結果_最佳化!$U1761)*12/3</f>
        <v>-2.2931048600921962</v>
      </c>
      <c r="AH760" s="114">
        <f>(幕後結果!$AJ$2+幕後結果!$AJ$4*幕後結果_最佳化!$V1761)*12/3</f>
        <v>0.97698930673035933</v>
      </c>
      <c r="AI760" s="90">
        <f>(幕後結果!$AK$2+幕後結果!$AK$4*幕後結果_最佳化!$W1761)*12/3</f>
        <v>1.1814551228283288</v>
      </c>
      <c r="AJ760" s="50"/>
      <c r="AK760" s="50"/>
      <c r="AL760" s="50"/>
      <c r="AM760" s="98">
        <v>759</v>
      </c>
      <c r="AN760" s="118">
        <f t="shared" si="144"/>
        <v>3.4489889242750267E-2</v>
      </c>
      <c r="AO760" s="118">
        <f t="shared" si="145"/>
        <v>7.9617056226168048E-2</v>
      </c>
      <c r="AP760" s="118">
        <f t="shared" si="146"/>
        <v>0.13578724862153133</v>
      </c>
      <c r="AQ760" s="118">
        <f t="shared" si="147"/>
        <v>0.10168742740913929</v>
      </c>
      <c r="AR760" s="118">
        <f t="shared" si="148"/>
        <v>0.11810483715637969</v>
      </c>
      <c r="AS760" s="118">
        <f t="shared" si="149"/>
        <v>0.16562512335348092</v>
      </c>
      <c r="AT760" s="118">
        <f t="shared" si="150"/>
        <v>2.7384079515653751E-2</v>
      </c>
      <c r="AU760" s="118">
        <f t="shared" si="151"/>
        <v>9.4764563157240966E-2</v>
      </c>
      <c r="AV760" s="118">
        <f t="shared" si="152"/>
        <v>9.0428479050972191E-2</v>
      </c>
      <c r="AW760" s="118">
        <f t="shared" si="153"/>
        <v>0.15211129626668354</v>
      </c>
      <c r="AX760" s="118">
        <f t="shared" si="154"/>
        <v>1</v>
      </c>
      <c r="AY760" s="118">
        <f>SUMPRODUCT(AN760:AW760,幕後結果_最佳化!$Z$1005:$AI$1005)</f>
        <v>-5.6062231265196966E-2</v>
      </c>
      <c r="AZ760" s="118">
        <f>(SUMPRODUCT(AN760:AW760,MMULT(AN760:AW760,幕後結果!$AB$9:$AK$18)))*252</f>
        <v>7.4384196761031557E-2</v>
      </c>
      <c r="BA760" s="118">
        <f t="shared" si="155"/>
        <v>0.27273466365871346</v>
      </c>
      <c r="BB760" s="113">
        <f t="shared" si="156"/>
        <v>-0.36285168132875606</v>
      </c>
      <c r="BC760" s="50"/>
      <c r="BD760" s="50"/>
    </row>
    <row r="761" spans="1:56">
      <c r="A761" s="85">
        <v>760</v>
      </c>
      <c r="B761" s="114">
        <v>0.59471167425879123</v>
      </c>
      <c r="C761" s="114">
        <v>5.8495946229031537E-2</v>
      </c>
      <c r="D761" s="114">
        <v>0.52319611621135942</v>
      </c>
      <c r="E761" s="114">
        <v>0.53107029704499831</v>
      </c>
      <c r="F761" s="114">
        <v>9.829547263290106E-3</v>
      </c>
      <c r="G761" s="114">
        <v>0.8094911278157384</v>
      </c>
      <c r="H761" s="114">
        <v>0.68261342957845805</v>
      </c>
      <c r="I761" s="114">
        <v>0.35557783442612023</v>
      </c>
      <c r="J761" s="114">
        <v>9.9721872607825057E-2</v>
      </c>
      <c r="K761" s="94">
        <v>0.28611461117136394</v>
      </c>
      <c r="L761" s="95"/>
      <c r="M761" s="96">
        <v>760</v>
      </c>
      <c r="N761" s="117">
        <v>0.23968217889078622</v>
      </c>
      <c r="O761" s="117">
        <v>-1.5675255775791237</v>
      </c>
      <c r="P761" s="117">
        <v>5.8176841124399088E-2</v>
      </c>
      <c r="Q761" s="117">
        <v>7.7960585290093171E-2</v>
      </c>
      <c r="R761" s="117">
        <v>-2.3327914330940991</v>
      </c>
      <c r="S761" s="117">
        <v>0.87602260626533068</v>
      </c>
      <c r="T761" s="117">
        <v>0.47501940682831417</v>
      </c>
      <c r="U761" s="114">
        <v>-0.37030443611388542</v>
      </c>
      <c r="V761" s="114">
        <v>-1.28313796426029</v>
      </c>
      <c r="W761" s="88">
        <v>-0.56477145892727754</v>
      </c>
      <c r="X761" s="50"/>
      <c r="Y761" s="89">
        <v>760</v>
      </c>
      <c r="Z761" s="114">
        <f>(幕後結果!$AB$2+幕後結果!$AB$4*幕後結果_最佳化!$N1762)*12/3</f>
        <v>0.24928717939144765</v>
      </c>
      <c r="AA761" s="114">
        <f>(幕後結果!$AC$2+幕後結果!$AC$4*幕後結果_最佳化!$O1762)*12/3</f>
        <v>-3.9530366247122029E-2</v>
      </c>
      <c r="AB761" s="114">
        <f>(幕後結果!$AD$2+幕後結果!$AD$4*幕後結果_最佳化!$P1762)*12/3</f>
        <v>-1.1301570425855867</v>
      </c>
      <c r="AC761" s="114">
        <f>(幕後結果!$AE$2+幕後結果!$AE$4*幕後結果_最佳化!$Q1762)*12/3</f>
        <v>-0.59462440640039727</v>
      </c>
      <c r="AD761" s="114">
        <f>(幕後結果!$AF$2+幕後結果!$AF$4*幕後結果_最佳化!$R1762)*12/3</f>
        <v>-3.3628089313075633</v>
      </c>
      <c r="AE761" s="114">
        <f>(幕後結果!$AG$2+幕後結果!$AG$4*幕後結果_最佳化!$S1762)*12/3</f>
        <v>0.58590283009760369</v>
      </c>
      <c r="AF761" s="114">
        <f>(幕後結果!$AH$2+幕後結果!$AH$4*幕後結果_最佳化!$T1762)*12/3</f>
        <v>-0.32655366969022553</v>
      </c>
      <c r="AG761" s="114">
        <f>(幕後結果!$AI$2+幕後結果!$AI$4*幕後結果_最佳化!$U1762)*12/3</f>
        <v>-2.2708509481189676</v>
      </c>
      <c r="AH761" s="114">
        <f>(幕後結果!$AJ$2+幕後結果!$AJ$4*幕後結果_最佳化!$V1762)*12/3</f>
        <v>0.11410068338577939</v>
      </c>
      <c r="AI761" s="90">
        <f>(幕後結果!$AK$2+幕後結果!$AK$4*幕後結果_最佳化!$W1762)*12/3</f>
        <v>0.16316248810315193</v>
      </c>
      <c r="AJ761" s="50"/>
      <c r="AK761" s="50"/>
      <c r="AL761" s="50"/>
      <c r="AM761" s="98">
        <v>760</v>
      </c>
      <c r="AN761" s="118">
        <f t="shared" si="144"/>
        <v>1.6625481188284958E-2</v>
      </c>
      <c r="AO761" s="118">
        <f t="shared" si="145"/>
        <v>0.14964126917278472</v>
      </c>
      <c r="AP761" s="118">
        <f t="shared" si="146"/>
        <v>6.0564648213314962E-2</v>
      </c>
      <c r="AQ761" s="118">
        <f t="shared" si="147"/>
        <v>4.2291371162843414E-2</v>
      </c>
      <c r="AR761" s="118">
        <f t="shared" si="148"/>
        <v>0.10332229527715545</v>
      </c>
      <c r="AS761" s="118">
        <f t="shared" si="149"/>
        <v>0.14577700818944625</v>
      </c>
      <c r="AT761" s="118">
        <f t="shared" si="150"/>
        <v>0.12704486096811565</v>
      </c>
      <c r="AU761" s="118">
        <f t="shared" si="151"/>
        <v>0.14758017465991577</v>
      </c>
      <c r="AV761" s="118">
        <f t="shared" si="152"/>
        <v>0.19520318826101346</v>
      </c>
      <c r="AW761" s="118">
        <f t="shared" si="153"/>
        <v>1.1949702907125345E-2</v>
      </c>
      <c r="AX761" s="118">
        <f t="shared" si="154"/>
        <v>1</v>
      </c>
      <c r="AY761" s="118">
        <f>SUMPRODUCT(AN761:AW761,幕後結果_最佳化!$Z$1005:$AI$1005)</f>
        <v>-3.9329563051168595E-2</v>
      </c>
      <c r="AZ761" s="118">
        <f>(SUMPRODUCT(AN761:AW761,MMULT(AN761:AW761,幕後結果!$AB$9:$AK$18)))*252</f>
        <v>6.0788753820997479E-2</v>
      </c>
      <c r="BA761" s="118">
        <f t="shared" si="155"/>
        <v>0.24655375442486671</v>
      </c>
      <c r="BB761" s="113">
        <f t="shared" si="156"/>
        <v>-0.33351576106794489</v>
      </c>
      <c r="BC761" s="50"/>
      <c r="BD761" s="50"/>
    </row>
    <row r="762" spans="1:56">
      <c r="A762" s="85">
        <v>761</v>
      </c>
      <c r="B762" s="114">
        <v>1.1551125841829935E-2</v>
      </c>
      <c r="C762" s="114">
        <v>0.11697858465021516</v>
      </c>
      <c r="D762" s="114">
        <v>0.78683143976402925</v>
      </c>
      <c r="E762" s="114">
        <v>0.61861458776366018</v>
      </c>
      <c r="F762" s="114">
        <v>0.73170234478714513</v>
      </c>
      <c r="G762" s="114">
        <v>0.42043369250216123</v>
      </c>
      <c r="H762" s="114">
        <v>0.55687382447485012</v>
      </c>
      <c r="I762" s="114">
        <v>0.8563809176294066</v>
      </c>
      <c r="J762" s="114">
        <v>0.71568533134129164</v>
      </c>
      <c r="K762" s="94">
        <v>0.27150477007747598</v>
      </c>
      <c r="L762" s="95"/>
      <c r="M762" s="96">
        <v>761</v>
      </c>
      <c r="N762" s="117">
        <v>-2.2717394542251674</v>
      </c>
      <c r="O762" s="117">
        <v>-1.1902270368751373</v>
      </c>
      <c r="P762" s="117">
        <v>0.79547521892450668</v>
      </c>
      <c r="Q762" s="117">
        <v>0.3018442133725367</v>
      </c>
      <c r="R762" s="117">
        <v>0.61796970248345373</v>
      </c>
      <c r="S762" s="117">
        <v>-0.200784114206189</v>
      </c>
      <c r="T762" s="117">
        <v>0.14304790047829249</v>
      </c>
      <c r="U762" s="114">
        <v>1.0641998725721986</v>
      </c>
      <c r="V762" s="114">
        <v>0.57007130387908633</v>
      </c>
      <c r="W762" s="88">
        <v>-0.60826830279192245</v>
      </c>
      <c r="X762" s="50"/>
      <c r="Y762" s="89">
        <v>761</v>
      </c>
      <c r="Z762" s="114">
        <f>(幕後結果!$AB$2+幕後結果!$AB$4*幕後結果_最佳化!$N1763)*12/3</f>
        <v>-2.8687693459534636</v>
      </c>
      <c r="AA762" s="114">
        <f>(幕後結果!$AC$2+幕後結果!$AC$4*幕後結果_最佳化!$O1763)*12/3</f>
        <v>-1.3049451880268428</v>
      </c>
      <c r="AB762" s="114">
        <f>(幕後結果!$AD$2+幕後結果!$AD$4*幕後結果_最佳化!$P1763)*12/3</f>
        <v>-2.9273239373049216</v>
      </c>
      <c r="AC762" s="114">
        <f>(幕後結果!$AE$2+幕後結果!$AE$4*幕後結果_最佳化!$Q1763)*12/3</f>
        <v>-0.66256157230383761</v>
      </c>
      <c r="AD762" s="114">
        <f>(幕後結果!$AF$2+幕後結果!$AF$4*幕後結果_最佳化!$R1763)*12/3</f>
        <v>-1.0820755248697258</v>
      </c>
      <c r="AE762" s="114">
        <f>(幕後結果!$AG$2+幕後結果!$AG$4*幕後結果_最佳化!$S1763)*12/3</f>
        <v>-0.39570522736613817</v>
      </c>
      <c r="AF762" s="114">
        <f>(幕後結果!$AH$2+幕後結果!$AH$4*幕後結果_最佳化!$T1763)*12/3</f>
        <v>-0.20412009236093556</v>
      </c>
      <c r="AG762" s="114">
        <f>(幕後結果!$AI$2+幕後結果!$AI$4*幕後結果_最佳化!$U1763)*12/3</f>
        <v>-0.38638628250504037</v>
      </c>
      <c r="AH762" s="114">
        <f>(幕後結果!$AJ$2+幕後結果!$AJ$4*幕後結果_最佳化!$V1763)*12/3</f>
        <v>0.78044574041154802</v>
      </c>
      <c r="AI762" s="90">
        <f>(幕後結果!$AK$2+幕後結果!$AK$4*幕後結果_最佳化!$W1763)*12/3</f>
        <v>0.18027127848724789</v>
      </c>
      <c r="AJ762" s="50"/>
      <c r="AK762" s="50"/>
      <c r="AL762" s="50"/>
      <c r="AM762" s="98">
        <v>761</v>
      </c>
      <c r="AN762" s="118">
        <f t="shared" si="144"/>
        <v>0.11125704772590786</v>
      </c>
      <c r="AO762" s="118">
        <f t="shared" si="145"/>
        <v>8.8073830773837167E-2</v>
      </c>
      <c r="AP762" s="118">
        <f t="shared" si="146"/>
        <v>6.5106754352628887E-2</v>
      </c>
      <c r="AQ762" s="118">
        <f t="shared" si="147"/>
        <v>0.11792755981959505</v>
      </c>
      <c r="AR762" s="118">
        <f t="shared" si="148"/>
        <v>0.13083148583476109</v>
      </c>
      <c r="AS762" s="118">
        <f t="shared" si="149"/>
        <v>0.12477318721694036</v>
      </c>
      <c r="AT762" s="118">
        <f t="shared" si="150"/>
        <v>7.306291616495221E-2</v>
      </c>
      <c r="AU762" s="118">
        <f t="shared" si="151"/>
        <v>9.8428311461325441E-2</v>
      </c>
      <c r="AV762" s="118">
        <f t="shared" si="152"/>
        <v>8.8754091999842757E-2</v>
      </c>
      <c r="AW762" s="118">
        <f t="shared" si="153"/>
        <v>0.10178481465020915</v>
      </c>
      <c r="AX762" s="118">
        <f t="shared" si="154"/>
        <v>0.99999999999999989</v>
      </c>
      <c r="AY762" s="118">
        <f>SUMPRODUCT(AN762:AW762,幕後結果_最佳化!$Z$1005:$AI$1005)</f>
        <v>-9.3053449978010447E-2</v>
      </c>
      <c r="AZ762" s="118">
        <f>(SUMPRODUCT(AN762:AW762,MMULT(AN762:AW762,幕後結果!$AB$9:$AK$18)))*252</f>
        <v>6.5899251095292627E-2</v>
      </c>
      <c r="BA762" s="118">
        <f t="shared" si="155"/>
        <v>0.25670849439645083</v>
      </c>
      <c r="BB762" s="113">
        <f t="shared" si="156"/>
        <v>-0.52960245938745265</v>
      </c>
      <c r="BC762" s="50"/>
      <c r="BD762" s="50"/>
    </row>
    <row r="763" spans="1:56">
      <c r="A763" s="85">
        <v>762</v>
      </c>
      <c r="B763" s="114">
        <v>0.47378835302303446</v>
      </c>
      <c r="C763" s="114">
        <v>0.38904806483553123</v>
      </c>
      <c r="D763" s="114">
        <v>0.95852336715003639</v>
      </c>
      <c r="E763" s="114">
        <v>0.13193030165729591</v>
      </c>
      <c r="F763" s="114">
        <v>0.47024626705853101</v>
      </c>
      <c r="G763" s="114">
        <v>0.79515826218262631</v>
      </c>
      <c r="H763" s="114">
        <v>0.11727635926827529</v>
      </c>
      <c r="I763" s="114">
        <v>0.38500117236510878</v>
      </c>
      <c r="J763" s="114">
        <v>0.47220681762217898</v>
      </c>
      <c r="K763" s="94">
        <v>0.18840336710498207</v>
      </c>
      <c r="L763" s="95"/>
      <c r="M763" s="96">
        <v>762</v>
      </c>
      <c r="N763" s="117">
        <v>-6.5750198722059477E-2</v>
      </c>
      <c r="O763" s="117">
        <v>-0.28180096666193483</v>
      </c>
      <c r="P763" s="117">
        <v>1.7338017463706539</v>
      </c>
      <c r="Q763" s="117">
        <v>-1.117312802698839</v>
      </c>
      <c r="R763" s="117">
        <v>-7.465082535871341E-2</v>
      </c>
      <c r="S763" s="117">
        <v>0.82445077308695258</v>
      </c>
      <c r="T763" s="117">
        <v>-1.1887127578751411</v>
      </c>
      <c r="U763" s="114">
        <v>-0.29237182921788352</v>
      </c>
      <c r="V763" s="114">
        <v>-6.9723627844211378E-2</v>
      </c>
      <c r="W763" s="88">
        <v>-0.8837952811030515</v>
      </c>
      <c r="X763" s="50"/>
      <c r="Y763" s="89">
        <v>762</v>
      </c>
      <c r="Z763" s="114">
        <f>(幕後結果!$AB$2+幕後結果!$AB$4*幕後結果_最佳化!$N1764)*12/3</f>
        <v>-0.12992251025582385</v>
      </c>
      <c r="AA763" s="114">
        <f>(幕後結果!$AC$2+幕後結果!$AC$4*幕後結果_最佳化!$O1764)*12/3</f>
        <v>1.0870051183688612</v>
      </c>
      <c r="AB763" s="114">
        <f>(幕後結果!$AD$2+幕後結果!$AD$4*幕後結果_最佳化!$P1764)*12/3</f>
        <v>0.82303496435729928</v>
      </c>
      <c r="AC763" s="114">
        <f>(幕後結果!$AE$2+幕後結果!$AE$4*幕後結果_最佳化!$Q1764)*12/3</f>
        <v>-1.2459747304573912</v>
      </c>
      <c r="AD763" s="114">
        <f>(幕後結果!$AF$2+幕後結果!$AF$4*幕後結果_最佳化!$R1764)*12/3</f>
        <v>-0.90520957135428326</v>
      </c>
      <c r="AE763" s="114">
        <f>(幕後結果!$AG$2+幕後結果!$AG$4*幕後結果_最佳化!$S1764)*12/3</f>
        <v>1.0368384311908951</v>
      </c>
      <c r="AF763" s="114">
        <f>(幕後結果!$AH$2+幕後結果!$AH$4*幕後結果_最佳化!$T1764)*12/3</f>
        <v>-0.9378734924713461</v>
      </c>
      <c r="AG763" s="114">
        <f>(幕後結果!$AI$2+幕後結果!$AI$4*幕後結果_最佳化!$U1764)*12/3</f>
        <v>-1.9201618452500735</v>
      </c>
      <c r="AH763" s="114">
        <f>(幕後結果!$AJ$2+幕後結果!$AJ$4*幕後結果_最佳化!$V1764)*12/3</f>
        <v>0.29795761883074584</v>
      </c>
      <c r="AI763" s="90">
        <f>(幕後結果!$AK$2+幕後結果!$AK$4*幕後結果_最佳化!$W1764)*12/3</f>
        <v>-0.57830133840346887</v>
      </c>
      <c r="AJ763" s="50"/>
      <c r="AK763" s="50"/>
      <c r="AL763" s="50"/>
      <c r="AM763" s="98">
        <v>762</v>
      </c>
      <c r="AN763" s="118">
        <f t="shared" si="144"/>
        <v>8.6187530682339267E-2</v>
      </c>
      <c r="AO763" s="118">
        <f t="shared" si="145"/>
        <v>0.15079517317130556</v>
      </c>
      <c r="AP763" s="118">
        <f t="shared" si="146"/>
        <v>2.6318732691690959E-2</v>
      </c>
      <c r="AQ763" s="118">
        <f t="shared" si="147"/>
        <v>6.6292035178055389E-2</v>
      </c>
      <c r="AR763" s="118">
        <f t="shared" si="148"/>
        <v>0.10433874515125735</v>
      </c>
      <c r="AS763" s="118">
        <f t="shared" si="149"/>
        <v>0.14995527124520905</v>
      </c>
      <c r="AT763" s="118">
        <f t="shared" si="150"/>
        <v>0.20036345643322537</v>
      </c>
      <c r="AU763" s="118">
        <f t="shared" si="151"/>
        <v>6.1275912570429067E-2</v>
      </c>
      <c r="AV763" s="118">
        <f t="shared" si="152"/>
        <v>2.4991744238810464E-2</v>
      </c>
      <c r="AW763" s="118">
        <f t="shared" si="153"/>
        <v>0.1294813986376773</v>
      </c>
      <c r="AX763" s="118">
        <f t="shared" si="154"/>
        <v>0.99999999999999978</v>
      </c>
      <c r="AY763" s="118">
        <f>SUMPRODUCT(AN763:AW763,幕後結果_最佳化!$Z$1005:$AI$1005)</f>
        <v>8.7809007549511986E-2</v>
      </c>
      <c r="AZ763" s="118">
        <f>(SUMPRODUCT(AN763:AW763,MMULT(AN763:AW763,幕後結果!$AB$9:$AK$18)))*252</f>
        <v>5.6215772479897064E-2</v>
      </c>
      <c r="BA763" s="118">
        <f t="shared" si="155"/>
        <v>0.23709865558433069</v>
      </c>
      <c r="BB763" s="113">
        <f t="shared" si="156"/>
        <v>0.18941063768933458</v>
      </c>
      <c r="BC763" s="50"/>
      <c r="BD763" s="50"/>
    </row>
    <row r="764" spans="1:56">
      <c r="A764" s="85">
        <v>763</v>
      </c>
      <c r="B764" s="114">
        <v>0.74652195416721767</v>
      </c>
      <c r="C764" s="114">
        <v>0.75685697381009653</v>
      </c>
      <c r="D764" s="114">
        <v>2.6149005537700498E-2</v>
      </c>
      <c r="E764" s="114">
        <v>0.70695552852960741</v>
      </c>
      <c r="F764" s="114">
        <v>0.21188820168354949</v>
      </c>
      <c r="G764" s="114">
        <v>0.29982740047505474</v>
      </c>
      <c r="H764" s="114">
        <v>0.74164475313180445</v>
      </c>
      <c r="I764" s="114">
        <v>0.80415603587692197</v>
      </c>
      <c r="J764" s="114">
        <v>0.48287727132963854</v>
      </c>
      <c r="K764" s="94">
        <v>0.1816282599268193</v>
      </c>
      <c r="L764" s="95"/>
      <c r="M764" s="96">
        <v>763</v>
      </c>
      <c r="N764" s="117">
        <v>0.66358479490231537</v>
      </c>
      <c r="O764" s="117">
        <v>0.69622800447543887</v>
      </c>
      <c r="P764" s="117">
        <v>-1.9406725243071696</v>
      </c>
      <c r="Q764" s="117">
        <v>0.54451236344003484</v>
      </c>
      <c r="R764" s="117">
        <v>-0.7998867705522581</v>
      </c>
      <c r="S764" s="117">
        <v>-0.52489699147815472</v>
      </c>
      <c r="T764" s="117">
        <v>0.64842439890375414</v>
      </c>
      <c r="U764" s="114">
        <v>0.85656031066456961</v>
      </c>
      <c r="V764" s="114">
        <v>-4.2933501962136585E-2</v>
      </c>
      <c r="W764" s="88">
        <v>-0.90917734668083638</v>
      </c>
      <c r="X764" s="50"/>
      <c r="Y764" s="89">
        <v>763</v>
      </c>
      <c r="Z764" s="114">
        <f>(幕後結果!$AB$2+幕後結果!$AB$4*幕後結果_最佳化!$N1765)*12/3</f>
        <v>0.77558364054186457</v>
      </c>
      <c r="AA764" s="114">
        <f>(幕後結果!$AC$2+幕後結果!$AC$4*幕後結果_最佳化!$O1765)*12/3</f>
        <v>2.5776987638197557</v>
      </c>
      <c r="AB764" s="114">
        <f>(幕後結果!$AD$2+幕後結果!$AD$4*幕後結果_最佳化!$P1765)*12/3</f>
        <v>-1.8248359744825968</v>
      </c>
      <c r="AC764" s="114">
        <f>(幕後結果!$AE$2+幕後結果!$AE$4*幕後結果_最佳化!$Q1765)*12/3</f>
        <v>1.3356511946752081E-2</v>
      </c>
      <c r="AD764" s="114">
        <f>(幕後結果!$AF$2+幕後結果!$AF$4*幕後結果_最佳化!$R1765)*12/3</f>
        <v>-1.5216845113766648</v>
      </c>
      <c r="AE764" s="114">
        <f>(幕後結果!$AG$2+幕後結果!$AG$4*幕後結果_最佳化!$S1765)*12/3</f>
        <v>9.8685690373388146E-2</v>
      </c>
      <c r="AF764" s="114">
        <f>(幕後結果!$AH$2+幕後結果!$AH$4*幕後結果_最佳化!$T1765)*12/3</f>
        <v>-5.8602094915237157E-3</v>
      </c>
      <c r="AG764" s="114">
        <f>(幕後結果!$AI$2+幕後結果!$AI$4*幕後結果_最佳化!$U1765)*12/3</f>
        <v>-1.0222855267743616</v>
      </c>
      <c r="AH764" s="114">
        <f>(幕後結果!$AJ$2+幕後結果!$AJ$4*幕後結果_最佳化!$V1765)*12/3</f>
        <v>0.81847095630970756</v>
      </c>
      <c r="AI764" s="90">
        <f>(幕後結果!$AK$2+幕後結果!$AK$4*幕後結果_最佳化!$W1765)*12/3</f>
        <v>0.75657318004463681</v>
      </c>
      <c r="AJ764" s="50"/>
      <c r="AK764" s="50"/>
      <c r="AL764" s="50"/>
      <c r="AM764" s="98">
        <v>763</v>
      </c>
      <c r="AN764" s="118">
        <f t="shared" si="144"/>
        <v>8.2910051938805018E-2</v>
      </c>
      <c r="AO764" s="118">
        <f t="shared" si="145"/>
        <v>8.918096747894233E-2</v>
      </c>
      <c r="AP764" s="118">
        <f t="shared" si="146"/>
        <v>0.1068152081868574</v>
      </c>
      <c r="AQ764" s="118">
        <f t="shared" si="147"/>
        <v>0.16417393487297766</v>
      </c>
      <c r="AR764" s="118">
        <f t="shared" si="148"/>
        <v>2.6454758327775402E-2</v>
      </c>
      <c r="AS764" s="118">
        <f t="shared" si="149"/>
        <v>0.10435307530928649</v>
      </c>
      <c r="AT764" s="118">
        <f t="shared" si="150"/>
        <v>0.15359685523124902</v>
      </c>
      <c r="AU764" s="118">
        <f t="shared" si="151"/>
        <v>0.1424204706843592</v>
      </c>
      <c r="AV764" s="118">
        <f t="shared" si="152"/>
        <v>0.12031090665762322</v>
      </c>
      <c r="AW764" s="118">
        <f t="shared" si="153"/>
        <v>9.7837713121242276E-3</v>
      </c>
      <c r="AX764" s="118">
        <f t="shared" si="154"/>
        <v>0.99999999999999989</v>
      </c>
      <c r="AY764" s="118">
        <f>SUMPRODUCT(AN764:AW764,幕後結果_最佳化!$Z$1005:$AI$1005)</f>
        <v>-0.21861655924763931</v>
      </c>
      <c r="AZ764" s="118">
        <f>(SUMPRODUCT(AN764:AW764,MMULT(AN764:AW764,幕後結果!$AB$9:$AK$18)))*252</f>
        <v>6.0398635546645256E-2</v>
      </c>
      <c r="BA764" s="118">
        <f t="shared" si="155"/>
        <v>0.24576133859223109</v>
      </c>
      <c r="BB764" s="113">
        <f t="shared" si="156"/>
        <v>-1.0641078077848096</v>
      </c>
      <c r="BC764" s="50"/>
      <c r="BD764" s="50"/>
    </row>
    <row r="765" spans="1:56">
      <c r="A765" s="85">
        <v>764</v>
      </c>
      <c r="B765" s="114">
        <v>0.21597100289579929</v>
      </c>
      <c r="C765" s="114">
        <v>0.91627100699106578</v>
      </c>
      <c r="D765" s="114">
        <v>0.56377017999671364</v>
      </c>
      <c r="E765" s="114">
        <v>0.90848925104469358</v>
      </c>
      <c r="F765" s="114">
        <v>0.25279287399377171</v>
      </c>
      <c r="G765" s="114">
        <v>5.4155181263705998E-2</v>
      </c>
      <c r="H765" s="114">
        <v>0.18908105208580417</v>
      </c>
      <c r="I765" s="114">
        <v>0.30935684875071523</v>
      </c>
      <c r="J765" s="114">
        <v>0.10332859164061126</v>
      </c>
      <c r="K765" s="94">
        <v>8.4806648322979461E-2</v>
      </c>
      <c r="L765" s="95"/>
      <c r="M765" s="96">
        <v>764</v>
      </c>
      <c r="N765" s="117">
        <v>-0.78587280913306412</v>
      </c>
      <c r="O765" s="117">
        <v>1.3804179842743267</v>
      </c>
      <c r="P765" s="117">
        <v>0.16053501665784001</v>
      </c>
      <c r="Q765" s="117">
        <v>1.3315092667153101</v>
      </c>
      <c r="R765" s="117">
        <v>-0.66572678786820882</v>
      </c>
      <c r="S765" s="117">
        <v>-1.6058341160993392</v>
      </c>
      <c r="T765" s="117">
        <v>-0.88128773251517556</v>
      </c>
      <c r="U765" s="114">
        <v>-0.49767419735799284</v>
      </c>
      <c r="V765" s="114">
        <v>-1.2628107977581298</v>
      </c>
      <c r="W765" s="88">
        <v>-1.3734474196604092</v>
      </c>
      <c r="X765" s="50"/>
      <c r="Y765" s="89">
        <v>764</v>
      </c>
      <c r="Z765" s="114">
        <f>(幕後結果!$AB$2+幕後結果!$AB$4*幕後結果_最佳化!$N1766)*12/3</f>
        <v>-1.0239910230186802</v>
      </c>
      <c r="AA765" s="114">
        <f>(幕後結果!$AC$2+幕後結果!$AC$4*幕後結果_最佳化!$O1766)*12/3</f>
        <v>2.329074265192896</v>
      </c>
      <c r="AB765" s="114">
        <f>(幕後結果!$AD$2+幕後結果!$AD$4*幕後結果_最佳化!$P1766)*12/3</f>
        <v>-0.9163410615944706</v>
      </c>
      <c r="AC765" s="114">
        <f>(幕後結果!$AE$2+幕後結果!$AE$4*幕後結果_最佳化!$Q1766)*12/3</f>
        <v>0.4417062057894488</v>
      </c>
      <c r="AD765" s="114">
        <f>(幕後結果!$AF$2+幕後結果!$AF$4*幕後結果_最佳化!$R1766)*12/3</f>
        <v>-1.3783447579217307</v>
      </c>
      <c r="AE765" s="114">
        <f>(幕後結果!$AG$2+幕後結果!$AG$4*幕後結果_最佳化!$S1766)*12/3</f>
        <v>-0.81566324213504293</v>
      </c>
      <c r="AF765" s="114">
        <f>(幕後結果!$AH$2+幕後結果!$AH$4*幕後結果_最佳化!$T1766)*12/3</f>
        <v>-0.40665779883155767</v>
      </c>
      <c r="AG765" s="114">
        <f>(幕後結果!$AI$2+幕後結果!$AI$4*幕後結果_最佳化!$U1766)*12/3</f>
        <v>-2.8045060916023914</v>
      </c>
      <c r="AH765" s="114">
        <f>(幕後結果!$AJ$2+幕後結果!$AJ$4*幕後結果_最佳化!$V1766)*12/3</f>
        <v>0.12578618189663104</v>
      </c>
      <c r="AI765" s="90">
        <f>(幕後結果!$AK$2+幕後結果!$AK$4*幕後結果_最佳化!$W1766)*12/3</f>
        <v>-0.14899656972126285</v>
      </c>
      <c r="AJ765" s="50"/>
      <c r="AK765" s="50"/>
      <c r="AL765" s="50"/>
      <c r="AM765" s="98">
        <v>764</v>
      </c>
      <c r="AN765" s="118">
        <f t="shared" si="144"/>
        <v>0.1843141842142085</v>
      </c>
      <c r="AO765" s="118">
        <f t="shared" si="145"/>
        <v>1.3907526704076838E-2</v>
      </c>
      <c r="AP765" s="118">
        <f t="shared" si="146"/>
        <v>9.5636899919525328E-2</v>
      </c>
      <c r="AQ765" s="118">
        <f t="shared" si="147"/>
        <v>6.764955425104964E-2</v>
      </c>
      <c r="AR765" s="118">
        <f t="shared" si="148"/>
        <v>2.0625029447689555E-2</v>
      </c>
      <c r="AS765" s="118">
        <f t="shared" si="149"/>
        <v>7.5125024435121326E-2</v>
      </c>
      <c r="AT765" s="118">
        <f t="shared" si="150"/>
        <v>0.11838364977793928</v>
      </c>
      <c r="AU765" s="118">
        <f t="shared" si="151"/>
        <v>4.6292966413953862E-2</v>
      </c>
      <c r="AV765" s="118">
        <f t="shared" si="152"/>
        <v>0.22385809371337548</v>
      </c>
      <c r="AW765" s="118">
        <f t="shared" si="153"/>
        <v>0.15420707112306009</v>
      </c>
      <c r="AX765" s="118">
        <f t="shared" si="154"/>
        <v>0.99999999999999989</v>
      </c>
      <c r="AY765" s="118">
        <f>SUMPRODUCT(AN765:AW765,幕後結果_最佳化!$Z$1005:$AI$1005)</f>
        <v>8.3404407224633992E-2</v>
      </c>
      <c r="AZ765" s="118">
        <f>(SUMPRODUCT(AN765:AW765,MMULT(AN765:AW765,幕後結果!$AB$9:$AK$18)))*252</f>
        <v>5.7657021550740331E-2</v>
      </c>
      <c r="BA765" s="118">
        <f t="shared" si="155"/>
        <v>0.24011876551144504</v>
      </c>
      <c r="BB765" s="113">
        <f t="shared" si="156"/>
        <v>0.16868488865649856</v>
      </c>
      <c r="BC765" s="50"/>
      <c r="BD765" s="50"/>
    </row>
    <row r="766" spans="1:56">
      <c r="A766" s="85">
        <v>765</v>
      </c>
      <c r="B766" s="114">
        <v>0.76318536607273013</v>
      </c>
      <c r="C766" s="114">
        <v>0.26925682816181107</v>
      </c>
      <c r="D766" s="114">
        <v>0.18491647545497414</v>
      </c>
      <c r="E766" s="114">
        <v>0.35329177307365556</v>
      </c>
      <c r="F766" s="114">
        <v>0.7408612203644227</v>
      </c>
      <c r="G766" s="114">
        <v>0.85077828147662982</v>
      </c>
      <c r="H766" s="114">
        <v>0.20058823418424065</v>
      </c>
      <c r="I766" s="114">
        <v>0.69535153242005809</v>
      </c>
      <c r="J766" s="114">
        <v>0.74984984332024807</v>
      </c>
      <c r="K766" s="94">
        <v>0.49835461799079228</v>
      </c>
      <c r="L766" s="95"/>
      <c r="M766" s="96">
        <v>765</v>
      </c>
      <c r="N766" s="117">
        <v>0.71658651455421163</v>
      </c>
      <c r="O766" s="117">
        <v>-0.61506218148491831</v>
      </c>
      <c r="P766" s="117">
        <v>-0.89678631656090191</v>
      </c>
      <c r="Q766" s="117">
        <v>-0.37644843165948511</v>
      </c>
      <c r="R766" s="117">
        <v>0.6460027734446685</v>
      </c>
      <c r="S766" s="117">
        <v>1.0397771723543898</v>
      </c>
      <c r="T766" s="117">
        <v>-0.83952196548125613</v>
      </c>
      <c r="U766" s="114">
        <v>0.5110772931404568</v>
      </c>
      <c r="V766" s="114">
        <v>0.67401730264968451</v>
      </c>
      <c r="W766" s="88">
        <v>-4.1243727597259543E-3</v>
      </c>
      <c r="X766" s="50"/>
      <c r="Y766" s="89">
        <v>765</v>
      </c>
      <c r="Z766" s="114">
        <f>(幕後結果!$AB$2+幕後結果!$AB$4*幕後結果_最佳化!$N1767)*12/3</f>
        <v>0.84138794661135297</v>
      </c>
      <c r="AA766" s="114">
        <f>(幕後結果!$AC$2+幕後結果!$AC$4*幕後結果_最佳化!$O1767)*12/3</f>
        <v>1.2584048882083974</v>
      </c>
      <c r="AB766" s="114">
        <f>(幕後結果!$AD$2+幕後結果!$AD$4*幕後結果_最佳化!$P1767)*12/3</f>
        <v>-1.2177678121108246</v>
      </c>
      <c r="AC766" s="114">
        <f>(幕後結果!$AE$2+幕後結果!$AE$4*幕後結果_最佳化!$Q1767)*12/3</f>
        <v>-0.72378840763471608</v>
      </c>
      <c r="AD766" s="114">
        <f>(幕後結果!$AF$2+幕後結果!$AF$4*幕後結果_最佳化!$R1767)*12/3</f>
        <v>-0.18505998266440149</v>
      </c>
      <c r="AE766" s="114">
        <f>(幕後結果!$AG$2+幕後結果!$AG$4*幕後結果_最佳化!$S1767)*12/3</f>
        <v>1.4365689989952719</v>
      </c>
      <c r="AF766" s="114">
        <f>(幕後結果!$AH$2+幕後結果!$AH$4*幕後結果_最佳化!$T1767)*12/3</f>
        <v>-0.71158004043404066</v>
      </c>
      <c r="AG766" s="114">
        <f>(幕後結果!$AI$2+幕後結果!$AI$4*幕後結果_最佳化!$U1767)*12/3</f>
        <v>-0.84408686019016377</v>
      </c>
      <c r="AH766" s="114">
        <f>(幕後結果!$AJ$2+幕後結果!$AJ$4*幕後結果_最佳化!$V1767)*12/3</f>
        <v>0.6473467715689647</v>
      </c>
      <c r="AI766" s="90">
        <f>(幕後結果!$AK$2+幕後結果!$AK$4*幕後結果_最佳化!$W1767)*12/3</f>
        <v>0.96032268013108935</v>
      </c>
      <c r="AJ766" s="50"/>
      <c r="AK766" s="50"/>
      <c r="AL766" s="50"/>
      <c r="AM766" s="98">
        <v>765</v>
      </c>
      <c r="AN766" s="118">
        <f t="shared" si="144"/>
        <v>2.8993795550112937E-2</v>
      </c>
      <c r="AO766" s="118">
        <f t="shared" si="145"/>
        <v>4.612771728857977E-2</v>
      </c>
      <c r="AP766" s="118">
        <f t="shared" si="146"/>
        <v>0.13979054879504824</v>
      </c>
      <c r="AQ766" s="118">
        <f t="shared" si="147"/>
        <v>0.11520107486141257</v>
      </c>
      <c r="AR766" s="118">
        <f t="shared" si="148"/>
        <v>6.1972539015648739E-2</v>
      </c>
      <c r="AS766" s="118">
        <f t="shared" si="149"/>
        <v>3.0918008693010129E-2</v>
      </c>
      <c r="AT766" s="118">
        <f t="shared" si="150"/>
        <v>0.12817762858157647</v>
      </c>
      <c r="AU766" s="118">
        <f t="shared" si="151"/>
        <v>0.1299953381215585</v>
      </c>
      <c r="AV766" s="118">
        <f t="shared" si="152"/>
        <v>0.16213047747853362</v>
      </c>
      <c r="AW766" s="118">
        <f t="shared" si="153"/>
        <v>0.15669287161451906</v>
      </c>
      <c r="AX766" s="118">
        <f t="shared" si="154"/>
        <v>1</v>
      </c>
      <c r="AY766" s="118">
        <f>SUMPRODUCT(AN766:AW766,幕後結果_最佳化!$Z$1005:$AI$1005)</f>
        <v>-0.16548496225166454</v>
      </c>
      <c r="AZ766" s="118">
        <f>(SUMPRODUCT(AN766:AW766,MMULT(AN766:AW766,幕後結果!$AB$9:$AK$18)))*252</f>
        <v>6.1564378458546849E-2</v>
      </c>
      <c r="BA766" s="118">
        <f t="shared" si="155"/>
        <v>0.24812170090209129</v>
      </c>
      <c r="BB766" s="113">
        <f t="shared" si="156"/>
        <v>-0.83984980553511979</v>
      </c>
      <c r="BC766" s="50"/>
      <c r="BD766" s="50"/>
    </row>
    <row r="767" spans="1:56">
      <c r="A767" s="85">
        <v>766</v>
      </c>
      <c r="B767" s="114">
        <v>0.35961654538175547</v>
      </c>
      <c r="C767" s="114">
        <v>0.38902744255441246</v>
      </c>
      <c r="D767" s="114">
        <v>0.34942009883084557</v>
      </c>
      <c r="E767" s="114">
        <v>0.14129043992143031</v>
      </c>
      <c r="F767" s="114">
        <v>0.39969206441824756</v>
      </c>
      <c r="G767" s="114">
        <v>0.65367215741617102</v>
      </c>
      <c r="H767" s="114">
        <v>0.46640198898862817</v>
      </c>
      <c r="I767" s="114">
        <v>6.3330107820180892E-3</v>
      </c>
      <c r="J767" s="114">
        <v>0.31722077686268468</v>
      </c>
      <c r="K767" s="94">
        <v>0.8515470153715754</v>
      </c>
      <c r="L767" s="95"/>
      <c r="M767" s="96">
        <v>766</v>
      </c>
      <c r="N767" s="117">
        <v>-0.35948393899471515</v>
      </c>
      <c r="O767" s="117">
        <v>-0.28185475324784881</v>
      </c>
      <c r="P767" s="117">
        <v>-0.38688655159160007</v>
      </c>
      <c r="Q767" s="117">
        <v>-1.0745396588519029</v>
      </c>
      <c r="R767" s="117">
        <v>-0.2541442369814027</v>
      </c>
      <c r="S767" s="117">
        <v>0.39525367312046161</v>
      </c>
      <c r="T767" s="117">
        <v>-8.4317526391519348E-2</v>
      </c>
      <c r="U767" s="114">
        <v>-2.4930241933121566</v>
      </c>
      <c r="V767" s="114">
        <v>-0.47548467510786319</v>
      </c>
      <c r="W767" s="88">
        <v>1.0430913872587544</v>
      </c>
      <c r="X767" s="50"/>
      <c r="Y767" s="89">
        <v>766</v>
      </c>
      <c r="Z767" s="114">
        <f>(幕後結果!$AB$2+幕後結果!$AB$4*幕後結果_最佳化!$N1768)*12/3</f>
        <v>-0.49460775207034913</v>
      </c>
      <c r="AA767" s="114">
        <f>(幕後結果!$AC$2+幕後結果!$AC$4*幕後結果_最佳化!$O1768)*12/3</f>
        <v>0.89337440983276462</v>
      </c>
      <c r="AB767" s="114">
        <f>(幕後結果!$AD$2+幕後結果!$AD$4*幕後結果_最佳化!$P1768)*12/3</f>
        <v>-1.7139306923042916</v>
      </c>
      <c r="AC767" s="114">
        <f>(幕後結果!$AE$2+幕後結果!$AE$4*幕後結果_最佳化!$Q1768)*12/3</f>
        <v>-1.2405849938149434</v>
      </c>
      <c r="AD767" s="114">
        <f>(幕後結果!$AF$2+幕後結果!$AF$4*幕後結果_最佳化!$R1768)*12/3</f>
        <v>-1.5409401467506652</v>
      </c>
      <c r="AE767" s="114">
        <f>(幕後結果!$AG$2+幕後結果!$AG$4*幕後結果_最佳化!$S1768)*12/3</f>
        <v>0.37009025614049063</v>
      </c>
      <c r="AF767" s="114">
        <f>(幕後結果!$AH$2+幕後結果!$AH$4*幕後結果_最佳化!$T1768)*12/3</f>
        <v>-0.52452102650753862</v>
      </c>
      <c r="AG767" s="114">
        <f>(幕後結果!$AI$2+幕後結果!$AI$4*幕後結果_最佳化!$U1768)*12/3</f>
        <v>-5.6371794263428514</v>
      </c>
      <c r="AH767" s="114">
        <f>(幕後結果!$AJ$2+幕後結果!$AJ$4*幕後結果_最佳化!$V1768)*12/3</f>
        <v>0.113433743694211</v>
      </c>
      <c r="AI767" s="90">
        <f>(幕後結果!$AK$2+幕後結果!$AK$4*幕後結果_最佳化!$W1768)*12/3</f>
        <v>0.68465116710338536</v>
      </c>
      <c r="AJ767" s="50"/>
      <c r="AK767" s="50"/>
      <c r="AL767" s="50"/>
      <c r="AM767" s="98">
        <v>766</v>
      </c>
      <c r="AN767" s="118">
        <f t="shared" si="144"/>
        <v>4.2702614364645043E-2</v>
      </c>
      <c r="AO767" s="118">
        <f t="shared" si="145"/>
        <v>0.1833189297416325</v>
      </c>
      <c r="AP767" s="118">
        <f t="shared" si="146"/>
        <v>0.19272032113210233</v>
      </c>
      <c r="AQ767" s="118">
        <f t="shared" si="147"/>
        <v>0.13222719705270938</v>
      </c>
      <c r="AR767" s="118">
        <f t="shared" si="148"/>
        <v>7.0767410622677912E-2</v>
      </c>
      <c r="AS767" s="118">
        <f t="shared" si="149"/>
        <v>0.15077317352301861</v>
      </c>
      <c r="AT767" s="118">
        <f t="shared" si="150"/>
        <v>4.5192027555849064E-2</v>
      </c>
      <c r="AU767" s="118">
        <f t="shared" si="151"/>
        <v>0.12243529035862748</v>
      </c>
      <c r="AV767" s="118">
        <f t="shared" si="152"/>
        <v>3.270315304973373E-2</v>
      </c>
      <c r="AW767" s="118">
        <f t="shared" si="153"/>
        <v>2.7159882599004322E-2</v>
      </c>
      <c r="AX767" s="118">
        <f t="shared" si="154"/>
        <v>1.0000000000000002</v>
      </c>
      <c r="AY767" s="118">
        <f>SUMPRODUCT(AN767:AW767,幕後結果_最佳化!$Z$1005:$AI$1005)</f>
        <v>-0.12778122084965268</v>
      </c>
      <c r="AZ767" s="118">
        <f>(SUMPRODUCT(AN767:AW767,MMULT(AN767:AW767,幕後結果!$AB$9:$AK$18)))*252</f>
        <v>9.5093607611100431E-2</v>
      </c>
      <c r="BA767" s="118">
        <f t="shared" si="155"/>
        <v>0.30837251435739282</v>
      </c>
      <c r="BB767" s="113">
        <f t="shared" si="156"/>
        <v>-0.55349038225838498</v>
      </c>
      <c r="BC767" s="50"/>
      <c r="BD767" s="50"/>
    </row>
    <row r="768" spans="1:56">
      <c r="A768" s="85">
        <v>767</v>
      </c>
      <c r="B768" s="114">
        <v>0.73046715774725079</v>
      </c>
      <c r="C768" s="114">
        <v>1.369340799744001E-2</v>
      </c>
      <c r="D768" s="114">
        <v>0.43100374512111372</v>
      </c>
      <c r="E768" s="114">
        <v>0.87240846991459109</v>
      </c>
      <c r="F768" s="114">
        <v>0.76387415317363105</v>
      </c>
      <c r="G768" s="114">
        <v>0.50988043373428393</v>
      </c>
      <c r="H768" s="114">
        <v>0.91911392041881279</v>
      </c>
      <c r="I768" s="114">
        <v>0.31371348151681211</v>
      </c>
      <c r="J768" s="114">
        <v>7.559713890137032E-2</v>
      </c>
      <c r="K768" s="94">
        <v>0.61658348106852623</v>
      </c>
      <c r="L768" s="95"/>
      <c r="M768" s="96">
        <v>767</v>
      </c>
      <c r="N768" s="117">
        <v>0.61422646928677982</v>
      </c>
      <c r="O768" s="117">
        <v>-2.2059597792005445</v>
      </c>
      <c r="P768" s="117">
        <v>-0.17381928197586063</v>
      </c>
      <c r="Q768" s="117">
        <v>1.1378501493334217</v>
      </c>
      <c r="R768" s="117">
        <v>0.71882022626250319</v>
      </c>
      <c r="S768" s="117">
        <v>2.4769107007867958E-2</v>
      </c>
      <c r="T768" s="117">
        <v>1.3991361496779056</v>
      </c>
      <c r="U768" s="114">
        <v>-0.48535159393520921</v>
      </c>
      <c r="V768" s="114">
        <v>-1.4353258045140682</v>
      </c>
      <c r="W768" s="88">
        <v>0.29651994460587194</v>
      </c>
      <c r="X768" s="50"/>
      <c r="Y768" s="89">
        <v>767</v>
      </c>
      <c r="Z768" s="114">
        <f>(幕後結果!$AB$2+幕後結果!$AB$4*幕後結果_最佳化!$N1769)*12/3</f>
        <v>0.71430279178423417</v>
      </c>
      <c r="AA768" s="114">
        <f>(幕後結果!$AC$2+幕後結果!$AC$4*幕後結果_最佳化!$O1769)*12/3</f>
        <v>-0.45203681258295814</v>
      </c>
      <c r="AB768" s="114">
        <f>(幕後結果!$AD$2+幕後結果!$AD$4*幕後結果_最佳化!$P1769)*12/3</f>
        <v>-1.2305776075744084</v>
      </c>
      <c r="AC768" s="114">
        <f>(幕後結果!$AE$2+幕後結果!$AE$4*幕後結果_最佳化!$Q1769)*12/3</f>
        <v>4.6651201748447668E-2</v>
      </c>
      <c r="AD768" s="114">
        <f>(幕後結果!$AF$2+幕後結果!$AF$4*幕後結果_最佳化!$R1769)*12/3</f>
        <v>1.4337978052904043E-2</v>
      </c>
      <c r="AE768" s="114">
        <f>(幕後結果!$AG$2+幕後結果!$AG$4*幕後結果_最佳化!$S1769)*12/3</f>
        <v>0.52733666343899122</v>
      </c>
      <c r="AF768" s="114">
        <f>(幕後結果!$AH$2+幕後結果!$AH$4*幕後結果_最佳化!$T1769)*12/3</f>
        <v>0.31882457974804557</v>
      </c>
      <c r="AG768" s="114">
        <f>(幕後結果!$AI$2+幕後結果!$AI$4*幕後結果_最佳化!$U1769)*12/3</f>
        <v>-0.94439508833208075</v>
      </c>
      <c r="AH768" s="114">
        <f>(幕後結果!$AJ$2+幕後結果!$AJ$4*幕後結果_最佳化!$V1769)*12/3</f>
        <v>0.26368447625228381</v>
      </c>
      <c r="AI768" s="90">
        <f>(幕後結果!$AK$2+幕後結果!$AK$4*幕後結果_最佳化!$W1769)*12/3</f>
        <v>1.7566788904321722</v>
      </c>
      <c r="AJ768" s="50"/>
      <c r="AK768" s="50"/>
      <c r="AL768" s="50"/>
      <c r="AM768" s="98">
        <v>767</v>
      </c>
      <c r="AN768" s="118">
        <f t="shared" si="144"/>
        <v>0.17548119627279085</v>
      </c>
      <c r="AO768" s="118">
        <f t="shared" si="145"/>
        <v>0.17897834098685667</v>
      </c>
      <c r="AP768" s="118">
        <f t="shared" si="146"/>
        <v>0.1118912081050371</v>
      </c>
      <c r="AQ768" s="118">
        <f t="shared" si="147"/>
        <v>0.10487913780285636</v>
      </c>
      <c r="AR768" s="118">
        <f t="shared" si="148"/>
        <v>0.104364444356701</v>
      </c>
      <c r="AS768" s="118">
        <f t="shared" si="149"/>
        <v>5.4858791958993002E-3</v>
      </c>
      <c r="AT768" s="118">
        <f t="shared" si="150"/>
        <v>4.847000810341473E-2</v>
      </c>
      <c r="AU768" s="118">
        <f t="shared" si="151"/>
        <v>0.10387149153763076</v>
      </c>
      <c r="AV768" s="118">
        <f t="shared" si="152"/>
        <v>5.5801950476309488E-2</v>
      </c>
      <c r="AW768" s="118">
        <f t="shared" si="153"/>
        <v>0.11077634316250369</v>
      </c>
      <c r="AX768" s="118">
        <f t="shared" si="154"/>
        <v>1</v>
      </c>
      <c r="AY768" s="118">
        <f>SUMPRODUCT(AN768:AW768,幕後結果_最佳化!$Z$1005:$AI$1005)</f>
        <v>-3.8978434205385243E-2</v>
      </c>
      <c r="AZ768" s="118">
        <f>(SUMPRODUCT(AN768:AW768,MMULT(AN768:AW768,幕後結果!$AB$9:$AK$18)))*252</f>
        <v>9.0997337372962173E-2</v>
      </c>
      <c r="BA768" s="118">
        <f t="shared" si="155"/>
        <v>0.30165764928634275</v>
      </c>
      <c r="BB768" s="113">
        <f t="shared" si="156"/>
        <v>-0.271428337385417</v>
      </c>
      <c r="BC768" s="50"/>
      <c r="BD768" s="50"/>
    </row>
    <row r="769" spans="1:56">
      <c r="A769" s="85">
        <v>768</v>
      </c>
      <c r="B769" s="114">
        <v>8.4996045183933999E-2</v>
      </c>
      <c r="C769" s="114">
        <v>0.54058749426246488</v>
      </c>
      <c r="D769" s="114">
        <v>0.96189955579329722</v>
      </c>
      <c r="E769" s="114">
        <v>0.96409689480972527</v>
      </c>
      <c r="F769" s="114">
        <v>7.3038416010164253E-2</v>
      </c>
      <c r="G769" s="114">
        <v>0.67840705640693044</v>
      </c>
      <c r="H769" s="114">
        <v>0.92862252679980983</v>
      </c>
      <c r="I769" s="114">
        <v>0.32873295091274102</v>
      </c>
      <c r="J769" s="114">
        <v>0.17520462262966685</v>
      </c>
      <c r="K769" s="94">
        <v>0.18837931507510963</v>
      </c>
      <c r="L769" s="95"/>
      <c r="M769" s="96">
        <v>768</v>
      </c>
      <c r="N769" s="117">
        <v>-1.3722292245619345</v>
      </c>
      <c r="O769" s="117">
        <v>0.10191390671759548</v>
      </c>
      <c r="P769" s="117">
        <v>1.7731679060250585</v>
      </c>
      <c r="Q769" s="117">
        <v>1.8003448044916475</v>
      </c>
      <c r="R769" s="117">
        <v>-1.4535293671242722</v>
      </c>
      <c r="S769" s="117">
        <v>0.46324901411898234</v>
      </c>
      <c r="T769" s="117">
        <v>1.465608602222829</v>
      </c>
      <c r="U769" s="114">
        <v>-0.44341456631967541</v>
      </c>
      <c r="V769" s="114">
        <v>-0.93379578290317178</v>
      </c>
      <c r="W769" s="88">
        <v>-0.883884379768067</v>
      </c>
      <c r="X769" s="50"/>
      <c r="Y769" s="89">
        <v>768</v>
      </c>
      <c r="Z769" s="114">
        <f>(幕後結果!$AB$2+幕後結果!$AB$4*幕後結果_最佳化!$N1770)*12/3</f>
        <v>-1.7519820633114467</v>
      </c>
      <c r="AA769" s="114">
        <f>(幕後結果!$AC$2+幕後結果!$AC$4*幕後結果_最佳化!$O1770)*12/3</f>
        <v>0.62229286015030649</v>
      </c>
      <c r="AB769" s="114">
        <f>(幕後結果!$AD$2+幕後結果!$AD$4*幕後結果_最佳化!$P1770)*12/3</f>
        <v>-0.39438069891532068</v>
      </c>
      <c r="AC769" s="114">
        <f>(幕後結果!$AE$2+幕後結果!$AE$4*幕後結果_最佳化!$Q1770)*12/3</f>
        <v>0.52923439847036846</v>
      </c>
      <c r="AD769" s="114">
        <f>(幕後結果!$AF$2+幕後結果!$AF$4*幕後結果_最佳化!$R1770)*12/3</f>
        <v>-2.2643868448209901</v>
      </c>
      <c r="AE769" s="114">
        <f>(幕後結果!$AG$2+幕後結果!$AG$4*幕後結果_最佳化!$S1770)*12/3</f>
        <v>0.68573591548848656</v>
      </c>
      <c r="AF769" s="114">
        <f>(幕後結果!$AH$2+幕後結果!$AH$4*幕後結果_最佳化!$T1770)*12/3</f>
        <v>0.47884539309828456</v>
      </c>
      <c r="AG769" s="114">
        <f>(幕後結果!$AI$2+幕後結果!$AI$4*幕後結果_最佳化!$U1770)*12/3</f>
        <v>-1.8408604191028841</v>
      </c>
      <c r="AH769" s="114">
        <f>(幕後結果!$AJ$2+幕後結果!$AJ$4*幕後結果_最佳化!$V1770)*12/3</f>
        <v>1.101340964214113</v>
      </c>
      <c r="AI769" s="90">
        <f>(幕後結果!$AK$2+幕後結果!$AK$4*幕後結果_最佳化!$W1770)*12/3</f>
        <v>0.46586829679659442</v>
      </c>
      <c r="AJ769" s="50"/>
      <c r="AK769" s="50"/>
      <c r="AL769" s="50"/>
      <c r="AM769" s="98">
        <v>768</v>
      </c>
      <c r="AN769" s="118">
        <f t="shared" si="144"/>
        <v>0.17119028690378313</v>
      </c>
      <c r="AO769" s="118">
        <f t="shared" si="145"/>
        <v>0.11918948216594753</v>
      </c>
      <c r="AP769" s="118">
        <f t="shared" si="146"/>
        <v>3.5306109124128786E-2</v>
      </c>
      <c r="AQ769" s="118">
        <f t="shared" si="147"/>
        <v>1.0300465397024868E-2</v>
      </c>
      <c r="AR769" s="118">
        <f t="shared" si="148"/>
        <v>8.8812990539531914E-2</v>
      </c>
      <c r="AS769" s="118">
        <f t="shared" si="149"/>
        <v>0.10108813293579143</v>
      </c>
      <c r="AT769" s="118">
        <f t="shared" si="150"/>
        <v>2.8269673286816392E-2</v>
      </c>
      <c r="AU769" s="118">
        <f t="shared" si="151"/>
        <v>4.0869904313564007E-2</v>
      </c>
      <c r="AV769" s="118">
        <f t="shared" si="152"/>
        <v>0.2061606020008955</v>
      </c>
      <c r="AW769" s="118">
        <f t="shared" si="153"/>
        <v>0.19881235333251623</v>
      </c>
      <c r="AX769" s="118">
        <f t="shared" si="154"/>
        <v>0.99999999999999978</v>
      </c>
      <c r="AY769" s="118">
        <f>SUMPRODUCT(AN769:AW769,幕後結果_最佳化!$Z$1005:$AI$1005)</f>
        <v>0.32191691378325227</v>
      </c>
      <c r="AZ769" s="118">
        <f>(SUMPRODUCT(AN769:AW769,MMULT(AN769:AW769,幕後結果!$AB$9:$AK$18)))*252</f>
        <v>6.6623938422569723E-2</v>
      </c>
      <c r="BA769" s="118">
        <f t="shared" si="155"/>
        <v>0.25811613359604185</v>
      </c>
      <c r="BB769" s="113">
        <f t="shared" si="156"/>
        <v>1.0809743269280512</v>
      </c>
      <c r="BC769" s="50"/>
      <c r="BD769" s="50"/>
    </row>
    <row r="770" spans="1:56">
      <c r="A770" s="85">
        <v>769</v>
      </c>
      <c r="B770" s="114">
        <v>0.69174516678155729</v>
      </c>
      <c r="C770" s="114">
        <v>0.16995709869057496</v>
      </c>
      <c r="D770" s="114">
        <v>0.11051857183903291</v>
      </c>
      <c r="E770" s="114">
        <v>0.31448252728764459</v>
      </c>
      <c r="F770" s="114">
        <v>0.4578723395231703</v>
      </c>
      <c r="G770" s="114">
        <v>0.87136794378062454</v>
      </c>
      <c r="H770" s="114">
        <v>0.91174511457595298</v>
      </c>
      <c r="I770" s="114">
        <v>0.92810162182683498</v>
      </c>
      <c r="J770" s="114">
        <v>0.73514098652764615</v>
      </c>
      <c r="K770" s="94">
        <v>0.19323549589462341</v>
      </c>
      <c r="L770" s="95"/>
      <c r="M770" s="96">
        <v>769</v>
      </c>
      <c r="N770" s="117">
        <v>0.50080315294970734</v>
      </c>
      <c r="O770" s="117">
        <v>-0.95433480137783266</v>
      </c>
      <c r="P770" s="117">
        <v>-1.2237749312570545</v>
      </c>
      <c r="Q770" s="117">
        <v>-0.48318405681554344</v>
      </c>
      <c r="R770" s="117">
        <v>-0.105795409490287</v>
      </c>
      <c r="S770" s="117">
        <v>1.1328812797214467</v>
      </c>
      <c r="T770" s="117">
        <v>1.3515798158383099</v>
      </c>
      <c r="U770" s="114">
        <v>1.461797328743033</v>
      </c>
      <c r="V770" s="114">
        <v>0.6284365086378868</v>
      </c>
      <c r="W770" s="88">
        <v>-0.86603495742881265</v>
      </c>
      <c r="X770" s="50"/>
      <c r="Y770" s="89">
        <v>769</v>
      </c>
      <c r="Z770" s="114">
        <f>(幕後結果!$AB$2+幕後結果!$AB$4*幕後結果_最佳化!$N1771)*12/3</f>
        <v>0.57348202836973816</v>
      </c>
      <c r="AA770" s="114">
        <f>(幕後結果!$AC$2+幕後結果!$AC$4*幕後結果_最佳化!$O1771)*12/3</f>
        <v>0.76581958589143817</v>
      </c>
      <c r="AB770" s="114">
        <f>(幕後結果!$AD$2+幕後結果!$AD$4*幕後結果_最佳化!$P1771)*12/3</f>
        <v>-1.9342194725964157</v>
      </c>
      <c r="AC770" s="114">
        <f>(幕後結果!$AE$2+幕後結果!$AE$4*幕後結果_最佳化!$Q1771)*12/3</f>
        <v>-0.85143283023745153</v>
      </c>
      <c r="AD770" s="114">
        <f>(幕後結果!$AF$2+幕後結果!$AF$4*幕後結果_最佳化!$R1771)*12/3</f>
        <v>-1.1701561414425465</v>
      </c>
      <c r="AE770" s="114">
        <f>(幕後結果!$AG$2+幕後結果!$AG$4*幕後結果_最佳化!$S1771)*12/3</f>
        <v>1.2091545579778242</v>
      </c>
      <c r="AF770" s="114">
        <f>(幕後結果!$AH$2+幕後結果!$AH$4*幕後結果_最佳化!$T1771)*12/3</f>
        <v>7.2701107907398699E-2</v>
      </c>
      <c r="AG770" s="114">
        <f>(幕後結果!$AI$2+幕後結果!$AI$4*幕後結果_最佳化!$U1771)*12/3</f>
        <v>0.32038853402901002</v>
      </c>
      <c r="AH770" s="114">
        <f>(幕後結果!$AJ$2+幕後結果!$AJ$4*幕後結果_最佳化!$V1771)*12/3</f>
        <v>1.0861820340187971</v>
      </c>
      <c r="AI770" s="90">
        <f>(幕後結果!$AK$2+幕後結果!$AK$4*幕後結果_最佳化!$W1771)*12/3</f>
        <v>0.55886828943510003</v>
      </c>
      <c r="AJ770" s="50"/>
      <c r="AK770" s="50"/>
      <c r="AL770" s="50"/>
      <c r="AM770" s="98">
        <v>769</v>
      </c>
      <c r="AN770" s="118">
        <f t="shared" si="144"/>
        <v>0.13738000580631846</v>
      </c>
      <c r="AO770" s="118">
        <f t="shared" si="145"/>
        <v>9.5668152578322271E-2</v>
      </c>
      <c r="AP770" s="118">
        <f t="shared" si="146"/>
        <v>2.933935261494974E-2</v>
      </c>
      <c r="AQ770" s="118">
        <f t="shared" si="147"/>
        <v>0.13971559661073285</v>
      </c>
      <c r="AR770" s="118">
        <f t="shared" si="148"/>
        <v>6.645236439979986E-2</v>
      </c>
      <c r="AS770" s="118">
        <f t="shared" si="149"/>
        <v>0.10780525046558669</v>
      </c>
      <c r="AT770" s="118">
        <f t="shared" si="150"/>
        <v>0.12298329996335776</v>
      </c>
      <c r="AU770" s="118">
        <f t="shared" si="151"/>
        <v>0.10776391801148927</v>
      </c>
      <c r="AV770" s="118">
        <f t="shared" si="152"/>
        <v>0.11296946585303574</v>
      </c>
      <c r="AW770" s="118">
        <f t="shared" si="153"/>
        <v>7.9922593696407446E-2</v>
      </c>
      <c r="AX770" s="118">
        <f t="shared" si="154"/>
        <v>1</v>
      </c>
      <c r="AY770" s="118">
        <f>SUMPRODUCT(AN770:AW770,幕後結果_最佳化!$Z$1005:$AI$1005)</f>
        <v>-4.9783720665968839E-2</v>
      </c>
      <c r="AZ770" s="118">
        <f>(SUMPRODUCT(AN770:AW770,MMULT(AN770:AW770,幕後結果!$AB$9:$AK$18)))*252</f>
        <v>5.5972311897391484E-2</v>
      </c>
      <c r="BA770" s="118">
        <f t="shared" si="155"/>
        <v>0.23658468229661761</v>
      </c>
      <c r="BB770" s="113">
        <f t="shared" si="156"/>
        <v>-0.39175706460051707</v>
      </c>
      <c r="BC770" s="50"/>
      <c r="BD770" s="50"/>
    </row>
    <row r="771" spans="1:56">
      <c r="A771" s="85">
        <v>770</v>
      </c>
      <c r="B771" s="114">
        <v>0.18795487027366198</v>
      </c>
      <c r="C771" s="114">
        <v>0.9328084278057156</v>
      </c>
      <c r="D771" s="114">
        <v>7.9008268763779865E-2</v>
      </c>
      <c r="E771" s="114">
        <v>0.54621229335746269</v>
      </c>
      <c r="F771" s="114">
        <v>0.3426202554489195</v>
      </c>
      <c r="G771" s="114">
        <v>0.91800907677812726</v>
      </c>
      <c r="H771" s="114">
        <v>0.45971886080321211</v>
      </c>
      <c r="I771" s="114">
        <v>0.54553352871899796</v>
      </c>
      <c r="J771" s="114">
        <v>0.22108307943969807</v>
      </c>
      <c r="K771" s="94">
        <v>0.93557326496634663</v>
      </c>
      <c r="L771" s="95"/>
      <c r="M771" s="96">
        <v>770</v>
      </c>
      <c r="N771" s="117">
        <v>-0.88545785506035679</v>
      </c>
      <c r="O771" s="117">
        <v>1.4970388696057275</v>
      </c>
      <c r="P771" s="117">
        <v>-1.4117739281007782</v>
      </c>
      <c r="Q771" s="117">
        <v>0.1160973193661016</v>
      </c>
      <c r="R771" s="117">
        <v>-0.40532244400903478</v>
      </c>
      <c r="S771" s="117">
        <v>1.3918037092581368</v>
      </c>
      <c r="T771" s="117">
        <v>-0.10114202038926559</v>
      </c>
      <c r="U771" s="114">
        <v>0.11438457316054118</v>
      </c>
      <c r="V771" s="114">
        <v>-0.76854046673853238</v>
      </c>
      <c r="W771" s="88">
        <v>1.5186386770395108</v>
      </c>
      <c r="X771" s="50"/>
      <c r="Y771" s="89">
        <v>770</v>
      </c>
      <c r="Z771" s="114">
        <f>(幕後結果!$AB$2+幕後結果!$AB$4*幕後結果_最佳化!$N1772)*12/3</f>
        <v>-1.1476308763136889</v>
      </c>
      <c r="AA771" s="114">
        <f>(幕後結果!$AC$2+幕後結果!$AC$4*幕後結果_最佳化!$O1772)*12/3</f>
        <v>2.3838852950944958</v>
      </c>
      <c r="AB771" s="114">
        <f>(幕後結果!$AD$2+幕後結果!$AD$4*幕後結果_最佳化!$P1772)*12/3</f>
        <v>-2.620812989710724</v>
      </c>
      <c r="AC771" s="114">
        <f>(幕後結果!$AE$2+幕後結果!$AE$4*幕後結果_最佳化!$Q1772)*12/3</f>
        <v>-0.32494951621055301</v>
      </c>
      <c r="AD771" s="114">
        <f>(幕後結果!$AF$2+幕後結果!$AF$4*幕後結果_最佳化!$R1772)*12/3</f>
        <v>-1.6034667840562815</v>
      </c>
      <c r="AE771" s="114">
        <f>(幕後結果!$AG$2+幕後結果!$AG$4*幕後結果_最佳化!$S1772)*12/3</f>
        <v>1.5609228936831183</v>
      </c>
      <c r="AF771" s="114">
        <f>(幕後結果!$AH$2+幕後結果!$AH$4*幕後結果_最佳化!$T1772)*12/3</f>
        <v>-0.29072842792073239</v>
      </c>
      <c r="AG771" s="114">
        <f>(幕後結果!$AI$2+幕後結果!$AI$4*幕後結果_最佳化!$U1772)*12/3</f>
        <v>-2.6265039810483541</v>
      </c>
      <c r="AH771" s="114">
        <f>(幕後結果!$AJ$2+幕後結果!$AJ$4*幕後結果_最佳化!$V1772)*12/3</f>
        <v>0.46250362140807999</v>
      </c>
      <c r="AI771" s="90">
        <f>(幕後結果!$AK$2+幕後結果!$AK$4*幕後結果_最佳化!$W1772)*12/3</f>
        <v>2.0677023380841559</v>
      </c>
      <c r="AJ771" s="50"/>
      <c r="AK771" s="50"/>
      <c r="AL771" s="50"/>
      <c r="AM771" s="98">
        <v>770</v>
      </c>
      <c r="AN771" s="118">
        <f t="shared" si="144"/>
        <v>8.0315042832445102E-2</v>
      </c>
      <c r="AO771" s="118">
        <f t="shared" si="145"/>
        <v>6.4857582547066625E-2</v>
      </c>
      <c r="AP771" s="118">
        <f t="shared" si="146"/>
        <v>0.13764400483411887</v>
      </c>
      <c r="AQ771" s="118">
        <f t="shared" si="147"/>
        <v>0.13955469353576472</v>
      </c>
      <c r="AR771" s="118">
        <f t="shared" si="148"/>
        <v>9.9086378380433951E-2</v>
      </c>
      <c r="AS771" s="118">
        <f t="shared" si="149"/>
        <v>6.7092218809088555E-2</v>
      </c>
      <c r="AT771" s="118">
        <f t="shared" si="150"/>
        <v>0.13492493810278819</v>
      </c>
      <c r="AU771" s="118">
        <f t="shared" si="151"/>
        <v>0.12254421912033352</v>
      </c>
      <c r="AV771" s="118">
        <f t="shared" si="152"/>
        <v>2.5553874206118647E-2</v>
      </c>
      <c r="AW771" s="118">
        <f t="shared" si="153"/>
        <v>0.12842704763184198</v>
      </c>
      <c r="AX771" s="118">
        <f t="shared" si="154"/>
        <v>1</v>
      </c>
      <c r="AY771" s="118">
        <f>SUMPRODUCT(AN771:AW771,幕後結果_最佳化!$Z$1005:$AI$1005)</f>
        <v>-0.26771819744198594</v>
      </c>
      <c r="AZ771" s="118">
        <f>(SUMPRODUCT(AN771:AW771,MMULT(AN771:AW771,幕後結果!$AB$9:$AK$18)))*252</f>
        <v>7.0784715239997048E-2</v>
      </c>
      <c r="BA771" s="118">
        <f t="shared" si="155"/>
        <v>0.26605397053980806</v>
      </c>
      <c r="BB771" s="113">
        <f t="shared" si="156"/>
        <v>-1.1675007022513502</v>
      </c>
      <c r="BC771" s="50"/>
      <c r="BD771" s="50"/>
    </row>
    <row r="772" spans="1:56">
      <c r="A772" s="85">
        <v>771</v>
      </c>
      <c r="B772" s="114">
        <v>0.94121732795260815</v>
      </c>
      <c r="C772" s="114">
        <v>0.25293807781900224</v>
      </c>
      <c r="D772" s="114">
        <v>0.2090347774809973</v>
      </c>
      <c r="E772" s="114">
        <v>0.81013733374171348</v>
      </c>
      <c r="F772" s="114">
        <v>0.83001795226560393</v>
      </c>
      <c r="G772" s="114">
        <v>1.918579846710089E-2</v>
      </c>
      <c r="H772" s="114">
        <v>0.77972696184925128</v>
      </c>
      <c r="I772" s="114">
        <v>0.67593534104515784</v>
      </c>
      <c r="J772" s="114">
        <v>7.0396321975263909E-2</v>
      </c>
      <c r="K772" s="94">
        <v>0.42095486239762003</v>
      </c>
      <c r="L772" s="95"/>
      <c r="M772" s="96">
        <v>771</v>
      </c>
      <c r="N772" s="117">
        <v>1.5650749171640139</v>
      </c>
      <c r="O772" s="117">
        <v>-0.66527259501063818</v>
      </c>
      <c r="P772" s="117">
        <v>-0.80977491052924333</v>
      </c>
      <c r="Q772" s="117">
        <v>0.87840249196367859</v>
      </c>
      <c r="R772" s="117">
        <v>0.95423619810654492</v>
      </c>
      <c r="S772" s="117">
        <v>-2.070863040699745</v>
      </c>
      <c r="T772" s="117">
        <v>0.77127140757122525</v>
      </c>
      <c r="U772" s="114">
        <v>0.45636251290566343</v>
      </c>
      <c r="V772" s="114">
        <v>-1.4728457092513332</v>
      </c>
      <c r="W772" s="88">
        <v>-0.19945131291868998</v>
      </c>
      <c r="X772" s="50"/>
      <c r="Y772" s="89">
        <v>771</v>
      </c>
      <c r="Z772" s="114">
        <f>(幕後結果!$AB$2+幕後結果!$AB$4*幕後結果_最佳化!$N1773)*12/3</f>
        <v>1.8948290596252999</v>
      </c>
      <c r="AA772" s="114">
        <f>(幕後結果!$AC$2+幕後結果!$AC$4*幕後結果_最佳化!$O1773)*12/3</f>
        <v>1.7657177672081852</v>
      </c>
      <c r="AB772" s="114">
        <f>(幕後結果!$AD$2+幕後結果!$AD$4*幕後結果_最佳化!$P1773)*12/3</f>
        <v>-0.22705750491204735</v>
      </c>
      <c r="AC772" s="114">
        <f>(幕後結果!$AE$2+幕後結果!$AE$4*幕後結果_最佳化!$Q1773)*12/3</f>
        <v>0.15599881502630236</v>
      </c>
      <c r="AD772" s="114">
        <f>(幕後結果!$AF$2+幕後結果!$AF$4*幕後結果_最佳化!$R1773)*12/3</f>
        <v>0.7035231343760936</v>
      </c>
      <c r="AE772" s="114">
        <f>(幕後結果!$AG$2+幕後結果!$AG$4*幕後結果_最佳化!$S1773)*12/3</f>
        <v>-0.82331149357840161</v>
      </c>
      <c r="AF772" s="114">
        <f>(幕後結果!$AH$2+幕後結果!$AH$4*幕後結果_最佳化!$T1773)*12/3</f>
        <v>0.12835481377558655</v>
      </c>
      <c r="AG772" s="114">
        <f>(幕後結果!$AI$2+幕後結果!$AI$4*幕後結果_最佳化!$U1773)*12/3</f>
        <v>-1.8673474219924824E-2</v>
      </c>
      <c r="AH772" s="114">
        <f>(幕後結果!$AJ$2+幕後結果!$AJ$4*幕後結果_最佳化!$V1773)*12/3</f>
        <v>4.6284645957305082E-2</v>
      </c>
      <c r="AI772" s="90">
        <f>(幕後結果!$AK$2+幕後結果!$AK$4*幕後結果_最佳化!$W1773)*12/3</f>
        <v>1.6563243307695454</v>
      </c>
      <c r="AJ772" s="50"/>
      <c r="AK772" s="50"/>
      <c r="AL772" s="50"/>
      <c r="AM772" s="98">
        <v>771</v>
      </c>
      <c r="AN772" s="118">
        <f t="shared" ref="AN772:AN835" si="157">B1773/SUM($B1773:$K1773)</f>
        <v>0.1997671817797822</v>
      </c>
      <c r="AO772" s="118">
        <f t="shared" ref="AO772:AO835" si="158">C1773/SUM($B1773:$K1773)</f>
        <v>0.11379312339503336</v>
      </c>
      <c r="AP772" s="118">
        <f t="shared" ref="AP772:AP835" si="159">D1773/SUM($B1773:$K1773)</f>
        <v>2.1589507298159109E-2</v>
      </c>
      <c r="AQ772" s="118">
        <f t="shared" ref="AQ772:AQ835" si="160">E1773/SUM($B1773:$K1773)</f>
        <v>0.16741974934415596</v>
      </c>
      <c r="AR772" s="118">
        <f t="shared" ref="AR772:AR835" si="161">F1773/SUM($B1773:$K1773)</f>
        <v>1.399257119138826E-2</v>
      </c>
      <c r="AS772" s="118">
        <f t="shared" ref="AS772:AS835" si="162">G1773/SUM($B1773:$K1773)</f>
        <v>2.7213225637033951E-2</v>
      </c>
      <c r="AT772" s="118">
        <f t="shared" ref="AT772:AT835" si="163">H1773/SUM($B1773:$K1773)</f>
        <v>0.16009060650786094</v>
      </c>
      <c r="AU772" s="118">
        <f t="shared" ref="AU772:AU835" si="164">I1773/SUM($B1773:$K1773)</f>
        <v>0.11898287365518923</v>
      </c>
      <c r="AV772" s="118">
        <f t="shared" ref="AV772:AV835" si="165">J1773/SUM($B1773:$K1773)</f>
        <v>0.12571864984188899</v>
      </c>
      <c r="AW772" s="118">
        <f t="shared" ref="AW772:AW835" si="166">K1773/SUM($B1773:$K1773)</f>
        <v>5.1432511349508166E-2</v>
      </c>
      <c r="AX772" s="118">
        <f t="shared" ref="AX772:AX835" si="167">SUM(AN772:AW772)</f>
        <v>1.0000000000000002</v>
      </c>
      <c r="AY772" s="118">
        <f>SUMPRODUCT(AN772:AW772,幕後結果_最佳化!$Z$1005:$AI$1005)</f>
        <v>-6.7833276270780896E-2</v>
      </c>
      <c r="AZ772" s="118">
        <f>(SUMPRODUCT(AN772:AW772,MMULT(AN772:AW772,幕後結果!$AB$9:$AK$18)))*252</f>
        <v>5.6862604101816511E-2</v>
      </c>
      <c r="BA772" s="118">
        <f t="shared" ref="BA772:BA835" si="168">AZ772^0.5</f>
        <v>0.23845881007380815</v>
      </c>
      <c r="BB772" s="113">
        <f t="shared" ref="BB772:BB835" si="169">(AY772-$BC$2)/$BA772</f>
        <v>-0.4643706652587361</v>
      </c>
      <c r="BC772" s="50"/>
      <c r="BD772" s="50"/>
    </row>
    <row r="773" spans="1:56">
      <c r="A773" s="85">
        <v>772</v>
      </c>
      <c r="B773" s="114">
        <v>0.54199491072438533</v>
      </c>
      <c r="C773" s="114">
        <v>0.37860112500131615</v>
      </c>
      <c r="D773" s="114">
        <v>0.83521725144143777</v>
      </c>
      <c r="E773" s="114">
        <v>0.32683846831938657</v>
      </c>
      <c r="F773" s="114">
        <v>0.72530256057321729</v>
      </c>
      <c r="G773" s="114">
        <v>0.55932722761157638</v>
      </c>
      <c r="H773" s="114">
        <v>0.23961856460240294</v>
      </c>
      <c r="I773" s="114">
        <v>0.46338837270626598</v>
      </c>
      <c r="J773" s="114">
        <v>0.69087360469731229</v>
      </c>
      <c r="K773" s="94">
        <v>0.70753461181605859</v>
      </c>
      <c r="L773" s="95"/>
      <c r="M773" s="96">
        <v>772</v>
      </c>
      <c r="N773" s="117">
        <v>0.10546079369930961</v>
      </c>
      <c r="O773" s="117">
        <v>-0.30915680501327769</v>
      </c>
      <c r="P773" s="117">
        <v>0.97498944206822113</v>
      </c>
      <c r="Q773" s="117">
        <v>-0.44866001008850492</v>
      </c>
      <c r="R773" s="117">
        <v>0.59866713273413097</v>
      </c>
      <c r="S773" s="117">
        <v>0.14926371618837705</v>
      </c>
      <c r="T773" s="117">
        <v>-0.70753007578377514</v>
      </c>
      <c r="U773" s="114">
        <v>-9.1900938992552139E-2</v>
      </c>
      <c r="V773" s="114">
        <v>0.49832812061790249</v>
      </c>
      <c r="W773" s="88">
        <v>0.54619663879647706</v>
      </c>
      <c r="X773" s="50"/>
      <c r="Y773" s="89">
        <v>772</v>
      </c>
      <c r="Z773" s="114">
        <f>(幕後結果!$AB$2+幕後結果!$AB$4*幕後結果_最佳化!$N1774)*12/3</f>
        <v>8.2644565336289666E-2</v>
      </c>
      <c r="AA773" s="114">
        <f>(幕後結果!$AC$2+幕後結果!$AC$4*幕後結果_最佳化!$O1774)*12/3</f>
        <v>1.1715843691106158</v>
      </c>
      <c r="AB773" s="114">
        <f>(幕後結果!$AD$2+幕後結果!$AD$4*幕後結果_最佳化!$P1774)*12/3</f>
        <v>0.20371748415296786</v>
      </c>
      <c r="AC773" s="114">
        <f>(幕後結果!$AE$2+幕後結果!$AE$4*幕後結果_最佳化!$Q1774)*12/3</f>
        <v>-0.80253385971698243</v>
      </c>
      <c r="AD773" s="114">
        <f>(幕後結果!$AF$2+幕後結果!$AF$4*幕後結果_最佳化!$R1774)*12/3</f>
        <v>-0.14429502481373946</v>
      </c>
      <c r="AE773" s="114">
        <f>(幕後結果!$AG$2+幕後結果!$AG$4*幕後結果_最佳化!$S1774)*12/3</f>
        <v>0.65569816291549954</v>
      </c>
      <c r="AF773" s="114">
        <f>(幕後結果!$AH$2+幕後結果!$AH$4*幕後結果_最佳化!$T1774)*12/3</f>
        <v>-0.62385579145253556</v>
      </c>
      <c r="AG773" s="114">
        <f>(幕後結果!$AI$2+幕後結果!$AI$4*幕後結果_最佳化!$U1774)*12/3</f>
        <v>-1.401250762939191</v>
      </c>
      <c r="AH773" s="114">
        <f>(幕後結果!$AJ$2+幕後結果!$AJ$4*幕後結果_最佳化!$V1774)*12/3</f>
        <v>0.67153168632284876</v>
      </c>
      <c r="AI773" s="90">
        <f>(幕後結果!$AK$2+幕後結果!$AK$4*幕後結果_最佳化!$W1774)*12/3</f>
        <v>1.0750422975273803</v>
      </c>
      <c r="AJ773" s="50"/>
      <c r="AK773" s="50"/>
      <c r="AL773" s="50"/>
      <c r="AM773" s="98">
        <v>772</v>
      </c>
      <c r="AN773" s="118">
        <f t="shared" si="157"/>
        <v>3.8452180488202148E-2</v>
      </c>
      <c r="AO773" s="118">
        <f t="shared" si="158"/>
        <v>9.2887386961526555E-2</v>
      </c>
      <c r="AP773" s="118">
        <f t="shared" si="159"/>
        <v>9.7749861246409497E-2</v>
      </c>
      <c r="AQ773" s="118">
        <f t="shared" si="160"/>
        <v>0.10747807379624912</v>
      </c>
      <c r="AR773" s="118">
        <f t="shared" si="161"/>
        <v>0.13924097532521898</v>
      </c>
      <c r="AS773" s="118">
        <f t="shared" si="162"/>
        <v>0.1139658964557843</v>
      </c>
      <c r="AT773" s="118">
        <f t="shared" si="163"/>
        <v>0.10064646266349835</v>
      </c>
      <c r="AU773" s="118">
        <f t="shared" si="164"/>
        <v>7.0892507677412245E-2</v>
      </c>
      <c r="AV773" s="118">
        <f t="shared" si="165"/>
        <v>0.11602858837576607</v>
      </c>
      <c r="AW773" s="118">
        <f t="shared" si="166"/>
        <v>0.12265806700993287</v>
      </c>
      <c r="AX773" s="118">
        <f t="shared" si="167"/>
        <v>1</v>
      </c>
      <c r="AY773" s="118">
        <f>SUMPRODUCT(AN773:AW773,幕後結果_最佳化!$Z$1005:$AI$1005)</f>
        <v>-4.7875130050296047E-2</v>
      </c>
      <c r="AZ773" s="118">
        <f>(SUMPRODUCT(AN773:AW773,MMULT(AN773:AW773,幕後結果!$AB$9:$AK$18)))*252</f>
        <v>6.0684150323979245E-2</v>
      </c>
      <c r="BA773" s="118">
        <f t="shared" si="168"/>
        <v>0.2463415318698397</v>
      </c>
      <c r="BB773" s="113">
        <f t="shared" si="169"/>
        <v>-0.36849299978478339</v>
      </c>
      <c r="BC773" s="50"/>
      <c r="BD773" s="50"/>
    </row>
    <row r="774" spans="1:56">
      <c r="A774" s="85">
        <v>773</v>
      </c>
      <c r="B774" s="114">
        <v>0.42486039590017732</v>
      </c>
      <c r="C774" s="114">
        <v>0.31209344290483765</v>
      </c>
      <c r="D774" s="114">
        <v>9.569846535442128E-2</v>
      </c>
      <c r="E774" s="114">
        <v>0.83444947212483145</v>
      </c>
      <c r="F774" s="114">
        <v>0.38044684547021479</v>
      </c>
      <c r="G774" s="114">
        <v>6.5676705634087673E-2</v>
      </c>
      <c r="H774" s="114">
        <v>0.52477961942013107</v>
      </c>
      <c r="I774" s="114">
        <v>0.47025057045597762</v>
      </c>
      <c r="J774" s="114">
        <v>0.64168745391421234</v>
      </c>
      <c r="K774" s="94">
        <v>0.51357170403462393</v>
      </c>
      <c r="L774" s="95"/>
      <c r="M774" s="96">
        <v>773</v>
      </c>
      <c r="N774" s="117">
        <v>-0.18947468801436193</v>
      </c>
      <c r="O774" s="117">
        <v>-0.48992512132516108</v>
      </c>
      <c r="P774" s="117">
        <v>-1.3064577712177972</v>
      </c>
      <c r="Q774" s="117">
        <v>0.97189848061720752</v>
      </c>
      <c r="R774" s="117">
        <v>-0.30430742233041375</v>
      </c>
      <c r="S774" s="117">
        <v>-1.5087862673284524</v>
      </c>
      <c r="T774" s="117">
        <v>6.2153288178128978E-2</v>
      </c>
      <c r="U774" s="114">
        <v>-7.464000824679709E-2</v>
      </c>
      <c r="V774" s="114">
        <v>0.36297294851943074</v>
      </c>
      <c r="W774" s="88">
        <v>3.4025781507751048E-2</v>
      </c>
      <c r="X774" s="50"/>
      <c r="Y774" s="89">
        <v>773</v>
      </c>
      <c r="Z774" s="114">
        <f>(幕後結果!$AB$2+幕後結果!$AB$4*幕後結果_最佳化!$N1775)*12/3</f>
        <v>-0.28353269904128403</v>
      </c>
      <c r="AA774" s="114">
        <f>(幕後結果!$AC$2+幕後結果!$AC$4*幕後結果_最佳化!$O1775)*12/3</f>
        <v>0.79053043045855365</v>
      </c>
      <c r="AB774" s="114">
        <f>(幕後結果!$AD$2+幕後結果!$AD$4*幕後結果_最佳化!$P1775)*12/3</f>
        <v>-2.5774548213846575</v>
      </c>
      <c r="AC774" s="114">
        <f>(幕後結果!$AE$2+幕後結果!$AE$4*幕後結果_最佳化!$Q1775)*12/3</f>
        <v>6.1814894879343829E-2</v>
      </c>
      <c r="AD774" s="114">
        <f>(幕後結果!$AF$2+幕後結果!$AF$4*幕後結果_最佳化!$R1775)*12/3</f>
        <v>-1.3336591852099744</v>
      </c>
      <c r="AE774" s="114">
        <f>(幕後結果!$AG$2+幕後結果!$AG$4*幕後結果_最佳化!$S1775)*12/3</f>
        <v>-1.0442344365985181</v>
      </c>
      <c r="AF774" s="114">
        <f>(幕後結果!$AH$2+幕後結果!$AH$4*幕後結果_最佳化!$T1775)*12/3</f>
        <v>-0.18779837116559062</v>
      </c>
      <c r="AG774" s="114">
        <f>(幕後結果!$AI$2+幕後結果!$AI$4*幕後結果_最佳化!$U1775)*12/3</f>
        <v>-2.0346419107672311</v>
      </c>
      <c r="AH774" s="114">
        <f>(幕後結果!$AJ$2+幕後結果!$AJ$4*幕後結果_最佳化!$V1775)*12/3</f>
        <v>0.68394226951575943</v>
      </c>
      <c r="AI774" s="90">
        <f>(幕後結果!$AK$2+幕後結果!$AK$4*幕後結果_最佳化!$W1775)*12/3</f>
        <v>1.1848692370008391</v>
      </c>
      <c r="AJ774" s="50"/>
      <c r="AK774" s="50"/>
      <c r="AL774" s="50"/>
      <c r="AM774" s="98">
        <v>773</v>
      </c>
      <c r="AN774" s="118">
        <f t="shared" si="157"/>
        <v>0.10970964057971545</v>
      </c>
      <c r="AO774" s="118">
        <f t="shared" si="158"/>
        <v>3.298177637510763E-2</v>
      </c>
      <c r="AP774" s="118">
        <f t="shared" si="159"/>
        <v>8.0677405592944409E-2</v>
      </c>
      <c r="AQ774" s="118">
        <f t="shared" si="160"/>
        <v>9.4486296532849345E-2</v>
      </c>
      <c r="AR774" s="118">
        <f t="shared" si="161"/>
        <v>0.14514299448175308</v>
      </c>
      <c r="AS774" s="118">
        <f t="shared" si="162"/>
        <v>0.13595358288635886</v>
      </c>
      <c r="AT774" s="118">
        <f t="shared" si="163"/>
        <v>0.13631152524659371</v>
      </c>
      <c r="AU774" s="118">
        <f t="shared" si="164"/>
        <v>0.11586590156049129</v>
      </c>
      <c r="AV774" s="118">
        <f t="shared" si="165"/>
        <v>0.11601986838582623</v>
      </c>
      <c r="AW774" s="118">
        <f t="shared" si="166"/>
        <v>3.2851008358360079E-2</v>
      </c>
      <c r="AX774" s="118">
        <f t="shared" si="167"/>
        <v>1</v>
      </c>
      <c r="AY774" s="118">
        <f>SUMPRODUCT(AN774:AW774,幕後結果_最佳化!$Z$1005:$AI$1005)</f>
        <v>-0.27045348455225526</v>
      </c>
      <c r="AZ774" s="118">
        <f>(SUMPRODUCT(AN774:AW774,MMULT(AN774:AW774,幕後結果!$AB$9:$AK$18)))*252</f>
        <v>6.2569503657920258E-2</v>
      </c>
      <c r="BA774" s="118">
        <f t="shared" si="168"/>
        <v>0.25013896869124624</v>
      </c>
      <c r="BB774" s="113">
        <f t="shared" si="169"/>
        <v>-1.2527175841163578</v>
      </c>
      <c r="BC774" s="50"/>
      <c r="BD774" s="50"/>
    </row>
    <row r="775" spans="1:56">
      <c r="A775" s="85">
        <v>774</v>
      </c>
      <c r="B775" s="114">
        <v>0.88580710673610641</v>
      </c>
      <c r="C775" s="114">
        <v>0.94473202146199031</v>
      </c>
      <c r="D775" s="114">
        <v>0.429460850723143</v>
      </c>
      <c r="E775" s="114">
        <v>0.88157166867651693</v>
      </c>
      <c r="F775" s="114">
        <v>0.30651068504693435</v>
      </c>
      <c r="G775" s="114">
        <v>0.24111847109992457</v>
      </c>
      <c r="H775" s="114">
        <v>0.52935760093868245</v>
      </c>
      <c r="I775" s="114">
        <v>0.5148057415142453</v>
      </c>
      <c r="J775" s="114">
        <v>0.85575280356450745</v>
      </c>
      <c r="K775" s="94">
        <v>0.63652421613674326</v>
      </c>
      <c r="L775" s="95"/>
      <c r="M775" s="96">
        <v>774</v>
      </c>
      <c r="N775" s="117">
        <v>1.204527430364958</v>
      </c>
      <c r="O775" s="117">
        <v>1.5957887893221696</v>
      </c>
      <c r="P775" s="117">
        <v>-0.17774696284003078</v>
      </c>
      <c r="Q775" s="117">
        <v>1.1828801171202181</v>
      </c>
      <c r="R775" s="117">
        <v>-0.50576537238000718</v>
      </c>
      <c r="S775" s="117">
        <v>-0.70270928165293312</v>
      </c>
      <c r="T775" s="117">
        <v>7.3655135917817458E-2</v>
      </c>
      <c r="U775" s="114">
        <v>3.712101381647917E-2</v>
      </c>
      <c r="V775" s="114">
        <v>1.0614303001482839</v>
      </c>
      <c r="W775" s="88">
        <v>0.34918347989305587</v>
      </c>
      <c r="X775" s="50"/>
      <c r="Y775" s="89">
        <v>774</v>
      </c>
      <c r="Z775" s="114">
        <f>(幕後結果!$AB$2+幕後結果!$AB$4*幕後結果_最佳化!$N1776)*12/3</f>
        <v>1.4471911842934364</v>
      </c>
      <c r="AA775" s="114">
        <f>(幕後結果!$AC$2+幕後結果!$AC$4*幕後結果_最佳化!$O1776)*12/3</f>
        <v>3.8632015826327204</v>
      </c>
      <c r="AB775" s="114">
        <f>(幕後結果!$AD$2+幕後結果!$AD$4*幕後結果_最佳化!$P1776)*12/3</f>
        <v>0.97812303972901693</v>
      </c>
      <c r="AC775" s="114">
        <f>(幕後結果!$AE$2+幕後結果!$AE$4*幕後結果_最佳化!$Q1776)*12/3</f>
        <v>0.5722883411730193</v>
      </c>
      <c r="AD775" s="114">
        <f>(幕後結果!$AF$2+幕後結果!$AF$4*幕後結果_最佳化!$R1776)*12/3</f>
        <v>-0.47643691303614416</v>
      </c>
      <c r="AE775" s="114">
        <f>(幕後結果!$AG$2+幕後結果!$AG$4*幕後結果_最佳化!$S1776)*12/3</f>
        <v>0.58427357311109129</v>
      </c>
      <c r="AF775" s="114">
        <f>(幕後結果!$AH$2+幕後結果!$AH$4*幕後結果_最佳化!$T1776)*12/3</f>
        <v>-6.3300692262051261E-2</v>
      </c>
      <c r="AG775" s="114">
        <f>(幕後結果!$AI$2+幕後結果!$AI$4*幕後結果_最佳化!$U1776)*12/3</f>
        <v>-1.2551313839057678</v>
      </c>
      <c r="AH775" s="114">
        <f>(幕後結果!$AJ$2+幕後結果!$AJ$4*幕後結果_最佳化!$V1776)*12/3</f>
        <v>1.5903162034003688</v>
      </c>
      <c r="AI775" s="90">
        <f>(幕後結果!$AK$2+幕後結果!$AK$4*幕後結果_最佳化!$W1776)*12/3</f>
        <v>1.9494959482251923</v>
      </c>
      <c r="AJ775" s="50"/>
      <c r="AK775" s="50"/>
      <c r="AL775" s="50"/>
      <c r="AM775" s="98">
        <v>774</v>
      </c>
      <c r="AN775" s="118">
        <f t="shared" si="157"/>
        <v>0.1501143565652106</v>
      </c>
      <c r="AO775" s="118">
        <f t="shared" si="158"/>
        <v>4.0802853781678874E-2</v>
      </c>
      <c r="AP775" s="118">
        <f t="shared" si="159"/>
        <v>0.15875592271015196</v>
      </c>
      <c r="AQ775" s="118">
        <f t="shared" si="160"/>
        <v>0.10336998583987965</v>
      </c>
      <c r="AR775" s="118">
        <f t="shared" si="161"/>
        <v>2.6989937451110654E-2</v>
      </c>
      <c r="AS775" s="118">
        <f t="shared" si="162"/>
        <v>0.15094461162374537</v>
      </c>
      <c r="AT775" s="118">
        <f t="shared" si="163"/>
        <v>0.14714497760094433</v>
      </c>
      <c r="AU775" s="118">
        <f t="shared" si="164"/>
        <v>7.5748836007956316E-2</v>
      </c>
      <c r="AV775" s="118">
        <f t="shared" si="165"/>
        <v>7.4071979460094584E-2</v>
      </c>
      <c r="AW775" s="118">
        <f t="shared" si="166"/>
        <v>7.2056538959227506E-2</v>
      </c>
      <c r="AX775" s="118">
        <f t="shared" si="167"/>
        <v>0.99999999999999989</v>
      </c>
      <c r="AY775" s="118">
        <f>SUMPRODUCT(AN775:AW775,幕後結果_最佳化!$Z$1005:$AI$1005)</f>
        <v>-0.14003598161578137</v>
      </c>
      <c r="AZ775" s="118">
        <f>(SUMPRODUCT(AN775:AW775,MMULT(AN775:AW775,幕後結果!$AB$9:$AK$18)))*252</f>
        <v>7.13405857851728E-2</v>
      </c>
      <c r="BA775" s="118">
        <f t="shared" si="168"/>
        <v>0.26709658512450662</v>
      </c>
      <c r="BB775" s="113">
        <f t="shared" si="169"/>
        <v>-0.68490573000214905</v>
      </c>
      <c r="BC775" s="50"/>
      <c r="BD775" s="50"/>
    </row>
    <row r="776" spans="1:56">
      <c r="A776" s="85">
        <v>775</v>
      </c>
      <c r="B776" s="114">
        <v>0.62574657869861694</v>
      </c>
      <c r="C776" s="114">
        <v>0.38083128837141733</v>
      </c>
      <c r="D776" s="114">
        <v>0.99722891461868834</v>
      </c>
      <c r="E776" s="114">
        <v>0.49015016263577271</v>
      </c>
      <c r="F776" s="114">
        <v>0.68829041282252579</v>
      </c>
      <c r="G776" s="114">
        <v>0.93633558453587185</v>
      </c>
      <c r="H776" s="114">
        <v>0.28935898020733375</v>
      </c>
      <c r="I776" s="114">
        <v>0.32711002263495526</v>
      </c>
      <c r="J776" s="114">
        <v>0.23838214290014026</v>
      </c>
      <c r="K776" s="94">
        <v>0.71541186922529709</v>
      </c>
      <c r="L776" s="95"/>
      <c r="M776" s="96">
        <v>775</v>
      </c>
      <c r="N776" s="117">
        <v>0.32060883346301872</v>
      </c>
      <c r="O776" s="117">
        <v>-0.30329825390408011</v>
      </c>
      <c r="P776" s="117">
        <v>2.7737061856742748</v>
      </c>
      <c r="Q776" s="117">
        <v>-2.4692389824655863E-2</v>
      </c>
      <c r="R776" s="117">
        <v>0.4910102833928871</v>
      </c>
      <c r="S776" s="117">
        <v>1.5247204815605726</v>
      </c>
      <c r="T776" s="117">
        <v>-0.5552583535784531</v>
      </c>
      <c r="U776" s="114">
        <v>-0.44790737547923176</v>
      </c>
      <c r="V776" s="114">
        <v>-0.71151640958566298</v>
      </c>
      <c r="W776" s="88">
        <v>0.56926507911085111</v>
      </c>
      <c r="X776" s="50"/>
      <c r="Y776" s="89">
        <v>775</v>
      </c>
      <c r="Z776" s="114">
        <f>(幕後結果!$AB$2+幕後結果!$AB$4*幕後結果_最佳化!$N1777)*12/3</f>
        <v>0.34976169949431429</v>
      </c>
      <c r="AA776" s="114">
        <f>(幕後結果!$AC$2+幕後結果!$AC$4*幕後結果_最佳化!$O1777)*12/3</f>
        <v>1.3194206803584139</v>
      </c>
      <c r="AB776" s="114">
        <f>(幕後結果!$AD$2+幕後結果!$AD$4*幕後結果_最佳化!$P1777)*12/3</f>
        <v>2.3210418947956857</v>
      </c>
      <c r="AC776" s="114">
        <f>(幕後結果!$AE$2+幕後結果!$AE$4*幕後結果_最佳化!$Q1777)*12/3</f>
        <v>-0.51610777286135967</v>
      </c>
      <c r="AD776" s="114">
        <f>(幕後結果!$AF$2+幕後結果!$AF$4*幕後結果_最佳化!$R1777)*12/3</f>
        <v>0.19581515167780639</v>
      </c>
      <c r="AE776" s="114">
        <f>(幕後結果!$AG$2+幕後結果!$AG$4*幕後結果_最佳化!$S1777)*12/3</f>
        <v>2.1518778853161953</v>
      </c>
      <c r="AF776" s="114">
        <f>(幕後結果!$AH$2+幕後結果!$AH$4*幕後結果_最佳化!$T1777)*12/3</f>
        <v>-0.50286057827731245</v>
      </c>
      <c r="AG776" s="114">
        <f>(幕後結果!$AI$2+幕後結果!$AI$4*幕後結果_最佳化!$U1777)*12/3</f>
        <v>-0.96873810345246103</v>
      </c>
      <c r="AH776" s="114">
        <f>(幕後結果!$AJ$2+幕後結果!$AJ$4*幕後結果_最佳化!$V1777)*12/3</f>
        <v>0.54683505892582451</v>
      </c>
      <c r="AI776" s="90">
        <f>(幕後結果!$AK$2+幕後結果!$AK$4*幕後結果_最佳化!$W1777)*12/3</f>
        <v>1.2231461205680985</v>
      </c>
      <c r="AJ776" s="50"/>
      <c r="AK776" s="50"/>
      <c r="AL776" s="50"/>
      <c r="AM776" s="98">
        <v>775</v>
      </c>
      <c r="AN776" s="118">
        <f t="shared" si="157"/>
        <v>0.13875803346430682</v>
      </c>
      <c r="AO776" s="118">
        <f t="shared" si="158"/>
        <v>0.18423005362045805</v>
      </c>
      <c r="AP776" s="118">
        <f t="shared" si="159"/>
        <v>7.9891355961025839E-2</v>
      </c>
      <c r="AQ776" s="118">
        <f t="shared" si="160"/>
        <v>8.6987520823449183E-2</v>
      </c>
      <c r="AR776" s="118">
        <f t="shared" si="161"/>
        <v>6.9682939022695928E-2</v>
      </c>
      <c r="AS776" s="118">
        <f t="shared" si="162"/>
        <v>0.1122190299118794</v>
      </c>
      <c r="AT776" s="118">
        <f t="shared" si="163"/>
        <v>0.14828121261572955</v>
      </c>
      <c r="AU776" s="118">
        <f t="shared" si="164"/>
        <v>8.7628058856736343E-2</v>
      </c>
      <c r="AV776" s="118">
        <f t="shared" si="165"/>
        <v>3.1842097133279859E-2</v>
      </c>
      <c r="AW776" s="118">
        <f t="shared" si="166"/>
        <v>6.0479698590438891E-2</v>
      </c>
      <c r="AX776" s="118">
        <f t="shared" si="167"/>
        <v>0.99999999999999989</v>
      </c>
      <c r="AY776" s="118">
        <f>SUMPRODUCT(AN776:AW776,幕後結果_最佳化!$Z$1005:$AI$1005)</f>
        <v>1.7292399514930661E-2</v>
      </c>
      <c r="AZ776" s="118">
        <f>(SUMPRODUCT(AN776:AW776,MMULT(AN776:AW776,幕後結果!$AB$9:$AK$18)))*252</f>
        <v>7.2639508020854088E-2</v>
      </c>
      <c r="BA776" s="118">
        <f t="shared" si="168"/>
        <v>0.26951717574368816</v>
      </c>
      <c r="BB776" s="113">
        <f t="shared" si="169"/>
        <v>-9.5012870383527112E-2</v>
      </c>
      <c r="BC776" s="50"/>
      <c r="BD776" s="50"/>
    </row>
    <row r="777" spans="1:56">
      <c r="A777" s="85">
        <v>776</v>
      </c>
      <c r="B777" s="114">
        <v>0.32153489856346806</v>
      </c>
      <c r="C777" s="114">
        <v>0.70835728127895181</v>
      </c>
      <c r="D777" s="114">
        <v>0.57957359668522335</v>
      </c>
      <c r="E777" s="114">
        <v>0.98206248981794975</v>
      </c>
      <c r="F777" s="114">
        <v>0.484167766276006</v>
      </c>
      <c r="G777" s="114">
        <v>0.94955099247678465</v>
      </c>
      <c r="H777" s="114">
        <v>0.21661017558583429</v>
      </c>
      <c r="I777" s="114">
        <v>0.56918805747867229</v>
      </c>
      <c r="J777" s="114">
        <v>0.48346910282166111</v>
      </c>
      <c r="K777" s="94">
        <v>0.95745456249973548</v>
      </c>
      <c r="L777" s="95"/>
      <c r="M777" s="96">
        <v>776</v>
      </c>
      <c r="N777" s="117">
        <v>-0.46341099769751543</v>
      </c>
      <c r="O777" s="117">
        <v>0.54859205789212229</v>
      </c>
      <c r="P777" s="117">
        <v>0.20080275755788463</v>
      </c>
      <c r="Q777" s="117">
        <v>2.0983411447458953</v>
      </c>
      <c r="R777" s="117">
        <v>-3.9695947508367732E-2</v>
      </c>
      <c r="S777" s="117">
        <v>1.6405155640789468</v>
      </c>
      <c r="T777" s="117">
        <v>-0.78369286325790077</v>
      </c>
      <c r="U777" s="114">
        <v>0.17430739856186833</v>
      </c>
      <c r="V777" s="114">
        <v>-4.1448679304735135E-2</v>
      </c>
      <c r="W777" s="88">
        <v>1.7218821175090775</v>
      </c>
      <c r="X777" s="50"/>
      <c r="Y777" s="89">
        <v>776</v>
      </c>
      <c r="Z777" s="114">
        <f>(幕後結果!$AB$2+幕後結果!$AB$4*幕後結果_最佳化!$N1778)*12/3</f>
        <v>-0.62363843305007638</v>
      </c>
      <c r="AA777" s="114">
        <f>(幕後結果!$AC$2+幕後結果!$AC$4*幕後結果_最佳化!$O1778)*12/3</f>
        <v>1.6825211251487564</v>
      </c>
      <c r="AB777" s="114">
        <f>(幕後結果!$AD$2+幕後結果!$AD$4*幕後結果_最佳化!$P1778)*12/3</f>
        <v>-0.86845559238334979</v>
      </c>
      <c r="AC777" s="114">
        <f>(幕後結果!$AE$2+幕後結果!$AE$4*幕後結果_最佳化!$Q1778)*12/3</f>
        <v>0.86749679939076751</v>
      </c>
      <c r="AD777" s="114">
        <f>(幕後結果!$AF$2+幕後結果!$AF$4*幕後結果_最佳化!$R1778)*12/3</f>
        <v>-0.57441388511307268</v>
      </c>
      <c r="AE777" s="114">
        <f>(幕後結果!$AG$2+幕後結果!$AG$4*幕後結果_最佳化!$S1778)*12/3</f>
        <v>2.2687060070669451</v>
      </c>
      <c r="AF777" s="114">
        <f>(幕後結果!$AH$2+幕後結果!$AH$4*幕後結果_最佳化!$T1778)*12/3</f>
        <v>-0.29631712276182182</v>
      </c>
      <c r="AG777" s="114">
        <f>(幕後結果!$AI$2+幕後結果!$AI$4*幕後結果_最佳化!$U1778)*12/3</f>
        <v>-0.95854348952067203</v>
      </c>
      <c r="AH777" s="114">
        <f>(幕後結果!$AJ$2+幕後結果!$AJ$4*幕後結果_最佳化!$V1778)*12/3</f>
        <v>1.0849938933978094</v>
      </c>
      <c r="AI777" s="90">
        <f>(幕後結果!$AK$2+幕後結果!$AK$4*幕後結果_最佳化!$W1778)*12/3</f>
        <v>2.9852360399644682</v>
      </c>
      <c r="AJ777" s="50"/>
      <c r="AK777" s="50"/>
      <c r="AL777" s="50"/>
      <c r="AM777" s="98">
        <v>776</v>
      </c>
      <c r="AN777" s="118">
        <f t="shared" si="157"/>
        <v>0.14469165832243128</v>
      </c>
      <c r="AO777" s="118">
        <f t="shared" si="158"/>
        <v>0.18044710171481942</v>
      </c>
      <c r="AP777" s="118">
        <f t="shared" si="159"/>
        <v>0.11620193028516421</v>
      </c>
      <c r="AQ777" s="118">
        <f t="shared" si="160"/>
        <v>3.3116212191965894E-2</v>
      </c>
      <c r="AR777" s="118">
        <f t="shared" si="161"/>
        <v>6.0504039754831603E-2</v>
      </c>
      <c r="AS777" s="118">
        <f t="shared" si="162"/>
        <v>0.16863382259916057</v>
      </c>
      <c r="AT777" s="118">
        <f t="shared" si="163"/>
        <v>1.3803531165799255E-2</v>
      </c>
      <c r="AU777" s="118">
        <f t="shared" si="164"/>
        <v>5.4528221430100075E-2</v>
      </c>
      <c r="AV777" s="118">
        <f t="shared" si="165"/>
        <v>6.1992470000229137E-2</v>
      </c>
      <c r="AW777" s="118">
        <f t="shared" si="166"/>
        <v>0.16608101253549873</v>
      </c>
      <c r="AX777" s="118">
        <f t="shared" si="167"/>
        <v>1.0000000000000002</v>
      </c>
      <c r="AY777" s="118">
        <f>SUMPRODUCT(AN777:AW777,幕後結果_最佳化!$Z$1005:$AI$1005)</f>
        <v>0.25365596085372727</v>
      </c>
      <c r="AZ777" s="118">
        <f>(SUMPRODUCT(AN777:AW777,MMULT(AN777:AW777,幕後結果!$AB$9:$AK$18)))*252</f>
        <v>9.1256869810027286E-2</v>
      </c>
      <c r="BA777" s="118">
        <f t="shared" si="168"/>
        <v>0.30208752011631873</v>
      </c>
      <c r="BB777" s="113">
        <f t="shared" si="169"/>
        <v>0.69766523546744252</v>
      </c>
      <c r="BC777" s="50"/>
      <c r="BD777" s="50"/>
    </row>
    <row r="778" spans="1:56">
      <c r="A778" s="85">
        <v>777</v>
      </c>
      <c r="B778" s="114">
        <v>0.77814408120373946</v>
      </c>
      <c r="C778" s="114">
        <v>0.70382297247172265</v>
      </c>
      <c r="D778" s="114">
        <v>0.43695704920033229</v>
      </c>
      <c r="E778" s="114">
        <v>0.15588683819762617</v>
      </c>
      <c r="F778" s="114">
        <v>0.64953873396458683</v>
      </c>
      <c r="G778" s="114">
        <v>0.74427970707236901</v>
      </c>
      <c r="H778" s="114">
        <v>0.29781276850293104</v>
      </c>
      <c r="I778" s="114">
        <v>0.68705926905864412</v>
      </c>
      <c r="J778" s="114">
        <v>0.91014820815401398</v>
      </c>
      <c r="K778" s="94">
        <v>0.52266174153421741</v>
      </c>
      <c r="L778" s="95"/>
      <c r="M778" s="96">
        <v>777</v>
      </c>
      <c r="N778" s="117">
        <v>0.76594027945649457</v>
      </c>
      <c r="O778" s="117">
        <v>0.53542782293487468</v>
      </c>
      <c r="P778" s="117">
        <v>-0.15868875464462098</v>
      </c>
      <c r="Q778" s="117">
        <v>-1.0115073263261971</v>
      </c>
      <c r="R778" s="117">
        <v>0.38407544275565753</v>
      </c>
      <c r="S778" s="117">
        <v>0.6565962109909339</v>
      </c>
      <c r="T778" s="117">
        <v>-0.53070165786891377</v>
      </c>
      <c r="U778" s="114">
        <v>0.48753187219541971</v>
      </c>
      <c r="V778" s="114">
        <v>1.3416682571244742</v>
      </c>
      <c r="W778" s="88">
        <v>5.6835145729751631E-2</v>
      </c>
      <c r="X778" s="50"/>
      <c r="Y778" s="89">
        <v>777</v>
      </c>
      <c r="Z778" s="114">
        <f>(幕後結果!$AB$2+幕後結果!$AB$4*幕後結果_最佳化!$N1779)*12/3</f>
        <v>0.90266313301363432</v>
      </c>
      <c r="AA778" s="114">
        <f>(幕後結果!$AC$2+幕後結果!$AC$4*幕後結果_最佳化!$O1779)*12/3</f>
        <v>2.4790877359760239</v>
      </c>
      <c r="AB778" s="114">
        <f>(幕後結果!$AD$2+幕後結果!$AD$4*幕後結果_最佳化!$P1779)*12/3</f>
        <v>8.3693634533012151E-2</v>
      </c>
      <c r="AC778" s="114">
        <f>(幕後結果!$AE$2+幕後結果!$AE$4*幕後結果_最佳化!$Q1779)*12/3</f>
        <v>-0.99429654955959101</v>
      </c>
      <c r="AD778" s="114">
        <f>(幕後結果!$AF$2+幕後結果!$AF$4*幕後結果_最佳化!$R1779)*12/3</f>
        <v>-0.27017245267861045</v>
      </c>
      <c r="AE778" s="114">
        <f>(幕後結果!$AG$2+幕後結果!$AG$4*幕後結果_最佳化!$S1779)*12/3</f>
        <v>1.235251908682484</v>
      </c>
      <c r="AF778" s="114">
        <f>(幕後結果!$AH$2+幕後結果!$AH$4*幕後結果_最佳化!$T1779)*12/3</f>
        <v>-0.62422881963471866</v>
      </c>
      <c r="AG778" s="114">
        <f>(幕後結果!$AI$2+幕後結果!$AI$4*幕後結果_最佳化!$U1779)*12/3</f>
        <v>-1.0895569903525655</v>
      </c>
      <c r="AH778" s="114">
        <f>(幕後結果!$AJ$2+幕後結果!$AJ$4*幕後結果_最佳化!$V1779)*12/3</f>
        <v>1.094063469272387</v>
      </c>
      <c r="AI778" s="90">
        <f>(幕後結果!$AK$2+幕後結果!$AK$4*幕後結果_最佳化!$W1779)*12/3</f>
        <v>0.81348852015378847</v>
      </c>
      <c r="AJ778" s="50"/>
      <c r="AK778" s="50"/>
      <c r="AL778" s="50"/>
      <c r="AM778" s="98">
        <v>777</v>
      </c>
      <c r="AN778" s="118">
        <f t="shared" si="157"/>
        <v>1.6084581108988992E-2</v>
      </c>
      <c r="AO778" s="118">
        <f t="shared" si="158"/>
        <v>0.12249023579988479</v>
      </c>
      <c r="AP778" s="118">
        <f t="shared" si="159"/>
        <v>0.10078004421125776</v>
      </c>
      <c r="AQ778" s="118">
        <f t="shared" si="160"/>
        <v>8.3721453235091559E-2</v>
      </c>
      <c r="AR778" s="118">
        <f t="shared" si="161"/>
        <v>0.14961908028675058</v>
      </c>
      <c r="AS778" s="118">
        <f t="shared" si="162"/>
        <v>0.1939727986968868</v>
      </c>
      <c r="AT778" s="118">
        <f t="shared" si="163"/>
        <v>8.3708096437849377E-2</v>
      </c>
      <c r="AU778" s="118">
        <f t="shared" si="164"/>
        <v>6.1533187688110669E-2</v>
      </c>
      <c r="AV778" s="118">
        <f t="shared" si="165"/>
        <v>9.3091001211227063E-3</v>
      </c>
      <c r="AW778" s="118">
        <f t="shared" si="166"/>
        <v>0.17878142241405676</v>
      </c>
      <c r="AX778" s="118">
        <f t="shared" si="167"/>
        <v>1</v>
      </c>
      <c r="AY778" s="118">
        <f>SUMPRODUCT(AN778:AW778,幕後結果_最佳化!$Z$1005:$AI$1005)</f>
        <v>3.1289455813023045E-2</v>
      </c>
      <c r="AZ778" s="118">
        <f>(SUMPRODUCT(AN778:AW778,MMULT(AN778:AW778,幕後結果!$AB$9:$AK$18)))*252</f>
        <v>7.2114435324877962E-2</v>
      </c>
      <c r="BA778" s="118">
        <f t="shared" si="168"/>
        <v>0.26854131027623657</v>
      </c>
      <c r="BB778" s="113">
        <f t="shared" si="169"/>
        <v>-4.3235598184255902E-2</v>
      </c>
      <c r="BC778" s="50"/>
      <c r="BD778" s="50"/>
    </row>
    <row r="779" spans="1:56">
      <c r="A779" s="85">
        <v>778</v>
      </c>
      <c r="B779" s="114">
        <v>0.76423871543397026</v>
      </c>
      <c r="C779" s="114">
        <v>0.4173689236645941</v>
      </c>
      <c r="D779" s="114">
        <v>0.91934111995930778</v>
      </c>
      <c r="E779" s="114">
        <v>0.48946143683682131</v>
      </c>
      <c r="F779" s="114">
        <v>0.65703600716799127</v>
      </c>
      <c r="G779" s="114">
        <v>0.99254939007954435</v>
      </c>
      <c r="H779" s="114">
        <v>0.69152414071795221</v>
      </c>
      <c r="I779" s="114">
        <v>0.96638912347629358</v>
      </c>
      <c r="J779" s="114">
        <v>2.7422277567552555E-2</v>
      </c>
      <c r="K779" s="94">
        <v>0.95613500405257734</v>
      </c>
      <c r="L779" s="95"/>
      <c r="M779" s="96">
        <v>778</v>
      </c>
      <c r="N779" s="117">
        <v>0.72000394091270181</v>
      </c>
      <c r="O779" s="117">
        <v>-0.20862902901443284</v>
      </c>
      <c r="P779" s="117">
        <v>1.4006533465655648</v>
      </c>
      <c r="Q779" s="117">
        <v>-2.6419333443315849E-2</v>
      </c>
      <c r="R779" s="117">
        <v>0.40438723482665112</v>
      </c>
      <c r="S779" s="117">
        <v>2.4347709281139491</v>
      </c>
      <c r="T779" s="117">
        <v>0.50017520085386946</v>
      </c>
      <c r="U779" s="114">
        <v>1.8301885252348569</v>
      </c>
      <c r="V779" s="114">
        <v>-1.9201056551040041</v>
      </c>
      <c r="W779" s="88">
        <v>1.707495508623571</v>
      </c>
      <c r="X779" s="50"/>
      <c r="Y779" s="89">
        <v>778</v>
      </c>
      <c r="Z779" s="114">
        <f>(幕後結果!$AB$2+幕後結果!$AB$4*幕後結果_最佳化!$N1780)*12/3</f>
        <v>0.84563085366306756</v>
      </c>
      <c r="AA779" s="114">
        <f>(幕後結果!$AC$2+幕後結果!$AC$4*幕後結果_最佳化!$O1780)*12/3</f>
        <v>1.6803971150864534</v>
      </c>
      <c r="AB779" s="114">
        <f>(幕後結果!$AD$2+幕後結果!$AD$4*幕後結果_最佳化!$P1780)*12/3</f>
        <v>1.3572237641098013</v>
      </c>
      <c r="AC779" s="114">
        <f>(幕後結果!$AE$2+幕後結果!$AE$4*幕後結果_最佳化!$Q1780)*12/3</f>
        <v>-0.46141458264527513</v>
      </c>
      <c r="AD779" s="114">
        <f>(幕後結果!$AF$2+幕後結果!$AF$4*幕後結果_最佳化!$R1780)*12/3</f>
        <v>5.6042322235751119E-2</v>
      </c>
      <c r="AE779" s="114">
        <f>(幕後結果!$AG$2+幕後結果!$AG$4*幕後結果_最佳化!$S1780)*12/3</f>
        <v>2.9714922211577601</v>
      </c>
      <c r="AF779" s="114">
        <f>(幕後結果!$AH$2+幕後結果!$AH$4*幕後結果_最佳化!$T1780)*12/3</f>
        <v>-0.11406932394943355</v>
      </c>
      <c r="AG779" s="114">
        <f>(幕後結果!$AI$2+幕後結果!$AI$4*幕後結果_最佳化!$U1780)*12/3</f>
        <v>1.9271949441137182</v>
      </c>
      <c r="AH779" s="114">
        <f>(幕後結果!$AJ$2+幕後結果!$AJ$4*幕後結果_最佳化!$V1780)*12/3</f>
        <v>0.27798792751402979</v>
      </c>
      <c r="AI779" s="90">
        <f>(幕後結果!$AK$2+幕後結果!$AK$4*幕後結果_最佳化!$W1780)*12/3</f>
        <v>2.8818707471859057</v>
      </c>
      <c r="AJ779" s="50"/>
      <c r="AK779" s="50"/>
      <c r="AL779" s="50"/>
      <c r="AM779" s="98">
        <v>778</v>
      </c>
      <c r="AN779" s="118">
        <f t="shared" si="157"/>
        <v>0.17724540945373446</v>
      </c>
      <c r="AO779" s="118">
        <f t="shared" si="158"/>
        <v>4.9832391247875273E-2</v>
      </c>
      <c r="AP779" s="118">
        <f t="shared" si="159"/>
        <v>0.21322768692331739</v>
      </c>
      <c r="AQ779" s="118">
        <f t="shared" si="160"/>
        <v>8.012837522052281E-2</v>
      </c>
      <c r="AR779" s="118">
        <f t="shared" si="161"/>
        <v>5.7097244691817949E-2</v>
      </c>
      <c r="AS779" s="118">
        <f t="shared" si="162"/>
        <v>4.9445591169278991E-2</v>
      </c>
      <c r="AT779" s="118">
        <f t="shared" si="163"/>
        <v>0.19114030813683014</v>
      </c>
      <c r="AU779" s="118">
        <f t="shared" si="164"/>
        <v>8.1877670374985827E-3</v>
      </c>
      <c r="AV779" s="118">
        <f t="shared" si="165"/>
        <v>0.12108290699480885</v>
      </c>
      <c r="AW779" s="118">
        <f t="shared" si="166"/>
        <v>5.2612319124315646E-2</v>
      </c>
      <c r="AX779" s="118">
        <f t="shared" si="167"/>
        <v>1.0000000000000002</v>
      </c>
      <c r="AY779" s="118">
        <f>SUMPRODUCT(AN779:AW779,幕後結果_最佳化!$Z$1005:$AI$1005)</f>
        <v>-0.12186209092303837</v>
      </c>
      <c r="AZ779" s="118">
        <f>(SUMPRODUCT(AN779:AW779,MMULT(AN779:AW779,幕後結果!$AB$9:$AK$18)))*252</f>
        <v>7.774053870621106E-2</v>
      </c>
      <c r="BA779" s="118">
        <f t="shared" si="168"/>
        <v>0.27881990371243415</v>
      </c>
      <c r="BB779" s="113">
        <f t="shared" si="169"/>
        <v>-0.59092657564708395</v>
      </c>
      <c r="BC779" s="50"/>
      <c r="BD779" s="50"/>
    </row>
    <row r="780" spans="1:56">
      <c r="A780" s="85">
        <v>779</v>
      </c>
      <c r="B780" s="114">
        <v>0.60458838981649654</v>
      </c>
      <c r="C780" s="114">
        <v>0.14518824227950899</v>
      </c>
      <c r="D780" s="114">
        <v>0.46380372196513742</v>
      </c>
      <c r="E780" s="114">
        <v>0.35240586539617769</v>
      </c>
      <c r="F780" s="114">
        <v>0.74973252658323042</v>
      </c>
      <c r="G780" s="114">
        <v>0.72550886053695107</v>
      </c>
      <c r="H780" s="114">
        <v>2.8705052446132973E-2</v>
      </c>
      <c r="I780" s="114">
        <v>0.59680265286745637</v>
      </c>
      <c r="J780" s="114">
        <v>0.80717425400579934</v>
      </c>
      <c r="K780" s="94">
        <v>0.45715795572753604</v>
      </c>
      <c r="L780" s="95"/>
      <c r="M780" s="96">
        <v>779</v>
      </c>
      <c r="N780" s="117">
        <v>0.26524176830140755</v>
      </c>
      <c r="O780" s="117">
        <v>-1.0572960738317272</v>
      </c>
      <c r="P780" s="117">
        <v>-9.0855456973984977E-2</v>
      </c>
      <c r="Q780" s="117">
        <v>-0.37883320120772035</v>
      </c>
      <c r="R780" s="117">
        <v>0.67364828617688777</v>
      </c>
      <c r="S780" s="117">
        <v>0.59928585482535068</v>
      </c>
      <c r="T780" s="117">
        <v>-1.9001754041703587</v>
      </c>
      <c r="U780" s="114">
        <v>0.24507973419725909</v>
      </c>
      <c r="V780" s="114">
        <v>0.86753034637071569</v>
      </c>
      <c r="W780" s="88">
        <v>-0.10759632605648217</v>
      </c>
      <c r="X780" s="50"/>
      <c r="Y780" s="89">
        <v>779</v>
      </c>
      <c r="Z780" s="114">
        <f>(幕後結果!$AB$2+幕後結果!$AB$4*幕後結果_最佳化!$N1781)*12/3</f>
        <v>0.28102069776846522</v>
      </c>
      <c r="AA780" s="114">
        <f>(幕後結果!$AC$2+幕後結果!$AC$4*幕後結果_最佳化!$O1781)*12/3</f>
        <v>0.5042486191209874</v>
      </c>
      <c r="AB780" s="114">
        <f>(幕後結果!$AD$2+幕後結果!$AD$4*幕後結果_最佳化!$P1781)*12/3</f>
        <v>-1.0472856245018638</v>
      </c>
      <c r="AC780" s="114">
        <f>(幕後結果!$AE$2+幕後結果!$AE$4*幕後結果_最佳化!$Q1781)*12/3</f>
        <v>-0.8243162607604132</v>
      </c>
      <c r="AD780" s="114">
        <f>(幕後結果!$AF$2+幕後結果!$AF$4*幕後結果_最佳化!$R1781)*12/3</f>
        <v>-0.26822314810524084</v>
      </c>
      <c r="AE780" s="114">
        <f>(幕後結果!$AG$2+幕後結果!$AG$4*幕後結果_最佳化!$S1781)*12/3</f>
        <v>0.8954795250188482</v>
      </c>
      <c r="AF780" s="114">
        <f>(幕後結果!$AH$2+幕後結果!$AH$4*幕後結果_最佳化!$T1781)*12/3</f>
        <v>-1.1334116714934683</v>
      </c>
      <c r="AG780" s="114">
        <f>(幕後結果!$AI$2+幕後結果!$AI$4*幕後結果_最佳化!$U1781)*12/3</f>
        <v>-1.1814919019132215</v>
      </c>
      <c r="AH780" s="114">
        <f>(幕後結果!$AJ$2+幕後結果!$AJ$4*幕後結果_最佳化!$V1781)*12/3</f>
        <v>0.41982047413530821</v>
      </c>
      <c r="AI780" s="90">
        <f>(幕後結果!$AK$2+幕後結果!$AK$4*幕後結果_最佳化!$W1781)*12/3</f>
        <v>0.52299284285724235</v>
      </c>
      <c r="AJ780" s="50"/>
      <c r="AK780" s="50"/>
      <c r="AL780" s="50"/>
      <c r="AM780" s="98">
        <v>779</v>
      </c>
      <c r="AN780" s="118">
        <f t="shared" si="157"/>
        <v>0.14865000288826449</v>
      </c>
      <c r="AO780" s="118">
        <f t="shared" si="158"/>
        <v>4.9699814892017795E-2</v>
      </c>
      <c r="AP780" s="118">
        <f t="shared" si="159"/>
        <v>0.10952056319822626</v>
      </c>
      <c r="AQ780" s="118">
        <f t="shared" si="160"/>
        <v>0.18366846678030929</v>
      </c>
      <c r="AR780" s="118">
        <f t="shared" si="161"/>
        <v>6.7853346317937352E-2</v>
      </c>
      <c r="AS780" s="118">
        <f t="shared" si="162"/>
        <v>4.9946670005384802E-2</v>
      </c>
      <c r="AT780" s="118">
        <f t="shared" si="163"/>
        <v>9.5357329382662614E-2</v>
      </c>
      <c r="AU780" s="118">
        <f t="shared" si="164"/>
        <v>9.3418078775542548E-2</v>
      </c>
      <c r="AV780" s="118">
        <f t="shared" si="165"/>
        <v>0.11750012111271087</v>
      </c>
      <c r="AW780" s="118">
        <f t="shared" si="166"/>
        <v>8.4385606646943861E-2</v>
      </c>
      <c r="AX780" s="118">
        <f t="shared" si="167"/>
        <v>0.99999999999999989</v>
      </c>
      <c r="AY780" s="118">
        <f>SUMPRODUCT(AN780:AW780,幕後結果_最佳化!$Z$1005:$AI$1005)</f>
        <v>-0.1861006611534517</v>
      </c>
      <c r="AZ780" s="118">
        <f>(SUMPRODUCT(AN780:AW780,MMULT(AN780:AW780,幕後結果!$AB$9:$AK$18)))*252</f>
        <v>6.4074271112963779E-2</v>
      </c>
      <c r="BA780" s="118">
        <f t="shared" si="168"/>
        <v>0.25312896142670793</v>
      </c>
      <c r="BB780" s="113">
        <f t="shared" si="169"/>
        <v>-0.90467981167677469</v>
      </c>
      <c r="BC780" s="50"/>
      <c r="BD780" s="50"/>
    </row>
    <row r="781" spans="1:56">
      <c r="A781" s="85">
        <v>780</v>
      </c>
      <c r="B781" s="114">
        <v>1.896946799957E-3</v>
      </c>
      <c r="C781" s="114">
        <v>0.20217961184365918</v>
      </c>
      <c r="D781" s="114">
        <v>0.37926769306253116</v>
      </c>
      <c r="E781" s="114">
        <v>0.24369099097188718</v>
      </c>
      <c r="F781" s="114">
        <v>0.20423349046912631</v>
      </c>
      <c r="G781" s="114">
        <v>0.90771434450201216</v>
      </c>
      <c r="H781" s="114">
        <v>0.1116848933144392</v>
      </c>
      <c r="I781" s="114">
        <v>0.64067541839552256</v>
      </c>
      <c r="J781" s="114">
        <v>1.6728196902264569E-2</v>
      </c>
      <c r="K781" s="94">
        <v>0.61992355819463874</v>
      </c>
      <c r="L781" s="95"/>
      <c r="M781" s="96">
        <v>780</v>
      </c>
      <c r="N781" s="117">
        <v>-2.8948089515228261</v>
      </c>
      <c r="O781" s="117">
        <v>-0.83386116440752911</v>
      </c>
      <c r="P781" s="117">
        <v>-0.30740465410117629</v>
      </c>
      <c r="Q781" s="117">
        <v>-0.69447881500531328</v>
      </c>
      <c r="R781" s="117">
        <v>-0.82659442036979014</v>
      </c>
      <c r="S781" s="117">
        <v>1.3268106971725135</v>
      </c>
      <c r="T781" s="117">
        <v>-1.2176163806502889</v>
      </c>
      <c r="U781" s="114">
        <v>0.36026474214515125</v>
      </c>
      <c r="V781" s="114">
        <v>-2.1265631886891954</v>
      </c>
      <c r="W781" s="88">
        <v>0.30528003076862748</v>
      </c>
      <c r="X781" s="50"/>
      <c r="Y781" s="89">
        <v>780</v>
      </c>
      <c r="Z781" s="114">
        <f>(幕後結果!$AB$2+幕後結果!$AB$4*幕後結果_最佳化!$N1782)*12/3</f>
        <v>-3.6423415276113573</v>
      </c>
      <c r="AA781" s="114">
        <f>(幕後結果!$AC$2+幕後結果!$AC$4*幕後結果_最佳化!$O1782)*12/3</f>
        <v>-1.3475242321375307</v>
      </c>
      <c r="AB781" s="114">
        <f>(幕後結果!$AD$2+幕後結果!$AD$4*幕後結果_最佳化!$P1782)*12/3</f>
        <v>-4.6094897404908721</v>
      </c>
      <c r="AC781" s="114">
        <f>(幕後結果!$AE$2+幕後結果!$AE$4*幕後結果_最佳化!$Q1782)*12/3</f>
        <v>-1.3159085421222638</v>
      </c>
      <c r="AD781" s="114">
        <f>(幕後結果!$AF$2+幕後結果!$AF$4*幕後結果_最佳化!$R1782)*12/3</f>
        <v>-3.1336588397682994</v>
      </c>
      <c r="AE781" s="114">
        <f>(幕後結果!$AG$2+幕後結果!$AG$4*幕後結果_最佳化!$S1782)*12/3</f>
        <v>0.33227055531404115</v>
      </c>
      <c r="AF781" s="114">
        <f>(幕後結果!$AH$2+幕後結果!$AH$4*幕後結果_最佳化!$T1782)*12/3</f>
        <v>-0.95612756767243468</v>
      </c>
      <c r="AG781" s="114">
        <f>(幕後結果!$AI$2+幕後結果!$AI$4*幕後結果_最佳化!$U1782)*12/3</f>
        <v>-2.8441128426391682</v>
      </c>
      <c r="AH781" s="114">
        <f>(幕後結果!$AJ$2+幕後結果!$AJ$4*幕後結果_最佳化!$V1782)*12/3</f>
        <v>-0.91057563281538056</v>
      </c>
      <c r="AI781" s="90">
        <f>(幕後結果!$AK$2+幕後結果!$AK$4*幕後結果_最佳化!$W1782)*12/3</f>
        <v>-1.7916297187714592E-2</v>
      </c>
      <c r="AJ781" s="50"/>
      <c r="AK781" s="50"/>
      <c r="AL781" s="50"/>
      <c r="AM781" s="98">
        <v>780</v>
      </c>
      <c r="AN781" s="118">
        <f t="shared" si="157"/>
        <v>0.2117177720137953</v>
      </c>
      <c r="AO781" s="118">
        <f t="shared" si="158"/>
        <v>0.10629316218922498</v>
      </c>
      <c r="AP781" s="118">
        <f t="shared" si="159"/>
        <v>0.1800700435386455</v>
      </c>
      <c r="AQ781" s="118">
        <f t="shared" si="160"/>
        <v>7.9264024959914317E-2</v>
      </c>
      <c r="AR781" s="118">
        <f t="shared" si="161"/>
        <v>8.3376427869378933E-2</v>
      </c>
      <c r="AS781" s="118">
        <f t="shared" si="162"/>
        <v>7.9446522450259526E-3</v>
      </c>
      <c r="AT781" s="118">
        <f t="shared" si="163"/>
        <v>0.17898647067017531</v>
      </c>
      <c r="AU781" s="118">
        <f t="shared" si="164"/>
        <v>1.2268381478655317E-3</v>
      </c>
      <c r="AV781" s="118">
        <f t="shared" si="165"/>
        <v>9.9272645953444483E-2</v>
      </c>
      <c r="AW781" s="118">
        <f t="shared" si="166"/>
        <v>5.184796241252964E-2</v>
      </c>
      <c r="AX781" s="118">
        <f t="shared" si="167"/>
        <v>1</v>
      </c>
      <c r="AY781" s="118">
        <f>SUMPRODUCT(AN781:AW781,幕後結果_最佳化!$Z$1005:$AI$1005)</f>
        <v>-5.8237384257348389E-2</v>
      </c>
      <c r="AZ781" s="118">
        <f>(SUMPRODUCT(AN781:AW781,MMULT(AN781:AW781,幕後結果!$AB$9:$AK$18)))*252</f>
        <v>8.379205283988124E-2</v>
      </c>
      <c r="BA781" s="118">
        <f t="shared" si="168"/>
        <v>0.28946856969260282</v>
      </c>
      <c r="BB781" s="113">
        <f t="shared" si="169"/>
        <v>-0.34938986420788221</v>
      </c>
      <c r="BC781" s="50"/>
      <c r="BD781" s="50"/>
    </row>
    <row r="782" spans="1:56">
      <c r="A782" s="85">
        <v>781</v>
      </c>
      <c r="B782" s="114">
        <v>0.59759447398771437</v>
      </c>
      <c r="C782" s="114">
        <v>5.4490155840019927E-2</v>
      </c>
      <c r="D782" s="114">
        <v>4.0367606153133284E-3</v>
      </c>
      <c r="E782" s="114">
        <v>0.6156822877954653</v>
      </c>
      <c r="F782" s="114">
        <v>0.73759899503300863</v>
      </c>
      <c r="G782" s="114">
        <v>0.33702341143759518</v>
      </c>
      <c r="H782" s="114">
        <v>0.82320942155610877</v>
      </c>
      <c r="I782" s="114">
        <v>0.55822213419419353</v>
      </c>
      <c r="J782" s="114">
        <v>0.89522597723987118</v>
      </c>
      <c r="K782" s="94">
        <v>0.67263828987161922</v>
      </c>
      <c r="L782" s="95"/>
      <c r="M782" s="96">
        <v>781</v>
      </c>
      <c r="N782" s="117">
        <v>0.24712556134863486</v>
      </c>
      <c r="O782" s="117">
        <v>-1.6027932314774171</v>
      </c>
      <c r="P782" s="117">
        <v>-2.6489795688390996</v>
      </c>
      <c r="Q782" s="117">
        <v>0.29416028800052768</v>
      </c>
      <c r="R782" s="117">
        <v>0.63596074233947486</v>
      </c>
      <c r="S782" s="117">
        <v>-0.4206005077949882</v>
      </c>
      <c r="T782" s="117">
        <v>0.92766540910404649</v>
      </c>
      <c r="U782" s="114">
        <v>0.14646320903594875</v>
      </c>
      <c r="V782" s="114">
        <v>1.2548091628320841</v>
      </c>
      <c r="W782" s="88">
        <v>0.44721002985769692</v>
      </c>
      <c r="X782" s="50"/>
      <c r="Y782" s="89">
        <v>781</v>
      </c>
      <c r="Z782" s="114">
        <f>(幕後結果!$AB$2+幕後結果!$AB$4*幕後結果_最佳化!$N1783)*12/3</f>
        <v>0.25852851383616904</v>
      </c>
      <c r="AA782" s="114">
        <f>(幕後結果!$AC$2+幕後結果!$AC$4*幕後結果_最佳化!$O1783)*12/3</f>
        <v>-7.1047404217707388E-2</v>
      </c>
      <c r="AB782" s="114">
        <f>(幕後結果!$AD$2+幕後結果!$AD$4*幕後結果_最佳化!$P1783)*12/3</f>
        <v>-3.968423402261493</v>
      </c>
      <c r="AC782" s="114">
        <f>(幕後結果!$AE$2+幕後結果!$AE$4*幕後結果_最佳化!$Q1783)*12/3</f>
        <v>-0.45034609734761366</v>
      </c>
      <c r="AD782" s="114">
        <f>(幕後結果!$AF$2+幕後結果!$AF$4*幕後結果_最佳化!$R1783)*12/3</f>
        <v>-0.68177238991882883</v>
      </c>
      <c r="AE782" s="114">
        <f>(幕後結果!$AG$2+幕後結果!$AG$4*幕後結果_最佳化!$S1783)*12/3</f>
        <v>-0.22537049324011318</v>
      </c>
      <c r="AF782" s="114">
        <f>(幕後結果!$AH$2+幕後結果!$AH$4*幕後結果_最佳化!$T1783)*12/3</f>
        <v>2.1890330530739632E-2</v>
      </c>
      <c r="AG782" s="114">
        <f>(幕後結果!$AI$2+幕後結果!$AI$4*幕後結果_最佳化!$U1783)*12/3</f>
        <v>-1.5880326814543231</v>
      </c>
      <c r="AH782" s="114">
        <f>(幕後結果!$AJ$2+幕後結果!$AJ$4*幕後結果_最佳化!$V1783)*12/3</f>
        <v>1.0136362965677506</v>
      </c>
      <c r="AI782" s="90">
        <f>(幕後結果!$AK$2+幕後結果!$AK$4*幕後結果_最佳化!$W1783)*12/3</f>
        <v>1.6168706195151863</v>
      </c>
      <c r="AJ782" s="50"/>
      <c r="AK782" s="50"/>
      <c r="AL782" s="50"/>
      <c r="AM782" s="98">
        <v>781</v>
      </c>
      <c r="AN782" s="118">
        <f t="shared" si="157"/>
        <v>0.11788128859047768</v>
      </c>
      <c r="AO782" s="118">
        <f t="shared" si="158"/>
        <v>0.11680012332883023</v>
      </c>
      <c r="AP782" s="118">
        <f t="shared" si="159"/>
        <v>5.713794925732469E-2</v>
      </c>
      <c r="AQ782" s="118">
        <f t="shared" si="160"/>
        <v>0.1471924627816158</v>
      </c>
      <c r="AR782" s="118">
        <f t="shared" si="161"/>
        <v>7.8876320177816164E-2</v>
      </c>
      <c r="AS782" s="118">
        <f t="shared" si="162"/>
        <v>4.1166833010159852E-2</v>
      </c>
      <c r="AT782" s="118">
        <f t="shared" si="163"/>
        <v>0.10799891799320846</v>
      </c>
      <c r="AU782" s="118">
        <f t="shared" si="164"/>
        <v>5.0839416879247736E-2</v>
      </c>
      <c r="AV782" s="118">
        <f t="shared" si="165"/>
        <v>0.14666887658824121</v>
      </c>
      <c r="AW782" s="118">
        <f t="shared" si="166"/>
        <v>0.1354378113930782</v>
      </c>
      <c r="AX782" s="118">
        <f t="shared" si="167"/>
        <v>1</v>
      </c>
      <c r="AY782" s="118">
        <f>SUMPRODUCT(AN782:AW782,幕後結果_最佳化!$Z$1005:$AI$1005)</f>
        <v>8.0614174114415585E-2</v>
      </c>
      <c r="AZ782" s="118">
        <f>(SUMPRODUCT(AN782:AW782,MMULT(AN782:AW782,幕後結果!$AB$9:$AK$18)))*252</f>
        <v>5.53812736531809E-2</v>
      </c>
      <c r="BA782" s="118">
        <f t="shared" si="168"/>
        <v>0.23533226224464188</v>
      </c>
      <c r="BB782" s="113">
        <f t="shared" si="169"/>
        <v>0.16025925963015414</v>
      </c>
      <c r="BC782" s="50"/>
      <c r="BD782" s="50"/>
    </row>
    <row r="783" spans="1:56">
      <c r="A783" s="85">
        <v>782</v>
      </c>
      <c r="B783" s="114">
        <v>0.95847388358645569</v>
      </c>
      <c r="C783" s="114">
        <v>0.41665436422676483</v>
      </c>
      <c r="D783" s="114">
        <v>0.99891746706824747</v>
      </c>
      <c r="E783" s="114">
        <v>0.963591862084205</v>
      </c>
      <c r="F783" s="114">
        <v>0.98764601800957652</v>
      </c>
      <c r="G783" s="114">
        <v>0.53629419719138216</v>
      </c>
      <c r="H783" s="114">
        <v>0.54102629236304045</v>
      </c>
      <c r="I783" s="114">
        <v>2.7629365542140238E-2</v>
      </c>
      <c r="J783" s="114">
        <v>0.23785110520335473</v>
      </c>
      <c r="K783" s="94">
        <v>0.28823883857827348</v>
      </c>
      <c r="L783" s="95"/>
      <c r="M783" s="96">
        <v>782</v>
      </c>
      <c r="N783" s="117">
        <v>1.7332444315862641</v>
      </c>
      <c r="O783" s="117">
        <v>-0.21045992235745145</v>
      </c>
      <c r="P783" s="117">
        <v>3.0666024679172219</v>
      </c>
      <c r="Q783" s="117">
        <v>1.7939805343912647</v>
      </c>
      <c r="R783" s="117">
        <v>2.2459382414583247</v>
      </c>
      <c r="S783" s="117">
        <v>9.1101921802902913E-2</v>
      </c>
      <c r="T783" s="117">
        <v>0.10301959986618975</v>
      </c>
      <c r="U783" s="114">
        <v>-1.916836305026544</v>
      </c>
      <c r="V783" s="114">
        <v>-0.71323199578212504</v>
      </c>
      <c r="W783" s="88">
        <v>-0.55853710115616872</v>
      </c>
      <c r="X783" s="50"/>
      <c r="Y783" s="89">
        <v>782</v>
      </c>
      <c r="Z783" s="114">
        <f>(幕後結果!$AB$2+幕後結果!$AB$4*幕後結果_最佳化!$N1784)*12/3</f>
        <v>2.1036199870004855</v>
      </c>
      <c r="AA783" s="114">
        <f>(幕後結果!$AC$2+幕後結果!$AC$4*幕後結果_最佳化!$O1784)*12/3</f>
        <v>2.3462477180411394</v>
      </c>
      <c r="AB783" s="114">
        <f>(幕後結果!$AD$2+幕後結果!$AD$4*幕後結果_最佳化!$P1784)*12/3</f>
        <v>4.1982802918782252</v>
      </c>
      <c r="AC783" s="114">
        <f>(幕後結果!$AE$2+幕後結果!$AE$4*幕後結果_最佳化!$Q1784)*12/3</f>
        <v>0.79578388799360145</v>
      </c>
      <c r="AD783" s="114">
        <f>(幕後結果!$AF$2+幕後結果!$AF$4*幕後結果_最佳化!$R1784)*12/3</f>
        <v>2.9632699085246546</v>
      </c>
      <c r="AE783" s="114">
        <f>(幕後結果!$AG$2+幕後結果!$AG$4*幕後結果_最佳化!$S1784)*12/3</f>
        <v>1.960875421500839</v>
      </c>
      <c r="AF783" s="114">
        <f>(幕後結果!$AH$2+幕後結果!$AH$4*幕後結果_最佳化!$T1784)*12/3</f>
        <v>0.11311000382898356</v>
      </c>
      <c r="AG783" s="114">
        <f>(幕後結果!$AI$2+幕後結果!$AI$4*幕後結果_最佳化!$U1784)*12/3</f>
        <v>-1.1786328815665008</v>
      </c>
      <c r="AH783" s="114">
        <f>(幕後結果!$AJ$2+幕後結果!$AJ$4*幕後結果_最佳化!$V1784)*12/3</f>
        <v>0.99893198409654937</v>
      </c>
      <c r="AI783" s="90">
        <f>(幕後結果!$AK$2+幕後結果!$AK$4*幕後結果_最佳化!$W1784)*12/3</f>
        <v>1.3095556293963024</v>
      </c>
      <c r="AJ783" s="50"/>
      <c r="AK783" s="50"/>
      <c r="AL783" s="50"/>
      <c r="AM783" s="98">
        <v>782</v>
      </c>
      <c r="AN783" s="118">
        <f t="shared" si="157"/>
        <v>0.11902610545538093</v>
      </c>
      <c r="AO783" s="118">
        <f t="shared" si="158"/>
        <v>0.13547729530335709</v>
      </c>
      <c r="AP783" s="118">
        <f t="shared" si="159"/>
        <v>0.11580610902728793</v>
      </c>
      <c r="AQ783" s="118">
        <f t="shared" si="160"/>
        <v>6.8856248690435953E-2</v>
      </c>
      <c r="AR783" s="118">
        <f t="shared" si="161"/>
        <v>0.14425438438783011</v>
      </c>
      <c r="AS783" s="118">
        <f t="shared" si="162"/>
        <v>0.13356824052952701</v>
      </c>
      <c r="AT783" s="118">
        <f t="shared" si="163"/>
        <v>2.1897227358549109E-2</v>
      </c>
      <c r="AU783" s="118">
        <f t="shared" si="164"/>
        <v>0.12086627099174124</v>
      </c>
      <c r="AV783" s="118">
        <f t="shared" si="165"/>
        <v>7.7322090365586045E-3</v>
      </c>
      <c r="AW783" s="118">
        <f t="shared" si="166"/>
        <v>0.13251590921933204</v>
      </c>
      <c r="AX783" s="118">
        <f t="shared" si="167"/>
        <v>1</v>
      </c>
      <c r="AY783" s="118">
        <f>SUMPRODUCT(AN783:AW783,幕後結果_最佳化!$Z$1005:$AI$1005)</f>
        <v>-9.4619561551124651E-2</v>
      </c>
      <c r="AZ783" s="118">
        <f>(SUMPRODUCT(AN783:AW783,MMULT(AN783:AW783,幕後結果!$AB$9:$AK$18)))*252</f>
        <v>9.2983399653935053E-2</v>
      </c>
      <c r="BA783" s="118">
        <f t="shared" si="168"/>
        <v>0.30493179508528634</v>
      </c>
      <c r="BB783" s="113">
        <f t="shared" si="169"/>
        <v>-0.45098465875840144</v>
      </c>
      <c r="BC783" s="50"/>
      <c r="BD783" s="50"/>
    </row>
    <row r="784" spans="1:56">
      <c r="A784" s="85">
        <v>783</v>
      </c>
      <c r="B784" s="114">
        <v>0.23589335099718522</v>
      </c>
      <c r="C784" s="114">
        <v>0.2332875134015524</v>
      </c>
      <c r="D784" s="114">
        <v>0.73852542929249143</v>
      </c>
      <c r="E784" s="114">
        <v>0.99051148766208685</v>
      </c>
      <c r="F784" s="114">
        <v>0.42414365097529449</v>
      </c>
      <c r="G784" s="114">
        <v>0.92184308608818788</v>
      </c>
      <c r="H784" s="114">
        <v>0.44521269659866003</v>
      </c>
      <c r="I784" s="114">
        <v>0.43660021187840847</v>
      </c>
      <c r="J784" s="114">
        <v>0.61881679504960774</v>
      </c>
      <c r="K784" s="94">
        <v>0.92398139508072319</v>
      </c>
      <c r="L784" s="95"/>
      <c r="M784" s="96">
        <v>783</v>
      </c>
      <c r="N784" s="117">
        <v>-0.71957501163808779</v>
      </c>
      <c r="O784" s="117">
        <v>-0.72806299204892722</v>
      </c>
      <c r="P784" s="117">
        <v>0.63880600482224126</v>
      </c>
      <c r="Q784" s="117">
        <v>2.3459819850042809</v>
      </c>
      <c r="R784" s="117">
        <v>-0.19130416015778776</v>
      </c>
      <c r="S784" s="117">
        <v>1.4175786130870336</v>
      </c>
      <c r="T784" s="117">
        <v>-0.13776595312716827</v>
      </c>
      <c r="U784" s="114">
        <v>-0.15959461177533249</v>
      </c>
      <c r="V784" s="114">
        <v>0.3023747383028087</v>
      </c>
      <c r="W784" s="88">
        <v>1.4323726208244647</v>
      </c>
      <c r="X784" s="50"/>
      <c r="Y784" s="89">
        <v>783</v>
      </c>
      <c r="Z784" s="114">
        <f>(幕後結果!$AB$2+幕後結果!$AB$4*幕後結果_最佳化!$N1785)*12/3</f>
        <v>-0.94167896622607949</v>
      </c>
      <c r="AA784" s="114">
        <f>(幕後結果!$AC$2+幕後結果!$AC$4*幕後結果_最佳化!$O1785)*12/3</f>
        <v>0.19525127919452112</v>
      </c>
      <c r="AB784" s="114">
        <f>(幕後結果!$AD$2+幕後結果!$AD$4*幕後結果_最佳化!$P1785)*12/3</f>
        <v>-1.2162217432193099</v>
      </c>
      <c r="AC784" s="114">
        <f>(幕後結果!$AE$2+幕後結果!$AE$4*幕後結果_最佳化!$Q1785)*12/3</f>
        <v>0.85132559585561562</v>
      </c>
      <c r="AD784" s="114">
        <f>(幕後結果!$AF$2+幕後結果!$AF$4*幕後結果_最佳化!$R1785)*12/3</f>
        <v>-0.89864955186668849</v>
      </c>
      <c r="AE784" s="114">
        <f>(幕後結果!$AG$2+幕後結果!$AG$4*幕後結果_最佳化!$S1785)*12/3</f>
        <v>1.7959996037382748</v>
      </c>
      <c r="AF784" s="114">
        <f>(幕後結果!$AH$2+幕後結果!$AH$4*幕後結果_最佳化!$T1785)*12/3</f>
        <v>-7.3754514242416469E-2</v>
      </c>
      <c r="AG784" s="114">
        <f>(幕後結果!$AI$2+幕後結果!$AI$4*幕後結果_最佳化!$U1785)*12/3</f>
        <v>-1.0204969208531893</v>
      </c>
      <c r="AH784" s="114">
        <f>(幕後結果!$AJ$2+幕後結果!$AJ$4*幕後結果_最佳化!$V1785)*12/3</f>
        <v>1.2803719495298522</v>
      </c>
      <c r="AI784" s="90">
        <f>(幕後結果!$AK$2+幕後結果!$AK$4*幕後結果_最佳化!$W1785)*12/3</f>
        <v>2.7059055330523911</v>
      </c>
      <c r="AJ784" s="50"/>
      <c r="AK784" s="50"/>
      <c r="AL784" s="50"/>
      <c r="AM784" s="98">
        <v>783</v>
      </c>
      <c r="AN784" s="118">
        <f t="shared" si="157"/>
        <v>0.18236880574688355</v>
      </c>
      <c r="AO784" s="118">
        <f t="shared" si="158"/>
        <v>0.20221193130971296</v>
      </c>
      <c r="AP784" s="118">
        <f t="shared" si="159"/>
        <v>0.15381493869137869</v>
      </c>
      <c r="AQ784" s="118">
        <f t="shared" si="160"/>
        <v>0.10102381277325648</v>
      </c>
      <c r="AR784" s="118">
        <f t="shared" si="161"/>
        <v>5.5529402666734111E-2</v>
      </c>
      <c r="AS784" s="118">
        <f t="shared" si="162"/>
        <v>7.41534557858161E-3</v>
      </c>
      <c r="AT784" s="118">
        <f t="shared" si="163"/>
        <v>6.7708570201017587E-2</v>
      </c>
      <c r="AU784" s="118">
        <f t="shared" si="164"/>
        <v>6.8885224539378996E-3</v>
      </c>
      <c r="AV784" s="118">
        <f t="shared" si="165"/>
        <v>0.18247948993768504</v>
      </c>
      <c r="AW784" s="118">
        <f t="shared" si="166"/>
        <v>4.0559180640811994E-2</v>
      </c>
      <c r="AX784" s="118">
        <f t="shared" si="167"/>
        <v>0.99999999999999989</v>
      </c>
      <c r="AY784" s="118">
        <f>SUMPRODUCT(AN784:AW784,幕後結果_最佳化!$Z$1005:$AI$1005)</f>
        <v>0.18257345533167951</v>
      </c>
      <c r="AZ784" s="118">
        <f>(SUMPRODUCT(AN784:AW784,MMULT(AN784:AW784,幕後結果!$AB$9:$AK$18)))*252</f>
        <v>8.9088495728159259E-2</v>
      </c>
      <c r="BA784" s="118">
        <f t="shared" si="168"/>
        <v>0.2984769601295203</v>
      </c>
      <c r="BB784" s="113">
        <f t="shared" si="169"/>
        <v>0.46795389255864167</v>
      </c>
      <c r="BC784" s="50"/>
      <c r="BD784" s="50"/>
    </row>
    <row r="785" spans="1:56">
      <c r="A785" s="85">
        <v>784</v>
      </c>
      <c r="B785" s="114">
        <v>0.33426598020090736</v>
      </c>
      <c r="C785" s="114">
        <v>5.2682102060523706E-2</v>
      </c>
      <c r="D785" s="114">
        <v>0.30209648755272411</v>
      </c>
      <c r="E785" s="114">
        <v>0.98818502360662963</v>
      </c>
      <c r="F785" s="114">
        <v>0.468471600272093</v>
      </c>
      <c r="G785" s="114">
        <v>0.61763159783877564</v>
      </c>
      <c r="H785" s="114">
        <v>0.38005287788779274</v>
      </c>
      <c r="I785" s="114">
        <v>0.86772050617110108</v>
      </c>
      <c r="J785" s="114">
        <v>9.1907139803870663E-3</v>
      </c>
      <c r="K785" s="94">
        <v>0.68279951378487613</v>
      </c>
      <c r="L785" s="95"/>
      <c r="M785" s="96">
        <v>784</v>
      </c>
      <c r="N785" s="117">
        <v>-0.42816367543316186</v>
      </c>
      <c r="O785" s="117">
        <v>-1.6193861537380094</v>
      </c>
      <c r="P785" s="117">
        <v>-0.51838027373935502</v>
      </c>
      <c r="Q785" s="117">
        <v>2.2630930680075592</v>
      </c>
      <c r="R785" s="117">
        <v>-7.911242528344789E-2</v>
      </c>
      <c r="S785" s="117">
        <v>0.29926638038141712</v>
      </c>
      <c r="T785" s="117">
        <v>-0.30534191482364276</v>
      </c>
      <c r="U785" s="114">
        <v>1.1156803429413291</v>
      </c>
      <c r="V785" s="114">
        <v>-2.3578437519216005</v>
      </c>
      <c r="W785" s="88">
        <v>0.47554162404232297</v>
      </c>
      <c r="X785" s="50"/>
      <c r="Y785" s="89">
        <v>784</v>
      </c>
      <c r="Z785" s="114">
        <f>(幕後結果!$AB$2+幕後結果!$AB$4*幕後結果_最佳化!$N1786)*12/3</f>
        <v>-0.57987710610357546</v>
      </c>
      <c r="AA785" s="114">
        <f>(幕後結果!$AC$2+幕後結果!$AC$4*幕後結果_最佳化!$O1786)*12/3</f>
        <v>-0.53320983398239341</v>
      </c>
      <c r="AB785" s="114">
        <f>(幕後結果!$AD$2+幕後結果!$AD$4*幕後結果_最佳化!$P1786)*12/3</f>
        <v>-2.4791963915166466</v>
      </c>
      <c r="AC785" s="114">
        <f>(幕後結果!$AE$2+幕後結果!$AE$4*幕後結果_最佳化!$Q1786)*12/3</f>
        <v>0.7291060087450032</v>
      </c>
      <c r="AD785" s="114">
        <f>(幕後結果!$AF$2+幕後結果!$AF$4*幕後結果_最佳化!$R1786)*12/3</f>
        <v>-0.99450988969149245</v>
      </c>
      <c r="AE785" s="114">
        <f>(幕後結果!$AG$2+幕後結果!$AG$4*幕後結果_最佳化!$S1786)*12/3</f>
        <v>0.61538749768481127</v>
      </c>
      <c r="AF785" s="114">
        <f>(幕後結果!$AH$2+幕後結果!$AH$4*幕後結果_最佳化!$T1786)*12/3</f>
        <v>-0.19861996703342219</v>
      </c>
      <c r="AG785" s="114">
        <f>(幕後結果!$AI$2+幕後結果!$AI$4*幕後結果_最佳化!$U1786)*12/3</f>
        <v>0.49765776872463707</v>
      </c>
      <c r="AH785" s="114">
        <f>(幕後結果!$AJ$2+幕後結果!$AJ$4*幕後結果_最佳化!$V1786)*12/3</f>
        <v>-0.30032576741594952</v>
      </c>
      <c r="AI785" s="90">
        <f>(幕後結果!$AK$2+幕後結果!$AK$4*幕後結果_最佳化!$W1786)*12/3</f>
        <v>2.155705755872229</v>
      </c>
      <c r="AJ785" s="50"/>
      <c r="AK785" s="50"/>
      <c r="AL785" s="50"/>
      <c r="AM785" s="98">
        <v>784</v>
      </c>
      <c r="AN785" s="118">
        <f t="shared" si="157"/>
        <v>8.0725299025893982E-2</v>
      </c>
      <c r="AO785" s="118">
        <f t="shared" si="158"/>
        <v>0.18085684828998783</v>
      </c>
      <c r="AP785" s="118">
        <f t="shared" si="159"/>
        <v>0.14084885180477716</v>
      </c>
      <c r="AQ785" s="118">
        <f t="shared" si="160"/>
        <v>2.6786919145799476E-2</v>
      </c>
      <c r="AR785" s="118">
        <f t="shared" si="161"/>
        <v>2.2276210467486193E-2</v>
      </c>
      <c r="AS785" s="118">
        <f t="shared" si="162"/>
        <v>0.19482000328801038</v>
      </c>
      <c r="AT785" s="118">
        <f t="shared" si="163"/>
        <v>5.1656982777798739E-2</v>
      </c>
      <c r="AU785" s="118">
        <f t="shared" si="164"/>
        <v>4.0930833052343504E-2</v>
      </c>
      <c r="AV785" s="118">
        <f t="shared" si="165"/>
        <v>0.14415669927681266</v>
      </c>
      <c r="AW785" s="118">
        <f t="shared" si="166"/>
        <v>0.11694135287109</v>
      </c>
      <c r="AX785" s="118">
        <f t="shared" si="167"/>
        <v>0.99999999999999978</v>
      </c>
      <c r="AY785" s="118">
        <f>SUMPRODUCT(AN785:AW785,幕後結果_最佳化!$Z$1005:$AI$1005)</f>
        <v>0.30496398156172333</v>
      </c>
      <c r="AZ785" s="118">
        <f>(SUMPRODUCT(AN785:AW785,MMULT(AN785:AW785,幕後結果!$AB$9:$AK$18)))*252</f>
        <v>8.0363211242909155E-2</v>
      </c>
      <c r="BA785" s="118">
        <f t="shared" si="168"/>
        <v>0.28348405818124794</v>
      </c>
      <c r="BB785" s="113">
        <f t="shared" si="169"/>
        <v>0.92443992527498853</v>
      </c>
      <c r="BC785" s="50"/>
      <c r="BD785" s="50"/>
    </row>
    <row r="786" spans="1:56">
      <c r="A786" s="85">
        <v>785</v>
      </c>
      <c r="B786" s="114">
        <v>0.25343637627496718</v>
      </c>
      <c r="C786" s="114">
        <v>3.6374995160450396E-2</v>
      </c>
      <c r="D786" s="114">
        <v>0.30273233096938279</v>
      </c>
      <c r="E786" s="114">
        <v>0.93620636874578422</v>
      </c>
      <c r="F786" s="114">
        <v>0.27147146867581728</v>
      </c>
      <c r="G786" s="114">
        <v>0.10188367984588642</v>
      </c>
      <c r="H786" s="114">
        <v>0.43173374304421697</v>
      </c>
      <c r="I786" s="114">
        <v>0.76891027815048951</v>
      </c>
      <c r="J786" s="114">
        <v>0.94689875495803077</v>
      </c>
      <c r="K786" s="94">
        <v>0.17780020304322575</v>
      </c>
      <c r="L786" s="95"/>
      <c r="M786" s="96">
        <v>785</v>
      </c>
      <c r="N786" s="117">
        <v>-0.66371497579332317</v>
      </c>
      <c r="O786" s="117">
        <v>-1.7943959661687667</v>
      </c>
      <c r="P786" s="117">
        <v>-0.51655811326400869</v>
      </c>
      <c r="Q786" s="117">
        <v>1.5236856233053291</v>
      </c>
      <c r="R786" s="117">
        <v>-0.60836874311331235</v>
      </c>
      <c r="S786" s="117">
        <v>-1.270891193815108</v>
      </c>
      <c r="T786" s="117">
        <v>-0.17196189497728537</v>
      </c>
      <c r="U786" s="114">
        <v>0.73526282524822206</v>
      </c>
      <c r="V786" s="114">
        <v>1.6154998625307304</v>
      </c>
      <c r="W786" s="88">
        <v>-0.92378089123126583</v>
      </c>
      <c r="X786" s="50"/>
      <c r="Y786" s="89">
        <v>785</v>
      </c>
      <c r="Z786" s="114">
        <f>(幕後結果!$AB$2+幕後結果!$AB$4*幕後結果_最佳化!$N1787)*12/3</f>
        <v>-0.8723259165529077</v>
      </c>
      <c r="AA786" s="114">
        <f>(幕後結果!$AC$2+幕後結果!$AC$4*幕後結果_最佳化!$O1787)*12/3</f>
        <v>-0.86918162010006184</v>
      </c>
      <c r="AB786" s="114">
        <f>(幕後結果!$AD$2+幕後結果!$AD$4*幕後結果_最佳化!$P1787)*12/3</f>
        <v>-2.8052079154475305</v>
      </c>
      <c r="AC786" s="114">
        <f>(幕後結果!$AE$2+幕後結果!$AE$4*幕後結果_最佳化!$Q1787)*12/3</f>
        <v>0.21344923024364246</v>
      </c>
      <c r="AD786" s="114">
        <f>(幕後結果!$AF$2+幕後結果!$AF$4*幕後結果_最佳化!$R1787)*12/3</f>
        <v>-1.7946447426706247</v>
      </c>
      <c r="AE786" s="114">
        <f>(幕後結果!$AG$2+幕後結果!$AG$4*幕後結果_最佳化!$S1787)*12/3</f>
        <v>-1.1180324217180808</v>
      </c>
      <c r="AF786" s="114">
        <f>(幕後結果!$AH$2+幕後結果!$AH$4*幕後結果_最佳化!$T1787)*12/3</f>
        <v>-0.27478668623441949</v>
      </c>
      <c r="AG786" s="114">
        <f>(幕後結果!$AI$2+幕後結果!$AI$4*幕後結果_最佳化!$U1787)*12/3</f>
        <v>-0.55183740269726966</v>
      </c>
      <c r="AH786" s="114">
        <f>(幕後結果!$AJ$2+幕後結果!$AJ$4*幕後結果_最佳化!$V1787)*12/3</f>
        <v>1.2195389527909908</v>
      </c>
      <c r="AI786" s="90">
        <f>(幕後結果!$AK$2+幕後結果!$AK$4*幕後結果_最佳化!$W1787)*12/3</f>
        <v>0.52433348305877292</v>
      </c>
      <c r="AJ786" s="50"/>
      <c r="AK786" s="50"/>
      <c r="AL786" s="50"/>
      <c r="AM786" s="98">
        <v>785</v>
      </c>
      <c r="AN786" s="118">
        <f t="shared" si="157"/>
        <v>0.1170982431167842</v>
      </c>
      <c r="AO786" s="118">
        <f t="shared" si="158"/>
        <v>0.10068943803766248</v>
      </c>
      <c r="AP786" s="118">
        <f t="shared" si="159"/>
        <v>0.12428221851926594</v>
      </c>
      <c r="AQ786" s="118">
        <f t="shared" si="160"/>
        <v>6.2056482686441539E-2</v>
      </c>
      <c r="AR786" s="118">
        <f t="shared" si="161"/>
        <v>7.3571684445502994E-2</v>
      </c>
      <c r="AS786" s="118">
        <f t="shared" si="162"/>
        <v>9.4519249240716821E-2</v>
      </c>
      <c r="AT786" s="118">
        <f t="shared" si="163"/>
        <v>2.398988200315625E-2</v>
      </c>
      <c r="AU786" s="118">
        <f t="shared" si="164"/>
        <v>0.14539715777315682</v>
      </c>
      <c r="AV786" s="118">
        <f t="shared" si="165"/>
        <v>0.1391991203957742</v>
      </c>
      <c r="AW786" s="118">
        <f t="shared" si="166"/>
        <v>0.11919652378153887</v>
      </c>
      <c r="AX786" s="118">
        <f t="shared" si="167"/>
        <v>1</v>
      </c>
      <c r="AY786" s="118">
        <f>SUMPRODUCT(AN786:AW786,幕後結果_最佳化!$Z$1005:$AI$1005)</f>
        <v>-6.8912471007146897E-2</v>
      </c>
      <c r="AZ786" s="118">
        <f>(SUMPRODUCT(AN786:AW786,MMULT(AN786:AW786,幕後結果!$AB$9:$AK$18)))*252</f>
        <v>8.1519790949543106E-2</v>
      </c>
      <c r="BA786" s="118">
        <f t="shared" si="168"/>
        <v>0.2855167087046625</v>
      </c>
      <c r="BB786" s="113">
        <f t="shared" si="169"/>
        <v>-0.39161445757209723</v>
      </c>
      <c r="BC786" s="50"/>
      <c r="BD786" s="50"/>
    </row>
    <row r="787" spans="1:56">
      <c r="A787" s="85">
        <v>786</v>
      </c>
      <c r="B787" s="114">
        <v>0.62654544913523202</v>
      </c>
      <c r="C787" s="114">
        <v>0.9151113400243216</v>
      </c>
      <c r="D787" s="114">
        <v>0.8112036155271336</v>
      </c>
      <c r="E787" s="114">
        <v>0.95027378886040359</v>
      </c>
      <c r="F787" s="114">
        <v>0.1724598686901706</v>
      </c>
      <c r="G787" s="114">
        <v>0.46443912783931229</v>
      </c>
      <c r="H787" s="114">
        <v>0.18594716970508252</v>
      </c>
      <c r="I787" s="114">
        <v>0.24682248534389828</v>
      </c>
      <c r="J787" s="114">
        <v>0.32789228721027142</v>
      </c>
      <c r="K787" s="94">
        <v>0.65007102997754251</v>
      </c>
      <c r="L787" s="95"/>
      <c r="M787" s="96">
        <v>786</v>
      </c>
      <c r="N787" s="117">
        <v>0.32271762660412573</v>
      </c>
      <c r="O787" s="117">
        <v>1.3729196729823772</v>
      </c>
      <c r="P787" s="117">
        <v>0.88234037484363947</v>
      </c>
      <c r="Q787" s="117">
        <v>1.6475140911697526</v>
      </c>
      <c r="R787" s="117">
        <v>-0.94448916248072512</v>
      </c>
      <c r="S787" s="117">
        <v>-8.9256258811268488E-2</v>
      </c>
      <c r="T787" s="117">
        <v>-0.89293059914106376</v>
      </c>
      <c r="U787" s="114">
        <v>-0.68452300026691926</v>
      </c>
      <c r="V787" s="114">
        <v>-0.44574068195917976</v>
      </c>
      <c r="W787" s="88">
        <v>0.38551223960759268</v>
      </c>
      <c r="X787" s="50"/>
      <c r="Y787" s="89">
        <v>786</v>
      </c>
      <c r="Z787" s="114">
        <f>(幕後結果!$AB$2+幕後結果!$AB$4*幕後結果_最佳化!$N1788)*12/3</f>
        <v>0.3523798724556077</v>
      </c>
      <c r="AA787" s="114">
        <f>(幕後結果!$AC$2+幕後結果!$AC$4*幕後結果_最佳化!$O1788)*12/3</f>
        <v>3.0519090100299704</v>
      </c>
      <c r="AB787" s="114">
        <f>(幕後結果!$AD$2+幕後結果!$AD$4*幕後結果_最佳化!$P1788)*12/3</f>
        <v>1.0382111267370322</v>
      </c>
      <c r="AC787" s="114">
        <f>(幕後結果!$AE$2+幕後結果!$AE$4*幕後結果_最佳化!$Q1788)*12/3</f>
        <v>0.75103890466969991</v>
      </c>
      <c r="AD787" s="114">
        <f>(幕後結果!$AF$2+幕後結果!$AF$4*幕後結果_最佳化!$R1788)*12/3</f>
        <v>-1.057218131878066</v>
      </c>
      <c r="AE787" s="114">
        <f>(幕後結果!$AG$2+幕後結果!$AG$4*幕後結果_最佳化!$S1788)*12/3</f>
        <v>0.92414445940447087</v>
      </c>
      <c r="AF787" s="114">
        <f>(幕後結果!$AH$2+幕後結果!$AH$4*幕後結果_最佳化!$T1788)*12/3</f>
        <v>-0.39676208176403233</v>
      </c>
      <c r="AG787" s="114">
        <f>(幕後結果!$AI$2+幕後結果!$AI$4*幕後結果_最佳化!$U1788)*12/3</f>
        <v>-2.2375692950489912</v>
      </c>
      <c r="AH787" s="114">
        <f>(幕後結果!$AJ$2+幕後結果!$AJ$4*幕後結果_最佳化!$V1788)*12/3</f>
        <v>0.83337701879177695</v>
      </c>
      <c r="AI787" s="90">
        <f>(幕後結果!$AK$2+幕後結果!$AK$4*幕後結果_最佳化!$W1788)*12/3</f>
        <v>1.6062141685109903</v>
      </c>
      <c r="AJ787" s="50"/>
      <c r="AK787" s="50"/>
      <c r="AL787" s="50"/>
      <c r="AM787" s="98">
        <v>786</v>
      </c>
      <c r="AN787" s="118">
        <f t="shared" si="157"/>
        <v>0.2217667628872379</v>
      </c>
      <c r="AO787" s="118">
        <f t="shared" si="158"/>
        <v>5.0074129291710914E-2</v>
      </c>
      <c r="AP787" s="118">
        <f t="shared" si="159"/>
        <v>2.9410809555511636E-2</v>
      </c>
      <c r="AQ787" s="118">
        <f t="shared" si="160"/>
        <v>5.3833956020167941E-3</v>
      </c>
      <c r="AR787" s="118">
        <f t="shared" si="161"/>
        <v>0.17984800502306414</v>
      </c>
      <c r="AS787" s="118">
        <f t="shared" si="162"/>
        <v>0.11945599166388703</v>
      </c>
      <c r="AT787" s="118">
        <f t="shared" si="163"/>
        <v>0.19651218960023295</v>
      </c>
      <c r="AU787" s="118">
        <f t="shared" si="164"/>
        <v>8.7885134219112759E-2</v>
      </c>
      <c r="AV787" s="118">
        <f t="shared" si="165"/>
        <v>3.2492922188408262E-2</v>
      </c>
      <c r="AW787" s="118">
        <f t="shared" si="166"/>
        <v>7.7170659968817695E-2</v>
      </c>
      <c r="AX787" s="118">
        <f t="shared" si="167"/>
        <v>1.0000000000000002</v>
      </c>
      <c r="AY787" s="118">
        <f>SUMPRODUCT(AN787:AW787,幕後結果_最佳化!$Z$1005:$AI$1005)</f>
        <v>-0.19112589785521769</v>
      </c>
      <c r="AZ787" s="118">
        <f>(SUMPRODUCT(AN787:AW787,MMULT(AN787:AW787,幕後結果!$AB$9:$AK$18)))*252</f>
        <v>7.004030503436709E-2</v>
      </c>
      <c r="BA787" s="118">
        <f t="shared" si="168"/>
        <v>0.26465128950066935</v>
      </c>
      <c r="BB787" s="113">
        <f t="shared" si="169"/>
        <v>-0.88428020999544688</v>
      </c>
      <c r="BC787" s="50"/>
      <c r="BD787" s="50"/>
    </row>
    <row r="788" spans="1:56">
      <c r="A788" s="85">
        <v>787</v>
      </c>
      <c r="B788" s="114">
        <v>0.63615587244024496</v>
      </c>
      <c r="C788" s="114">
        <v>0.15464837968733147</v>
      </c>
      <c r="D788" s="114">
        <v>0.61972493910750392</v>
      </c>
      <c r="E788" s="114">
        <v>0.44121742338144876</v>
      </c>
      <c r="F788" s="114">
        <v>5.8645112299126279E-2</v>
      </c>
      <c r="G788" s="114">
        <v>0.88933916026352922</v>
      </c>
      <c r="H788" s="114">
        <v>0.15230618704698085</v>
      </c>
      <c r="I788" s="114">
        <v>0.38103360727703128</v>
      </c>
      <c r="J788" s="114">
        <v>0.27855937817941201</v>
      </c>
      <c r="K788" s="94">
        <v>1.8553133545258005E-2</v>
      </c>
      <c r="L788" s="95"/>
      <c r="M788" s="96">
        <v>787</v>
      </c>
      <c r="N788" s="117">
        <v>0.34820230728458584</v>
      </c>
      <c r="O788" s="117">
        <v>-1.0166987525308873</v>
      </c>
      <c r="P788" s="117">
        <v>0.3047584595819221</v>
      </c>
      <c r="Q788" s="117">
        <v>-0.14788332685187944</v>
      </c>
      <c r="R788" s="117">
        <v>-1.5662494736074666</v>
      </c>
      <c r="S788" s="117">
        <v>1.2230212256633239</v>
      </c>
      <c r="T788" s="117">
        <v>-1.0265925275961925</v>
      </c>
      <c r="U788" s="114">
        <v>-0.30276728780952422</v>
      </c>
      <c r="V788" s="114">
        <v>-0.58712649212197221</v>
      </c>
      <c r="W788" s="88">
        <v>-2.0845929267604664</v>
      </c>
      <c r="X788" s="50"/>
      <c r="Y788" s="89">
        <v>787</v>
      </c>
      <c r="Z788" s="114">
        <f>(幕後結果!$AB$2+幕後結果!$AB$4*幕後結果_最佳化!$N1789)*12/3</f>
        <v>0.38402038786896336</v>
      </c>
      <c r="AA788" s="114">
        <f>(幕後結果!$AC$2+幕後結果!$AC$4*幕後結果_最佳化!$O1789)*12/3</f>
        <v>0.60084742996485641</v>
      </c>
      <c r="AB788" s="114">
        <f>(幕後結果!$AD$2+幕後結果!$AD$4*幕後結果_最佳化!$P1789)*12/3</f>
        <v>-0.52667436894074493</v>
      </c>
      <c r="AC788" s="114">
        <f>(幕後結果!$AE$2+幕後結果!$AE$4*幕後結果_最佳化!$Q1789)*12/3</f>
        <v>-0.6653393818367519</v>
      </c>
      <c r="AD788" s="114">
        <f>(幕後結果!$AF$2+幕後結果!$AF$4*幕後結果_最佳化!$R1789)*12/3</f>
        <v>-2.4478288052114019</v>
      </c>
      <c r="AE788" s="114">
        <f>(幕後結果!$AG$2+幕後結果!$AG$4*幕後結果_最佳化!$S1789)*12/3</f>
        <v>1.1544514483777883</v>
      </c>
      <c r="AF788" s="114">
        <f>(幕後結果!$AH$2+幕後結果!$AH$4*幕後結果_最佳化!$T1789)*12/3</f>
        <v>-0.87858412751226878</v>
      </c>
      <c r="AG788" s="114">
        <f>(幕後結果!$AI$2+幕後結果!$AI$4*幕後結果_最佳化!$U1789)*12/3</f>
        <v>-2.1742619173608317</v>
      </c>
      <c r="AH788" s="114">
        <f>(幕後結果!$AJ$2+幕後結果!$AJ$4*幕後結果_最佳化!$V1789)*12/3</f>
        <v>0.14655465441078774</v>
      </c>
      <c r="AI788" s="90">
        <f>(幕後結果!$AK$2+幕後結果!$AK$4*幕後結果_最佳化!$W1789)*12/3</f>
        <v>-1.2090695903692632</v>
      </c>
      <c r="AJ788" s="50"/>
      <c r="AK788" s="50"/>
      <c r="AL788" s="50"/>
      <c r="AM788" s="98">
        <v>787</v>
      </c>
      <c r="AN788" s="118">
        <f t="shared" si="157"/>
        <v>1.0282185893018249E-2</v>
      </c>
      <c r="AO788" s="118">
        <f t="shared" si="158"/>
        <v>8.3747330144398252E-2</v>
      </c>
      <c r="AP788" s="118">
        <f t="shared" si="159"/>
        <v>5.9173652620154053E-2</v>
      </c>
      <c r="AQ788" s="118">
        <f t="shared" si="160"/>
        <v>0.13852936778683467</v>
      </c>
      <c r="AR788" s="118">
        <f t="shared" si="161"/>
        <v>0.11399174935830894</v>
      </c>
      <c r="AS788" s="118">
        <f t="shared" si="162"/>
        <v>3.6114149525077258E-2</v>
      </c>
      <c r="AT788" s="118">
        <f t="shared" si="163"/>
        <v>0.20433677851000995</v>
      </c>
      <c r="AU788" s="118">
        <f t="shared" si="164"/>
        <v>8.3415691644542267E-2</v>
      </c>
      <c r="AV788" s="118">
        <f t="shared" si="165"/>
        <v>0.12969573274893006</v>
      </c>
      <c r="AW788" s="118">
        <f t="shared" si="166"/>
        <v>0.14071336176872626</v>
      </c>
      <c r="AX788" s="118">
        <f t="shared" si="167"/>
        <v>0.99999999999999989</v>
      </c>
      <c r="AY788" s="118">
        <f>SUMPRODUCT(AN788:AW788,幕後結果_最佳化!$Z$1005:$AI$1005)</f>
        <v>-9.0098623415204249E-2</v>
      </c>
      <c r="AZ788" s="118">
        <f>(SUMPRODUCT(AN788:AW788,MMULT(AN788:AW788,幕後結果!$AB$9:$AK$18)))*252</f>
        <v>4.6790873521834052E-2</v>
      </c>
      <c r="BA788" s="118">
        <f t="shared" si="168"/>
        <v>0.21631198191925027</v>
      </c>
      <c r="BB788" s="113">
        <f t="shared" si="169"/>
        <v>-0.61484630779654603</v>
      </c>
      <c r="BC788" s="50"/>
      <c r="BD788" s="50"/>
    </row>
    <row r="789" spans="1:56">
      <c r="A789" s="85">
        <v>788</v>
      </c>
      <c r="B789" s="114">
        <v>2.9152196946718778E-2</v>
      </c>
      <c r="C789" s="114">
        <v>0.2192620624367152</v>
      </c>
      <c r="D789" s="114">
        <v>0.14762581774006045</v>
      </c>
      <c r="E789" s="114">
        <v>0.13883010807994101</v>
      </c>
      <c r="F789" s="114">
        <v>2.4658711961031088E-2</v>
      </c>
      <c r="G789" s="114">
        <v>0.1903974146391485</v>
      </c>
      <c r="H789" s="114">
        <v>3.2939381578355853E-2</v>
      </c>
      <c r="I789" s="114">
        <v>6.4930669882424796E-2</v>
      </c>
      <c r="J789" s="114">
        <v>0.24421646353279347</v>
      </c>
      <c r="K789" s="94">
        <v>0.36540748405680157</v>
      </c>
      <c r="L789" s="95"/>
      <c r="M789" s="96">
        <v>788</v>
      </c>
      <c r="N789" s="117">
        <v>-1.8934022692252364</v>
      </c>
      <c r="O789" s="117">
        <v>-0.77468786237048259</v>
      </c>
      <c r="P789" s="117">
        <v>-1.0466703667561721</v>
      </c>
      <c r="Q789" s="117">
        <v>-1.085590474012502</v>
      </c>
      <c r="R789" s="117">
        <v>-1.9658371590553398</v>
      </c>
      <c r="S789" s="117">
        <v>-0.87643273445028147</v>
      </c>
      <c r="T789" s="117">
        <v>-1.839247689929278</v>
      </c>
      <c r="U789" s="114">
        <v>-1.5146489070630311</v>
      </c>
      <c r="V789" s="114">
        <v>-0.69280341777795384</v>
      </c>
      <c r="W789" s="88">
        <v>-0.34404164406368859</v>
      </c>
      <c r="X789" s="50"/>
      <c r="Y789" s="89">
        <v>788</v>
      </c>
      <c r="Z789" s="114">
        <f>(幕後結果!$AB$2+幕後結果!$AB$4*幕後結果_最佳化!$N1790)*12/3</f>
        <v>-2.3990446637598093</v>
      </c>
      <c r="AA789" s="114">
        <f>(幕後結果!$AC$2+幕後結果!$AC$4*幕後結果_最佳化!$O1790)*12/3</f>
        <v>-0.62647077522887318</v>
      </c>
      <c r="AB789" s="114">
        <f>(幕後結果!$AD$2+幕後結果!$AD$4*幕後結果_最佳化!$P1790)*12/3</f>
        <v>-4.2719545643712831</v>
      </c>
      <c r="AC789" s="114">
        <f>(幕後結果!$AE$2+幕後結果!$AE$4*幕後結果_最佳化!$Q1790)*12/3</f>
        <v>-1.4557399480656255</v>
      </c>
      <c r="AD789" s="114">
        <f>(幕後結果!$AF$2+幕後結果!$AF$4*幕後結果_最佳化!$R1790)*12/3</f>
        <v>-4.1007736940177395</v>
      </c>
      <c r="AE789" s="114">
        <f>(幕後結果!$AG$2+幕後結果!$AG$4*幕後結果_最佳化!$S1790)*12/3</f>
        <v>-1.6721683453994494</v>
      </c>
      <c r="AF789" s="114">
        <f>(幕後結果!$AH$2+幕後結果!$AH$4*幕後結果_最佳化!$T1790)*12/3</f>
        <v>-1.3156681770898624</v>
      </c>
      <c r="AG789" s="114">
        <f>(幕後結果!$AI$2+幕後結果!$AI$4*幕後結果_最佳化!$U1790)*12/3</f>
        <v>-5.8763156409021313</v>
      </c>
      <c r="AH789" s="114">
        <f>(幕後結果!$AJ$2+幕後結果!$AJ$4*幕後結果_最佳化!$V1790)*12/3</f>
        <v>-0.71113146673668692</v>
      </c>
      <c r="AI789" s="90">
        <f>(幕後結果!$AK$2+幕後結果!$AK$4*幕後結果_最佳化!$W1790)*12/3</f>
        <v>-1.064591922850163</v>
      </c>
      <c r="AJ789" s="50"/>
      <c r="AK789" s="50"/>
      <c r="AL789" s="50"/>
      <c r="AM789" s="98">
        <v>788</v>
      </c>
      <c r="AN789" s="118">
        <f t="shared" si="157"/>
        <v>0.17516965878862564</v>
      </c>
      <c r="AO789" s="118">
        <f t="shared" si="158"/>
        <v>0.17505811618148323</v>
      </c>
      <c r="AP789" s="118">
        <f t="shared" si="159"/>
        <v>0.13133753715737964</v>
      </c>
      <c r="AQ789" s="118">
        <f t="shared" si="160"/>
        <v>1.2732704208212115E-2</v>
      </c>
      <c r="AR789" s="118">
        <f t="shared" si="161"/>
        <v>4.4981041109709699E-2</v>
      </c>
      <c r="AS789" s="118">
        <f t="shared" si="162"/>
        <v>8.2177563953805599E-2</v>
      </c>
      <c r="AT789" s="118">
        <f t="shared" si="163"/>
        <v>5.4734444745570397E-2</v>
      </c>
      <c r="AU789" s="118">
        <f t="shared" si="164"/>
        <v>0.17943449023959898</v>
      </c>
      <c r="AV789" s="118">
        <f t="shared" si="165"/>
        <v>9.7344815492462558E-2</v>
      </c>
      <c r="AW789" s="118">
        <f t="shared" si="166"/>
        <v>4.7029628123152235E-2</v>
      </c>
      <c r="AX789" s="118">
        <f t="shared" si="167"/>
        <v>1.0000000000000002</v>
      </c>
      <c r="AY789" s="118">
        <f>SUMPRODUCT(AN789:AW789,幕後結果_最佳化!$Z$1005:$AI$1005)</f>
        <v>-7.9442563790761103E-2</v>
      </c>
      <c r="AZ789" s="118">
        <f>(SUMPRODUCT(AN789:AW789,MMULT(AN789:AW789,幕後結果!$AB$9:$AK$18)))*252</f>
        <v>0.10169288412235415</v>
      </c>
      <c r="BA789" s="118">
        <f t="shared" si="168"/>
        <v>0.31889321742921117</v>
      </c>
      <c r="BB789" s="113">
        <f t="shared" si="169"/>
        <v>-0.38364743150399261</v>
      </c>
      <c r="BC789" s="50"/>
      <c r="BD789" s="50"/>
    </row>
    <row r="790" spans="1:56">
      <c r="A790" s="85">
        <v>789</v>
      </c>
      <c r="B790" s="114">
        <v>0.53061381488425163</v>
      </c>
      <c r="C790" s="114">
        <v>3.811276865818769E-2</v>
      </c>
      <c r="D790" s="114">
        <v>0.76174310250049371</v>
      </c>
      <c r="E790" s="114">
        <v>0.54518136785986626</v>
      </c>
      <c r="F790" s="114">
        <v>0.80895060480373604</v>
      </c>
      <c r="G790" s="114">
        <v>0.90184832109188928</v>
      </c>
      <c r="H790" s="114">
        <v>0.3041101895417162</v>
      </c>
      <c r="I790" s="114">
        <v>0.36523744592595153</v>
      </c>
      <c r="J790" s="114">
        <v>0.84592155763465993</v>
      </c>
      <c r="K790" s="94">
        <v>0.84848233905727399</v>
      </c>
      <c r="L790" s="95"/>
      <c r="M790" s="96">
        <v>789</v>
      </c>
      <c r="N790" s="117">
        <v>7.681292276777367E-2</v>
      </c>
      <c r="O790" s="117">
        <v>-1.7730191282044683</v>
      </c>
      <c r="P790" s="117">
        <v>0.71192084224974939</v>
      </c>
      <c r="Q790" s="117">
        <v>0.1134960881094912</v>
      </c>
      <c r="R790" s="117">
        <v>0.87403574024861141</v>
      </c>
      <c r="S790" s="117">
        <v>1.2921553299115711</v>
      </c>
      <c r="T790" s="117">
        <v>-0.51261539930195699</v>
      </c>
      <c r="U790" s="114">
        <v>-0.34449388785650825</v>
      </c>
      <c r="V790" s="114">
        <v>1.0190970706743829</v>
      </c>
      <c r="W790" s="88">
        <v>1.0299460713226871</v>
      </c>
      <c r="X790" s="50"/>
      <c r="Y790" s="89">
        <v>789</v>
      </c>
      <c r="Z790" s="114">
        <f>(幕後結果!$AB$2+幕後結果!$AB$4*幕後結果_最佳化!$N1791)*12/3</f>
        <v>4.7076789811282771E-2</v>
      </c>
      <c r="AA790" s="114">
        <f>(幕後結果!$AC$2+幕後結果!$AC$4*幕後結果_最佳化!$O1791)*12/3</f>
        <v>-0.3590853399466909</v>
      </c>
      <c r="AB790" s="114">
        <f>(幕後結果!$AD$2+幕後結果!$AD$4*幕後結果_最佳化!$P1791)*12/3</f>
        <v>-0.70800283955652465</v>
      </c>
      <c r="AC790" s="114">
        <f>(幕後結果!$AE$2+幕後結果!$AE$4*幕後結果_最佳化!$Q1791)*12/3</f>
        <v>-0.61424687497921515</v>
      </c>
      <c r="AD790" s="114">
        <f>(幕後結果!$AF$2+幕後結果!$AF$4*幕後結果_最佳化!$R1791)*12/3</f>
        <v>-1.8205927423162627E-2</v>
      </c>
      <c r="AE790" s="114">
        <f>(幕後結果!$AG$2+幕後結果!$AG$4*幕後結果_最佳化!$S1791)*12/3</f>
        <v>1.5087104816210413</v>
      </c>
      <c r="AF790" s="114">
        <f>(幕後結果!$AH$2+幕後結果!$AH$4*幕後結果_最佳化!$T1791)*12/3</f>
        <v>-0.54032899826271974</v>
      </c>
      <c r="AG790" s="114">
        <f>(幕後結果!$AI$2+幕後結果!$AI$4*幕後結果_最佳化!$U1791)*12/3</f>
        <v>-1.2093784886028294</v>
      </c>
      <c r="AH790" s="114">
        <f>(幕後結果!$AJ$2+幕後結果!$AJ$4*幕後結果_最佳化!$V1791)*12/3</f>
        <v>0.95024094607012211</v>
      </c>
      <c r="AI790" s="90">
        <f>(幕後結果!$AK$2+幕後結果!$AK$4*幕後結果_最佳化!$W1791)*12/3</f>
        <v>1.6433754057623657</v>
      </c>
      <c r="AJ790" s="50"/>
      <c r="AK790" s="50"/>
      <c r="AL790" s="50"/>
      <c r="AM790" s="98">
        <v>789</v>
      </c>
      <c r="AN790" s="118">
        <f t="shared" si="157"/>
        <v>9.9990326489692583E-2</v>
      </c>
      <c r="AO790" s="118">
        <f t="shared" si="158"/>
        <v>0.13214858399413174</v>
      </c>
      <c r="AP790" s="118">
        <f t="shared" si="159"/>
        <v>0.11625965590586695</v>
      </c>
      <c r="AQ790" s="118">
        <f t="shared" si="160"/>
        <v>9.6342208264980314E-2</v>
      </c>
      <c r="AR790" s="118">
        <f t="shared" si="161"/>
        <v>0.13753594068992467</v>
      </c>
      <c r="AS790" s="118">
        <f t="shared" si="162"/>
        <v>2.9662709929966488E-2</v>
      </c>
      <c r="AT790" s="118">
        <f t="shared" si="163"/>
        <v>0.18358284864051988</v>
      </c>
      <c r="AU790" s="118">
        <f t="shared" si="164"/>
        <v>8.2992660237189445E-2</v>
      </c>
      <c r="AV790" s="118">
        <f t="shared" si="165"/>
        <v>3.0008363091003957E-3</v>
      </c>
      <c r="AW790" s="118">
        <f t="shared" si="166"/>
        <v>0.11848422953862756</v>
      </c>
      <c r="AX790" s="118">
        <f t="shared" si="167"/>
        <v>1</v>
      </c>
      <c r="AY790" s="118">
        <f>SUMPRODUCT(AN790:AW790,幕後結果_最佳化!$Z$1005:$AI$1005)</f>
        <v>-0.16138844143588713</v>
      </c>
      <c r="AZ790" s="118">
        <f>(SUMPRODUCT(AN790:AW790,MMULT(AN790:AW790,幕後結果!$AB$9:$AK$18)))*252</f>
        <v>7.111007185118047E-2</v>
      </c>
      <c r="BA790" s="118">
        <f t="shared" si="168"/>
        <v>0.26666471804717712</v>
      </c>
      <c r="BB790" s="113">
        <f t="shared" si="169"/>
        <v>-0.76608725343164941</v>
      </c>
      <c r="BC790" s="50"/>
      <c r="BD790" s="50"/>
    </row>
    <row r="791" spans="1:56">
      <c r="A791" s="85">
        <v>790</v>
      </c>
      <c r="B791" s="114">
        <v>0.10170219638790701</v>
      </c>
      <c r="C791" s="114">
        <v>0.3764984457789835</v>
      </c>
      <c r="D791" s="114">
        <v>0.57058582344214148</v>
      </c>
      <c r="E791" s="114">
        <v>0.19273748632181031</v>
      </c>
      <c r="F791" s="114">
        <v>0.21132323409695797</v>
      </c>
      <c r="G791" s="114">
        <v>0.36570135621095368</v>
      </c>
      <c r="H791" s="114">
        <v>0.74882835019608684</v>
      </c>
      <c r="I791" s="114">
        <v>3.5728398248365156E-2</v>
      </c>
      <c r="J791" s="114">
        <v>0.37569093429227607</v>
      </c>
      <c r="K791" s="94">
        <v>0.34896045330715131</v>
      </c>
      <c r="L791" s="95"/>
      <c r="M791" s="96">
        <v>790</v>
      </c>
      <c r="N791" s="117">
        <v>-1.2719119857549481</v>
      </c>
      <c r="O791" s="117">
        <v>-0.31469019237648849</v>
      </c>
      <c r="P791" s="117">
        <v>0.1778658217187232</v>
      </c>
      <c r="Q791" s="117">
        <v>-0.8678527054632279</v>
      </c>
      <c r="R791" s="117">
        <v>-0.80183835600399445</v>
      </c>
      <c r="S791" s="117">
        <v>-0.34326020954402608</v>
      </c>
      <c r="T791" s="117">
        <v>0.67080729499312597</v>
      </c>
      <c r="U791" s="114">
        <v>-1.8025634819109191</v>
      </c>
      <c r="V791" s="114">
        <v>-0.31681778474013705</v>
      </c>
      <c r="W791" s="88">
        <v>-0.38812854782539813</v>
      </c>
      <c r="X791" s="50"/>
      <c r="Y791" s="89">
        <v>790</v>
      </c>
      <c r="Z791" s="114">
        <f>(幕後結果!$AB$2+幕後結果!$AB$4*幕後結果_最佳化!$N1792)*12/3</f>
        <v>-1.6274331556560566</v>
      </c>
      <c r="AA791" s="114">
        <f>(幕後結果!$AC$2+幕後結果!$AC$4*幕後結果_最佳化!$O1792)*12/3</f>
        <v>0.25815946005896873</v>
      </c>
      <c r="AB791" s="114">
        <f>(幕後結果!$AD$2+幕後結果!$AD$4*幕後結果_最佳化!$P1792)*12/3</f>
        <v>-2.1265914039338529</v>
      </c>
      <c r="AC791" s="114">
        <f>(幕後結果!$AE$2+幕後結果!$AE$4*幕後結果_最佳化!$Q1792)*12/3</f>
        <v>-1.2058873161139834</v>
      </c>
      <c r="AD791" s="114">
        <f>(幕後結果!$AF$2+幕後結果!$AF$4*幕後結果_最佳化!$R1792)*12/3</f>
        <v>-2.346196376777788</v>
      </c>
      <c r="AE791" s="114">
        <f>(幕後結果!$AG$2+幕後結果!$AG$4*幕後結果_最佳化!$S1792)*12/3</f>
        <v>-0.57624864833723266</v>
      </c>
      <c r="AF791" s="114">
        <f>(幕後結果!$AH$2+幕後結果!$AH$4*幕後結果_最佳化!$T1792)*12/3</f>
        <v>-0.20960597297592456</v>
      </c>
      <c r="AG791" s="114">
        <f>(幕後結果!$AI$2+幕後結果!$AI$4*幕後結果_最佳化!$U1792)*12/3</f>
        <v>-4.928794900181158</v>
      </c>
      <c r="AH791" s="114">
        <f>(幕後結果!$AJ$2+幕後結果!$AJ$4*幕後結果_最佳化!$V1792)*12/3</f>
        <v>0.35594462125252635</v>
      </c>
      <c r="AI791" s="90">
        <f>(幕後結果!$AK$2+幕後結果!$AK$4*幕後結果_最佳化!$W1792)*12/3</f>
        <v>-0.46292400507616599</v>
      </c>
      <c r="AJ791" s="50"/>
      <c r="AK791" s="50"/>
      <c r="AL791" s="50"/>
      <c r="AM791" s="98">
        <v>790</v>
      </c>
      <c r="AN791" s="118">
        <f t="shared" si="157"/>
        <v>0.17411940665145423</v>
      </c>
      <c r="AO791" s="118">
        <f t="shared" si="158"/>
        <v>0.11208788605383016</v>
      </c>
      <c r="AP791" s="118">
        <f t="shared" si="159"/>
        <v>0.1120960121630373</v>
      </c>
      <c r="AQ791" s="118">
        <f t="shared" si="160"/>
        <v>3.0442090693938693E-2</v>
      </c>
      <c r="AR791" s="118">
        <f t="shared" si="161"/>
        <v>9.3507378221361778E-2</v>
      </c>
      <c r="AS791" s="118">
        <f t="shared" si="162"/>
        <v>4.2523322649785936E-2</v>
      </c>
      <c r="AT791" s="118">
        <f t="shared" si="163"/>
        <v>0.20219587515017298</v>
      </c>
      <c r="AU791" s="118">
        <f t="shared" si="164"/>
        <v>3.9350438725705192E-2</v>
      </c>
      <c r="AV791" s="118">
        <f t="shared" si="165"/>
        <v>7.3305581332025761E-5</v>
      </c>
      <c r="AW791" s="118">
        <f t="shared" si="166"/>
        <v>0.19360428410938152</v>
      </c>
      <c r="AX791" s="118">
        <f t="shared" si="167"/>
        <v>0.99999999999999978</v>
      </c>
      <c r="AY791" s="118">
        <f>SUMPRODUCT(AN791:AW791,幕後結果_最佳化!$Z$1005:$AI$1005)</f>
        <v>2.0353532770430699E-2</v>
      </c>
      <c r="AZ791" s="118">
        <f>(SUMPRODUCT(AN791:AW791,MMULT(AN791:AW791,幕後結果!$AB$9:$AK$18)))*252</f>
        <v>7.4064936051122424E-2</v>
      </c>
      <c r="BA791" s="118">
        <f t="shared" si="168"/>
        <v>0.2721487388380156</v>
      </c>
      <c r="BB791" s="113">
        <f t="shared" si="169"/>
        <v>-8.2846120565670089E-2</v>
      </c>
      <c r="BC791" s="50"/>
      <c r="BD791" s="50"/>
    </row>
    <row r="792" spans="1:56">
      <c r="A792" s="85">
        <v>791</v>
      </c>
      <c r="B792" s="114">
        <v>0.88643980177773507</v>
      </c>
      <c r="C792" s="114">
        <v>0.30992840712052661</v>
      </c>
      <c r="D792" s="114">
        <v>0.88288703595999674</v>
      </c>
      <c r="E792" s="114">
        <v>0.80007375748171494</v>
      </c>
      <c r="F792" s="114">
        <v>0.69460717736463828</v>
      </c>
      <c r="G792" s="114">
        <v>0.58155724687657351</v>
      </c>
      <c r="H792" s="114">
        <v>0.88624849247218696</v>
      </c>
      <c r="I792" s="114">
        <v>0.20053693233410375</v>
      </c>
      <c r="J792" s="114">
        <v>2.5843169193991544E-2</v>
      </c>
      <c r="K792" s="94">
        <v>0.81288869883404979</v>
      </c>
      <c r="L792" s="95"/>
      <c r="M792" s="96">
        <v>791</v>
      </c>
      <c r="N792" s="117">
        <v>1.2078098899263436</v>
      </c>
      <c r="O792" s="117">
        <v>-0.49605328894844031</v>
      </c>
      <c r="P792" s="117">
        <v>1.1895433370489337</v>
      </c>
      <c r="Q792" s="117">
        <v>0.84188471819532629</v>
      </c>
      <c r="R792" s="117">
        <v>0.50895232015206104</v>
      </c>
      <c r="S792" s="117">
        <v>0.20587890190912944</v>
      </c>
      <c r="T792" s="117">
        <v>1.2068159941947014</v>
      </c>
      <c r="U792" s="114">
        <v>-0.83970490227601779</v>
      </c>
      <c r="V792" s="114">
        <v>-1.9457370110903847</v>
      </c>
      <c r="W792" s="88">
        <v>0.88859160893647882</v>
      </c>
      <c r="X792" s="50"/>
      <c r="Y792" s="89">
        <v>791</v>
      </c>
      <c r="Z792" s="114">
        <f>(幕後結果!$AB$2+幕後結果!$AB$4*幕後結果_最佳化!$N1793)*12/3</f>
        <v>1.4512665232646391</v>
      </c>
      <c r="AA792" s="114">
        <f>(幕後結果!$AC$2+幕後結果!$AC$4*幕後結果_最佳化!$O1793)*12/3</f>
        <v>1.7050341649686305</v>
      </c>
      <c r="AB792" s="114">
        <f>(幕後結果!$AD$2+幕後結果!$AD$4*幕後結果_最佳化!$P1793)*12/3</f>
        <v>1.5467004218578506</v>
      </c>
      <c r="AC792" s="114">
        <f>(幕後結果!$AE$2+幕後結果!$AE$4*幕後結果_最佳化!$Q1793)*12/3</f>
        <v>0.10927953515139416</v>
      </c>
      <c r="AD792" s="114">
        <f>(幕後結果!$AF$2+幕後結果!$AF$4*幕後結果_最佳化!$R1793)*12/3</f>
        <v>0.43942273624580519</v>
      </c>
      <c r="AE792" s="114">
        <f>(幕後結果!$AG$2+幕後結果!$AG$4*幕後結果_最佳化!$S1793)*12/3</f>
        <v>1.2190441965827079</v>
      </c>
      <c r="AF792" s="114">
        <f>(幕後結果!$AH$2+幕後結果!$AH$4*幕後結果_最佳化!$T1793)*12/3</f>
        <v>0.2865831404579362</v>
      </c>
      <c r="AG792" s="114">
        <f>(幕後結果!$AI$2+幕後結果!$AI$4*幕後結果_最佳化!$U1793)*12/3</f>
        <v>-1.2024149039079663</v>
      </c>
      <c r="AH792" s="114">
        <f>(幕後結果!$AJ$2+幕後結果!$AJ$4*幕後結果_最佳化!$V1793)*12/3</f>
        <v>0.32732804288317829</v>
      </c>
      <c r="AI792" s="90">
        <f>(幕後結果!$AK$2+幕後結果!$AK$4*幕後結果_最佳化!$W1793)*12/3</f>
        <v>2.1961765881050548</v>
      </c>
      <c r="AJ792" s="50"/>
      <c r="AK792" s="50"/>
      <c r="AL792" s="50"/>
      <c r="AM792" s="98">
        <v>791</v>
      </c>
      <c r="AN792" s="118">
        <f t="shared" si="157"/>
        <v>7.1558933168891253E-2</v>
      </c>
      <c r="AO792" s="118">
        <f t="shared" si="158"/>
        <v>6.3542070131153094E-2</v>
      </c>
      <c r="AP792" s="118">
        <f t="shared" si="159"/>
        <v>0.16644329312096998</v>
      </c>
      <c r="AQ792" s="118">
        <f t="shared" si="160"/>
        <v>0.13440903671294016</v>
      </c>
      <c r="AR792" s="118">
        <f t="shared" si="161"/>
        <v>3.5688721454446376E-2</v>
      </c>
      <c r="AS792" s="118">
        <f t="shared" si="162"/>
        <v>5.2406464132646886E-2</v>
      </c>
      <c r="AT792" s="118">
        <f t="shared" si="163"/>
        <v>0.1254190275314343</v>
      </c>
      <c r="AU792" s="118">
        <f t="shared" si="164"/>
        <v>0.16157814216565186</v>
      </c>
      <c r="AV792" s="118">
        <f t="shared" si="165"/>
        <v>0.13461429941774444</v>
      </c>
      <c r="AW792" s="118">
        <f t="shared" si="166"/>
        <v>5.4340012164121612E-2</v>
      </c>
      <c r="AX792" s="118">
        <f t="shared" si="167"/>
        <v>0.99999999999999989</v>
      </c>
      <c r="AY792" s="118">
        <f>SUMPRODUCT(AN792:AW792,幕後結果_最佳化!$Z$1005:$AI$1005)</f>
        <v>-0.2931580593820074</v>
      </c>
      <c r="AZ792" s="118">
        <f>(SUMPRODUCT(AN792:AW792,MMULT(AN792:AW792,幕後結果!$AB$9:$AK$18)))*252</f>
        <v>7.1718089844280422E-2</v>
      </c>
      <c r="BA792" s="118">
        <f t="shared" si="168"/>
        <v>0.26780233353031191</v>
      </c>
      <c r="BB792" s="113">
        <f t="shared" si="169"/>
        <v>-1.2548735291134787</v>
      </c>
      <c r="BC792" s="50"/>
      <c r="BD792" s="50"/>
    </row>
    <row r="793" spans="1:56">
      <c r="A793" s="85">
        <v>792</v>
      </c>
      <c r="B793" s="114">
        <v>0.26055360654177684</v>
      </c>
      <c r="C793" s="114">
        <v>0.22502525817134988</v>
      </c>
      <c r="D793" s="114">
        <v>0.22117607443903164</v>
      </c>
      <c r="E793" s="114">
        <v>0.49005626012086845</v>
      </c>
      <c r="F793" s="114">
        <v>0.54104359411003933</v>
      </c>
      <c r="G793" s="114">
        <v>0.59412714668350053</v>
      </c>
      <c r="H793" s="114">
        <v>0.74464835885268554</v>
      </c>
      <c r="I793" s="114">
        <v>0.34815333185512776</v>
      </c>
      <c r="J793" s="114">
        <v>0.51120336992280269</v>
      </c>
      <c r="K793" s="94">
        <v>0.12095742869128334</v>
      </c>
      <c r="L793" s="95"/>
      <c r="M793" s="96">
        <v>792</v>
      </c>
      <c r="N793" s="117">
        <v>-0.64163960258451935</v>
      </c>
      <c r="O793" s="117">
        <v>-0.75533081057517382</v>
      </c>
      <c r="P793" s="117">
        <v>-0.76822731396761723</v>
      </c>
      <c r="Q793" s="117">
        <v>-2.4927840977983503E-2</v>
      </c>
      <c r="R793" s="117">
        <v>0.10306319976272556</v>
      </c>
      <c r="S793" s="117">
        <v>0.23817456124951186</v>
      </c>
      <c r="T793" s="117">
        <v>0.6577430067379717</v>
      </c>
      <c r="U793" s="114">
        <v>-0.39031090065534552</v>
      </c>
      <c r="V793" s="114">
        <v>2.8086376013374794E-2</v>
      </c>
      <c r="W793" s="88">
        <v>-1.1702140070694442</v>
      </c>
      <c r="X793" s="50"/>
      <c r="Y793" s="89">
        <v>792</v>
      </c>
      <c r="Z793" s="114">
        <f>(幕後結果!$AB$2+幕後結果!$AB$4*幕後結果_最佳化!$N1794)*12/3</f>
        <v>-0.84491822818409579</v>
      </c>
      <c r="AA793" s="114">
        <f>(幕後結果!$AC$2+幕後結果!$AC$4*幕後結果_最佳化!$O1794)*12/3</f>
        <v>0.21845135313571618</v>
      </c>
      <c r="AB793" s="114">
        <f>(幕後結果!$AD$2+幕後結果!$AD$4*幕後結果_最佳化!$P1794)*12/3</f>
        <v>-2.6147461125446263</v>
      </c>
      <c r="AC793" s="114">
        <f>(幕後結果!$AE$2+幕後結果!$AE$4*幕後結果_最佳化!$Q1794)*12/3</f>
        <v>-0.65214689963987627</v>
      </c>
      <c r="AD793" s="114">
        <f>(幕後結果!$AF$2+幕後結果!$AF$4*幕後結果_最佳化!$R1794)*12/3</f>
        <v>-1.2208284444094335</v>
      </c>
      <c r="AE793" s="114">
        <f>(幕後結果!$AG$2+幕後結果!$AG$4*幕後結果_最佳化!$S1794)*12/3</f>
        <v>0.27477956754297256</v>
      </c>
      <c r="AF793" s="114">
        <f>(幕後結果!$AH$2+幕後結果!$AH$4*幕後結果_最佳化!$T1794)*12/3</f>
        <v>-8.9922006475405936E-2</v>
      </c>
      <c r="AG793" s="114">
        <f>(幕後結果!$AI$2+幕後結果!$AI$4*幕後結果_最佳化!$U1794)*12/3</f>
        <v>-2.4435258442340544</v>
      </c>
      <c r="AH793" s="114">
        <f>(幕後結果!$AJ$2+幕後結果!$AJ$4*幕後結果_最佳化!$V1794)*12/3</f>
        <v>0.62683308915950031</v>
      </c>
      <c r="AI793" s="90">
        <f>(幕後結果!$AK$2+幕後結果!$AK$4*幕後結果_最佳化!$W1794)*12/3</f>
        <v>-0.22746989463623246</v>
      </c>
      <c r="AJ793" s="50"/>
      <c r="AK793" s="50"/>
      <c r="AL793" s="50"/>
      <c r="AM793" s="98">
        <v>792</v>
      </c>
      <c r="AN793" s="118">
        <f t="shared" si="157"/>
        <v>6.4999635588647742E-2</v>
      </c>
      <c r="AO793" s="118">
        <f t="shared" si="158"/>
        <v>0.12586491428450419</v>
      </c>
      <c r="AP793" s="118">
        <f t="shared" si="159"/>
        <v>0.14597667661552494</v>
      </c>
      <c r="AQ793" s="118">
        <f t="shared" si="160"/>
        <v>0.12634515146335559</v>
      </c>
      <c r="AR793" s="118">
        <f t="shared" si="161"/>
        <v>8.7302206993453341E-2</v>
      </c>
      <c r="AS793" s="118">
        <f t="shared" si="162"/>
        <v>5.5274412846610943E-2</v>
      </c>
      <c r="AT793" s="118">
        <f t="shared" si="163"/>
        <v>4.9047460694471905E-2</v>
      </c>
      <c r="AU793" s="118">
        <f t="shared" si="164"/>
        <v>5.9736882943194458E-2</v>
      </c>
      <c r="AV793" s="118">
        <f t="shared" si="165"/>
        <v>0.1403304495185361</v>
      </c>
      <c r="AW793" s="118">
        <f t="shared" si="166"/>
        <v>0.1451222090517009</v>
      </c>
      <c r="AX793" s="118">
        <f t="shared" si="167"/>
        <v>1</v>
      </c>
      <c r="AY793" s="118">
        <f>SUMPRODUCT(AN793:AW793,幕後結果_最佳化!$Z$1005:$AI$1005)</f>
        <v>4.2992792323819737E-2</v>
      </c>
      <c r="AZ793" s="118">
        <f>(SUMPRODUCT(AN793:AW793,MMULT(AN793:AW793,幕後結果!$AB$9:$AK$18)))*252</f>
        <v>7.0720606759156313E-2</v>
      </c>
      <c r="BA793" s="118">
        <f t="shared" si="168"/>
        <v>0.2659334630300525</v>
      </c>
      <c r="BB793" s="113">
        <f t="shared" si="169"/>
        <v>3.4893060377756951E-4</v>
      </c>
      <c r="BC793" s="50"/>
      <c r="BD793" s="50"/>
    </row>
    <row r="794" spans="1:56">
      <c r="A794" s="85">
        <v>793</v>
      </c>
      <c r="B794" s="114">
        <v>0.14266681672447445</v>
      </c>
      <c r="C794" s="114">
        <v>0.29928330250937063</v>
      </c>
      <c r="D794" s="114">
        <v>0.65895423377084139</v>
      </c>
      <c r="E794" s="114">
        <v>0.27318442686147337</v>
      </c>
      <c r="F794" s="114">
        <v>0.55809347793298336</v>
      </c>
      <c r="G794" s="114">
        <v>0.78273220599810545</v>
      </c>
      <c r="H794" s="114">
        <v>7.4620836774417665E-2</v>
      </c>
      <c r="I794" s="114">
        <v>0.45203634482159338</v>
      </c>
      <c r="J794" s="114">
        <v>0.79465098066848139</v>
      </c>
      <c r="K794" s="94">
        <v>0.75545912536365911</v>
      </c>
      <c r="L794" s="95"/>
      <c r="M794" s="96">
        <v>793</v>
      </c>
      <c r="N794" s="117">
        <v>-1.068414379618243</v>
      </c>
      <c r="O794" s="117">
        <v>-0.52646292532317018</v>
      </c>
      <c r="P794" s="117">
        <v>0.40961071918210984</v>
      </c>
      <c r="Q794" s="117">
        <v>-0.60321021396405583</v>
      </c>
      <c r="R794" s="117">
        <v>0.14613724579345894</v>
      </c>
      <c r="S794" s="117">
        <v>0.78145388701444807</v>
      </c>
      <c r="T794" s="117">
        <v>-1.4422152011675353</v>
      </c>
      <c r="U794" s="114">
        <v>-0.12051816662770792</v>
      </c>
      <c r="V794" s="114">
        <v>0.82266585317188778</v>
      </c>
      <c r="W794" s="88">
        <v>0.69177004779745188</v>
      </c>
      <c r="X794" s="50"/>
      <c r="Y794" s="89">
        <v>793</v>
      </c>
      <c r="Z794" s="114">
        <f>(幕後結果!$AB$2+幕後結果!$AB$4*幕後結果_最佳化!$N1795)*12/3</f>
        <v>-1.3747806219915406</v>
      </c>
      <c r="AA794" s="114">
        <f>(幕後結果!$AC$2+幕後結果!$AC$4*幕後結果_最佳化!$O1795)*12/3</f>
        <v>0.17356125098388619</v>
      </c>
      <c r="AB794" s="114">
        <f>(幕後結果!$AD$2+幕後結果!$AD$4*幕後結果_最佳化!$P1795)*12/3</f>
        <v>-1.7510120506621207</v>
      </c>
      <c r="AC794" s="114">
        <f>(幕後結果!$AE$2+幕後結果!$AE$4*幕後結果_最佳化!$Q1795)*12/3</f>
        <v>-1.0418057783738255</v>
      </c>
      <c r="AD794" s="114">
        <f>(幕後結果!$AF$2+幕後結果!$AF$4*幕後結果_最佳化!$R1795)*12/3</f>
        <v>-1.2273464103325542</v>
      </c>
      <c r="AE794" s="114">
        <f>(幕後結果!$AG$2+幕後結果!$AG$4*幕後結果_最佳化!$S1795)*12/3</f>
        <v>0.68346979170420274</v>
      </c>
      <c r="AF794" s="114">
        <f>(幕後結果!$AH$2+幕後結果!$AH$4*幕後結果_最佳化!$T1795)*12/3</f>
        <v>-0.96904041905504579</v>
      </c>
      <c r="AG794" s="114">
        <f>(幕後結果!$AI$2+幕後結果!$AI$4*幕後結果_最佳化!$U1795)*12/3</f>
        <v>-2.3055550505208853</v>
      </c>
      <c r="AH794" s="114">
        <f>(幕後結果!$AJ$2+幕後結果!$AJ$4*幕後結果_最佳化!$V1795)*12/3</f>
        <v>0.5340339240195342</v>
      </c>
      <c r="AI794" s="90">
        <f>(幕後結果!$AK$2+幕後結果!$AK$4*幕後結果_最佳化!$W1795)*12/3</f>
        <v>0.7274547841919764</v>
      </c>
      <c r="AJ794" s="50"/>
      <c r="AK794" s="50"/>
      <c r="AL794" s="50"/>
      <c r="AM794" s="98">
        <v>793</v>
      </c>
      <c r="AN794" s="118">
        <f t="shared" si="157"/>
        <v>1.2738730297182067E-2</v>
      </c>
      <c r="AO794" s="118">
        <f t="shared" si="158"/>
        <v>0.16666540511129133</v>
      </c>
      <c r="AP794" s="118">
        <f t="shared" si="159"/>
        <v>0.14931275410655603</v>
      </c>
      <c r="AQ794" s="118">
        <f t="shared" si="160"/>
        <v>6.9829170543840829E-2</v>
      </c>
      <c r="AR794" s="118">
        <f t="shared" si="161"/>
        <v>6.4021116978707909E-2</v>
      </c>
      <c r="AS794" s="118">
        <f t="shared" si="162"/>
        <v>5.5926228401280385E-2</v>
      </c>
      <c r="AT794" s="118">
        <f t="shared" si="163"/>
        <v>0.11218524183628664</v>
      </c>
      <c r="AU794" s="118">
        <f t="shared" si="164"/>
        <v>0.1367835137393098</v>
      </c>
      <c r="AV794" s="118">
        <f t="shared" si="165"/>
        <v>0.14101718415724762</v>
      </c>
      <c r="AW794" s="118">
        <f t="shared" si="166"/>
        <v>9.1520654828297396E-2</v>
      </c>
      <c r="AX794" s="118">
        <f t="shared" si="167"/>
        <v>1</v>
      </c>
      <c r="AY794" s="118">
        <f>SUMPRODUCT(AN794:AW794,幕後結果_最佳化!$Z$1005:$AI$1005)</f>
        <v>-4.6353273081635005E-2</v>
      </c>
      <c r="AZ794" s="118">
        <f>(SUMPRODUCT(AN794:AW794,MMULT(AN794:AW794,幕後結果!$AB$9:$AK$18)))*252</f>
        <v>7.2480021505133704E-2</v>
      </c>
      <c r="BA794" s="118">
        <f t="shared" si="168"/>
        <v>0.26922113866695851</v>
      </c>
      <c r="BB794" s="113">
        <f t="shared" si="169"/>
        <v>-0.33152401599506737</v>
      </c>
      <c r="BC794" s="50"/>
      <c r="BD794" s="50"/>
    </row>
    <row r="795" spans="1:56">
      <c r="A795" s="85">
        <v>794</v>
      </c>
      <c r="B795" s="114">
        <v>0.37736436358279901</v>
      </c>
      <c r="C795" s="114">
        <v>0.27488039716118484</v>
      </c>
      <c r="D795" s="114">
        <v>0.10760193127746565</v>
      </c>
      <c r="E795" s="114">
        <v>0.64180206601324863</v>
      </c>
      <c r="F795" s="114">
        <v>0.79522624479503334</v>
      </c>
      <c r="G795" s="114">
        <v>8.1430724540241695E-2</v>
      </c>
      <c r="H795" s="114">
        <v>0.24077547043431924</v>
      </c>
      <c r="I795" s="114">
        <v>0.86154808736080768</v>
      </c>
      <c r="J795" s="114">
        <v>0.7882915707950966</v>
      </c>
      <c r="K795" s="94">
        <v>9.0706965680211971E-2</v>
      </c>
      <c r="L795" s="95"/>
      <c r="M795" s="96">
        <v>794</v>
      </c>
      <c r="N795" s="117">
        <v>-0.31241029526249936</v>
      </c>
      <c r="O795" s="117">
        <v>-0.59811860890563451</v>
      </c>
      <c r="P795" s="117">
        <v>-1.2393825448079991</v>
      </c>
      <c r="Q795" s="117">
        <v>0.36327981793377379</v>
      </c>
      <c r="R795" s="117">
        <v>0.82469017618654383</v>
      </c>
      <c r="S795" s="117">
        <v>-1.395512164623298</v>
      </c>
      <c r="T795" s="117">
        <v>-0.70381026399716373</v>
      </c>
      <c r="U795" s="114">
        <v>1.0873009581987301</v>
      </c>
      <c r="V795" s="114">
        <v>0.80050743356613774</v>
      </c>
      <c r="W795" s="88">
        <v>-1.3364141882337091</v>
      </c>
      <c r="X795" s="50"/>
      <c r="Y795" s="89">
        <v>794</v>
      </c>
      <c r="Z795" s="114">
        <f>(幕後結果!$AB$2+幕後結果!$AB$4*幕後結果_最佳化!$N1796)*12/3</f>
        <v>-0.43616345101171433</v>
      </c>
      <c r="AA795" s="114">
        <f>(幕後結果!$AC$2+幕後結果!$AC$4*幕後結果_最佳化!$O1796)*12/3</f>
        <v>0.59777810286252131</v>
      </c>
      <c r="AB795" s="114">
        <f>(幕後結果!$AD$2+幕後結果!$AD$4*幕後結果_最佳化!$P1796)*12/3</f>
        <v>-2.6854058376052437</v>
      </c>
      <c r="AC795" s="114">
        <f>(幕後結果!$AE$2+幕後結果!$AE$4*幕後結果_最佳化!$Q1796)*12/3</f>
        <v>-0.35162543096149762</v>
      </c>
      <c r="AD795" s="114">
        <f>(幕後結果!$AF$2+幕後結果!$AF$4*幕後結果_最佳化!$R1796)*12/3</f>
        <v>-0.32555736247407197</v>
      </c>
      <c r="AE795" s="114">
        <f>(幕後結果!$AG$2+幕後結果!$AG$4*幕後結果_最佳化!$S1796)*12/3</f>
        <v>-0.89896446365088112</v>
      </c>
      <c r="AF795" s="114">
        <f>(幕後結果!$AH$2+幕後結果!$AH$4*幕後結果_最佳化!$T1796)*12/3</f>
        <v>-0.51795623194095852</v>
      </c>
      <c r="AG795" s="114">
        <f>(幕後結果!$AI$2+幕後結果!$AI$4*幕後結果_最佳化!$U1796)*12/3</f>
        <v>-0.45008458330346279</v>
      </c>
      <c r="AH795" s="114">
        <f>(幕後結果!$AJ$2+幕後結果!$AJ$4*幕後結果_最佳化!$V1796)*12/3</f>
        <v>0.56985451798916742</v>
      </c>
      <c r="AI795" s="90">
        <f>(幕後結果!$AK$2+幕後結果!$AK$4*幕後結果_最佳化!$W1796)*12/3</f>
        <v>4.5243886347300588E-2</v>
      </c>
      <c r="AJ795" s="50"/>
      <c r="AK795" s="50"/>
      <c r="AL795" s="50"/>
      <c r="AM795" s="98">
        <v>794</v>
      </c>
      <c r="AN795" s="118">
        <f t="shared" si="157"/>
        <v>0.15577797578822106</v>
      </c>
      <c r="AO795" s="118">
        <f t="shared" si="158"/>
        <v>9.3463119600435879E-2</v>
      </c>
      <c r="AP795" s="118">
        <f t="shared" si="159"/>
        <v>9.0285479775624636E-2</v>
      </c>
      <c r="AQ795" s="118">
        <f t="shared" si="160"/>
        <v>3.3416561256181546E-2</v>
      </c>
      <c r="AR795" s="118">
        <f t="shared" si="161"/>
        <v>0.12088327552332781</v>
      </c>
      <c r="AS795" s="118">
        <f t="shared" si="162"/>
        <v>0.13112851450633087</v>
      </c>
      <c r="AT795" s="118">
        <f t="shared" si="163"/>
        <v>0.13767981959796752</v>
      </c>
      <c r="AU795" s="118">
        <f t="shared" si="164"/>
        <v>4.0519115344868947E-2</v>
      </c>
      <c r="AV795" s="118">
        <f t="shared" si="165"/>
        <v>9.5303015411338218E-2</v>
      </c>
      <c r="AW795" s="118">
        <f t="shared" si="166"/>
        <v>0.10154312319570354</v>
      </c>
      <c r="AX795" s="118">
        <f t="shared" si="167"/>
        <v>1</v>
      </c>
      <c r="AY795" s="118">
        <f>SUMPRODUCT(AN795:AW795,幕後結果_最佳化!$Z$1005:$AI$1005)</f>
        <v>2.6548271573312347E-2</v>
      </c>
      <c r="AZ795" s="118">
        <f>(SUMPRODUCT(AN795:AW795,MMULT(AN795:AW795,幕後結果!$AB$9:$AK$18)))*252</f>
        <v>6.7827523786371316E-2</v>
      </c>
      <c r="BA795" s="118">
        <f t="shared" si="168"/>
        <v>0.26043717819537848</v>
      </c>
      <c r="BB795" s="113">
        <f t="shared" si="169"/>
        <v>-6.2785691889276574E-2</v>
      </c>
      <c r="BC795" s="50"/>
      <c r="BD795" s="50"/>
    </row>
    <row r="796" spans="1:56">
      <c r="A796" s="85">
        <v>795</v>
      </c>
      <c r="B796" s="114">
        <v>0.91209115677083452</v>
      </c>
      <c r="C796" s="114">
        <v>0.86637487755628895</v>
      </c>
      <c r="D796" s="114">
        <v>0.33401218666145116</v>
      </c>
      <c r="E796" s="114">
        <v>0.39163672235277414</v>
      </c>
      <c r="F796" s="114">
        <v>0.26718488294198783</v>
      </c>
      <c r="G796" s="114">
        <v>0.72884997671248897</v>
      </c>
      <c r="H796" s="114">
        <v>0.87183986933832047</v>
      </c>
      <c r="I796" s="114">
        <v>0.43411815240962937</v>
      </c>
      <c r="J796" s="114">
        <v>0.84479354942809226</v>
      </c>
      <c r="K796" s="94">
        <v>0.4109612673710652</v>
      </c>
      <c r="L796" s="95"/>
      <c r="M796" s="96">
        <v>795</v>
      </c>
      <c r="N796" s="117">
        <v>1.3537451868864014</v>
      </c>
      <c r="O796" s="117">
        <v>1.1094172020091342</v>
      </c>
      <c r="P796" s="117">
        <v>-0.4288610140158457</v>
      </c>
      <c r="Q796" s="117">
        <v>-0.27505570111193117</v>
      </c>
      <c r="R796" s="117">
        <v>-0.62134938658797556</v>
      </c>
      <c r="S796" s="117">
        <v>0.60933857002049829</v>
      </c>
      <c r="T796" s="117">
        <v>1.1351314134454495</v>
      </c>
      <c r="U796" s="114">
        <v>-0.16589916475029529</v>
      </c>
      <c r="V796" s="114">
        <v>1.0143560219316876</v>
      </c>
      <c r="W796" s="88">
        <v>-0.22507293605043383</v>
      </c>
      <c r="X796" s="50"/>
      <c r="Y796" s="89">
        <v>795</v>
      </c>
      <c r="Z796" s="114">
        <f>(幕後結果!$AB$2+幕後結果!$AB$4*幕後結果_最佳化!$N1797)*12/3</f>
        <v>1.6324525491251747</v>
      </c>
      <c r="AA796" s="114">
        <f>(幕後結果!$AC$2+幕後結果!$AC$4*幕後結果_最佳化!$O1797)*12/3</f>
        <v>3.4592426639729101</v>
      </c>
      <c r="AB796" s="114">
        <f>(幕後結果!$AD$2+幕後結果!$AD$4*幕後結果_最佳化!$P1797)*12/3</f>
        <v>0.67615912584330085</v>
      </c>
      <c r="AC796" s="114">
        <f>(幕後結果!$AE$2+幕後結果!$AE$4*幕後結果_最佳化!$Q1797)*12/3</f>
        <v>-0.39833849053595283</v>
      </c>
      <c r="AD796" s="114">
        <f>(幕後結果!$AF$2+幕後結果!$AF$4*幕後結果_最佳化!$R1797)*12/3</f>
        <v>-0.90993447732068378</v>
      </c>
      <c r="AE796" s="114">
        <f>(幕後結果!$AG$2+幕後結果!$AG$4*幕後結果_最佳化!$S1797)*12/3</f>
        <v>1.4036916212826143</v>
      </c>
      <c r="AF796" s="114">
        <f>(幕後結果!$AH$2+幕後結果!$AH$4*幕後結果_最佳化!$T1797)*12/3</f>
        <v>0.10096959982333353</v>
      </c>
      <c r="AG796" s="114">
        <f>(幕後結果!$AI$2+幕後結果!$AI$4*幕後結果_最佳化!$U1797)*12/3</f>
        <v>-1.7640575561593652</v>
      </c>
      <c r="AH796" s="114">
        <f>(幕後結果!$AJ$2+幕後結果!$AJ$4*幕後結果_最佳化!$V1797)*12/3</f>
        <v>1.5840435573599343</v>
      </c>
      <c r="AI796" s="90">
        <f>(幕後結果!$AK$2+幕後結果!$AK$4*幕後結果_最佳化!$W1797)*12/3</f>
        <v>1.0349282216820241</v>
      </c>
      <c r="AJ796" s="50"/>
      <c r="AK796" s="50"/>
      <c r="AL796" s="50"/>
      <c r="AM796" s="98">
        <v>795</v>
      </c>
      <c r="AN796" s="118">
        <f t="shared" si="157"/>
        <v>2.829381840460983E-2</v>
      </c>
      <c r="AO796" s="118">
        <f t="shared" si="158"/>
        <v>6.4552768992936133E-2</v>
      </c>
      <c r="AP796" s="118">
        <f t="shared" si="159"/>
        <v>5.364254028682105E-3</v>
      </c>
      <c r="AQ796" s="118">
        <f t="shared" si="160"/>
        <v>0.15080508240905097</v>
      </c>
      <c r="AR796" s="118">
        <f t="shared" si="161"/>
        <v>4.8082079368744673E-4</v>
      </c>
      <c r="AS796" s="118">
        <f t="shared" si="162"/>
        <v>0.14104491624237059</v>
      </c>
      <c r="AT796" s="118">
        <f t="shared" si="163"/>
        <v>0.13121657641779916</v>
      </c>
      <c r="AU796" s="118">
        <f t="shared" si="164"/>
        <v>0.19734387412176857</v>
      </c>
      <c r="AV796" s="118">
        <f t="shared" si="165"/>
        <v>9.5973171650303099E-2</v>
      </c>
      <c r="AW796" s="118">
        <f t="shared" si="166"/>
        <v>0.18492471693879198</v>
      </c>
      <c r="AX796" s="118">
        <f t="shared" si="167"/>
        <v>0.99999999999999989</v>
      </c>
      <c r="AY796" s="118">
        <f>SUMPRODUCT(AN796:AW796,幕後結果_最佳化!$Z$1005:$AI$1005)</f>
        <v>-7.6822156338141989E-2</v>
      </c>
      <c r="AZ796" s="118">
        <f>(SUMPRODUCT(AN796:AW796,MMULT(AN796:AW796,幕後結果!$AB$9:$AK$18)))*252</f>
        <v>5.9408592877502955E-2</v>
      </c>
      <c r="BA796" s="118">
        <f t="shared" si="168"/>
        <v>0.24373878000331206</v>
      </c>
      <c r="BB796" s="113">
        <f t="shared" si="169"/>
        <v>-0.49119043074112018</v>
      </c>
      <c r="BC796" s="50"/>
      <c r="BD796" s="50"/>
    </row>
    <row r="797" spans="1:56">
      <c r="A797" s="85">
        <v>796</v>
      </c>
      <c r="B797" s="114">
        <v>0.92297259859964664</v>
      </c>
      <c r="C797" s="114">
        <v>0.53694334836884861</v>
      </c>
      <c r="D797" s="114">
        <v>0.28062459475133483</v>
      </c>
      <c r="E797" s="114">
        <v>0.21037898967280455</v>
      </c>
      <c r="F797" s="114">
        <v>0.56625686637065686</v>
      </c>
      <c r="G797" s="114">
        <v>0.12554640669854633</v>
      </c>
      <c r="H797" s="114">
        <v>0.64114771069859766</v>
      </c>
      <c r="I797" s="114">
        <v>0.9797790974912346</v>
      </c>
      <c r="J797" s="114">
        <v>1.8384729837577884E-2</v>
      </c>
      <c r="K797" s="94">
        <v>8.075640253021743E-2</v>
      </c>
      <c r="L797" s="95"/>
      <c r="M797" s="96">
        <v>796</v>
      </c>
      <c r="N797" s="117">
        <v>1.4253543292150512</v>
      </c>
      <c r="O797" s="117">
        <v>9.2735991321365105E-2</v>
      </c>
      <c r="P797" s="117">
        <v>-0.58098703808720265</v>
      </c>
      <c r="Q797" s="117">
        <v>-0.80510692610396983</v>
      </c>
      <c r="R797" s="117">
        <v>0.1668522983834744</v>
      </c>
      <c r="S797" s="117">
        <v>-1.1476990744802416</v>
      </c>
      <c r="T797" s="117">
        <v>0.36152826600991433</v>
      </c>
      <c r="U797" s="114">
        <v>2.0492077454376485</v>
      </c>
      <c r="V797" s="114">
        <v>-2.0883146625001268</v>
      </c>
      <c r="W797" s="88">
        <v>-1.4000017144741002</v>
      </c>
      <c r="X797" s="50"/>
      <c r="Y797" s="89">
        <v>796</v>
      </c>
      <c r="Z797" s="114">
        <f>(幕後結果!$AB$2+幕後結果!$AB$4*幕後結果_最佳化!$N1798)*12/3</f>
        <v>1.7213589082040246</v>
      </c>
      <c r="AA797" s="114">
        <f>(幕後結果!$AC$2+幕後結果!$AC$4*幕後結果_最佳化!$O1798)*12/3</f>
        <v>2.4564660745619031</v>
      </c>
      <c r="AB797" s="114">
        <f>(幕後結果!$AD$2+幕後結果!$AD$4*幕後結果_最佳化!$P1798)*12/3</f>
        <v>0.1742068150026761</v>
      </c>
      <c r="AC797" s="114">
        <f>(幕後結果!$AE$2+幕後結果!$AE$4*幕後結果_最佳化!$Q1798)*12/3</f>
        <v>-0.84596835842330886</v>
      </c>
      <c r="AD797" s="114">
        <f>(幕後結果!$AF$2+幕後結果!$AF$4*幕後結果_最佳化!$R1798)*12/3</f>
        <v>-0.3282580392555895</v>
      </c>
      <c r="AE797" s="114">
        <f>(幕後結果!$AG$2+幕後結果!$AG$4*幕後結果_最佳化!$S1798)*12/3</f>
        <v>-0.31172498407456878</v>
      </c>
      <c r="AF797" s="114">
        <f>(幕後結果!$AH$2+幕後結果!$AH$4*幕後結果_最佳化!$T1798)*12/3</f>
        <v>-0.27728536444494395</v>
      </c>
      <c r="AG797" s="114">
        <f>(幕後結果!$AI$2+幕後結果!$AI$4*幕後結果_最佳化!$U1798)*12/3</f>
        <v>1.2196578294666143</v>
      </c>
      <c r="AH797" s="114">
        <f>(幕後結果!$AJ$2+幕後結果!$AJ$4*幕後結果_最佳化!$V1798)*12/3</f>
        <v>-0.43315472973142111</v>
      </c>
      <c r="AI797" s="90">
        <f>(幕後結果!$AK$2+幕後結果!$AK$4*幕後結果_最佳化!$W1798)*12/3</f>
        <v>0.2054467576872071</v>
      </c>
      <c r="AJ797" s="50"/>
      <c r="AK797" s="50"/>
      <c r="AL797" s="50"/>
      <c r="AM797" s="98">
        <v>796</v>
      </c>
      <c r="AN797" s="118">
        <f t="shared" si="157"/>
        <v>0.15173693903315796</v>
      </c>
      <c r="AO797" s="118">
        <f t="shared" si="158"/>
        <v>1.1501077889739515E-2</v>
      </c>
      <c r="AP797" s="118">
        <f t="shared" si="159"/>
        <v>2.9718885040671942E-2</v>
      </c>
      <c r="AQ797" s="118">
        <f t="shared" si="160"/>
        <v>0.16099289278357162</v>
      </c>
      <c r="AR797" s="118">
        <f t="shared" si="161"/>
        <v>0.1456822334786087</v>
      </c>
      <c r="AS797" s="118">
        <f t="shared" si="162"/>
        <v>0.12683103415859229</v>
      </c>
      <c r="AT797" s="118">
        <f t="shared" si="163"/>
        <v>0.13502176987497591</v>
      </c>
      <c r="AU797" s="118">
        <f t="shared" si="164"/>
        <v>6.5912972024625774E-2</v>
      </c>
      <c r="AV797" s="118">
        <f t="shared" si="165"/>
        <v>0.12708972039896899</v>
      </c>
      <c r="AW797" s="118">
        <f t="shared" si="166"/>
        <v>4.5512475317087284E-2</v>
      </c>
      <c r="AX797" s="118">
        <f t="shared" si="167"/>
        <v>1</v>
      </c>
      <c r="AY797" s="118">
        <f>SUMPRODUCT(AN797:AW797,幕後結果_最佳化!$Z$1005:$AI$1005)</f>
        <v>-0.19808500332158635</v>
      </c>
      <c r="AZ797" s="118">
        <f>(SUMPRODUCT(AN797:AW797,MMULT(AN797:AW797,幕後結果!$AB$9:$AK$18)))*252</f>
        <v>5.2316703418576804E-2</v>
      </c>
      <c r="BA797" s="118">
        <f t="shared" si="168"/>
        <v>0.22872844908007575</v>
      </c>
      <c r="BB797" s="113">
        <f t="shared" si="169"/>
        <v>-1.0535856133804313</v>
      </c>
      <c r="BC797" s="50"/>
      <c r="BD797" s="50"/>
    </row>
    <row r="798" spans="1:56">
      <c r="A798" s="85">
        <v>797</v>
      </c>
      <c r="B798" s="114">
        <v>0.77425219227409747</v>
      </c>
      <c r="C798" s="114">
        <v>0.1165819154682981</v>
      </c>
      <c r="D798" s="114">
        <v>6.3166575000089153E-2</v>
      </c>
      <c r="E798" s="114">
        <v>0.75742854073894117</v>
      </c>
      <c r="F798" s="114">
        <v>0.33247328473382298</v>
      </c>
      <c r="G798" s="114">
        <v>0.141623293622819</v>
      </c>
      <c r="H798" s="114">
        <v>9.195523163699959E-2</v>
      </c>
      <c r="I798" s="114">
        <v>0.89788830965430533</v>
      </c>
      <c r="J798" s="114">
        <v>0.49009202924968731</v>
      </c>
      <c r="K798" s="94">
        <v>0.25355996336432729</v>
      </c>
      <c r="L798" s="95"/>
      <c r="M798" s="96">
        <v>797</v>
      </c>
      <c r="N798" s="117">
        <v>0.75292394955746067</v>
      </c>
      <c r="O798" s="117">
        <v>-1.192248475639025</v>
      </c>
      <c r="P798" s="117">
        <v>-1.5287229112834213</v>
      </c>
      <c r="Q798" s="117">
        <v>0.69805480845948942</v>
      </c>
      <c r="R798" s="117">
        <v>-0.43309387893163209</v>
      </c>
      <c r="S798" s="117">
        <v>-1.0730546711744169</v>
      </c>
      <c r="T798" s="117">
        <v>-1.3288106027048776</v>
      </c>
      <c r="U798" s="114">
        <v>1.2696105748256681</v>
      </c>
      <c r="V798" s="114">
        <v>-2.4838153306926364E-2</v>
      </c>
      <c r="W798" s="88">
        <v>-0.66332890710424053</v>
      </c>
      <c r="X798" s="50"/>
      <c r="Y798" s="89">
        <v>797</v>
      </c>
      <c r="Z798" s="114">
        <f>(幕後結果!$AB$2+幕後結果!$AB$4*幕後結果_最佳化!$N1799)*12/3</f>
        <v>0.88650270346148075</v>
      </c>
      <c r="AA798" s="114">
        <f>(幕後結果!$AC$2+幕後結果!$AC$4*幕後結果_最佳化!$O1799)*12/3</f>
        <v>0.68626800911080954</v>
      </c>
      <c r="AB798" s="114">
        <f>(幕後結果!$AD$2+幕後結果!$AD$4*幕後結果_最佳化!$P1799)*12/3</f>
        <v>-2.0780989062615181</v>
      </c>
      <c r="AC798" s="114">
        <f>(幕後結果!$AE$2+幕後結果!$AE$4*幕後結果_最佳化!$Q1799)*12/3</f>
        <v>-9.8602576936889841E-2</v>
      </c>
      <c r="AD798" s="114">
        <f>(幕後結果!$AF$2+幕後結果!$AF$4*幕後結果_最佳化!$R1799)*12/3</f>
        <v>-1.2794854035449592</v>
      </c>
      <c r="AE798" s="114">
        <f>(幕後結果!$AG$2+幕後結果!$AG$4*幕後結果_最佳化!$S1799)*12/3</f>
        <v>-0.6110049074553483</v>
      </c>
      <c r="AF798" s="114">
        <f>(幕後結果!$AH$2+幕後結果!$AH$4*幕後結果_最佳化!$T1799)*12/3</f>
        <v>-0.83131690171316419</v>
      </c>
      <c r="AG798" s="114">
        <f>(幕後結果!$AI$2+幕後結果!$AI$4*幕後結果_最佳化!$U1799)*12/3</f>
        <v>-6.3150062117695471E-2</v>
      </c>
      <c r="AH798" s="114">
        <f>(幕後結果!$AJ$2+幕後結果!$AJ$4*幕後結果_最佳化!$V1799)*12/3</f>
        <v>0.10832021180184015</v>
      </c>
      <c r="AI798" s="90">
        <f>(幕後結果!$AK$2+幕後結果!$AK$4*幕後結果_最佳化!$W1799)*12/3</f>
        <v>0.76593723424486304</v>
      </c>
      <c r="AJ798" s="50"/>
      <c r="AK798" s="50"/>
      <c r="AL798" s="50"/>
      <c r="AM798" s="98">
        <v>797</v>
      </c>
      <c r="AN798" s="118">
        <f t="shared" si="157"/>
        <v>2.6204935382171256E-3</v>
      </c>
      <c r="AO798" s="118">
        <f t="shared" si="158"/>
        <v>3.4319154269584526E-2</v>
      </c>
      <c r="AP798" s="118">
        <f t="shared" si="159"/>
        <v>0.14924151769108457</v>
      </c>
      <c r="AQ798" s="118">
        <f t="shared" si="160"/>
        <v>0.18325213095831161</v>
      </c>
      <c r="AR798" s="118">
        <f t="shared" si="161"/>
        <v>0.18039464823905618</v>
      </c>
      <c r="AS798" s="118">
        <f t="shared" si="162"/>
        <v>5.1652573402027079E-2</v>
      </c>
      <c r="AT798" s="118">
        <f t="shared" si="163"/>
        <v>8.6405059262010961E-2</v>
      </c>
      <c r="AU798" s="118">
        <f t="shared" si="164"/>
        <v>0.11382379591147668</v>
      </c>
      <c r="AV798" s="118">
        <f t="shared" si="165"/>
        <v>5.1054817597287446E-3</v>
      </c>
      <c r="AW798" s="118">
        <f t="shared" si="166"/>
        <v>0.19318514496850253</v>
      </c>
      <c r="AX798" s="118">
        <f t="shared" si="167"/>
        <v>0.99999999999999978</v>
      </c>
      <c r="AY798" s="118">
        <f>SUMPRODUCT(AN798:AW798,幕後結果_最佳化!$Z$1005:$AI$1005)</f>
        <v>-0.34972837604611806</v>
      </c>
      <c r="AZ798" s="118">
        <f>(SUMPRODUCT(AN798:AW798,MMULT(AN798:AW798,幕後結果!$AB$9:$AK$18)))*252</f>
        <v>7.4960118109257498E-2</v>
      </c>
      <c r="BA798" s="118">
        <f t="shared" si="168"/>
        <v>0.27378845503281818</v>
      </c>
      <c r="BB798" s="113">
        <f t="shared" si="169"/>
        <v>-1.4340574587012989</v>
      </c>
      <c r="BC798" s="50"/>
      <c r="BD798" s="50"/>
    </row>
    <row r="799" spans="1:56">
      <c r="A799" s="85">
        <v>798</v>
      </c>
      <c r="B799" s="114">
        <v>0.94423862742079456</v>
      </c>
      <c r="C799" s="114">
        <v>0.71499505894731907</v>
      </c>
      <c r="D799" s="114">
        <v>0.41385363321726198</v>
      </c>
      <c r="E799" s="114">
        <v>0.98769417994159991</v>
      </c>
      <c r="F799" s="114">
        <v>0.54523902619696085</v>
      </c>
      <c r="G799" s="114">
        <v>0.62181543782414117</v>
      </c>
      <c r="H799" s="114">
        <v>0.88561962774416703</v>
      </c>
      <c r="I799" s="114">
        <v>0.69782906440192782</v>
      </c>
      <c r="J799" s="114">
        <v>0.7696536281851889</v>
      </c>
      <c r="K799" s="94">
        <v>0.35497089243841895</v>
      </c>
      <c r="L799" s="95"/>
      <c r="M799" s="96">
        <v>798</v>
      </c>
      <c r="N799" s="117">
        <v>1.5913859462408015</v>
      </c>
      <c r="O799" s="117">
        <v>0.56803694451095432</v>
      </c>
      <c r="P799" s="117">
        <v>-0.21764301527055602</v>
      </c>
      <c r="Q799" s="117">
        <v>2.2474444005080159</v>
      </c>
      <c r="R799" s="117">
        <v>0.11364155119177723</v>
      </c>
      <c r="S799" s="117">
        <v>0.31025227013457823</v>
      </c>
      <c r="T799" s="117">
        <v>1.2035572671690762</v>
      </c>
      <c r="U799" s="114">
        <v>0.51816683629741656</v>
      </c>
      <c r="V799" s="114">
        <v>0.73770662789526198</v>
      </c>
      <c r="W799" s="88">
        <v>-0.37193427530156647</v>
      </c>
      <c r="X799" s="50"/>
      <c r="Y799" s="89">
        <v>798</v>
      </c>
      <c r="Z799" s="114">
        <f>(幕後結果!$AB$2+幕後結果!$AB$4*幕後結果_最佳化!$N1800)*12/3</f>
        <v>1.9274955282180823</v>
      </c>
      <c r="AA799" s="114">
        <f>(幕後結果!$AC$2+幕後結果!$AC$4*幕後結果_最佳化!$O1800)*12/3</f>
        <v>3.0567462000707692</v>
      </c>
      <c r="AB799" s="114">
        <f>(幕後結果!$AD$2+幕後結果!$AD$4*幕後結果_最佳化!$P1800)*12/3</f>
        <v>0.93097768660304014</v>
      </c>
      <c r="AC799" s="114">
        <f>(幕後結果!$AE$2+幕後結果!$AE$4*幕後結果_最佳化!$Q1800)*12/3</f>
        <v>1.1722728886152969</v>
      </c>
      <c r="AD799" s="114">
        <f>(幕後結果!$AF$2+幕後結果!$AF$4*幕後結果_最佳化!$R1800)*12/3</f>
        <v>0.35918069538131703</v>
      </c>
      <c r="AE799" s="114">
        <f>(幕後結果!$AG$2+幕後結果!$AG$4*幕後結果_最佳化!$S1800)*12/3</f>
        <v>1.6969606907891108</v>
      </c>
      <c r="AF799" s="114">
        <f>(幕後結果!$AH$2+幕後結果!$AH$4*幕後結果_最佳化!$T1800)*12/3</f>
        <v>0.49905956644656796</v>
      </c>
      <c r="AG799" s="114">
        <f>(幕後結果!$AI$2+幕後結果!$AI$4*幕後結果_最佳化!$U1800)*12/3</f>
        <v>0.45778557752280413</v>
      </c>
      <c r="AH799" s="114">
        <f>(幕後結果!$AJ$2+幕後結果!$AJ$4*幕後結果_最佳化!$V1800)*12/3</f>
        <v>1.9037370266127176</v>
      </c>
      <c r="AI799" s="90">
        <f>(幕後結果!$AK$2+幕後結果!$AK$4*幕後結果_最佳化!$W1800)*12/3</f>
        <v>2.1528597202386766</v>
      </c>
      <c r="AJ799" s="50"/>
      <c r="AK799" s="50"/>
      <c r="AL799" s="50"/>
      <c r="AM799" s="98">
        <v>798</v>
      </c>
      <c r="AN799" s="118">
        <f t="shared" si="157"/>
        <v>9.2641370068761816E-2</v>
      </c>
      <c r="AO799" s="118">
        <f t="shared" si="158"/>
        <v>3.7257262642961097E-3</v>
      </c>
      <c r="AP799" s="118">
        <f t="shared" si="159"/>
        <v>5.6915521389076615E-2</v>
      </c>
      <c r="AQ799" s="118">
        <f t="shared" si="160"/>
        <v>3.3576432425884296E-2</v>
      </c>
      <c r="AR799" s="118">
        <f t="shared" si="161"/>
        <v>0.24074236212683664</v>
      </c>
      <c r="AS799" s="118">
        <f t="shared" si="162"/>
        <v>0.16655884069110338</v>
      </c>
      <c r="AT799" s="118">
        <f t="shared" si="163"/>
        <v>0.21931361137351474</v>
      </c>
      <c r="AU799" s="118">
        <f t="shared" si="164"/>
        <v>7.4448178693743558E-3</v>
      </c>
      <c r="AV799" s="118">
        <f t="shared" si="165"/>
        <v>7.222767220133984E-2</v>
      </c>
      <c r="AW799" s="118">
        <f t="shared" si="166"/>
        <v>0.10685364558981227</v>
      </c>
      <c r="AX799" s="118">
        <f t="shared" si="167"/>
        <v>1.0000000000000002</v>
      </c>
      <c r="AY799" s="118">
        <f>SUMPRODUCT(AN799:AW799,幕後結果_最佳化!$Z$1005:$AI$1005)</f>
        <v>-0.150454223018825</v>
      </c>
      <c r="AZ799" s="118">
        <f>(SUMPRODUCT(AN799:AW799,MMULT(AN799:AW799,幕後結果!$AB$9:$AK$18)))*252</f>
        <v>5.7034048030925238E-2</v>
      </c>
      <c r="BA799" s="118">
        <f t="shared" si="168"/>
        <v>0.2388180228352233</v>
      </c>
      <c r="BB799" s="113">
        <f t="shared" si="169"/>
        <v>-0.80962994636394403</v>
      </c>
      <c r="BC799" s="50"/>
      <c r="BD799" s="50"/>
    </row>
    <row r="800" spans="1:56">
      <c r="A800" s="85">
        <v>799</v>
      </c>
      <c r="B800" s="114">
        <v>0.19118165596757142</v>
      </c>
      <c r="C800" s="114">
        <v>0.45039848963542362</v>
      </c>
      <c r="D800" s="114">
        <v>0.46575683541460267</v>
      </c>
      <c r="E800" s="114">
        <v>0.83553376799519063</v>
      </c>
      <c r="F800" s="114">
        <v>0.54901674996268279</v>
      </c>
      <c r="G800" s="114">
        <v>0.59180648710630734</v>
      </c>
      <c r="H800" s="114">
        <v>0.24972180581717485</v>
      </c>
      <c r="I800" s="114">
        <v>0.62332390683422267</v>
      </c>
      <c r="J800" s="114">
        <v>0.58013772542815834</v>
      </c>
      <c r="K800" s="94">
        <v>0.17986975883006706</v>
      </c>
      <c r="L800" s="95"/>
      <c r="M800" s="96">
        <v>799</v>
      </c>
      <c r="N800" s="117">
        <v>-0.87355009856157484</v>
      </c>
      <c r="O800" s="117">
        <v>-0.12465462733414576</v>
      </c>
      <c r="P800" s="117">
        <v>-8.5940557130211134E-2</v>
      </c>
      <c r="Q800" s="117">
        <v>0.97626640394430253</v>
      </c>
      <c r="R800" s="117">
        <v>0.12317755328610691</v>
      </c>
      <c r="S800" s="117">
        <v>0.23219440164798924</v>
      </c>
      <c r="T800" s="117">
        <v>-0.67536544843194735</v>
      </c>
      <c r="U800" s="114">
        <v>0.31422232703457598</v>
      </c>
      <c r="V800" s="114">
        <v>0.20224582620425233</v>
      </c>
      <c r="W800" s="88">
        <v>-0.91586154654059804</v>
      </c>
      <c r="X800" s="50"/>
      <c r="Y800" s="89">
        <v>799</v>
      </c>
      <c r="Z800" s="114">
        <f>(幕後結果!$AB$2+幕後結果!$AB$4*幕後結果_最佳化!$N1801)*12/3</f>
        <v>-1.1328467965065963</v>
      </c>
      <c r="AA800" s="114">
        <f>(幕後結果!$AC$2+幕後結果!$AC$4*幕後結果_最佳化!$O1801)*12/3</f>
        <v>0.71694369445491857</v>
      </c>
      <c r="AB800" s="114">
        <f>(幕後結果!$AD$2+幕後結果!$AD$4*幕後結果_最佳化!$P1801)*12/3</f>
        <v>-1.8917861906113249</v>
      </c>
      <c r="AC800" s="114">
        <f>(幕後結果!$AE$2+幕後結果!$AE$4*幕後結果_最佳化!$Q1801)*12/3</f>
        <v>3.3781419817543623E-2</v>
      </c>
      <c r="AD800" s="114">
        <f>(幕後結果!$AF$2+幕後結果!$AF$4*幕後結果_最佳化!$R1801)*12/3</f>
        <v>-0.91171390074599168</v>
      </c>
      <c r="AE800" s="114">
        <f>(幕後結果!$AG$2+幕後結果!$AG$4*幕後結果_最佳化!$S1801)*12/3</f>
        <v>0.56442141804740364</v>
      </c>
      <c r="AF800" s="114">
        <f>(幕後結果!$AH$2+幕後結果!$AH$4*幕後結果_最佳化!$T1801)*12/3</f>
        <v>-0.42755750225086436</v>
      </c>
      <c r="AG800" s="114">
        <f>(幕後結果!$AI$2+幕後結果!$AI$4*幕後結果_最佳化!$U1801)*12/3</f>
        <v>-1.3086537225692734</v>
      </c>
      <c r="AH800" s="114">
        <f>(幕後結果!$AJ$2+幕後結果!$AJ$4*幕後結果_最佳化!$V1801)*12/3</f>
        <v>0.72335743594314439</v>
      </c>
      <c r="AI800" s="90">
        <f>(幕後結果!$AK$2+幕後結果!$AK$4*幕後結果_最佳化!$W1801)*12/3</f>
        <v>0.30181332740674371</v>
      </c>
      <c r="AJ800" s="50"/>
      <c r="AK800" s="50"/>
      <c r="AL800" s="50"/>
      <c r="AM800" s="98">
        <v>799</v>
      </c>
      <c r="AN800" s="118">
        <f t="shared" si="157"/>
        <v>9.1725622804702298E-2</v>
      </c>
      <c r="AO800" s="118">
        <f t="shared" si="158"/>
        <v>6.8114682417932726E-2</v>
      </c>
      <c r="AP800" s="118">
        <f t="shared" si="159"/>
        <v>5.50255090601783E-2</v>
      </c>
      <c r="AQ800" s="118">
        <f t="shared" si="160"/>
        <v>0.11299374912134223</v>
      </c>
      <c r="AR800" s="118">
        <f t="shared" si="161"/>
        <v>9.7485340287301742E-2</v>
      </c>
      <c r="AS800" s="118">
        <f t="shared" si="162"/>
        <v>0.14438544391556807</v>
      </c>
      <c r="AT800" s="118">
        <f t="shared" si="163"/>
        <v>0.10878553389998365</v>
      </c>
      <c r="AU800" s="118">
        <f t="shared" si="164"/>
        <v>6.839689463037571E-2</v>
      </c>
      <c r="AV800" s="118">
        <f t="shared" si="165"/>
        <v>0.13282916972895639</v>
      </c>
      <c r="AW800" s="118">
        <f t="shared" si="166"/>
        <v>0.12025805413365882</v>
      </c>
      <c r="AX800" s="118">
        <f t="shared" si="167"/>
        <v>1</v>
      </c>
      <c r="AY800" s="118">
        <f>SUMPRODUCT(AN800:AW800,幕後結果_最佳化!$Z$1005:$AI$1005)</f>
        <v>9.7304081314096152E-3</v>
      </c>
      <c r="AZ800" s="118">
        <f>(SUMPRODUCT(AN800:AW800,MMULT(AN800:AW800,幕後結果!$AB$9:$AK$18)))*252</f>
        <v>5.459601724330379E-2</v>
      </c>
      <c r="BA800" s="118">
        <f t="shared" si="168"/>
        <v>0.23365790644295303</v>
      </c>
      <c r="BB800" s="113">
        <f t="shared" si="169"/>
        <v>-0.14195792632717374</v>
      </c>
      <c r="BC800" s="50"/>
      <c r="BD800" s="50"/>
    </row>
    <row r="801" spans="1:56">
      <c r="A801" s="85">
        <v>800</v>
      </c>
      <c r="B801" s="114">
        <v>0.2415159350025109</v>
      </c>
      <c r="C801" s="114">
        <v>0.39391745599174266</v>
      </c>
      <c r="D801" s="114">
        <v>0.50903429250198551</v>
      </c>
      <c r="E801" s="114">
        <v>0.58934166205390759</v>
      </c>
      <c r="F801" s="114">
        <v>0.9590825362282962</v>
      </c>
      <c r="G801" s="114">
        <v>3.795414299128419E-2</v>
      </c>
      <c r="H801" s="114">
        <v>0.38435153659708132</v>
      </c>
      <c r="I801" s="114">
        <v>0.9882539375597259</v>
      </c>
      <c r="J801" s="114">
        <v>0.98339372678996773</v>
      </c>
      <c r="K801" s="94">
        <v>0.98414158142983377</v>
      </c>
      <c r="L801" s="95"/>
      <c r="M801" s="96">
        <v>800</v>
      </c>
      <c r="N801" s="117">
        <v>-0.70143454463991173</v>
      </c>
      <c r="O801" s="117">
        <v>-0.26912315559186634</v>
      </c>
      <c r="P801" s="117">
        <v>2.264754890909406E-2</v>
      </c>
      <c r="Q801" s="117">
        <v>0.22585181454382611</v>
      </c>
      <c r="R801" s="117">
        <v>1.7401372116656371</v>
      </c>
      <c r="S801" s="117">
        <v>-1.7749370249941705</v>
      </c>
      <c r="T801" s="117">
        <v>-0.29407175522169121</v>
      </c>
      <c r="U801" s="114">
        <v>2.2653350801630805</v>
      </c>
      <c r="V801" s="114">
        <v>2.1295044583185536</v>
      </c>
      <c r="W801" s="88">
        <v>2.147961209462637</v>
      </c>
      <c r="X801" s="50"/>
      <c r="Y801" s="89">
        <v>800</v>
      </c>
      <c r="Z801" s="114">
        <f>(幕後結果!$AB$2+幕後結果!$AB$4*幕後結果_最佳化!$N1802)*12/3</f>
        <v>-0.91915666222478409</v>
      </c>
      <c r="AA801" s="114">
        <f>(幕後結果!$AC$2+幕後結果!$AC$4*幕後結果_最佳化!$O1802)*12/3</f>
        <v>0.68117201527257665</v>
      </c>
      <c r="AB801" s="114">
        <f>(幕後結果!$AD$2+幕後結果!$AD$4*幕後結果_最佳化!$P1802)*12/3</f>
        <v>-1.6512384058730811</v>
      </c>
      <c r="AC801" s="114">
        <f>(幕後結果!$AE$2+幕後結果!$AE$4*幕後結果_最佳化!$Q1802)*12/3</f>
        <v>-0.44491425074443108</v>
      </c>
      <c r="AD801" s="114">
        <f>(幕後結果!$AF$2+幕後結果!$AF$4*幕後結果_最佳化!$R1802)*12/3</f>
        <v>0.69511566280710169</v>
      </c>
      <c r="AE801" s="114">
        <f>(幕後結果!$AG$2+幕後結果!$AG$4*幕後結果_最佳化!$S1802)*12/3</f>
        <v>-1.0418630921145411</v>
      </c>
      <c r="AF801" s="114">
        <f>(幕後結果!$AH$2+幕後結果!$AH$4*幕後結果_最佳化!$T1802)*12/3</f>
        <v>-0.28954351552189433</v>
      </c>
      <c r="AG801" s="114">
        <f>(幕後結果!$AI$2+幕後結果!$AI$4*幕後結果_最佳化!$U1802)*12/3</f>
        <v>1.5805839946901863</v>
      </c>
      <c r="AH801" s="114">
        <f>(幕後結果!$AJ$2+幕後結果!$AJ$4*幕後結果_最佳化!$V1802)*12/3</f>
        <v>1.3551286050733609</v>
      </c>
      <c r="AI801" s="90">
        <f>(幕後結果!$AK$2+幕後結果!$AK$4*幕後結果_最佳化!$W1802)*12/3</f>
        <v>3.0985432153135619</v>
      </c>
      <c r="AJ801" s="50"/>
      <c r="AK801" s="50"/>
      <c r="AL801" s="50"/>
      <c r="AM801" s="98">
        <v>800</v>
      </c>
      <c r="AN801" s="118">
        <f t="shared" si="157"/>
        <v>5.7426010976477017E-2</v>
      </c>
      <c r="AO801" s="118">
        <f t="shared" si="158"/>
        <v>0.17467434759722755</v>
      </c>
      <c r="AP801" s="118">
        <f t="shared" si="159"/>
        <v>6.6030296846139286E-2</v>
      </c>
      <c r="AQ801" s="118">
        <f t="shared" si="160"/>
        <v>0.10304809000581686</v>
      </c>
      <c r="AR801" s="118">
        <f t="shared" si="161"/>
        <v>0.18857553500395835</v>
      </c>
      <c r="AS801" s="118">
        <f t="shared" si="162"/>
        <v>1.6847834292296433E-2</v>
      </c>
      <c r="AT801" s="118">
        <f t="shared" si="163"/>
        <v>5.0216098022608277E-2</v>
      </c>
      <c r="AU801" s="118">
        <f t="shared" si="164"/>
        <v>0.21114732059060992</v>
      </c>
      <c r="AV801" s="118">
        <f t="shared" si="165"/>
        <v>3.0084886127003961E-2</v>
      </c>
      <c r="AW801" s="118">
        <f t="shared" si="166"/>
        <v>0.10194958053786239</v>
      </c>
      <c r="AX801" s="118">
        <f t="shared" si="167"/>
        <v>1</v>
      </c>
      <c r="AY801" s="118">
        <f>SUMPRODUCT(AN801:AW801,幕後結果_最佳化!$Z$1005:$AI$1005)</f>
        <v>-0.28192707084362811</v>
      </c>
      <c r="AZ801" s="118">
        <f>(SUMPRODUCT(AN801:AW801,MMULT(AN801:AW801,幕後結果!$AB$9:$AK$18)))*252</f>
        <v>8.9558664130785545E-2</v>
      </c>
      <c r="BA801" s="118">
        <f t="shared" si="168"/>
        <v>0.29926353625322538</v>
      </c>
      <c r="BB801" s="113">
        <f t="shared" si="169"/>
        <v>-1.0854214813821215</v>
      </c>
      <c r="BC801" s="50"/>
      <c r="BD801" s="50"/>
    </row>
    <row r="802" spans="1:56">
      <c r="A802" s="85">
        <v>801</v>
      </c>
      <c r="B802" s="114">
        <v>0.71280334494433828</v>
      </c>
      <c r="C802" s="114">
        <v>0.78414635732321902</v>
      </c>
      <c r="D802" s="114">
        <v>0.38042898469979147</v>
      </c>
      <c r="E802" s="114">
        <v>0.94088780015081519</v>
      </c>
      <c r="F802" s="114">
        <v>0.21982262083762705</v>
      </c>
      <c r="G802" s="114">
        <v>6.141731653878546E-2</v>
      </c>
      <c r="H802" s="114">
        <v>0.5867199842264863</v>
      </c>
      <c r="I802" s="114">
        <v>0.1188221875040314</v>
      </c>
      <c r="J802" s="114">
        <v>0.45342144051270683</v>
      </c>
      <c r="K802" s="94">
        <v>0.57229685912016359</v>
      </c>
      <c r="L802" s="95"/>
      <c r="M802" s="96">
        <v>801</v>
      </c>
      <c r="N802" s="117">
        <v>0.56159305968435191</v>
      </c>
      <c r="O802" s="117">
        <v>0.78627348068947744</v>
      </c>
      <c r="P802" s="117">
        <v>-0.30435431464919416</v>
      </c>
      <c r="Q802" s="117">
        <v>1.5622699852267281</v>
      </c>
      <c r="R802" s="117">
        <v>-0.77279241735484339</v>
      </c>
      <c r="S802" s="117">
        <v>-1.5429841029360918</v>
      </c>
      <c r="T802" s="117">
        <v>0.21911555820925072</v>
      </c>
      <c r="U802" s="114">
        <v>-1.1808951582338076</v>
      </c>
      <c r="V802" s="114">
        <v>-0.11702167032585216</v>
      </c>
      <c r="W802" s="88">
        <v>0.18222483755584437</v>
      </c>
      <c r="X802" s="50"/>
      <c r="Y802" s="89">
        <v>801</v>
      </c>
      <c r="Z802" s="114">
        <f>(幕後結果!$AB$2+幕後結果!$AB$4*幕後結果_最佳化!$N1803)*12/3</f>
        <v>0.64895576120284049</v>
      </c>
      <c r="AA802" s="114">
        <f>(幕後結果!$AC$2+幕後結果!$AC$4*幕後結果_最佳化!$O1803)*12/3</f>
        <v>2.6034782389531275</v>
      </c>
      <c r="AB802" s="114">
        <f>(幕後結果!$AD$2+幕後結果!$AD$4*幕後結果_最佳化!$P1803)*12/3</f>
        <v>-0.18660533944902058</v>
      </c>
      <c r="AC802" s="114">
        <f>(幕後結果!$AE$2+幕後結果!$AE$4*幕後結果_最佳化!$Q1803)*12/3</f>
        <v>0.65723757347047917</v>
      </c>
      <c r="AD802" s="114">
        <f>(幕後結果!$AF$2+幕後結果!$AF$4*幕後結果_最佳化!$R1803)*12/3</f>
        <v>-1.0741183200036708</v>
      </c>
      <c r="AE802" s="114">
        <f>(幕後結果!$AG$2+幕後結果!$AG$4*幕後結果_最佳化!$S1803)*12/3</f>
        <v>-0.50353157253284442</v>
      </c>
      <c r="AF802" s="114">
        <f>(幕後結果!$AH$2+幕後結果!$AH$4*幕後結果_最佳化!$T1803)*12/3</f>
        <v>2.1528082671689597E-3</v>
      </c>
      <c r="AG802" s="114">
        <f>(幕後結果!$AI$2+幕後結果!$AI$4*幕後結果_最佳化!$U1803)*12/3</f>
        <v>-3.0288589578906091</v>
      </c>
      <c r="AH802" s="114">
        <f>(幕後結果!$AJ$2+幕後結果!$AJ$4*幕後結果_最佳化!$V1803)*12/3</f>
        <v>0.91344499589289152</v>
      </c>
      <c r="AI802" s="90">
        <f>(幕後結果!$AK$2+幕後結果!$AK$4*幕後結果_最佳化!$W1803)*12/3</f>
        <v>1.5042906900548496</v>
      </c>
      <c r="AJ802" s="50"/>
      <c r="AK802" s="50"/>
      <c r="AL802" s="50"/>
      <c r="AM802" s="98">
        <v>801</v>
      </c>
      <c r="AN802" s="118">
        <f t="shared" si="157"/>
        <v>7.8373660551503965E-2</v>
      </c>
      <c r="AO802" s="118">
        <f t="shared" si="158"/>
        <v>0.12206441573019965</v>
      </c>
      <c r="AP802" s="118">
        <f t="shared" si="159"/>
        <v>6.7170546143079962E-2</v>
      </c>
      <c r="AQ802" s="118">
        <f t="shared" si="160"/>
        <v>0.18446966565455916</v>
      </c>
      <c r="AR802" s="118">
        <f t="shared" si="161"/>
        <v>0.18469055599781609</v>
      </c>
      <c r="AS802" s="118">
        <f t="shared" si="162"/>
        <v>1.9316411507227876E-2</v>
      </c>
      <c r="AT802" s="118">
        <f t="shared" si="163"/>
        <v>0.10172641773549959</v>
      </c>
      <c r="AU802" s="118">
        <f t="shared" si="164"/>
        <v>6.4986033355231426E-2</v>
      </c>
      <c r="AV802" s="118">
        <f t="shared" si="165"/>
        <v>0.1534909008941828</v>
      </c>
      <c r="AW802" s="118">
        <f t="shared" si="166"/>
        <v>2.3711392430699484E-2</v>
      </c>
      <c r="AX802" s="118">
        <f t="shared" si="167"/>
        <v>1</v>
      </c>
      <c r="AY802" s="118">
        <f>SUMPRODUCT(AN802:AW802,幕後結果_最佳化!$Z$1005:$AI$1005)</f>
        <v>-0.15712085374649257</v>
      </c>
      <c r="AZ802" s="118">
        <f>(SUMPRODUCT(AN802:AW802,MMULT(AN802:AW802,幕後結果!$AB$9:$AK$18)))*252</f>
        <v>5.8826894725800265E-2</v>
      </c>
      <c r="BA802" s="118">
        <f t="shared" si="168"/>
        <v>0.24254256270972371</v>
      </c>
      <c r="BB802" s="113">
        <f t="shared" si="169"/>
        <v>-0.82468351744876478</v>
      </c>
      <c r="BC802" s="50"/>
      <c r="BD802" s="50"/>
    </row>
    <row r="803" spans="1:56">
      <c r="A803" s="85">
        <v>802</v>
      </c>
      <c r="B803" s="114">
        <v>8.7017879847259616E-2</v>
      </c>
      <c r="C803" s="114">
        <v>0.57912645252148365</v>
      </c>
      <c r="D803" s="114">
        <v>4.3978142345605598E-2</v>
      </c>
      <c r="E803" s="114">
        <v>0.11968814588880616</v>
      </c>
      <c r="F803" s="114">
        <v>0.19288709616974997</v>
      </c>
      <c r="G803" s="114">
        <v>0.84633654956047399</v>
      </c>
      <c r="H803" s="114">
        <v>0.1209133304907053</v>
      </c>
      <c r="I803" s="114">
        <v>0.35194892184906834</v>
      </c>
      <c r="J803" s="114">
        <v>0.35637225074730305</v>
      </c>
      <c r="K803" s="94">
        <v>0.67276159207191544</v>
      </c>
      <c r="L803" s="95"/>
      <c r="M803" s="96">
        <v>802</v>
      </c>
      <c r="N803" s="117">
        <v>-1.3593498337868262</v>
      </c>
      <c r="O803" s="117">
        <v>0.1996592382841639</v>
      </c>
      <c r="P803" s="117">
        <v>-1.7062782551262747</v>
      </c>
      <c r="Q803" s="117">
        <v>-1.176547177248612</v>
      </c>
      <c r="R803" s="117">
        <v>-0.86730632446272082</v>
      </c>
      <c r="S803" s="117">
        <v>1.0208470672374479</v>
      </c>
      <c r="T803" s="117">
        <v>-1.1704332512765232</v>
      </c>
      <c r="U803" s="114">
        <v>-0.38006408667061087</v>
      </c>
      <c r="V803" s="114">
        <v>-0.36817265117849418</v>
      </c>
      <c r="W803" s="88">
        <v>0.44755163366128581</v>
      </c>
      <c r="X803" s="50"/>
      <c r="Y803" s="89">
        <v>802</v>
      </c>
      <c r="Z803" s="114">
        <f>(幕後結果!$AB$2+幕後結果!$AB$4*幕後結果_最佳化!$N1804)*12/3</f>
        <v>-1.7359916505829522</v>
      </c>
      <c r="AA803" s="114">
        <f>(幕後結果!$AC$2+幕後結果!$AC$4*幕後結果_最佳化!$O1804)*12/3</f>
        <v>0.73172617103933357</v>
      </c>
      <c r="AB803" s="114">
        <f>(幕後結果!$AD$2+幕後結果!$AD$4*幕後結果_最佳化!$P1804)*12/3</f>
        <v>-3.9795692583470967</v>
      </c>
      <c r="AC803" s="114">
        <f>(幕後結果!$AE$2+幕後結果!$AE$4*幕後結果_最佳化!$Q1804)*12/3</f>
        <v>-1.3457478366790598</v>
      </c>
      <c r="AD803" s="114">
        <f>(幕後結果!$AF$2+幕後結果!$AF$4*幕後結果_最佳化!$R1804)*12/3</f>
        <v>-2.7346301161449609</v>
      </c>
      <c r="AE803" s="114">
        <f>(幕後結果!$AG$2+幕後結果!$AG$4*幕後結果_最佳化!$S1804)*12/3</f>
        <v>0.49885970627721726</v>
      </c>
      <c r="AF803" s="114">
        <f>(幕後結果!$AH$2+幕後結果!$AH$4*幕後結果_最佳化!$T1804)*12/3</f>
        <v>-0.9821090392381483</v>
      </c>
      <c r="AG803" s="114">
        <f>(幕後結果!$AI$2+幕後結果!$AI$4*幕後結果_最佳化!$U1804)*12/3</f>
        <v>-4.0572004656229606</v>
      </c>
      <c r="AH803" s="114">
        <f>(幕後結果!$AJ$2+幕後結果!$AJ$4*幕後結果_最佳化!$V1804)*12/3</f>
        <v>-0.13536266384565687</v>
      </c>
      <c r="AI803" s="90">
        <f>(幕後結果!$AK$2+幕後結果!$AK$4*幕後結果_最佳化!$W1804)*12/3</f>
        <v>0.21303070796275669</v>
      </c>
      <c r="AJ803" s="50"/>
      <c r="AK803" s="50"/>
      <c r="AL803" s="50"/>
      <c r="AM803" s="98">
        <v>802</v>
      </c>
      <c r="AN803" s="118">
        <f t="shared" si="157"/>
        <v>5.7012012871899248E-2</v>
      </c>
      <c r="AO803" s="118">
        <f t="shared" si="158"/>
        <v>0.10665676905930707</v>
      </c>
      <c r="AP803" s="118">
        <f t="shared" si="159"/>
        <v>0.12343325562665423</v>
      </c>
      <c r="AQ803" s="118">
        <f t="shared" si="160"/>
        <v>0.12505362658552949</v>
      </c>
      <c r="AR803" s="118">
        <f t="shared" si="161"/>
        <v>5.8852286655707749E-2</v>
      </c>
      <c r="AS803" s="118">
        <f t="shared" si="162"/>
        <v>2.3776051739661904E-4</v>
      </c>
      <c r="AT803" s="118">
        <f t="shared" si="163"/>
        <v>0.18136397132408075</v>
      </c>
      <c r="AU803" s="118">
        <f t="shared" si="164"/>
        <v>0.18584372328592175</v>
      </c>
      <c r="AV803" s="118">
        <f t="shared" si="165"/>
        <v>0.10793865779411212</v>
      </c>
      <c r="AW803" s="118">
        <f t="shared" si="166"/>
        <v>5.3607936279391047E-2</v>
      </c>
      <c r="AX803" s="118">
        <f t="shared" si="167"/>
        <v>1.0000000000000002</v>
      </c>
      <c r="AY803" s="118">
        <f>SUMPRODUCT(AN803:AW803,幕後結果_最佳化!$Z$1005:$AI$1005)</f>
        <v>-0.3160093545714534</v>
      </c>
      <c r="AZ803" s="118">
        <f>(SUMPRODUCT(AN803:AW803,MMULT(AN803:AW803,幕後結果!$AB$9:$AK$18)))*252</f>
        <v>6.7654740769807667E-2</v>
      </c>
      <c r="BA803" s="118">
        <f t="shared" si="168"/>
        <v>0.26010524940840324</v>
      </c>
      <c r="BB803" s="113">
        <f t="shared" si="169"/>
        <v>-1.3798620188857214</v>
      </c>
      <c r="BC803" s="50"/>
      <c r="BD803" s="50"/>
    </row>
    <row r="804" spans="1:56">
      <c r="A804" s="85">
        <v>803</v>
      </c>
      <c r="B804" s="114">
        <v>0.26968206506740766</v>
      </c>
      <c r="C804" s="114">
        <v>0.85543337937899366</v>
      </c>
      <c r="D804" s="114">
        <v>4.9660377655001309E-2</v>
      </c>
      <c r="E804" s="114">
        <v>0.83241771711290347</v>
      </c>
      <c r="F804" s="114">
        <v>0.69057806887485662</v>
      </c>
      <c r="G804" s="114">
        <v>0.9793184028640991</v>
      </c>
      <c r="H804" s="114">
        <v>0.70499724004177988</v>
      </c>
      <c r="I804" s="114">
        <v>0.66788180680240217</v>
      </c>
      <c r="J804" s="114">
        <v>9.4827755295540106E-2</v>
      </c>
      <c r="K804" s="94">
        <v>1.968317811711584E-3</v>
      </c>
      <c r="L804" s="95"/>
      <c r="M804" s="96">
        <v>803</v>
      </c>
      <c r="N804" s="117">
        <v>-0.61377483284330381</v>
      </c>
      <c r="O804" s="117">
        <v>1.0600249664888861</v>
      </c>
      <c r="P804" s="117">
        <v>-1.64815555121326</v>
      </c>
      <c r="Q804" s="117">
        <v>0.96376338882420864</v>
      </c>
      <c r="R804" s="117">
        <v>0.49748956138665729</v>
      </c>
      <c r="S804" s="117">
        <v>2.039870815045846</v>
      </c>
      <c r="T804" s="117">
        <v>0.53882803121829759</v>
      </c>
      <c r="U804" s="114">
        <v>0.43407168483222353</v>
      </c>
      <c r="V804" s="114">
        <v>-1.3115988816137454</v>
      </c>
      <c r="W804" s="88">
        <v>-2.8831950814180454</v>
      </c>
      <c r="X804" s="50"/>
      <c r="Y804" s="89">
        <v>803</v>
      </c>
      <c r="Z804" s="114">
        <f>(幕後結果!$AB$2+幕後結果!$AB$4*幕後結果_最佳化!$N1805)*12/3</f>
        <v>-0.81032271225273345</v>
      </c>
      <c r="AA804" s="114">
        <f>(幕後結果!$AC$2+幕後結果!$AC$4*幕後結果_最佳化!$O1805)*12/3</f>
        <v>2.1116066083237128</v>
      </c>
      <c r="AB804" s="114">
        <f>(幕後結果!$AD$2+幕後結果!$AD$4*幕後結果_最佳化!$P1805)*12/3</f>
        <v>-2.7540982400223637</v>
      </c>
      <c r="AC804" s="114">
        <f>(幕後結果!$AE$2+幕後結果!$AE$4*幕後結果_最佳化!$Q1805)*12/3</f>
        <v>0.19378343100123349</v>
      </c>
      <c r="AD804" s="114">
        <f>(幕後結果!$AF$2+幕後結果!$AF$4*幕後結果_最佳化!$R1805)*12/3</f>
        <v>-0.50645979279108344</v>
      </c>
      <c r="AE804" s="114">
        <f>(幕後結果!$AG$2+幕後結果!$AG$4*幕後結果_最佳化!$S1805)*12/3</f>
        <v>2.427089707007235</v>
      </c>
      <c r="AF804" s="114">
        <f>(幕後結果!$AH$2+幕後結果!$AH$4*幕後結果_最佳化!$T1805)*12/3</f>
        <v>9.665927768978122E-2</v>
      </c>
      <c r="AG804" s="114">
        <f>(幕後結果!$AI$2+幕後結果!$AI$4*幕後結果_最佳化!$U1805)*12/3</f>
        <v>-1.4273160978195014</v>
      </c>
      <c r="AH804" s="114">
        <f>(幕後結果!$AJ$2+幕後結果!$AJ$4*幕後結果_最佳化!$V1805)*12/3</f>
        <v>0.52626073856920041</v>
      </c>
      <c r="AI804" s="90">
        <f>(幕後結果!$AK$2+幕後結果!$AK$4*幕後結果_最佳化!$W1805)*12/3</f>
        <v>-0.87109237010931218</v>
      </c>
      <c r="AJ804" s="50"/>
      <c r="AK804" s="50"/>
      <c r="AL804" s="50"/>
      <c r="AM804" s="98">
        <v>803</v>
      </c>
      <c r="AN804" s="118">
        <f t="shared" si="157"/>
        <v>3.1947809609034991E-3</v>
      </c>
      <c r="AO804" s="118">
        <f t="shared" si="158"/>
        <v>2.6846104479692878E-2</v>
      </c>
      <c r="AP804" s="118">
        <f t="shared" si="159"/>
        <v>0.15817390603820483</v>
      </c>
      <c r="AQ804" s="118">
        <f t="shared" si="160"/>
        <v>9.0834451872342695E-2</v>
      </c>
      <c r="AR804" s="118">
        <f t="shared" si="161"/>
        <v>0.16598781593721018</v>
      </c>
      <c r="AS804" s="118">
        <f t="shared" si="162"/>
        <v>0.20319536003899175</v>
      </c>
      <c r="AT804" s="118">
        <f t="shared" si="163"/>
        <v>1.2541343138246598E-2</v>
      </c>
      <c r="AU804" s="118">
        <f t="shared" si="164"/>
        <v>0.16889751722919272</v>
      </c>
      <c r="AV804" s="118">
        <f t="shared" si="165"/>
        <v>0.12511923792140336</v>
      </c>
      <c r="AW804" s="118">
        <f t="shared" si="166"/>
        <v>4.5209482383811631E-2</v>
      </c>
      <c r="AX804" s="118">
        <f t="shared" si="167"/>
        <v>1.0000000000000002</v>
      </c>
      <c r="AY804" s="118">
        <f>SUMPRODUCT(AN804:AW804,幕後結果_最佳化!$Z$1005:$AI$1005)</f>
        <v>-0.35527227379813081</v>
      </c>
      <c r="AZ804" s="118">
        <f>(SUMPRODUCT(AN804:AW804,MMULT(AN804:AW804,幕後結果!$AB$9:$AK$18)))*252</f>
        <v>8.5443431044340351E-2</v>
      </c>
      <c r="BA804" s="118">
        <f t="shared" si="168"/>
        <v>0.29230708346589951</v>
      </c>
      <c r="BB804" s="113">
        <f t="shared" si="169"/>
        <v>-1.3621711423376488</v>
      </c>
      <c r="BC804" s="50"/>
      <c r="BD804" s="50"/>
    </row>
    <row r="805" spans="1:56">
      <c r="A805" s="85">
        <v>804</v>
      </c>
      <c r="B805" s="114">
        <v>0.18233061338822631</v>
      </c>
      <c r="C805" s="114">
        <v>0.61830177832675348</v>
      </c>
      <c r="D805" s="114">
        <v>0.89749495886059183</v>
      </c>
      <c r="E805" s="114">
        <v>0.52532553105814239</v>
      </c>
      <c r="F805" s="114">
        <v>0.49593941637579753</v>
      </c>
      <c r="G805" s="114">
        <v>0.32395798313554502</v>
      </c>
      <c r="H805" s="114">
        <v>0.44309012360163669</v>
      </c>
      <c r="I805" s="114">
        <v>0.40984681948829471</v>
      </c>
      <c r="J805" s="114">
        <v>0.34899526254615476</v>
      </c>
      <c r="K805" s="94">
        <v>0.25149921433980404</v>
      </c>
      <c r="L805" s="95"/>
      <c r="M805" s="96">
        <v>804</v>
      </c>
      <c r="N805" s="117">
        <v>-0.90651897381617552</v>
      </c>
      <c r="O805" s="117">
        <v>0.30102367231657462</v>
      </c>
      <c r="P805" s="117">
        <v>1.2674062049065886</v>
      </c>
      <c r="Q805" s="117">
        <v>6.3524390210405776E-2</v>
      </c>
      <c r="R805" s="117">
        <v>-1.0178549475686995E-2</v>
      </c>
      <c r="S805" s="117">
        <v>-0.45665927599569878</v>
      </c>
      <c r="T805" s="117">
        <v>-0.14313919918613902</v>
      </c>
      <c r="U805" s="114">
        <v>-0.22793903097009338</v>
      </c>
      <c r="V805" s="114">
        <v>-0.38803446975230149</v>
      </c>
      <c r="W805" s="88">
        <v>-0.66977939800545638</v>
      </c>
      <c r="X805" s="50"/>
      <c r="Y805" s="89">
        <v>804</v>
      </c>
      <c r="Z805" s="114">
        <f>(幕後結果!$AB$2+幕後結果!$AB$4*幕後結果_最佳化!$N1806)*12/3</f>
        <v>-1.1737793166638533</v>
      </c>
      <c r="AA805" s="114">
        <f>(幕後結果!$AC$2+幕後結果!$AC$4*幕後結果_最佳化!$O1806)*12/3</f>
        <v>1.1348320237359806</v>
      </c>
      <c r="AB805" s="114">
        <f>(幕後結果!$AD$2+幕後結果!$AD$4*幕後結果_最佳化!$P1806)*12/3</f>
        <v>-0.33585250554335871</v>
      </c>
      <c r="AC805" s="114">
        <f>(幕後結果!$AE$2+幕後結果!$AE$4*幕後結果_最佳化!$Q1806)*12/3</f>
        <v>-0.50783555016711157</v>
      </c>
      <c r="AD805" s="114">
        <f>(幕後結果!$AF$2+幕後結果!$AF$4*幕後結果_最佳化!$R1806)*12/3</f>
        <v>-0.94986593986407331</v>
      </c>
      <c r="AE805" s="114">
        <f>(幕後結果!$AG$2+幕後結果!$AG$4*幕後結果_最佳化!$S1806)*12/3</f>
        <v>-5.2921939464839807E-2</v>
      </c>
      <c r="AF805" s="114">
        <f>(幕後結果!$AH$2+幕後結果!$AH$4*幕後結果_最佳化!$T1806)*12/3</f>
        <v>-0.31311225276086868</v>
      </c>
      <c r="AG805" s="114">
        <f>(幕後結果!$AI$2+幕後結果!$AI$4*幕後結果_最佳化!$U1806)*12/3</f>
        <v>-1.9857765827700018</v>
      </c>
      <c r="AH805" s="114">
        <f>(幕後結果!$AJ$2+幕後結果!$AJ$4*幕後結果_最佳化!$V1806)*12/3</f>
        <v>0.50926007109512894</v>
      </c>
      <c r="AI805" s="90">
        <f>(幕後結果!$AK$2+幕後結果!$AK$4*幕後結果_最佳化!$W1806)*12/3</f>
        <v>4.929257507032736E-2</v>
      </c>
      <c r="AJ805" s="50"/>
      <c r="AK805" s="50"/>
      <c r="AL805" s="50"/>
      <c r="AM805" s="98">
        <v>804</v>
      </c>
      <c r="AN805" s="118">
        <f t="shared" si="157"/>
        <v>3.4230726698068668E-2</v>
      </c>
      <c r="AO805" s="118">
        <f t="shared" si="158"/>
        <v>0.1385242372567223</v>
      </c>
      <c r="AP805" s="118">
        <f t="shared" si="159"/>
        <v>0.17375557487425156</v>
      </c>
      <c r="AQ805" s="118">
        <f t="shared" si="160"/>
        <v>9.7536600642786686E-2</v>
      </c>
      <c r="AR805" s="118">
        <f t="shared" si="161"/>
        <v>0.18241318629008552</v>
      </c>
      <c r="AS805" s="118">
        <f t="shared" si="162"/>
        <v>3.7835364714962925E-2</v>
      </c>
      <c r="AT805" s="118">
        <f t="shared" si="163"/>
        <v>0.11751207428945512</v>
      </c>
      <c r="AU805" s="118">
        <f t="shared" si="164"/>
        <v>0.20940303431226726</v>
      </c>
      <c r="AV805" s="118">
        <f t="shared" si="165"/>
        <v>6.7984205357122613E-3</v>
      </c>
      <c r="AW805" s="118">
        <f t="shared" si="166"/>
        <v>1.9907803856875923E-3</v>
      </c>
      <c r="AX805" s="118">
        <f t="shared" si="167"/>
        <v>0.99999999999999989</v>
      </c>
      <c r="AY805" s="118">
        <f>SUMPRODUCT(AN805:AW805,幕後結果_最佳化!$Z$1005:$AI$1005)</f>
        <v>-0.51800480636954416</v>
      </c>
      <c r="AZ805" s="118">
        <f>(SUMPRODUCT(AN805:AW805,MMULT(AN805:AW805,幕後結果!$AB$9:$AK$18)))*252</f>
        <v>9.9248299925856653E-2</v>
      </c>
      <c r="BA805" s="118">
        <f t="shared" si="168"/>
        <v>0.31503698183841317</v>
      </c>
      <c r="BB805" s="113">
        <f t="shared" si="169"/>
        <v>-1.7804411504210005</v>
      </c>
      <c r="BC805" s="50"/>
      <c r="BD805" s="50"/>
    </row>
    <row r="806" spans="1:56">
      <c r="A806" s="85">
        <v>805</v>
      </c>
      <c r="B806" s="114">
        <v>0.64697746387945498</v>
      </c>
      <c r="C806" s="114">
        <v>0.25994534943671987</v>
      </c>
      <c r="D806" s="114">
        <v>0.73835625354914036</v>
      </c>
      <c r="E806" s="114">
        <v>1.9503811377522329E-2</v>
      </c>
      <c r="F806" s="114">
        <v>0.29474386046750922</v>
      </c>
      <c r="G806" s="114">
        <v>1.1783392250483748E-2</v>
      </c>
      <c r="H806" s="114">
        <v>0.72066033372853044</v>
      </c>
      <c r="I806" s="114">
        <v>0.3968307506422899</v>
      </c>
      <c r="J806" s="114">
        <v>0.33718301850307908</v>
      </c>
      <c r="K806" s="94">
        <v>0.72236639123915669</v>
      </c>
      <c r="L806" s="95"/>
      <c r="M806" s="96">
        <v>805</v>
      </c>
      <c r="N806" s="117">
        <v>0.37717296194369021</v>
      </c>
      <c r="O806" s="117">
        <v>-0.64351389918624036</v>
      </c>
      <c r="P806" s="117">
        <v>0.63828604729510285</v>
      </c>
      <c r="Q806" s="117">
        <v>-2.0641064690278825</v>
      </c>
      <c r="R806" s="117">
        <v>-0.53957853790486721</v>
      </c>
      <c r="S806" s="117">
        <v>-2.2641191981913211</v>
      </c>
      <c r="T806" s="117">
        <v>0.58480427051637252</v>
      </c>
      <c r="U806" s="114">
        <v>-0.26155894260292806</v>
      </c>
      <c r="V806" s="114">
        <v>-0.42016347248070041</v>
      </c>
      <c r="W806" s="88">
        <v>0.58988579591215817</v>
      </c>
      <c r="X806" s="50"/>
      <c r="Y806" s="89">
        <v>805</v>
      </c>
      <c r="Z806" s="114">
        <f>(幕後結果!$AB$2+幕後結果!$AB$4*幕後結果_最佳化!$N1807)*12/3</f>
        <v>0.41998891565904134</v>
      </c>
      <c r="AA806" s="114">
        <f>(幕後結果!$AC$2+幕後結果!$AC$4*幕後結果_最佳化!$O1807)*12/3</f>
        <v>1.0053427625135936</v>
      </c>
      <c r="AB806" s="114">
        <f>(幕後結果!$AD$2+幕後結果!$AD$4*幕後結果_最佳化!$P1807)*12/3</f>
        <v>7.9844739367498363E-3</v>
      </c>
      <c r="AC806" s="114">
        <f>(幕後結果!$AE$2+幕後結果!$AE$4*幕後結果_最佳化!$Q1807)*12/3</f>
        <v>-1.8436045420305491</v>
      </c>
      <c r="AD806" s="114">
        <f>(幕後結果!$AF$2+幕後結果!$AF$4*幕後結果_最佳化!$R1807)*12/3</f>
        <v>-1.6108761863934147</v>
      </c>
      <c r="AE806" s="114">
        <f>(幕後結果!$AG$2+幕後結果!$AG$4*幕後結果_最佳化!$S1807)*12/3</f>
        <v>-2.0099561411268132</v>
      </c>
      <c r="AF806" s="114">
        <f>(幕後結果!$AH$2+幕後結果!$AH$4*幕後結果_最佳化!$T1807)*12/3</f>
        <v>-0.41306196133935452</v>
      </c>
      <c r="AG806" s="114">
        <f>(幕後結果!$AI$2+幕後結果!$AI$4*幕後結果_最佳化!$U1807)*12/3</f>
        <v>-2.4176265848011402</v>
      </c>
      <c r="AH806" s="114">
        <f>(幕後結果!$AJ$2+幕後結果!$AJ$4*幕後結果_最佳化!$V1807)*12/3</f>
        <v>-3.5814153343187494E-2</v>
      </c>
      <c r="AI806" s="90">
        <f>(幕後結果!$AK$2+幕後結果!$AK$4*幕後結果_最佳化!$W1807)*12/3</f>
        <v>0.48470717148090264</v>
      </c>
      <c r="AJ806" s="50"/>
      <c r="AK806" s="50"/>
      <c r="AL806" s="50"/>
      <c r="AM806" s="98">
        <v>805</v>
      </c>
      <c r="AN806" s="118">
        <f t="shared" si="157"/>
        <v>7.6954777700403163E-3</v>
      </c>
      <c r="AO806" s="118">
        <f t="shared" si="158"/>
        <v>9.787438638806735E-2</v>
      </c>
      <c r="AP806" s="118">
        <f t="shared" si="159"/>
        <v>0.15911234904454014</v>
      </c>
      <c r="AQ806" s="118">
        <f t="shared" si="160"/>
        <v>0.17325815082711996</v>
      </c>
      <c r="AR806" s="118">
        <f t="shared" si="161"/>
        <v>0.11273164765923349</v>
      </c>
      <c r="AS806" s="118">
        <f t="shared" si="162"/>
        <v>5.8871857665269069E-2</v>
      </c>
      <c r="AT806" s="118">
        <f t="shared" si="163"/>
        <v>9.7928928374603624E-2</v>
      </c>
      <c r="AU806" s="118">
        <f t="shared" si="164"/>
        <v>2.3712238470821895E-2</v>
      </c>
      <c r="AV806" s="118">
        <f t="shared" si="165"/>
        <v>6.3281392994863586E-2</v>
      </c>
      <c r="AW806" s="118">
        <f t="shared" si="166"/>
        <v>0.20553357080544057</v>
      </c>
      <c r="AX806" s="118">
        <f t="shared" si="167"/>
        <v>1</v>
      </c>
      <c r="AY806" s="118">
        <f>SUMPRODUCT(AN806:AW806,幕後結果_最佳化!$Z$1005:$AI$1005)</f>
        <v>-5.8421985119033459E-3</v>
      </c>
      <c r="AZ806" s="118">
        <f>(SUMPRODUCT(AN806:AW806,MMULT(AN806:AW806,幕後結果!$AB$9:$AK$18)))*252</f>
        <v>6.544500094596839E-2</v>
      </c>
      <c r="BA806" s="118">
        <f t="shared" si="168"/>
        <v>0.25582220573274789</v>
      </c>
      <c r="BB806" s="113">
        <f t="shared" si="169"/>
        <v>-0.19053153877823767</v>
      </c>
      <c r="BC806" s="50"/>
      <c r="BD806" s="50"/>
    </row>
    <row r="807" spans="1:56">
      <c r="A807" s="85">
        <v>806</v>
      </c>
      <c r="B807" s="114">
        <v>0.5630438737643404</v>
      </c>
      <c r="C807" s="114">
        <v>0.45588719038924141</v>
      </c>
      <c r="D807" s="114">
        <v>0.34607762794709296</v>
      </c>
      <c r="E807" s="114">
        <v>0.14075287855857987</v>
      </c>
      <c r="F807" s="114">
        <v>0.46123567622283201</v>
      </c>
      <c r="G807" s="114">
        <v>0.56062645361061114</v>
      </c>
      <c r="H807" s="114">
        <v>0.20686661932699124</v>
      </c>
      <c r="I807" s="114">
        <v>0.82981742939406011</v>
      </c>
      <c r="J807" s="114">
        <v>0.83596014382968886</v>
      </c>
      <c r="K807" s="94">
        <v>0.4192230869457072</v>
      </c>
      <c r="L807" s="95"/>
      <c r="M807" s="96">
        <v>806</v>
      </c>
      <c r="N807" s="117">
        <v>0.15869109748834889</v>
      </c>
      <c r="O807" s="117">
        <v>-0.11080071194561233</v>
      </c>
      <c r="P807" s="117">
        <v>-0.39593191533672062</v>
      </c>
      <c r="Q807" s="117">
        <v>-1.0769429420604928</v>
      </c>
      <c r="R807" s="117">
        <v>-9.7321160083822342E-2</v>
      </c>
      <c r="S807" s="117">
        <v>0.15255769005125905</v>
      </c>
      <c r="T807" s="117">
        <v>-0.81734160180493753</v>
      </c>
      <c r="U807" s="114">
        <v>0.95344403102554753</v>
      </c>
      <c r="V807" s="114">
        <v>0.97798910558921004</v>
      </c>
      <c r="W807" s="88">
        <v>-0.20388140838255361</v>
      </c>
      <c r="X807" s="50"/>
      <c r="Y807" s="89">
        <v>806</v>
      </c>
      <c r="Z807" s="114">
        <f>(幕後結果!$AB$2+幕後結果!$AB$4*幕後結果_最佳化!$N1808)*12/3</f>
        <v>0.14873267013197003</v>
      </c>
      <c r="AA807" s="114">
        <f>(幕後結果!$AC$2+幕後結果!$AC$4*幕後結果_最佳化!$O1808)*12/3</f>
        <v>1.4115144030336759</v>
      </c>
      <c r="AB807" s="114">
        <f>(幕後結果!$AD$2+幕後結果!$AD$4*幕後結果_最佳化!$P1808)*12/3</f>
        <v>-1.0905136016843897</v>
      </c>
      <c r="AC807" s="114">
        <f>(幕後結果!$AE$2+幕後結果!$AE$4*幕後結果_最佳化!$Q1808)*12/3</f>
        <v>-1.1704698571407697</v>
      </c>
      <c r="AD807" s="114">
        <f>(幕後結果!$AF$2+幕後結果!$AF$4*幕後結果_最佳化!$R1808)*12/3</f>
        <v>-1.1511038701414733</v>
      </c>
      <c r="AE807" s="114">
        <f>(幕後結果!$AG$2+幕後結果!$AG$4*幕後結果_最佳化!$S1808)*12/3</f>
        <v>0.36371575226422981</v>
      </c>
      <c r="AF807" s="114">
        <f>(幕後結果!$AH$2+幕後結果!$AH$4*幕後結果_最佳化!$T1808)*12/3</f>
        <v>-0.79857486198684269</v>
      </c>
      <c r="AG807" s="114">
        <f>(幕後結果!$AI$2+幕後結果!$AI$4*幕後結果_最佳化!$U1808)*12/3</f>
        <v>-0.90029012761835225</v>
      </c>
      <c r="AH807" s="114">
        <f>(幕後結果!$AJ$2+幕後結果!$AJ$4*幕後結果_最佳化!$V1808)*12/3</f>
        <v>0.66743101755636669</v>
      </c>
      <c r="AI807" s="90">
        <f>(幕後結果!$AK$2+幕後結果!$AK$4*幕後結果_最佳化!$W1808)*12/3</f>
        <v>0.39609098554392758</v>
      </c>
      <c r="AJ807" s="50"/>
      <c r="AK807" s="50"/>
      <c r="AL807" s="50"/>
      <c r="AM807" s="98">
        <v>806</v>
      </c>
      <c r="AN807" s="118">
        <f t="shared" si="157"/>
        <v>0.19702963065911014</v>
      </c>
      <c r="AO807" s="118">
        <f t="shared" si="158"/>
        <v>0.18382322212605812</v>
      </c>
      <c r="AP807" s="118">
        <f t="shared" si="159"/>
        <v>7.5486771281503814E-2</v>
      </c>
      <c r="AQ807" s="118">
        <f t="shared" si="160"/>
        <v>0.15869851758260597</v>
      </c>
      <c r="AR807" s="118">
        <f t="shared" si="161"/>
        <v>0.18256586950920278</v>
      </c>
      <c r="AS807" s="118">
        <f t="shared" si="162"/>
        <v>9.0078596715774381E-2</v>
      </c>
      <c r="AT807" s="118">
        <f t="shared" si="163"/>
        <v>2.7033308940592578E-2</v>
      </c>
      <c r="AU807" s="118">
        <f t="shared" si="164"/>
        <v>4.4411374417648437E-4</v>
      </c>
      <c r="AV807" s="118">
        <f t="shared" si="165"/>
        <v>1.2023332299680622E-2</v>
      </c>
      <c r="AW807" s="118">
        <f t="shared" si="166"/>
        <v>7.2816637141295132E-2</v>
      </c>
      <c r="AX807" s="118">
        <f t="shared" si="167"/>
        <v>1</v>
      </c>
      <c r="AY807" s="118">
        <f>SUMPRODUCT(AN807:AW807,幕後結果_最佳化!$Z$1005:$AI$1005)</f>
        <v>5.3947774269565894E-2</v>
      </c>
      <c r="AZ807" s="118">
        <f>(SUMPRODUCT(AN807:AW807,MMULT(AN807:AW807,幕後結果!$AB$9:$AK$18)))*252</f>
        <v>9.0285747290054646E-2</v>
      </c>
      <c r="BA807" s="118">
        <f t="shared" si="168"/>
        <v>0.30047586806606391</v>
      </c>
      <c r="BB807" s="113">
        <f t="shared" si="169"/>
        <v>3.6767592488115827E-2</v>
      </c>
      <c r="BC807" s="50"/>
      <c r="BD807" s="50"/>
    </row>
    <row r="808" spans="1:56">
      <c r="A808" s="85">
        <v>807</v>
      </c>
      <c r="B808" s="114">
        <v>0.33646659205139118</v>
      </c>
      <c r="C808" s="114">
        <v>8.3397866175787261E-3</v>
      </c>
      <c r="D808" s="114">
        <v>0.83037859103704181</v>
      </c>
      <c r="E808" s="114">
        <v>0.52313640643832238</v>
      </c>
      <c r="F808" s="114">
        <v>0.28734817587451289</v>
      </c>
      <c r="G808" s="114">
        <v>0.19481702152053271</v>
      </c>
      <c r="H808" s="114">
        <v>0.6694388693629032</v>
      </c>
      <c r="I808" s="114">
        <v>0.96153606966604155</v>
      </c>
      <c r="J808" s="114">
        <v>0.99596129901588037</v>
      </c>
      <c r="K808" s="94">
        <v>0.11070190201962427</v>
      </c>
      <c r="L808" s="95"/>
      <c r="M808" s="96">
        <v>807</v>
      </c>
      <c r="N808" s="117">
        <v>-0.4221258178696502</v>
      </c>
      <c r="O808" s="117">
        <v>-2.3936958613701744</v>
      </c>
      <c r="P808" s="117">
        <v>0.95566241323790246</v>
      </c>
      <c r="Q808" s="117">
        <v>5.8026918075097488E-2</v>
      </c>
      <c r="R808" s="117">
        <v>-0.56114843517331492</v>
      </c>
      <c r="S808" s="117">
        <v>-0.86028121905958055</v>
      </c>
      <c r="T808" s="117">
        <v>0.43836424479752967</v>
      </c>
      <c r="U808" s="114">
        <v>1.7687963825802808</v>
      </c>
      <c r="V808" s="114">
        <v>2.6488171549653154</v>
      </c>
      <c r="W808" s="88">
        <v>-1.2228038154258611</v>
      </c>
      <c r="X808" s="50"/>
      <c r="Y808" s="89">
        <v>807</v>
      </c>
      <c r="Z808" s="114">
        <f>(幕後結果!$AB$2+幕後結果!$AB$4*幕後結果_最佳化!$N1809)*12/3</f>
        <v>-0.5723808016492522</v>
      </c>
      <c r="AA808" s="114">
        <f>(幕後結果!$AC$2+幕後結果!$AC$4*幕後結果_最佳化!$O1809)*12/3</f>
        <v>-1.3288919987209822</v>
      </c>
      <c r="AB808" s="114">
        <f>(幕後結果!$AD$2+幕後結果!$AD$4*幕後結果_最佳化!$P1809)*12/3</f>
        <v>-1.251021528586223</v>
      </c>
      <c r="AC808" s="114">
        <f>(幕後結果!$AE$2+幕後結果!$AE$4*幕後結果_最佳化!$Q1809)*12/3</f>
        <v>-0.7719725130626679</v>
      </c>
      <c r="AD808" s="114">
        <f>(幕後結果!$AF$2+幕後結果!$AF$4*幕後結果_最佳化!$R1809)*12/3</f>
        <v>-1.7629154585019438</v>
      </c>
      <c r="AE808" s="114">
        <f>(幕後結果!$AG$2+幕後結果!$AG$4*幕後結果_最佳化!$S1809)*12/3</f>
        <v>-0.93132300923169409</v>
      </c>
      <c r="AF808" s="114">
        <f>(幕後結果!$AH$2+幕後結果!$AH$4*幕後結果_最佳化!$T1809)*12/3</f>
        <v>-0.26155497891775037</v>
      </c>
      <c r="AG808" s="114">
        <f>(幕後結果!$AI$2+幕後結果!$AI$4*幕後結果_最佳化!$U1809)*12/3</f>
        <v>1.1733248657303661</v>
      </c>
      <c r="AH808" s="114">
        <f>(幕後結果!$AJ$2+幕後結果!$AJ$4*幕後結果_最佳化!$V1809)*12/3</f>
        <v>1.6696928888674571</v>
      </c>
      <c r="AI808" s="90">
        <f>(幕後結果!$AK$2+幕後結果!$AK$4*幕後結果_最佳化!$W1809)*12/3</f>
        <v>-1.9776890107864764E-2</v>
      </c>
      <c r="AJ808" s="50"/>
      <c r="AK808" s="50"/>
      <c r="AL808" s="50"/>
      <c r="AM808" s="98">
        <v>807</v>
      </c>
      <c r="AN808" s="118">
        <f t="shared" si="157"/>
        <v>7.8082014558285562E-2</v>
      </c>
      <c r="AO808" s="118">
        <f t="shared" si="158"/>
        <v>6.9445651157417077E-2</v>
      </c>
      <c r="AP808" s="118">
        <f t="shared" si="159"/>
        <v>5.7848126485508123E-3</v>
      </c>
      <c r="AQ808" s="118">
        <f t="shared" si="160"/>
        <v>0.18272288069759035</v>
      </c>
      <c r="AR808" s="118">
        <f t="shared" si="161"/>
        <v>0.12665238958504116</v>
      </c>
      <c r="AS808" s="118">
        <f t="shared" si="162"/>
        <v>3.8754812896378533E-2</v>
      </c>
      <c r="AT808" s="118">
        <f t="shared" si="163"/>
        <v>0.14544512868474854</v>
      </c>
      <c r="AU808" s="118">
        <f t="shared" si="164"/>
        <v>0.11892789941069501</v>
      </c>
      <c r="AV808" s="118">
        <f t="shared" si="165"/>
        <v>9.1315823246852487E-2</v>
      </c>
      <c r="AW808" s="118">
        <f t="shared" si="166"/>
        <v>0.1428685871144405</v>
      </c>
      <c r="AX808" s="118">
        <f t="shared" si="167"/>
        <v>1</v>
      </c>
      <c r="AY808" s="118">
        <f>SUMPRODUCT(AN808:AW808,幕後結果_最佳化!$Z$1005:$AI$1005)</f>
        <v>-0.1622509070808611</v>
      </c>
      <c r="AZ808" s="118">
        <f>(SUMPRODUCT(AN808:AW808,MMULT(AN808:AW808,幕後結果!$AB$9:$AK$18)))*252</f>
        <v>5.2248488557734576E-2</v>
      </c>
      <c r="BA808" s="118">
        <f t="shared" si="168"/>
        <v>0.22857928287081175</v>
      </c>
      <c r="BB808" s="113">
        <f t="shared" si="169"/>
        <v>-0.89750437793090854</v>
      </c>
      <c r="BC808" s="50"/>
      <c r="BD808" s="50"/>
    </row>
    <row r="809" spans="1:56">
      <c r="A809" s="85">
        <v>808</v>
      </c>
      <c r="B809" s="114">
        <v>0.31825279824419472</v>
      </c>
      <c r="C809" s="114">
        <v>0.85517351506167749</v>
      </c>
      <c r="D809" s="114">
        <v>0.65278965612640238</v>
      </c>
      <c r="E809" s="114">
        <v>0.28112117486610999</v>
      </c>
      <c r="F809" s="114">
        <v>0.39509632193421185</v>
      </c>
      <c r="G809" s="114">
        <v>8.1639982917165232E-2</v>
      </c>
      <c r="H809" s="114">
        <v>0.71318178526824005</v>
      </c>
      <c r="I809" s="114">
        <v>0.93257697022045938</v>
      </c>
      <c r="J809" s="114">
        <v>0.11852388950055004</v>
      </c>
      <c r="K809" s="94">
        <v>0.62685904826606786</v>
      </c>
      <c r="L809" s="95"/>
      <c r="M809" s="96">
        <v>808</v>
      </c>
      <c r="N809" s="117">
        <v>-0.47259017063927972</v>
      </c>
      <c r="O809" s="117">
        <v>1.0588832139799207</v>
      </c>
      <c r="P809" s="117">
        <v>0.39286297676071918</v>
      </c>
      <c r="Q809" s="117">
        <v>-0.57951407879811523</v>
      </c>
      <c r="R809" s="117">
        <v>-0.2660604628962881</v>
      </c>
      <c r="S809" s="117">
        <v>-1.394124652760115</v>
      </c>
      <c r="T809" s="117">
        <v>0.56270404487690906</v>
      </c>
      <c r="U809" s="114">
        <v>1.4952620716440819</v>
      </c>
      <c r="V809" s="114">
        <v>-1.1823980943266486</v>
      </c>
      <c r="W809" s="88">
        <v>0.32354583195582731</v>
      </c>
      <c r="X809" s="50"/>
      <c r="Y809" s="89">
        <v>808</v>
      </c>
      <c r="Z809" s="114">
        <f>(幕後結果!$AB$2+幕後結果!$AB$4*幕後結果_最佳化!$N1810)*12/3</f>
        <v>-0.63503483885901524</v>
      </c>
      <c r="AA809" s="114">
        <f>(幕後結果!$AC$2+幕後結果!$AC$4*幕後結果_最佳化!$O1810)*12/3</f>
        <v>2.2034703899018648</v>
      </c>
      <c r="AB809" s="114">
        <f>(幕後結果!$AD$2+幕後結果!$AD$4*幕後結果_最佳化!$P1810)*12/3</f>
        <v>-0.46645275391805302</v>
      </c>
      <c r="AC809" s="114">
        <f>(幕後結果!$AE$2+幕後結果!$AE$4*幕後結果_最佳化!$Q1810)*12/3</f>
        <v>-0.78438328833963455</v>
      </c>
      <c r="AD809" s="114">
        <f>(幕後結果!$AF$2+幕後結果!$AF$4*幕後結果_最佳化!$R1810)*12/3</f>
        <v>-1.1932021794082446</v>
      </c>
      <c r="AE809" s="114">
        <f>(幕後結果!$AG$2+幕後結果!$AG$4*幕後結果_最佳化!$S1810)*12/3</f>
        <v>-0.84828836075860981</v>
      </c>
      <c r="AF809" s="114">
        <f>(幕後結果!$AH$2+幕後結果!$AH$4*幕後結果_最佳化!$T1810)*12/3</f>
        <v>-0.10812652677493366</v>
      </c>
      <c r="AG809" s="114">
        <f>(幕後結果!$AI$2+幕後結果!$AI$4*幕後結果_最佳化!$U1810)*12/3</f>
        <v>-0.19118480435535856</v>
      </c>
      <c r="AH809" s="114">
        <f>(幕後結果!$AJ$2+幕後結果!$AJ$4*幕後結果_最佳化!$V1810)*12/3</f>
        <v>0.16990748494850683</v>
      </c>
      <c r="AI809" s="90">
        <f>(幕後結果!$AK$2+幕後結果!$AK$4*幕後結果_最佳化!$W1810)*12/3</f>
        <v>1.1533728195240813</v>
      </c>
      <c r="AJ809" s="50"/>
      <c r="AK809" s="50"/>
      <c r="AL809" s="50"/>
      <c r="AM809" s="98">
        <v>808</v>
      </c>
      <c r="AN809" s="118">
        <f t="shared" si="157"/>
        <v>8.7268187612145429E-2</v>
      </c>
      <c r="AO809" s="118">
        <f t="shared" si="158"/>
        <v>3.1695806474932267E-2</v>
      </c>
      <c r="AP809" s="118">
        <f t="shared" si="159"/>
        <v>0.1085135276899777</v>
      </c>
      <c r="AQ809" s="118">
        <f t="shared" si="160"/>
        <v>3.2791246600756267E-2</v>
      </c>
      <c r="AR809" s="118">
        <f t="shared" si="161"/>
        <v>0.10041478928075706</v>
      </c>
      <c r="AS809" s="118">
        <f t="shared" si="162"/>
        <v>0.14685993266252431</v>
      </c>
      <c r="AT809" s="118">
        <f t="shared" si="163"/>
        <v>9.7247431059110059E-2</v>
      </c>
      <c r="AU809" s="118">
        <f t="shared" si="164"/>
        <v>2.2826202346295475E-3</v>
      </c>
      <c r="AV809" s="118">
        <f t="shared" si="165"/>
        <v>0.22763011820059079</v>
      </c>
      <c r="AW809" s="118">
        <f t="shared" si="166"/>
        <v>0.16529634018457651</v>
      </c>
      <c r="AX809" s="118">
        <f t="shared" si="167"/>
        <v>0.99999999999999989</v>
      </c>
      <c r="AY809" s="118">
        <f>SUMPRODUCT(AN809:AW809,幕後結果_最佳化!$Z$1005:$AI$1005)</f>
        <v>0.16673536276117878</v>
      </c>
      <c r="AZ809" s="118">
        <f>(SUMPRODUCT(AN809:AW809,MMULT(AN809:AW809,幕後結果!$AB$9:$AK$18)))*252</f>
        <v>5.6473011449245304E-2</v>
      </c>
      <c r="BA809" s="118">
        <f t="shared" si="168"/>
        <v>0.23764050885580368</v>
      </c>
      <c r="BB809" s="113">
        <f t="shared" si="169"/>
        <v>0.52110376028659333</v>
      </c>
      <c r="BC809" s="50"/>
      <c r="BD809" s="50"/>
    </row>
    <row r="810" spans="1:56">
      <c r="A810" s="85">
        <v>809</v>
      </c>
      <c r="B810" s="114">
        <v>0.47541984211512767</v>
      </c>
      <c r="C810" s="114">
        <v>0.3812189808479054</v>
      </c>
      <c r="D810" s="114">
        <v>0.70129064719233969</v>
      </c>
      <c r="E810" s="114">
        <v>0.53519063528846678</v>
      </c>
      <c r="F810" s="114">
        <v>0.77739309714956728</v>
      </c>
      <c r="G810" s="114">
        <v>0.56193856760071825</v>
      </c>
      <c r="H810" s="114">
        <v>0.33265712129890401</v>
      </c>
      <c r="I810" s="114">
        <v>0.40567941578429245</v>
      </c>
      <c r="J810" s="114">
        <v>0.76964353697084453</v>
      </c>
      <c r="K810" s="94">
        <v>0.2228889995086647</v>
      </c>
      <c r="L810" s="95"/>
      <c r="M810" s="96">
        <v>809</v>
      </c>
      <c r="N810" s="117">
        <v>-6.1652353386967881E-2</v>
      </c>
      <c r="O810" s="117">
        <v>-0.30228086800708798</v>
      </c>
      <c r="P810" s="117">
        <v>0.52811617398115263</v>
      </c>
      <c r="Q810" s="117">
        <v>8.8324547110482654E-2</v>
      </c>
      <c r="R810" s="117">
        <v>0.76341857486976117</v>
      </c>
      <c r="S810" s="117">
        <v>0.15588602027379103</v>
      </c>
      <c r="T810" s="117">
        <v>-0.43258781587918244</v>
      </c>
      <c r="U810" s="114">
        <v>-0.23867341659833455</v>
      </c>
      <c r="V810" s="114">
        <v>0.73767342301043493</v>
      </c>
      <c r="W810" s="88">
        <v>-0.76247258553035813</v>
      </c>
      <c r="X810" s="50"/>
      <c r="Y810" s="89">
        <v>809</v>
      </c>
      <c r="Z810" s="114">
        <f>(幕後結果!$AB$2+幕後結果!$AB$4*幕後結果_最佳化!$N1811)*12/3</f>
        <v>-0.12483482875366064</v>
      </c>
      <c r="AA810" s="114">
        <f>(幕後結果!$AC$2+幕後結果!$AC$4*幕後結果_最佳化!$O1811)*12/3</f>
        <v>1.0685552337847264</v>
      </c>
      <c r="AB810" s="114">
        <f>(幕後結果!$AD$2+幕後結果!$AD$4*幕後結果_最佳化!$P1811)*12/3</f>
        <v>-0.44216787773070215</v>
      </c>
      <c r="AC810" s="114">
        <f>(幕後結果!$AE$2+幕後結果!$AE$4*幕後結果_最佳化!$Q1811)*12/3</f>
        <v>-0.47419144126048546</v>
      </c>
      <c r="AD810" s="114">
        <f>(幕後結果!$AF$2+幕後結果!$AF$4*幕後結果_最佳化!$R1811)*12/3</f>
        <v>-1.3395872997257863E-2</v>
      </c>
      <c r="AE810" s="114">
        <f>(幕後結果!$AG$2+幕後結果!$AG$4*幕後結果_最佳化!$S1811)*12/3</f>
        <v>0.70345229271641807</v>
      </c>
      <c r="AF810" s="114">
        <f>(幕後結果!$AH$2+幕後結果!$AH$4*幕後結果_最佳化!$T1811)*12/3</f>
        <v>-0.43366907192295184</v>
      </c>
      <c r="AG810" s="114">
        <f>(幕後結果!$AI$2+幕後結果!$AI$4*幕後結果_最佳化!$U1811)*12/3</f>
        <v>-1.5602359907111125</v>
      </c>
      <c r="AH810" s="114">
        <f>(幕後結果!$AJ$2+幕後結果!$AJ$4*幕後結果_最佳化!$V1811)*12/3</f>
        <v>0.90260833261145068</v>
      </c>
      <c r="AI810" s="90">
        <f>(幕後結果!$AK$2+幕後結果!$AK$4*幕後結果_最佳化!$W1811)*12/3</f>
        <v>0.22588726620958088</v>
      </c>
      <c r="AJ810" s="50"/>
      <c r="AK810" s="50"/>
      <c r="AL810" s="50"/>
      <c r="AM810" s="98">
        <v>809</v>
      </c>
      <c r="AN810" s="118">
        <f t="shared" si="157"/>
        <v>6.0063647775517301E-2</v>
      </c>
      <c r="AO810" s="118">
        <f t="shared" si="158"/>
        <v>5.6251144198071597E-2</v>
      </c>
      <c r="AP810" s="118">
        <f t="shared" si="159"/>
        <v>0.16048624214929846</v>
      </c>
      <c r="AQ810" s="118">
        <f t="shared" si="160"/>
        <v>9.9724613109319474E-2</v>
      </c>
      <c r="AR810" s="118">
        <f t="shared" si="161"/>
        <v>0.12270764026811244</v>
      </c>
      <c r="AS810" s="118">
        <f t="shared" si="162"/>
        <v>4.3134796484200211E-2</v>
      </c>
      <c r="AT810" s="118">
        <f t="shared" si="163"/>
        <v>0.1280472988529881</v>
      </c>
      <c r="AU810" s="118">
        <f t="shared" si="164"/>
        <v>1.0661864996645008E-2</v>
      </c>
      <c r="AV810" s="118">
        <f t="shared" si="165"/>
        <v>0.16178691161804556</v>
      </c>
      <c r="AW810" s="118">
        <f t="shared" si="166"/>
        <v>0.15713584054780186</v>
      </c>
      <c r="AX810" s="118">
        <f t="shared" si="167"/>
        <v>1.0000000000000002</v>
      </c>
      <c r="AY810" s="118">
        <f>SUMPRODUCT(AN810:AW810,幕後結果_最佳化!$Z$1005:$AI$1005)</f>
        <v>-1.2624267992682514E-2</v>
      </c>
      <c r="AZ810" s="118">
        <f>(SUMPRODUCT(AN810:AW810,MMULT(AN810:AW810,幕後結果!$AB$9:$AK$18)))*252</f>
        <v>6.1032373503437265E-2</v>
      </c>
      <c r="BA810" s="118">
        <f t="shared" si="168"/>
        <v>0.24704731025339513</v>
      </c>
      <c r="BB810" s="113">
        <f t="shared" si="169"/>
        <v>-0.22475155845951758</v>
      </c>
      <c r="BC810" s="50"/>
      <c r="BD810" s="50"/>
    </row>
    <row r="811" spans="1:56">
      <c r="A811" s="85">
        <v>810</v>
      </c>
      <c r="B811" s="114">
        <v>0.66737073467903985</v>
      </c>
      <c r="C811" s="114">
        <v>0.43426857144214503</v>
      </c>
      <c r="D811" s="114">
        <v>0.93913324608944926</v>
      </c>
      <c r="E811" s="114">
        <v>1.0052154496287269E-2</v>
      </c>
      <c r="F811" s="114">
        <v>0.64883665722158246</v>
      </c>
      <c r="G811" s="114">
        <v>0.29020348304728638</v>
      </c>
      <c r="H811" s="114">
        <v>6.7269657876566802E-2</v>
      </c>
      <c r="I811" s="114">
        <v>0.57912118629001985</v>
      </c>
      <c r="J811" s="114">
        <v>0.58561768663803071</v>
      </c>
      <c r="K811" s="94">
        <v>0.80995982187505344</v>
      </c>
      <c r="L811" s="95"/>
      <c r="M811" s="96">
        <v>810</v>
      </c>
      <c r="N811" s="117">
        <v>0.43266449035080284</v>
      </c>
      <c r="O811" s="117">
        <v>-0.16551690778546488</v>
      </c>
      <c r="P811" s="117">
        <v>1.5475382525682733</v>
      </c>
      <c r="Q811" s="117">
        <v>-2.3243954540224019</v>
      </c>
      <c r="R811" s="117">
        <v>0.38218157754081339</v>
      </c>
      <c r="S811" s="117">
        <v>-0.55279036611870935</v>
      </c>
      <c r="T811" s="117">
        <v>-1.4964389120676347</v>
      </c>
      <c r="U811" s="114">
        <v>0.19964577206710377</v>
      </c>
      <c r="V811" s="114">
        <v>0.21628624949579303</v>
      </c>
      <c r="W811" s="88">
        <v>0.87774824547466435</v>
      </c>
      <c r="X811" s="50"/>
      <c r="Y811" s="89">
        <v>810</v>
      </c>
      <c r="Z811" s="114">
        <f>(幕後結果!$AB$2+幕後結果!$AB$4*幕後結果_最佳化!$N1812)*12/3</f>
        <v>0.48888444477674059</v>
      </c>
      <c r="AA811" s="114">
        <f>(幕後結果!$AC$2+幕後結果!$AC$4*幕後結果_最佳化!$O1812)*12/3</f>
        <v>1.5355595372886715</v>
      </c>
      <c r="AB811" s="114">
        <f>(幕後結果!$AD$2+幕後結果!$AD$4*幕後結果_最佳化!$P1812)*12/3</f>
        <v>1.2169875487101829</v>
      </c>
      <c r="AC811" s="114">
        <f>(幕後結果!$AE$2+幕後結果!$AE$4*幕後結果_最佳化!$Q1812)*12/3</f>
        <v>-1.9523548649420011</v>
      </c>
      <c r="AD811" s="114">
        <f>(幕後結果!$AF$2+幕後結果!$AF$4*幕後結果_最佳化!$R1812)*12/3</f>
        <v>-0.46578080486997325</v>
      </c>
      <c r="AE811" s="114">
        <f>(幕後結果!$AG$2+幕後結果!$AG$4*幕後結果_最佳化!$S1812)*12/3</f>
        <v>-0.17521060780731176</v>
      </c>
      <c r="AF811" s="114">
        <f>(幕後結果!$AH$2+幕後結果!$AH$4*幕後結果_最佳化!$T1812)*12/3</f>
        <v>-1.1954984712542838</v>
      </c>
      <c r="AG811" s="114">
        <f>(幕後結果!$AI$2+幕後結果!$AI$4*幕後結果_最佳化!$U1812)*12/3</f>
        <v>-1.5316610414149106</v>
      </c>
      <c r="AH811" s="114">
        <f>(幕後結果!$AJ$2+幕後結果!$AJ$4*幕後結果_最佳化!$V1812)*12/3</f>
        <v>4.1861057506437094E-3</v>
      </c>
      <c r="AI811" s="90">
        <f>(幕後結果!$AK$2+幕後結果!$AK$4*幕後結果_最佳化!$W1812)*12/3</f>
        <v>0.57852393952678005</v>
      </c>
      <c r="AJ811" s="50"/>
      <c r="AK811" s="50"/>
      <c r="AL811" s="50"/>
      <c r="AM811" s="98">
        <v>810</v>
      </c>
      <c r="AN811" s="118">
        <f t="shared" si="157"/>
        <v>7.337918922099701E-2</v>
      </c>
      <c r="AO811" s="118">
        <f t="shared" si="158"/>
        <v>0.15461228196971524</v>
      </c>
      <c r="AP811" s="118">
        <f t="shared" si="159"/>
        <v>0.23356816001090464</v>
      </c>
      <c r="AQ811" s="118">
        <f t="shared" si="160"/>
        <v>2.1177950976737685E-2</v>
      </c>
      <c r="AR811" s="118">
        <f t="shared" si="161"/>
        <v>0.19270988656014038</v>
      </c>
      <c r="AS811" s="118">
        <f t="shared" si="162"/>
        <v>5.6252880012155046E-2</v>
      </c>
      <c r="AT811" s="118">
        <f t="shared" si="163"/>
        <v>1.169049139729467E-2</v>
      </c>
      <c r="AU811" s="118">
        <f t="shared" si="164"/>
        <v>0.12931826618050116</v>
      </c>
      <c r="AV811" s="118">
        <f t="shared" si="165"/>
        <v>3.2023485867338983E-2</v>
      </c>
      <c r="AW811" s="118">
        <f t="shared" si="166"/>
        <v>9.5267407804215207E-2</v>
      </c>
      <c r="AX811" s="118">
        <f t="shared" si="167"/>
        <v>1</v>
      </c>
      <c r="AY811" s="118">
        <f>SUMPRODUCT(AN811:AW811,幕後結果_最佳化!$Z$1005:$AI$1005)</f>
        <v>-0.24166173424437923</v>
      </c>
      <c r="AZ811" s="118">
        <f>(SUMPRODUCT(AN811:AW811,MMULT(AN811:AW811,幕後結果!$AB$9:$AK$18)))*252</f>
        <v>0.1211245064024003</v>
      </c>
      <c r="BA811" s="118">
        <f t="shared" si="168"/>
        <v>0.34802946197470164</v>
      </c>
      <c r="BB811" s="113">
        <f t="shared" si="169"/>
        <v>-0.81763691105284675</v>
      </c>
      <c r="BC811" s="50"/>
      <c r="BD811" s="50"/>
    </row>
    <row r="812" spans="1:56">
      <c r="A812" s="85">
        <v>811</v>
      </c>
      <c r="B812" s="114">
        <v>0.62495529253983961</v>
      </c>
      <c r="C812" s="114">
        <v>0.41578057092870391</v>
      </c>
      <c r="D812" s="114">
        <v>0.89500878819457119</v>
      </c>
      <c r="E812" s="114">
        <v>0.86760953973742594</v>
      </c>
      <c r="F812" s="114">
        <v>0.91125758933775081</v>
      </c>
      <c r="G812" s="114">
        <v>0.31709650630115704</v>
      </c>
      <c r="H812" s="114">
        <v>0.45195026134801419</v>
      </c>
      <c r="I812" s="114">
        <v>0.69304297064543019</v>
      </c>
      <c r="J812" s="114">
        <v>0.61261131695195159</v>
      </c>
      <c r="K812" s="94">
        <v>0.20554990733371636</v>
      </c>
      <c r="L812" s="95"/>
      <c r="M812" s="96">
        <v>811</v>
      </c>
      <c r="N812" s="117">
        <v>0.3185214652791728</v>
      </c>
      <c r="O812" s="117">
        <v>-0.21269977553225053</v>
      </c>
      <c r="P812" s="117">
        <v>1.2536137703452208</v>
      </c>
      <c r="Q812" s="117">
        <v>1.1151622013258284</v>
      </c>
      <c r="R812" s="117">
        <v>1.3485398211930226</v>
      </c>
      <c r="S812" s="117">
        <v>-0.47583348444243284</v>
      </c>
      <c r="T812" s="117">
        <v>-0.12073552150596215</v>
      </c>
      <c r="U812" s="114">
        <v>0.50449431132589873</v>
      </c>
      <c r="V812" s="114">
        <v>0.28613155230668103</v>
      </c>
      <c r="W812" s="88">
        <v>-0.82195973312961423</v>
      </c>
      <c r="X812" s="50"/>
      <c r="Y812" s="89">
        <v>811</v>
      </c>
      <c r="Z812" s="114">
        <f>(幕後結果!$AB$2+幕後結果!$AB$4*幕後結果_最佳化!$N1813)*12/3</f>
        <v>0.34717012669721181</v>
      </c>
      <c r="AA812" s="114">
        <f>(幕後結果!$AC$2+幕後結果!$AC$4*幕後結果_最佳化!$O1813)*12/3</f>
        <v>1.4116098146667848</v>
      </c>
      <c r="AB812" s="114">
        <f>(幕後結果!$AD$2+幕後結果!$AD$4*幕後結果_最佳化!$P1813)*12/3</f>
        <v>0.76619462919161163</v>
      </c>
      <c r="AC812" s="114">
        <f>(幕後結果!$AE$2+幕後結果!$AE$4*幕後結果_最佳化!$Q1813)*12/3</f>
        <v>0.22697856978808031</v>
      </c>
      <c r="AD812" s="114">
        <f>(幕後結果!$AF$2+幕後結果!$AF$4*幕後結果_最佳化!$R1813)*12/3</f>
        <v>1.0586528136282787</v>
      </c>
      <c r="AE812" s="114">
        <f>(幕後結果!$AG$2+幕後結果!$AG$4*幕後結果_最佳化!$S1813)*12/3</f>
        <v>0.61378847763456734</v>
      </c>
      <c r="AF812" s="114">
        <f>(幕後結果!$AH$2+幕後結果!$AH$4*幕後結果_最佳化!$T1813)*12/3</f>
        <v>-0.12063427764019137</v>
      </c>
      <c r="AG812" s="114">
        <f>(幕後結果!$AI$2+幕後結果!$AI$4*幕後結果_最佳化!$U1813)*12/3</f>
        <v>0.32850016433977736</v>
      </c>
      <c r="AH812" s="114">
        <f>(幕後結果!$AJ$2+幕後結果!$AJ$4*幕後結果_最佳化!$V1813)*12/3</f>
        <v>1.0145112025626211</v>
      </c>
      <c r="AI812" s="90">
        <f>(幕後結果!$AK$2+幕後結果!$AK$4*幕後結果_最佳化!$W1813)*12/3</f>
        <v>0.89384719754919184</v>
      </c>
      <c r="AJ812" s="50"/>
      <c r="AK812" s="50"/>
      <c r="AL812" s="50"/>
      <c r="AM812" s="98">
        <v>811</v>
      </c>
      <c r="AN812" s="118">
        <f t="shared" si="157"/>
        <v>6.1267261998603148E-2</v>
      </c>
      <c r="AO812" s="118">
        <f t="shared" si="158"/>
        <v>3.122394879501417E-2</v>
      </c>
      <c r="AP812" s="118">
        <f t="shared" si="159"/>
        <v>1.7261980744981236E-2</v>
      </c>
      <c r="AQ812" s="118">
        <f t="shared" si="160"/>
        <v>0.10840150483168053</v>
      </c>
      <c r="AR812" s="118">
        <f t="shared" si="161"/>
        <v>2.0784806544692325E-2</v>
      </c>
      <c r="AS812" s="118">
        <f t="shared" si="162"/>
        <v>0.18333851072116786</v>
      </c>
      <c r="AT812" s="118">
        <f t="shared" si="163"/>
        <v>9.1945650776807927E-2</v>
      </c>
      <c r="AU812" s="118">
        <f t="shared" si="164"/>
        <v>0.20785511763056636</v>
      </c>
      <c r="AV812" s="118">
        <f t="shared" si="165"/>
        <v>6.2903026229829281E-2</v>
      </c>
      <c r="AW812" s="118">
        <f t="shared" si="166"/>
        <v>0.21501819172665707</v>
      </c>
      <c r="AX812" s="118">
        <f t="shared" si="167"/>
        <v>0.99999999999999978</v>
      </c>
      <c r="AY812" s="118">
        <f>SUMPRODUCT(AN812:AW812,幕後結果_最佳化!$Z$1005:$AI$1005)</f>
        <v>-0.11057604579994307</v>
      </c>
      <c r="AZ812" s="118">
        <f>(SUMPRODUCT(AN812:AW812,MMULT(AN812:AW812,幕後結果!$AB$9:$AK$18)))*252</f>
        <v>6.9795559239302599E-2</v>
      </c>
      <c r="BA812" s="118">
        <f t="shared" si="168"/>
        <v>0.26418849187521887</v>
      </c>
      <c r="BB812" s="113">
        <f t="shared" si="169"/>
        <v>-0.580933880618966</v>
      </c>
      <c r="BC812" s="50"/>
      <c r="BD812" s="50"/>
    </row>
    <row r="813" spans="1:56">
      <c r="A813" s="85">
        <v>812</v>
      </c>
      <c r="B813" s="114">
        <v>0.97242795241385394</v>
      </c>
      <c r="C813" s="114">
        <v>5.8609001591432008E-3</v>
      </c>
      <c r="D813" s="114">
        <v>0.59160798133583481</v>
      </c>
      <c r="E813" s="114">
        <v>0.24662298733981802</v>
      </c>
      <c r="F813" s="114">
        <v>0.39352018202270078</v>
      </c>
      <c r="G813" s="114">
        <v>0.24192370910132222</v>
      </c>
      <c r="H813" s="114">
        <v>0.62048188293647999</v>
      </c>
      <c r="I813" s="114">
        <v>0.49447530168529963</v>
      </c>
      <c r="J813" s="114">
        <v>0.50635289937813455</v>
      </c>
      <c r="K813" s="94">
        <v>0.93281297124822138</v>
      </c>
      <c r="L813" s="95"/>
      <c r="M813" s="96">
        <v>812</v>
      </c>
      <c r="N813" s="117">
        <v>1.9177391478682504</v>
      </c>
      <c r="O813" s="117">
        <v>-2.520410621193101</v>
      </c>
      <c r="P813" s="117">
        <v>0.23168325602619574</v>
      </c>
      <c r="Q813" s="117">
        <v>-0.68515522509963267</v>
      </c>
      <c r="R813" s="117">
        <v>-0.27015584054988728</v>
      </c>
      <c r="S813" s="117">
        <v>-0.7001279244423001</v>
      </c>
      <c r="T813" s="117">
        <v>0.30674662986764506</v>
      </c>
      <c r="U813" s="114">
        <v>-1.3848807667621981E-2</v>
      </c>
      <c r="V813" s="114">
        <v>1.5925030296950651E-2</v>
      </c>
      <c r="W813" s="88">
        <v>1.4970737949355919</v>
      </c>
      <c r="X813" s="50"/>
      <c r="Y813" s="89">
        <v>812</v>
      </c>
      <c r="Z813" s="114">
        <f>(幕後結果!$AB$2+幕後結果!$AB$4*幕後結果_最佳化!$N1814)*12/3</f>
        <v>2.3326794752238813</v>
      </c>
      <c r="AA813" s="114">
        <f>(幕後結果!$AC$2+幕後結果!$AC$4*幕後結果_最佳化!$O1814)*12/3</f>
        <v>8.2252365565777419E-2</v>
      </c>
      <c r="AB813" s="114">
        <f>(幕後結果!$AD$2+幕後結果!$AD$4*幕後結果_最佳化!$P1814)*12/3</f>
        <v>0.47761220089337475</v>
      </c>
      <c r="AC813" s="114">
        <f>(幕後結果!$AE$2+幕後結果!$AE$4*幕後結果_最佳化!$Q1814)*12/3</f>
        <v>-1.0238417977578929</v>
      </c>
      <c r="AD813" s="114">
        <f>(幕後結果!$AF$2+幕後結果!$AF$4*幕後結果_最佳化!$R1814)*12/3</f>
        <v>-0.80483828921349676</v>
      </c>
      <c r="AE813" s="114">
        <f>(幕後結果!$AG$2+幕後結果!$AG$4*幕後結果_最佳化!$S1814)*12/3</f>
        <v>-0.2758769913777061</v>
      </c>
      <c r="AF813" s="114">
        <f>(幕後結果!$AH$2+幕後結果!$AH$4*幕後結果_最佳化!$T1814)*12/3</f>
        <v>-0.44172209660802197</v>
      </c>
      <c r="AG813" s="114">
        <f>(幕後結果!$AI$2+幕後結果!$AI$4*幕後結果_最佳化!$U1814)*12/3</f>
        <v>-0.64705597839393203</v>
      </c>
      <c r="AH813" s="114">
        <f>(幕後結果!$AJ$2+幕後結果!$AJ$4*幕後結果_最佳化!$V1814)*12/3</f>
        <v>0.3130984086465019</v>
      </c>
      <c r="AI813" s="90">
        <f>(幕後結果!$AK$2+幕後結果!$AK$4*幕後結果_最佳化!$W1814)*12/3</f>
        <v>2.1074803375670164</v>
      </c>
      <c r="AJ813" s="50"/>
      <c r="AK813" s="50"/>
      <c r="AL813" s="50"/>
      <c r="AM813" s="98">
        <v>812</v>
      </c>
      <c r="AN813" s="118">
        <f t="shared" si="157"/>
        <v>2.336824296446038E-2</v>
      </c>
      <c r="AO813" s="118">
        <f t="shared" si="158"/>
        <v>7.9288808421312237E-2</v>
      </c>
      <c r="AP813" s="118">
        <f t="shared" si="159"/>
        <v>8.7422178122796942E-2</v>
      </c>
      <c r="AQ813" s="118">
        <f t="shared" si="160"/>
        <v>0.14532335300236532</v>
      </c>
      <c r="AR813" s="118">
        <f t="shared" si="161"/>
        <v>7.1321982360566707E-2</v>
      </c>
      <c r="AS813" s="118">
        <f t="shared" si="162"/>
        <v>0.11462844772378714</v>
      </c>
      <c r="AT813" s="118">
        <f t="shared" si="163"/>
        <v>9.9169153460235485E-2</v>
      </c>
      <c r="AU813" s="118">
        <f t="shared" si="164"/>
        <v>0.1009811217652626</v>
      </c>
      <c r="AV813" s="118">
        <f t="shared" si="165"/>
        <v>0.1457611856276976</v>
      </c>
      <c r="AW813" s="118">
        <f t="shared" si="166"/>
        <v>0.13273552655151574</v>
      </c>
      <c r="AX813" s="118">
        <f t="shared" si="167"/>
        <v>1.0000000000000002</v>
      </c>
      <c r="AY813" s="118">
        <f>SUMPRODUCT(AN813:AW813,幕後結果_最佳化!$Z$1005:$AI$1005)</f>
        <v>-3.6968048500774231E-2</v>
      </c>
      <c r="AZ813" s="118">
        <f>(SUMPRODUCT(AN813:AW813,MMULT(AN813:AW813,幕後結果!$AB$9:$AK$18)))*252</f>
        <v>5.5296324371490686E-2</v>
      </c>
      <c r="BA813" s="118">
        <f t="shared" si="168"/>
        <v>0.23515170501506188</v>
      </c>
      <c r="BB813" s="113">
        <f t="shared" si="169"/>
        <v>-0.33964477738172699</v>
      </c>
      <c r="BC813" s="50"/>
      <c r="BD813" s="50"/>
    </row>
    <row r="814" spans="1:56">
      <c r="A814" s="85">
        <v>813</v>
      </c>
      <c r="B814" s="114">
        <v>0.95505031578698496</v>
      </c>
      <c r="C814" s="114">
        <v>0.50063546924265689</v>
      </c>
      <c r="D814" s="114">
        <v>0.25231382045540984</v>
      </c>
      <c r="E814" s="114">
        <v>0.32291347091742884</v>
      </c>
      <c r="F814" s="114">
        <v>0.79499927423237104</v>
      </c>
      <c r="G814" s="114">
        <v>0.15073227760876406</v>
      </c>
      <c r="H814" s="114">
        <v>0.53382358491271331</v>
      </c>
      <c r="I814" s="114">
        <v>0.36473108038638968</v>
      </c>
      <c r="J814" s="114">
        <v>0.84409343226091083</v>
      </c>
      <c r="K814" s="94">
        <v>0.5630503498395778</v>
      </c>
      <c r="L814" s="95"/>
      <c r="M814" s="96">
        <v>813</v>
      </c>
      <c r="N814" s="117">
        <v>1.695928780525559</v>
      </c>
      <c r="O814" s="117">
        <v>1.5928858449028402E-3</v>
      </c>
      <c r="P814" s="117">
        <v>-0.66722622701500278</v>
      </c>
      <c r="Q814" s="117">
        <v>-0.45956715127334674</v>
      </c>
      <c r="R814" s="117">
        <v>0.82389107595109967</v>
      </c>
      <c r="S814" s="117">
        <v>-1.0332978027515309</v>
      </c>
      <c r="T814" s="117">
        <v>8.4884983439481573E-2</v>
      </c>
      <c r="U814" s="114">
        <v>-0.34584106639394591</v>
      </c>
      <c r="V814" s="114">
        <v>1.0114248437203466</v>
      </c>
      <c r="W814" s="88">
        <v>0.15870753631348672</v>
      </c>
      <c r="X814" s="50"/>
      <c r="Y814" s="89">
        <v>813</v>
      </c>
      <c r="Z814" s="114">
        <f>(幕後結果!$AB$2+幕後結果!$AB$4*幕後結果_最佳化!$N1815)*12/3</f>
        <v>2.057290725615982</v>
      </c>
      <c r="AA814" s="114">
        <f>(幕後結果!$AC$2+幕後結果!$AC$4*幕後結果_最佳化!$O1815)*12/3</f>
        <v>2.5406516978947904</v>
      </c>
      <c r="AB814" s="114">
        <f>(幕後結果!$AD$2+幕後結果!$AD$4*幕後結果_最佳化!$P1815)*12/3</f>
        <v>0.33982686534659523</v>
      </c>
      <c r="AC814" s="114">
        <f>(幕後結果!$AE$2+幕後結果!$AE$4*幕後結果_最佳化!$Q1815)*12/3</f>
        <v>-0.60851776200945351</v>
      </c>
      <c r="AD814" s="114">
        <f>(幕後結果!$AF$2+幕後結果!$AF$4*幕後結果_最佳化!$R1815)*12/3</f>
        <v>0.49585611520161343</v>
      </c>
      <c r="AE814" s="114">
        <f>(幕後結果!$AG$2+幕後結果!$AG$4*幕後結果_最佳化!$S1815)*12/3</f>
        <v>2.3767723660045315E-2</v>
      </c>
      <c r="AF814" s="114">
        <f>(幕後結果!$AH$2+幕後結果!$AH$4*幕後結果_最佳化!$T1815)*12/3</f>
        <v>-0.31047211833001104</v>
      </c>
      <c r="AG814" s="114">
        <f>(幕後結果!$AI$2+幕後結果!$AI$4*幕後結果_最佳化!$U1815)*12/3</f>
        <v>-1.6172706144344096</v>
      </c>
      <c r="AH814" s="114">
        <f>(幕後結果!$AJ$2+幕後結果!$AJ$4*幕後結果_最佳化!$V1815)*12/3</f>
        <v>0.95251967888183364</v>
      </c>
      <c r="AI814" s="90">
        <f>(幕後結果!$AK$2+幕後結果!$AK$4*幕後結果_最佳化!$W1815)*12/3</f>
        <v>1.2442649845652809</v>
      </c>
      <c r="AJ814" s="50"/>
      <c r="AK814" s="50"/>
      <c r="AL814" s="50"/>
      <c r="AM814" s="98">
        <v>813</v>
      </c>
      <c r="AN814" s="118">
        <f t="shared" si="157"/>
        <v>5.6174031707942891E-2</v>
      </c>
      <c r="AO814" s="118">
        <f t="shared" si="158"/>
        <v>0.123996273975162</v>
      </c>
      <c r="AP814" s="118">
        <f t="shared" si="159"/>
        <v>9.5310908215395881E-2</v>
      </c>
      <c r="AQ814" s="118">
        <f t="shared" si="160"/>
        <v>8.5474376712146416E-2</v>
      </c>
      <c r="AR814" s="118">
        <f t="shared" si="161"/>
        <v>0.13915571959976844</v>
      </c>
      <c r="AS814" s="118">
        <f t="shared" si="162"/>
        <v>8.0189830658736749E-3</v>
      </c>
      <c r="AT814" s="118">
        <f t="shared" si="163"/>
        <v>0.11483442824348188</v>
      </c>
      <c r="AU814" s="118">
        <f t="shared" si="164"/>
        <v>0.10161415903642612</v>
      </c>
      <c r="AV814" s="118">
        <f t="shared" si="165"/>
        <v>0.13199238164567512</v>
      </c>
      <c r="AW814" s="118">
        <f t="shared" si="166"/>
        <v>0.14342873779812759</v>
      </c>
      <c r="AX814" s="118">
        <f t="shared" si="167"/>
        <v>1</v>
      </c>
      <c r="AY814" s="118">
        <f>SUMPRODUCT(AN814:AW814,幕後結果_最佳化!$Z$1005:$AI$1005)</f>
        <v>-6.7073417908737012E-2</v>
      </c>
      <c r="AZ814" s="118">
        <f>(SUMPRODUCT(AN814:AW814,MMULT(AN814:AW814,幕後結果!$AB$9:$AK$18)))*252</f>
        <v>6.4534574250659824E-2</v>
      </c>
      <c r="BA814" s="118">
        <f t="shared" si="168"/>
        <v>0.25403656085425935</v>
      </c>
      <c r="BB814" s="113">
        <f t="shared" si="169"/>
        <v>-0.43290389989112127</v>
      </c>
      <c r="BC814" s="50"/>
      <c r="BD814" s="50"/>
    </row>
    <row r="815" spans="1:56">
      <c r="A815" s="85">
        <v>814</v>
      </c>
      <c r="B815" s="114">
        <v>0.78510325627899791</v>
      </c>
      <c r="C815" s="114">
        <v>0.87880751983668626</v>
      </c>
      <c r="D815" s="114">
        <v>0.8145663704071382</v>
      </c>
      <c r="E815" s="114">
        <v>0.16072768677407123</v>
      </c>
      <c r="F815" s="114">
        <v>0.1824031659671308</v>
      </c>
      <c r="G815" s="114">
        <v>0.47203011282837393</v>
      </c>
      <c r="H815" s="114">
        <v>0.55475361367191822</v>
      </c>
      <c r="I815" s="114">
        <v>0.2414264762426912</v>
      </c>
      <c r="J815" s="114">
        <v>0.10282816297182085</v>
      </c>
      <c r="K815" s="94">
        <v>0.87358501092743768</v>
      </c>
      <c r="L815" s="95"/>
      <c r="M815" s="96">
        <v>814</v>
      </c>
      <c r="N815" s="117">
        <v>0.78954508914204713</v>
      </c>
      <c r="O815" s="117">
        <v>1.1690463431221629</v>
      </c>
      <c r="P815" s="117">
        <v>0.89485003510911487</v>
      </c>
      <c r="Q815" s="117">
        <v>-0.99147155852738633</v>
      </c>
      <c r="R815" s="117">
        <v>-0.90624473094903457</v>
      </c>
      <c r="S815" s="117">
        <v>-7.0167645908092935E-2</v>
      </c>
      <c r="T815" s="117">
        <v>0.13768070079975114</v>
      </c>
      <c r="U815" s="114">
        <v>-0.70172135524341683</v>
      </c>
      <c r="V815" s="114">
        <v>-1.2656000004307257</v>
      </c>
      <c r="W815" s="88">
        <v>1.1435025944391766</v>
      </c>
      <c r="X815" s="50"/>
      <c r="Y815" s="89">
        <v>814</v>
      </c>
      <c r="Z815" s="114">
        <f>(幕後結果!$AB$2+幕後結果!$AB$4*幕後結果_最佳化!$N1816)*12/3</f>
        <v>0.93196969384716655</v>
      </c>
      <c r="AA815" s="114">
        <f>(幕後結果!$AC$2+幕後結果!$AC$4*幕後結果_最佳化!$O1816)*12/3</f>
        <v>3.149007359249655</v>
      </c>
      <c r="AB815" s="114">
        <f>(幕後結果!$AD$2+幕後結果!$AD$4*幕後結果_最佳化!$P1816)*12/3</f>
        <v>1.4733990068293614</v>
      </c>
      <c r="AC815" s="114">
        <f>(幕後結果!$AE$2+幕後結果!$AE$4*幕後結果_最佳化!$Q1816)*12/3</f>
        <v>-0.90992987265757697</v>
      </c>
      <c r="AD815" s="114">
        <f>(幕後結果!$AF$2+幕後結果!$AF$4*幕後結果_最佳化!$R1816)*12/3</f>
        <v>-1.3364376628289574</v>
      </c>
      <c r="AE815" s="114">
        <f>(幕後結果!$AG$2+幕後結果!$AG$4*幕後結果_最佳化!$S1816)*12/3</f>
        <v>0.57414686159862249</v>
      </c>
      <c r="AF815" s="114">
        <f>(幕後結果!$AH$2+幕後結果!$AH$4*幕後結果_最佳化!$T1816)*12/3</f>
        <v>-0.37955560067004485</v>
      </c>
      <c r="AG815" s="114">
        <f>(幕後結果!$AI$2+幕後結果!$AI$4*幕後結果_最佳化!$U1816)*12/3</f>
        <v>-2.7598449327987438</v>
      </c>
      <c r="AH815" s="114">
        <f>(幕後結果!$AJ$2+幕後結果!$AJ$4*幕後結果_最佳化!$V1816)*12/3</f>
        <v>0.18411046148976476</v>
      </c>
      <c r="AI815" s="90">
        <f>(幕後結果!$AK$2+幕後結果!$AK$4*幕後結果_最佳化!$W1816)*12/3</f>
        <v>1.4064865563309439</v>
      </c>
      <c r="AJ815" s="50"/>
      <c r="AK815" s="50"/>
      <c r="AL815" s="50"/>
      <c r="AM815" s="98">
        <v>814</v>
      </c>
      <c r="AN815" s="118">
        <f t="shared" si="157"/>
        <v>8.0286713336568307E-3</v>
      </c>
      <c r="AO815" s="118">
        <f t="shared" si="158"/>
        <v>0.14421477504280683</v>
      </c>
      <c r="AP815" s="118">
        <f t="shared" si="159"/>
        <v>0.18255623678074717</v>
      </c>
      <c r="AQ815" s="118">
        <f t="shared" si="160"/>
        <v>9.6286880886267315E-2</v>
      </c>
      <c r="AR815" s="118">
        <f t="shared" si="161"/>
        <v>2.4327217210053619E-2</v>
      </c>
      <c r="AS815" s="118">
        <f t="shared" si="162"/>
        <v>7.4354317741460604E-2</v>
      </c>
      <c r="AT815" s="118">
        <f t="shared" si="163"/>
        <v>0.21230176141274679</v>
      </c>
      <c r="AU815" s="118">
        <f t="shared" si="164"/>
        <v>5.9833582598622946E-2</v>
      </c>
      <c r="AV815" s="118">
        <f t="shared" si="165"/>
        <v>0.13291551585770958</v>
      </c>
      <c r="AW815" s="118">
        <f t="shared" si="166"/>
        <v>6.5181041135928333E-2</v>
      </c>
      <c r="AX815" s="118">
        <f t="shared" si="167"/>
        <v>1</v>
      </c>
      <c r="AY815" s="118">
        <f>SUMPRODUCT(AN815:AW815,幕後結果_最佳化!$Z$1005:$AI$1005)</f>
        <v>-6.4979002891000434E-3</v>
      </c>
      <c r="AZ815" s="118">
        <f>(SUMPRODUCT(AN815:AW815,MMULT(AN815:AW815,幕後結果!$AB$9:$AK$18)))*252</f>
        <v>6.1792235921927063E-2</v>
      </c>
      <c r="BA815" s="118">
        <f t="shared" si="168"/>
        <v>0.24858044155147657</v>
      </c>
      <c r="BB815" s="113">
        <f t="shared" si="169"/>
        <v>-0.19871997966046986</v>
      </c>
      <c r="BC815" s="50"/>
      <c r="BD815" s="50"/>
    </row>
    <row r="816" spans="1:56">
      <c r="A816" s="85">
        <v>815</v>
      </c>
      <c r="B816" s="114">
        <v>0.13017324711038047</v>
      </c>
      <c r="C816" s="114">
        <v>0.10062329890363797</v>
      </c>
      <c r="D816" s="114">
        <v>0.68966215864846259</v>
      </c>
      <c r="E816" s="114">
        <v>0.93468825494196373</v>
      </c>
      <c r="F816" s="114">
        <v>0.28109155882885895</v>
      </c>
      <c r="G816" s="114">
        <v>0.90586540505406177</v>
      </c>
      <c r="H816" s="114">
        <v>0.40742402508716258</v>
      </c>
      <c r="I816" s="114">
        <v>0.97181871577677104</v>
      </c>
      <c r="J816" s="114">
        <v>0.22937602923137446</v>
      </c>
      <c r="K816" s="94">
        <v>0.54098902671015647</v>
      </c>
      <c r="L816" s="95"/>
      <c r="M816" s="96">
        <v>815</v>
      </c>
      <c r="N816" s="117">
        <v>-1.1255725458446313</v>
      </c>
      <c r="O816" s="117">
        <v>-1.2780080218661605</v>
      </c>
      <c r="P816" s="117">
        <v>0.49489295669831201</v>
      </c>
      <c r="Q816" s="117">
        <v>1.5116477785441402</v>
      </c>
      <c r="R816" s="117">
        <v>-0.57960189080780655</v>
      </c>
      <c r="S816" s="117">
        <v>1.3157165719585244</v>
      </c>
      <c r="T816" s="117">
        <v>-0.23417638141919095</v>
      </c>
      <c r="U816" s="114">
        <v>1.9082216972179404</v>
      </c>
      <c r="V816" s="114">
        <v>-0.7409033263996776</v>
      </c>
      <c r="W816" s="88">
        <v>0.10292569217560754</v>
      </c>
      <c r="X816" s="50"/>
      <c r="Y816" s="89">
        <v>815</v>
      </c>
      <c r="Z816" s="114">
        <f>(幕後結果!$AB$2+幕後結果!$AB$4*幕後結果_最佳化!$N1817)*12/3</f>
        <v>-1.4457453659552282</v>
      </c>
      <c r="AA816" s="114">
        <f>(幕後結果!$AC$2+幕後結果!$AC$4*幕後結果_最佳化!$O1817)*12/3</f>
        <v>-0.64025814661334191</v>
      </c>
      <c r="AB816" s="114">
        <f>(幕後結果!$AD$2+幕後結果!$AD$4*幕後結果_最佳化!$P1817)*12/3</f>
        <v>-2.0346567722219873</v>
      </c>
      <c r="AC816" s="114">
        <f>(幕後結果!$AE$2+幕後結果!$AE$4*幕後結果_最佳化!$Q1817)*12/3</f>
        <v>0.21535394083887396</v>
      </c>
      <c r="AD816" s="114">
        <f>(幕後結果!$AF$2+幕後結果!$AF$4*幕後結果_最佳化!$R1817)*12/3</f>
        <v>-1.71364757094259</v>
      </c>
      <c r="AE816" s="114">
        <f>(幕後結果!$AG$2+幕後結果!$AG$4*幕後結果_最佳化!$S1817)*12/3</f>
        <v>1.2487866694184715</v>
      </c>
      <c r="AF816" s="114">
        <f>(幕後結果!$AH$2+幕後結果!$AH$4*幕後結果_最佳化!$T1817)*12/3</f>
        <v>-0.27636854821891221</v>
      </c>
      <c r="AG816" s="114">
        <f>(幕後結果!$AI$2+幕後結果!$AI$4*幕後結果_最佳化!$U1817)*12/3</f>
        <v>1.2333639889930277</v>
      </c>
      <c r="AH816" s="114">
        <f>(幕後結果!$AJ$2+幕後結果!$AJ$4*幕後結果_最佳化!$V1817)*12/3</f>
        <v>0.52635450901155123</v>
      </c>
      <c r="AI816" s="90">
        <f>(幕後結果!$AK$2+幕後結果!$AK$4*幕後結果_最佳化!$W1817)*12/3</f>
        <v>1.5205352834551349</v>
      </c>
      <c r="AJ816" s="50"/>
      <c r="AK816" s="50"/>
      <c r="AL816" s="50"/>
      <c r="AM816" s="98">
        <v>815</v>
      </c>
      <c r="AN816" s="118">
        <f t="shared" si="157"/>
        <v>0.11137615441076681</v>
      </c>
      <c r="AO816" s="118">
        <f t="shared" si="158"/>
        <v>0.11226442400038715</v>
      </c>
      <c r="AP816" s="118">
        <f t="shared" si="159"/>
        <v>0.18515436647084524</v>
      </c>
      <c r="AQ816" s="118">
        <f t="shared" si="160"/>
        <v>0.1183486947579864</v>
      </c>
      <c r="AR816" s="118">
        <f t="shared" si="161"/>
        <v>1.7415844019441167E-2</v>
      </c>
      <c r="AS816" s="118">
        <f t="shared" si="162"/>
        <v>0.10294380938192467</v>
      </c>
      <c r="AT816" s="118">
        <f t="shared" si="163"/>
        <v>0.10719741012691544</v>
      </c>
      <c r="AU816" s="118">
        <f t="shared" si="164"/>
        <v>7.0796389687082822E-2</v>
      </c>
      <c r="AV816" s="118">
        <f t="shared" si="165"/>
        <v>5.0867714943025909E-2</v>
      </c>
      <c r="AW816" s="118">
        <f t="shared" si="166"/>
        <v>0.12363519220162435</v>
      </c>
      <c r="AX816" s="118">
        <f t="shared" si="167"/>
        <v>0.99999999999999989</v>
      </c>
      <c r="AY816" s="118">
        <f>SUMPRODUCT(AN816:AW816,幕後結果_最佳化!$Z$1005:$AI$1005)</f>
        <v>-2.9717071763120689E-2</v>
      </c>
      <c r="AZ816" s="118">
        <f>(SUMPRODUCT(AN816:AW816,MMULT(AN816:AW816,幕後結果!$AB$9:$AK$18)))*252</f>
        <v>8.0126410557111574E-2</v>
      </c>
      <c r="BA816" s="118">
        <f t="shared" si="168"/>
        <v>0.28306608867384941</v>
      </c>
      <c r="BB816" s="113">
        <f t="shared" si="169"/>
        <v>-0.25653751780486339</v>
      </c>
      <c r="BC816" s="50"/>
      <c r="BD816" s="50"/>
    </row>
    <row r="817" spans="1:56">
      <c r="A817" s="85">
        <v>816</v>
      </c>
      <c r="B817" s="114">
        <v>8.1937139358669864E-3</v>
      </c>
      <c r="C817" s="114">
        <v>0.8680820429753271</v>
      </c>
      <c r="D817" s="114">
        <v>0.85303028662040425</v>
      </c>
      <c r="E817" s="114">
        <v>0.25376662644855119</v>
      </c>
      <c r="F817" s="114">
        <v>0.93711799994099954</v>
      </c>
      <c r="G817" s="114">
        <v>0.4553021757516984</v>
      </c>
      <c r="H817" s="114">
        <v>0.60035162200542813</v>
      </c>
      <c r="I817" s="114">
        <v>0.42732605159182735</v>
      </c>
      <c r="J817" s="114">
        <v>0.126280228831261</v>
      </c>
      <c r="K817" s="94">
        <v>0.67045093592632088</v>
      </c>
      <c r="L817" s="95"/>
      <c r="M817" s="96">
        <v>816</v>
      </c>
      <c r="N817" s="117">
        <v>-2.4001707011333653</v>
      </c>
      <c r="O817" s="117">
        <v>1.1173705678756725</v>
      </c>
      <c r="P817" s="117">
        <v>1.0495187575152667</v>
      </c>
      <c r="Q817" s="117">
        <v>-0.66268354147419495</v>
      </c>
      <c r="R817" s="117">
        <v>1.5310218194922451</v>
      </c>
      <c r="S817" s="117">
        <v>-0.11227627644793985</v>
      </c>
      <c r="T817" s="117">
        <v>0.25425733840122478</v>
      </c>
      <c r="U817" s="114">
        <v>-0.18318596902123868</v>
      </c>
      <c r="V817" s="114">
        <v>-1.1441523565962881</v>
      </c>
      <c r="W817" s="88">
        <v>0.44115867496259159</v>
      </c>
      <c r="X817" s="50"/>
      <c r="Y817" s="89">
        <v>816</v>
      </c>
      <c r="Z817" s="114">
        <f>(幕後結果!$AB$2+幕後結果!$AB$4*幕後結果_最佳化!$N1818)*12/3</f>
        <v>-3.0282232115249883</v>
      </c>
      <c r="AA817" s="114">
        <f>(幕後結果!$AC$2+幕後結果!$AC$4*幕後結果_最佳化!$O1818)*12/3</f>
        <v>0.99356673751523639</v>
      </c>
      <c r="AB817" s="114">
        <f>(幕後結果!$AD$2+幕後結果!$AD$4*幕後結果_最佳化!$P1818)*12/3</f>
        <v>-1.8464713185164594</v>
      </c>
      <c r="AC817" s="114">
        <f>(幕後結果!$AE$2+幕後結果!$AE$4*幕後結果_最佳化!$Q1818)*12/3</f>
        <v>-1.0262052484323001</v>
      </c>
      <c r="AD817" s="114">
        <f>(幕後結果!$AF$2+幕後結果!$AF$4*幕後結果_最佳化!$R1818)*12/3</f>
        <v>7.9684176774209581E-3</v>
      </c>
      <c r="AE817" s="114">
        <f>(幕後結果!$AG$2+幕後結果!$AG$4*幕後結果_最佳化!$S1818)*12/3</f>
        <v>0.1154177286158018</v>
      </c>
      <c r="AF817" s="114">
        <f>(幕後結果!$AH$2+幕後結果!$AH$4*幕後結果_最佳化!$T1818)*12/3</f>
        <v>-0.12367427746894105</v>
      </c>
      <c r="AG817" s="114">
        <f>(幕後結果!$AI$2+幕後結果!$AI$4*幕後結果_最佳化!$U1818)*12/3</f>
        <v>-2.4929369022338319</v>
      </c>
      <c r="AH817" s="114">
        <f>(幕後結果!$AJ$2+幕後結果!$AJ$4*幕後結果_最佳化!$V1818)*12/3</f>
        <v>0.13703324157755203</v>
      </c>
      <c r="AI817" s="90">
        <f>(幕後結果!$AK$2+幕後結果!$AK$4*幕後結果_最佳化!$W1818)*12/3</f>
        <v>0.60686216110288504</v>
      </c>
      <c r="AJ817" s="50"/>
      <c r="AK817" s="50"/>
      <c r="AL817" s="50"/>
      <c r="AM817" s="98">
        <v>816</v>
      </c>
      <c r="AN817" s="118">
        <f t="shared" si="157"/>
        <v>0.14166923499358386</v>
      </c>
      <c r="AO817" s="118">
        <f t="shared" si="158"/>
        <v>0.17972480523992324</v>
      </c>
      <c r="AP817" s="118">
        <f t="shared" si="159"/>
        <v>1.4378873674178292E-2</v>
      </c>
      <c r="AQ817" s="118">
        <f t="shared" si="160"/>
        <v>0.10875373502338306</v>
      </c>
      <c r="AR817" s="118">
        <f t="shared" si="161"/>
        <v>0.10490972108579159</v>
      </c>
      <c r="AS817" s="118">
        <f t="shared" si="162"/>
        <v>2.6672316005334116E-3</v>
      </c>
      <c r="AT817" s="118">
        <f t="shared" si="163"/>
        <v>7.1891469709688738E-2</v>
      </c>
      <c r="AU817" s="118">
        <f t="shared" si="164"/>
        <v>0.10449231416507758</v>
      </c>
      <c r="AV817" s="118">
        <f t="shared" si="165"/>
        <v>0.14037807736557845</v>
      </c>
      <c r="AW817" s="118">
        <f t="shared" si="166"/>
        <v>0.13113453714226184</v>
      </c>
      <c r="AX817" s="118">
        <f t="shared" si="167"/>
        <v>1</v>
      </c>
      <c r="AY817" s="118">
        <f>SUMPRODUCT(AN817:AW817,幕後結果_最佳化!$Z$1005:$AI$1005)</f>
        <v>9.5883278608785122E-2</v>
      </c>
      <c r="AZ817" s="118">
        <f>(SUMPRODUCT(AN817:AW817,MMULT(AN817:AW817,幕後結果!$AB$9:$AK$18)))*252</f>
        <v>6.5024997704210802E-2</v>
      </c>
      <c r="BA817" s="118">
        <f t="shared" si="168"/>
        <v>0.25499999549845254</v>
      </c>
      <c r="BB817" s="113">
        <f t="shared" si="169"/>
        <v>0.2077775668396302</v>
      </c>
      <c r="BC817" s="50"/>
      <c r="BD817" s="50"/>
    </row>
    <row r="818" spans="1:56">
      <c r="A818" s="85">
        <v>817</v>
      </c>
      <c r="B818" s="114">
        <v>0.20721019813307162</v>
      </c>
      <c r="C818" s="114">
        <v>0.24149532893020953</v>
      </c>
      <c r="D818" s="114">
        <v>0.27001514942524807</v>
      </c>
      <c r="E818" s="114">
        <v>0.66009433342654189</v>
      </c>
      <c r="F818" s="114">
        <v>0.19359018207310674</v>
      </c>
      <c r="G818" s="114">
        <v>8.0719524670221476E-2</v>
      </c>
      <c r="H818" s="114">
        <v>0.85372034455819046</v>
      </c>
      <c r="I818" s="114">
        <v>0.80437347151356198</v>
      </c>
      <c r="J818" s="114">
        <v>0.36893134828397578</v>
      </c>
      <c r="K818" s="94">
        <v>0.36684533611100556</v>
      </c>
      <c r="L818" s="95"/>
      <c r="M818" s="96">
        <v>817</v>
      </c>
      <c r="N818" s="117">
        <v>-0.81613942692728192</v>
      </c>
      <c r="O818" s="117">
        <v>-0.70150060393284186</v>
      </c>
      <c r="P818" s="117">
        <v>-0.61276717393560554</v>
      </c>
      <c r="Q818" s="117">
        <v>0.41272059608059197</v>
      </c>
      <c r="R818" s="117">
        <v>-0.86474208644681938</v>
      </c>
      <c r="S818" s="117">
        <v>-1.4002480574435663</v>
      </c>
      <c r="T818" s="117">
        <v>1.0525237697066261</v>
      </c>
      <c r="U818" s="114">
        <v>0.85734715172518305</v>
      </c>
      <c r="V818" s="114">
        <v>-0.33468502815317241</v>
      </c>
      <c r="W818" s="88">
        <v>-0.34022024641139637</v>
      </c>
      <c r="X818" s="50"/>
      <c r="Y818" s="89">
        <v>817</v>
      </c>
      <c r="Z818" s="114">
        <f>(幕後結果!$AB$2+幕後結果!$AB$4*幕後結果_最佳化!$N1819)*12/3</f>
        <v>-1.0615685543535089</v>
      </c>
      <c r="AA818" s="114">
        <f>(幕後結果!$AC$2+幕後結果!$AC$4*幕後結果_最佳化!$O1819)*12/3</f>
        <v>0.15904587000167103</v>
      </c>
      <c r="AB818" s="114">
        <f>(幕後結果!$AD$2+幕後結果!$AD$4*幕後結果_最佳化!$P1819)*12/3</f>
        <v>-2.6191680502991561</v>
      </c>
      <c r="AC818" s="114">
        <f>(幕後結果!$AE$2+幕後結果!$AE$4*幕後結果_最佳化!$Q1819)*12/3</f>
        <v>-0.38467431200350516</v>
      </c>
      <c r="AD818" s="114">
        <f>(幕後結果!$AF$2+幕後結果!$AF$4*幕後結果_最佳化!$R1819)*12/3</f>
        <v>-2.1820616756687308</v>
      </c>
      <c r="AE818" s="114">
        <f>(幕後結果!$AG$2+幕後結果!$AG$4*幕後結果_最佳化!$S1819)*12/3</f>
        <v>-1.3139673638789893</v>
      </c>
      <c r="AF818" s="114">
        <f>(幕後結果!$AH$2+幕後結果!$AH$4*幕後結果_最佳化!$T1819)*12/3</f>
        <v>9.3021859233542503E-2</v>
      </c>
      <c r="AG818" s="114">
        <f>(幕後結果!$AI$2+幕後結果!$AI$4*幕後結果_最佳化!$U1819)*12/3</f>
        <v>-0.98398372475693152</v>
      </c>
      <c r="AH818" s="114">
        <f>(幕後結果!$AJ$2+幕後結果!$AJ$4*幕後結果_最佳化!$V1819)*12/3</f>
        <v>0.52782849398555132</v>
      </c>
      <c r="AI818" s="90">
        <f>(幕後結果!$AK$2+幕後結果!$AK$4*幕後結果_最佳化!$W1819)*12/3</f>
        <v>0.73752121268805182</v>
      </c>
      <c r="AJ818" s="50"/>
      <c r="AK818" s="50"/>
      <c r="AL818" s="50"/>
      <c r="AM818" s="98">
        <v>817</v>
      </c>
      <c r="AN818" s="118">
        <f t="shared" si="157"/>
        <v>0.169496310377382</v>
      </c>
      <c r="AO818" s="118">
        <f t="shared" si="158"/>
        <v>8.6181193448827645E-2</v>
      </c>
      <c r="AP818" s="118">
        <f t="shared" si="159"/>
        <v>0.15278716805579709</v>
      </c>
      <c r="AQ818" s="118">
        <f t="shared" si="160"/>
        <v>7.2740313053507602E-2</v>
      </c>
      <c r="AR818" s="118">
        <f t="shared" si="161"/>
        <v>7.2900575659848865E-2</v>
      </c>
      <c r="AS818" s="118">
        <f t="shared" si="162"/>
        <v>6.911604466292659E-2</v>
      </c>
      <c r="AT818" s="118">
        <f t="shared" si="163"/>
        <v>0.14753045444932694</v>
      </c>
      <c r="AU818" s="118">
        <f t="shared" si="164"/>
        <v>1.6846016770473284E-2</v>
      </c>
      <c r="AV818" s="118">
        <f t="shared" si="165"/>
        <v>0.18393387287308455</v>
      </c>
      <c r="AW818" s="118">
        <f t="shared" si="166"/>
        <v>2.846805064882545E-2</v>
      </c>
      <c r="AX818" s="118">
        <f t="shared" si="167"/>
        <v>0.99999999999999989</v>
      </c>
      <c r="AY818" s="118">
        <f>SUMPRODUCT(AN818:AW818,幕後結果_最佳化!$Z$1005:$AI$1005)</f>
        <v>-6.186901025761915E-3</v>
      </c>
      <c r="AZ818" s="118">
        <f>(SUMPRODUCT(AN818:AW818,MMULT(AN818:AW818,幕後結果!$AB$9:$AK$18)))*252</f>
        <v>6.9900606891228872E-2</v>
      </c>
      <c r="BA818" s="118">
        <f t="shared" si="168"/>
        <v>0.26438722906227691</v>
      </c>
      <c r="BB818" s="113">
        <f t="shared" si="169"/>
        <v>-0.18566290512541891</v>
      </c>
      <c r="BC818" s="50"/>
      <c r="BD818" s="50"/>
    </row>
    <row r="819" spans="1:56">
      <c r="A819" s="85">
        <v>818</v>
      </c>
      <c r="B819" s="114">
        <v>0.68852708157678211</v>
      </c>
      <c r="C819" s="114">
        <v>0.56196447914775027</v>
      </c>
      <c r="D819" s="114">
        <v>0.65296883676448458</v>
      </c>
      <c r="E819" s="114">
        <v>0.58302730494581234</v>
      </c>
      <c r="F819" s="114">
        <v>0.66265893806285581</v>
      </c>
      <c r="G819" s="114">
        <v>0.7286787868184208</v>
      </c>
      <c r="H819" s="114">
        <v>0.24683827330783958</v>
      </c>
      <c r="I819" s="114">
        <v>0.2933963819091594</v>
      </c>
      <c r="J819" s="114">
        <v>0.5163400742024955</v>
      </c>
      <c r="K819" s="94">
        <v>0.91732527948610576</v>
      </c>
      <c r="L819" s="95"/>
      <c r="M819" s="96">
        <v>818</v>
      </c>
      <c r="N819" s="117">
        <v>0.49167963532852166</v>
      </c>
      <c r="O819" s="117">
        <v>0.15595176520555451</v>
      </c>
      <c r="P819" s="117">
        <v>0.39334819510820646</v>
      </c>
      <c r="Q819" s="117">
        <v>0.20964418643976571</v>
      </c>
      <c r="R819" s="117">
        <v>0.41973079775615818</v>
      </c>
      <c r="S819" s="117">
        <v>0.60882200489508487</v>
      </c>
      <c r="T819" s="117">
        <v>-0.68447297865472501</v>
      </c>
      <c r="U819" s="114">
        <v>-0.543489579235232</v>
      </c>
      <c r="V819" s="114">
        <v>4.096995071572989E-2</v>
      </c>
      <c r="W819" s="88">
        <v>1.3873028283771394</v>
      </c>
      <c r="X819" s="50"/>
      <c r="Y819" s="89">
        <v>818</v>
      </c>
      <c r="Z819" s="114">
        <f>(幕後結果!$AB$2+幕後結果!$AB$4*幕後結果_最佳化!$N1820)*12/3</f>
        <v>0.56215472144615242</v>
      </c>
      <c r="AA819" s="114">
        <f>(幕後結果!$AC$2+幕後結果!$AC$4*幕後結果_最佳化!$O1820)*12/3</f>
        <v>1.9064452539304229</v>
      </c>
      <c r="AB819" s="114">
        <f>(幕後結果!$AD$2+幕後結果!$AD$4*幕後結果_最佳化!$P1820)*12/3</f>
        <v>0.20665884596089534</v>
      </c>
      <c r="AC819" s="114">
        <f>(幕後結果!$AE$2+幕後結果!$AE$4*幕後結果_最佳化!$Q1820)*12/3</f>
        <v>-0.28808000448761872</v>
      </c>
      <c r="AD819" s="114">
        <f>(幕後結果!$AF$2+幕後結果!$AF$4*幕後結果_最佳化!$R1820)*12/3</f>
        <v>-8.6045957732045486E-2</v>
      </c>
      <c r="AE819" s="114">
        <f>(幕後結果!$AG$2+幕後結果!$AG$4*幕後結果_最佳化!$S1820)*12/3</f>
        <v>1.3073004050103845</v>
      </c>
      <c r="AF819" s="114">
        <f>(幕後結果!$AH$2+幕後結果!$AH$4*幕後結果_最佳化!$T1820)*12/3</f>
        <v>-0.52041978864557947</v>
      </c>
      <c r="AG819" s="114">
        <f>(幕後結果!$AI$2+幕後結果!$AI$4*幕後結果_最佳化!$U1820)*12/3</f>
        <v>-1.9344897009157123</v>
      </c>
      <c r="AH819" s="114">
        <f>(幕後結果!$AJ$2+幕後結果!$AJ$4*幕後結果_最佳化!$V1820)*12/3</f>
        <v>0.67024272766184934</v>
      </c>
      <c r="AI819" s="90">
        <f>(幕後結果!$AK$2+幕後結果!$AK$4*幕後結果_最佳化!$W1820)*12/3</f>
        <v>2.0553356031956764</v>
      </c>
      <c r="AJ819" s="50"/>
      <c r="AK819" s="50"/>
      <c r="AL819" s="50"/>
      <c r="AM819" s="98">
        <v>818</v>
      </c>
      <c r="AN819" s="118">
        <f t="shared" si="157"/>
        <v>1.2023065728889684E-2</v>
      </c>
      <c r="AO819" s="118">
        <f t="shared" si="158"/>
        <v>0.14521197158426591</v>
      </c>
      <c r="AP819" s="118">
        <f t="shared" si="159"/>
        <v>6.49235231659544E-2</v>
      </c>
      <c r="AQ819" s="118">
        <f t="shared" si="160"/>
        <v>0.12491843450880497</v>
      </c>
      <c r="AR819" s="118">
        <f t="shared" si="161"/>
        <v>0.15520237480364288</v>
      </c>
      <c r="AS819" s="118">
        <f t="shared" si="162"/>
        <v>6.6089809968773963E-2</v>
      </c>
      <c r="AT819" s="118">
        <f t="shared" si="163"/>
        <v>0.10792867630027081</v>
      </c>
      <c r="AU819" s="118">
        <f t="shared" si="164"/>
        <v>7.5813384437615788E-2</v>
      </c>
      <c r="AV819" s="118">
        <f t="shared" si="165"/>
        <v>0.12840115727999274</v>
      </c>
      <c r="AW819" s="118">
        <f t="shared" si="166"/>
        <v>0.1194876022217889</v>
      </c>
      <c r="AX819" s="118">
        <f t="shared" si="167"/>
        <v>1.0000000000000002</v>
      </c>
      <c r="AY819" s="118">
        <f>SUMPRODUCT(AN819:AW819,幕後結果_最佳化!$Z$1005:$AI$1005)</f>
        <v>5.7815913224737447E-4</v>
      </c>
      <c r="AZ819" s="118">
        <f>(SUMPRODUCT(AN819:AW819,MMULT(AN819:AW819,幕後結果!$AB$9:$AK$18)))*252</f>
        <v>5.7600742532810431E-2</v>
      </c>
      <c r="BA819" s="118">
        <f t="shared" si="168"/>
        <v>0.24000154693836961</v>
      </c>
      <c r="BB819" s="113">
        <f t="shared" si="169"/>
        <v>-0.17633986700352611</v>
      </c>
      <c r="BC819" s="50"/>
      <c r="BD819" s="50"/>
    </row>
    <row r="820" spans="1:56">
      <c r="A820" s="85">
        <v>819</v>
      </c>
      <c r="B820" s="114">
        <v>2.2315569450109818E-2</v>
      </c>
      <c r="C820" s="114">
        <v>0.85530125352019359</v>
      </c>
      <c r="D820" s="114">
        <v>0.82515063141468148</v>
      </c>
      <c r="E820" s="114">
        <v>0.26118327496616667</v>
      </c>
      <c r="F820" s="114">
        <v>0.21032597494520244</v>
      </c>
      <c r="G820" s="114">
        <v>0.37727570984060699</v>
      </c>
      <c r="H820" s="114">
        <v>0.91287871957424938</v>
      </c>
      <c r="I820" s="114">
        <v>4.6565512482354521E-2</v>
      </c>
      <c r="J820" s="114">
        <v>0.40270693981750338</v>
      </c>
      <c r="K820" s="94">
        <v>0.6133242114854125</v>
      </c>
      <c r="L820" s="95"/>
      <c r="M820" s="96">
        <v>819</v>
      </c>
      <c r="N820" s="117">
        <v>-2.0081143764560441</v>
      </c>
      <c r="O820" s="117">
        <v>1.0594442792997683</v>
      </c>
      <c r="P820" s="117">
        <v>0.93517380241156889</v>
      </c>
      <c r="Q820" s="117">
        <v>-0.63970170016982875</v>
      </c>
      <c r="R820" s="117">
        <v>-0.80529069534585129</v>
      </c>
      <c r="S820" s="117">
        <v>-0.31264363916285925</v>
      </c>
      <c r="T820" s="117">
        <v>1.3586971964909</v>
      </c>
      <c r="U820" s="114">
        <v>-1.6791078584180952</v>
      </c>
      <c r="V820" s="114">
        <v>-0.24634667744512986</v>
      </c>
      <c r="W820" s="88">
        <v>0.28799367924483826</v>
      </c>
      <c r="X820" s="50"/>
      <c r="Y820" s="89">
        <v>819</v>
      </c>
      <c r="Z820" s="114">
        <f>(幕後結果!$AB$2+幕後結果!$AB$4*幕後結果_最佳化!$N1821)*12/3</f>
        <v>-2.5414655260199264</v>
      </c>
      <c r="AA820" s="114">
        <f>(幕後結果!$AC$2+幕後結果!$AC$4*幕後結果_最佳化!$O1821)*12/3</f>
        <v>1.1921151898960345</v>
      </c>
      <c r="AB820" s="114">
        <f>(幕後結果!$AD$2+幕後結果!$AD$4*幕後結果_最佳化!$P1821)*12/3</f>
        <v>-1.5647252496194308</v>
      </c>
      <c r="AC820" s="114">
        <f>(幕後結果!$AE$2+幕後結果!$AE$4*幕後結果_最佳化!$Q1821)*12/3</f>
        <v>-0.97851733037762612</v>
      </c>
      <c r="AD820" s="114">
        <f>(幕後結果!$AF$2+幕後結果!$AF$4*幕後結果_最佳化!$R1821)*12/3</f>
        <v>-2.2830294543626519</v>
      </c>
      <c r="AE820" s="114">
        <f>(幕後結果!$AG$2+幕後結果!$AG$4*幕後結果_最佳化!$S1821)*12/3</f>
        <v>-0.3886460372636435</v>
      </c>
      <c r="AF820" s="114">
        <f>(幕後結果!$AH$2+幕後結果!$AH$4*幕後結果_最佳化!$T1821)*12/3</f>
        <v>0.17955786589523134</v>
      </c>
      <c r="AG820" s="114">
        <f>(幕後結果!$AI$2+幕後結果!$AI$4*幕後結果_最佳化!$U1821)*12/3</f>
        <v>-4.9029065345155205</v>
      </c>
      <c r="AH820" s="114">
        <f>(幕後結果!$AJ$2+幕後結果!$AJ$4*幕後結果_最佳化!$V1821)*12/3</f>
        <v>0.82194070136314157</v>
      </c>
      <c r="AI820" s="90">
        <f>(幕後結果!$AK$2+幕後結果!$AK$4*幕後結果_最佳化!$W1821)*12/3</f>
        <v>0.17930891563166651</v>
      </c>
      <c r="AJ820" s="50"/>
      <c r="AK820" s="50"/>
      <c r="AL820" s="50"/>
      <c r="AM820" s="98">
        <v>819</v>
      </c>
      <c r="AN820" s="118">
        <f t="shared" si="157"/>
        <v>2.1388552806541825E-2</v>
      </c>
      <c r="AO820" s="118">
        <f t="shared" si="158"/>
        <v>0.12492202591985317</v>
      </c>
      <c r="AP820" s="118">
        <f t="shared" si="159"/>
        <v>0.13767368962512558</v>
      </c>
      <c r="AQ820" s="118">
        <f t="shared" si="160"/>
        <v>0.11620183582186458</v>
      </c>
      <c r="AR820" s="118">
        <f t="shared" si="161"/>
        <v>7.0327578117276676E-2</v>
      </c>
      <c r="AS820" s="118">
        <f t="shared" si="162"/>
        <v>8.254274769340654E-2</v>
      </c>
      <c r="AT820" s="118">
        <f t="shared" si="163"/>
        <v>0.15846091767436687</v>
      </c>
      <c r="AU820" s="118">
        <f t="shared" si="164"/>
        <v>0.11982161000681155</v>
      </c>
      <c r="AV820" s="118">
        <f t="shared" si="165"/>
        <v>2.1436475365832253E-2</v>
      </c>
      <c r="AW820" s="118">
        <f t="shared" si="166"/>
        <v>0.14722456696892111</v>
      </c>
      <c r="AX820" s="118">
        <f t="shared" si="167"/>
        <v>1.0000000000000002</v>
      </c>
      <c r="AY820" s="118">
        <f>SUMPRODUCT(AN820:AW820,幕後結果_最佳化!$Z$1005:$AI$1005)</f>
        <v>-0.12857200271611569</v>
      </c>
      <c r="AZ820" s="118">
        <f>(SUMPRODUCT(AN820:AW820,MMULT(AN820:AW820,幕後結果!$AB$9:$AK$18)))*252</f>
        <v>6.7910264020200242E-2</v>
      </c>
      <c r="BA820" s="118">
        <f t="shared" si="168"/>
        <v>0.26059597851885635</v>
      </c>
      <c r="BB820" s="113">
        <f t="shared" si="169"/>
        <v>-0.65799941998609246</v>
      </c>
      <c r="BC820" s="50"/>
      <c r="BD820" s="50"/>
    </row>
    <row r="821" spans="1:56">
      <c r="A821" s="85">
        <v>820</v>
      </c>
      <c r="B821" s="114">
        <v>0.29473975041487033</v>
      </c>
      <c r="C821" s="114">
        <v>0.98060592458838469</v>
      </c>
      <c r="D821" s="114">
        <v>0.90276921499902496</v>
      </c>
      <c r="E821" s="114">
        <v>0.37843956189807426</v>
      </c>
      <c r="F821" s="114">
        <v>0.57212596590496978</v>
      </c>
      <c r="G821" s="114">
        <v>0.48359978067908682</v>
      </c>
      <c r="H821" s="114">
        <v>0.41816737577407848</v>
      </c>
      <c r="I821" s="114">
        <v>0.58270641478097307</v>
      </c>
      <c r="J821" s="114">
        <v>0.35798608165278711</v>
      </c>
      <c r="K821" s="94">
        <v>0.64664765640572197</v>
      </c>
      <c r="L821" s="95"/>
      <c r="M821" s="96">
        <v>820</v>
      </c>
      <c r="N821" s="117">
        <v>-0.53959045471576228</v>
      </c>
      <c r="O821" s="117">
        <v>2.0664272954515113</v>
      </c>
      <c r="P821" s="117">
        <v>1.2974931224001056</v>
      </c>
      <c r="Q821" s="117">
        <v>-0.30958163497365643</v>
      </c>
      <c r="R821" s="117">
        <v>0.18178931755653643</v>
      </c>
      <c r="S821" s="117">
        <v>-4.1120839219536826E-2</v>
      </c>
      <c r="T821" s="117">
        <v>-0.20658400681610267</v>
      </c>
      <c r="U821" s="114">
        <v>0.20882203327770962</v>
      </c>
      <c r="V821" s="114">
        <v>-0.36384713437163063</v>
      </c>
      <c r="W821" s="88">
        <v>0.37628546055865664</v>
      </c>
      <c r="X821" s="50"/>
      <c r="Y821" s="89">
        <v>820</v>
      </c>
      <c r="Z821" s="114">
        <f>(幕後結果!$AB$2+幕後結果!$AB$4*幕後結果_最佳化!$N1822)*12/3</f>
        <v>-0.71821906814569259</v>
      </c>
      <c r="AA821" s="114">
        <f>(幕後結果!$AC$2+幕後結果!$AC$4*幕後結果_最佳化!$O1822)*12/3</f>
        <v>3.1998480035743797</v>
      </c>
      <c r="AB821" s="114">
        <f>(幕後結果!$AD$2+幕後結果!$AD$4*幕後結果_最佳化!$P1822)*12/3</f>
        <v>0.82385852562378992</v>
      </c>
      <c r="AC821" s="114">
        <f>(幕後結果!$AE$2+幕後結果!$AE$4*幕後結果_最佳化!$Q1822)*12/3</f>
        <v>-0.50602599364598488</v>
      </c>
      <c r="AD821" s="114">
        <f>(幕後結果!$AF$2+幕後結果!$AF$4*幕後結果_最佳化!$R1822)*12/3</f>
        <v>-0.41808422056808531</v>
      </c>
      <c r="AE821" s="114">
        <f>(幕後結果!$AG$2+幕後結果!$AG$4*幕後結果_最佳化!$S1822)*12/3</f>
        <v>0.74363541849303949</v>
      </c>
      <c r="AF821" s="114">
        <f>(幕後結果!$AH$2+幕後結果!$AH$4*幕後結果_最佳化!$T1822)*12/3</f>
        <v>-0.29467665590660047</v>
      </c>
      <c r="AG821" s="114">
        <f>(幕後結果!$AI$2+幕後結果!$AI$4*幕後結果_最佳化!$U1822)*12/3</f>
        <v>-1.6187135227859406</v>
      </c>
      <c r="AH821" s="114">
        <f>(幕後結果!$AJ$2+幕後結果!$AJ$4*幕後結果_最佳化!$V1822)*12/3</f>
        <v>0.73398494900495459</v>
      </c>
      <c r="AI821" s="90">
        <f>(幕後結果!$AK$2+幕後結果!$AK$4*幕後結果_最佳化!$W1822)*12/3</f>
        <v>1.0407950321128732</v>
      </c>
      <c r="AJ821" s="50"/>
      <c r="AK821" s="50"/>
      <c r="AL821" s="50"/>
      <c r="AM821" s="98">
        <v>820</v>
      </c>
      <c r="AN821" s="118">
        <f t="shared" si="157"/>
        <v>0.14564728849466924</v>
      </c>
      <c r="AO821" s="118">
        <f t="shared" si="158"/>
        <v>8.5143592132940885E-2</v>
      </c>
      <c r="AP821" s="118">
        <f t="shared" si="159"/>
        <v>5.0121772565023849E-2</v>
      </c>
      <c r="AQ821" s="118">
        <f t="shared" si="160"/>
        <v>5.6982023625548751E-2</v>
      </c>
      <c r="AR821" s="118">
        <f t="shared" si="161"/>
        <v>4.9849500795507332E-2</v>
      </c>
      <c r="AS821" s="118">
        <f t="shared" si="162"/>
        <v>0.15450297928811663</v>
      </c>
      <c r="AT821" s="118">
        <f t="shared" si="163"/>
        <v>0.10755547260675677</v>
      </c>
      <c r="AU821" s="118">
        <f t="shared" si="164"/>
        <v>0.14378237224075444</v>
      </c>
      <c r="AV821" s="118">
        <f t="shared" si="165"/>
        <v>0.1206459714046904</v>
      </c>
      <c r="AW821" s="118">
        <f t="shared" si="166"/>
        <v>8.5769026845991705E-2</v>
      </c>
      <c r="AX821" s="118">
        <f t="shared" si="167"/>
        <v>1</v>
      </c>
      <c r="AY821" s="118">
        <f>SUMPRODUCT(AN821:AW821,幕後結果_最佳化!$Z$1005:$AI$1005)</f>
        <v>-4.7608566164286825E-2</v>
      </c>
      <c r="AZ821" s="118">
        <f>(SUMPRODUCT(AN821:AW821,MMULT(AN821:AW821,幕後結果!$AB$9:$AK$18)))*252</f>
        <v>6.5905465814508041E-2</v>
      </c>
      <c r="BA821" s="118">
        <f t="shared" si="168"/>
        <v>0.25672059873432057</v>
      </c>
      <c r="BB821" s="113">
        <f t="shared" si="169"/>
        <v>-0.35255669630918041</v>
      </c>
      <c r="BC821" s="50"/>
      <c r="BD821" s="50"/>
    </row>
    <row r="822" spans="1:56">
      <c r="A822" s="85">
        <v>821</v>
      </c>
      <c r="B822" s="114">
        <v>0.73921678947051617</v>
      </c>
      <c r="C822" s="114">
        <v>0.76331015074614061</v>
      </c>
      <c r="D822" s="114">
        <v>0.12505493835631554</v>
      </c>
      <c r="E822" s="114">
        <v>0.26470294474445555</v>
      </c>
      <c r="F822" s="114">
        <v>0.28532121959964774</v>
      </c>
      <c r="G822" s="114">
        <v>9.6232628547123999E-2</v>
      </c>
      <c r="H822" s="114">
        <v>0.11613303305894762</v>
      </c>
      <c r="I822" s="114">
        <v>0.96902067459011065</v>
      </c>
      <c r="J822" s="114">
        <v>0.12719742991371108</v>
      </c>
      <c r="K822" s="94">
        <v>0.34164153211444903</v>
      </c>
      <c r="L822" s="95"/>
      <c r="M822" s="96">
        <v>821</v>
      </c>
      <c r="N822" s="117">
        <v>0.64093268185596675</v>
      </c>
      <c r="O822" s="117">
        <v>0.71699092131649711</v>
      </c>
      <c r="P822" s="117">
        <v>-1.1500825405241972</v>
      </c>
      <c r="Q822" s="117">
        <v>-0.62891319132631607</v>
      </c>
      <c r="R822" s="117">
        <v>-0.56710559889898648</v>
      </c>
      <c r="S822" s="117">
        <v>-1.3033208168034867</v>
      </c>
      <c r="T822" s="117">
        <v>-1.1945418864561232</v>
      </c>
      <c r="U822" s="114">
        <v>1.8665915334948522</v>
      </c>
      <c r="V822" s="114">
        <v>-1.1397394658587285</v>
      </c>
      <c r="W822" s="88">
        <v>-0.40798721088597306</v>
      </c>
      <c r="X822" s="50"/>
      <c r="Y822" s="89">
        <v>821</v>
      </c>
      <c r="Z822" s="114">
        <f>(幕後結果!$AB$2+幕後結果!$AB$4*幕後結果_最佳化!$N1823)*12/3</f>
        <v>0.74745990059884848</v>
      </c>
      <c r="AA822" s="114">
        <f>(幕後結果!$AC$2+幕後結果!$AC$4*幕後結果_最佳化!$O1823)*12/3</f>
        <v>2.5842133754084782</v>
      </c>
      <c r="AB822" s="114">
        <f>(幕後結果!$AD$2+幕後結果!$AD$4*幕後結果_最佳化!$P1823)*12/3</f>
        <v>-1.0138447047378225</v>
      </c>
      <c r="AC822" s="114">
        <f>(幕後結果!$AE$2+幕後結果!$AE$4*幕後結果_最佳化!$Q1823)*12/3</f>
        <v>-0.73822155639167786</v>
      </c>
      <c r="AD822" s="114">
        <f>(幕後結果!$AF$2+幕後結果!$AF$4*幕後結果_最佳化!$R1823)*12/3</f>
        <v>-1.3709349175944148</v>
      </c>
      <c r="AE822" s="114">
        <f>(幕後結果!$AG$2+幕後結果!$AG$4*幕後結果_最佳化!$S1823)*12/3</f>
        <v>-0.70197759434793339</v>
      </c>
      <c r="AF822" s="114">
        <f>(幕後結果!$AH$2+幕後結果!$AH$4*幕後結果_最佳化!$T1823)*12/3</f>
        <v>-0.86729786706347867</v>
      </c>
      <c r="AG822" s="114">
        <f>(幕後結果!$AI$2+幕後結果!$AI$4*幕後結果_最佳化!$U1823)*12/3</f>
        <v>-1.0396301604636227E-2</v>
      </c>
      <c r="AH822" s="114">
        <f>(幕後結果!$AJ$2+幕後結果!$AJ$4*幕後結果_最佳化!$V1823)*12/3</f>
        <v>-0.36013243949076856</v>
      </c>
      <c r="AI822" s="90">
        <f>(幕後結果!$AK$2+幕後結果!$AK$4*幕後結果_最佳化!$W1823)*12/3</f>
        <v>0.62852983811193852</v>
      </c>
      <c r="AJ822" s="50"/>
      <c r="AK822" s="50"/>
      <c r="AL822" s="50"/>
      <c r="AM822" s="98">
        <v>821</v>
      </c>
      <c r="AN822" s="118">
        <f t="shared" si="157"/>
        <v>0.12877198095667597</v>
      </c>
      <c r="AO822" s="118">
        <f t="shared" si="158"/>
        <v>0.16075936306002445</v>
      </c>
      <c r="AP822" s="118">
        <f t="shared" si="159"/>
        <v>0.15294191736742982</v>
      </c>
      <c r="AQ822" s="118">
        <f t="shared" si="160"/>
        <v>0.12461377759946607</v>
      </c>
      <c r="AR822" s="118">
        <f t="shared" si="161"/>
        <v>0.11556514069453393</v>
      </c>
      <c r="AS822" s="118">
        <f t="shared" si="162"/>
        <v>0.1334118081918782</v>
      </c>
      <c r="AT822" s="118">
        <f t="shared" si="163"/>
        <v>5.3645615024512427E-2</v>
      </c>
      <c r="AU822" s="118">
        <f t="shared" si="164"/>
        <v>1.2321251375083069E-2</v>
      </c>
      <c r="AV822" s="118">
        <f t="shared" si="165"/>
        <v>1.2958464454769216E-2</v>
      </c>
      <c r="AW822" s="118">
        <f t="shared" si="166"/>
        <v>0.10501068127562678</v>
      </c>
      <c r="AX822" s="118">
        <f t="shared" si="167"/>
        <v>0.99999999999999989</v>
      </c>
      <c r="AY822" s="118">
        <f>SUMPRODUCT(AN822:AW822,幕後結果_最佳化!$Z$1005:$AI$1005)</f>
        <v>5.887266328442365E-2</v>
      </c>
      <c r="AZ822" s="118">
        <f>(SUMPRODUCT(AN822:AW822,MMULT(AN822:AW822,幕後結果!$AB$9:$AK$18)))*252</f>
        <v>8.9310765118175831E-2</v>
      </c>
      <c r="BA822" s="118">
        <f t="shared" si="168"/>
        <v>0.29884906745408429</v>
      </c>
      <c r="BB822" s="113">
        <f t="shared" si="169"/>
        <v>5.3447258244758343E-2</v>
      </c>
      <c r="BC822" s="50"/>
      <c r="BD822" s="50"/>
    </row>
    <row r="823" spans="1:56">
      <c r="A823" s="85">
        <v>822</v>
      </c>
      <c r="B823" s="114">
        <v>0.61480667074881357</v>
      </c>
      <c r="C823" s="114">
        <v>0.41597651415274761</v>
      </c>
      <c r="D823" s="114">
        <v>0.13415349776535801</v>
      </c>
      <c r="E823" s="114">
        <v>0.25701968794010743</v>
      </c>
      <c r="F823" s="114">
        <v>0.23085430007912278</v>
      </c>
      <c r="G823" s="114">
        <v>0.35502345158450077</v>
      </c>
      <c r="H823" s="114">
        <v>0.62888722897003047</v>
      </c>
      <c r="I823" s="114">
        <v>8.0241848074732669E-2</v>
      </c>
      <c r="J823" s="114">
        <v>0.4210267079271337</v>
      </c>
      <c r="K823" s="94">
        <v>0.50726702686786918</v>
      </c>
      <c r="L823" s="95"/>
      <c r="M823" s="96">
        <v>822</v>
      </c>
      <c r="N823" s="117">
        <v>0.29186916726166451</v>
      </c>
      <c r="O823" s="117">
        <v>-0.21219740865225395</v>
      </c>
      <c r="P823" s="117">
        <v>-1.1069697769637088</v>
      </c>
      <c r="Q823" s="117">
        <v>-0.65256093678288907</v>
      </c>
      <c r="R823" s="117">
        <v>-0.7360363110865582</v>
      </c>
      <c r="S823" s="117">
        <v>-0.37179309766064778</v>
      </c>
      <c r="T823" s="117">
        <v>0.32890758360699518</v>
      </c>
      <c r="U823" s="114">
        <v>-1.403446630388522</v>
      </c>
      <c r="V823" s="114">
        <v>-0.1992676083205332</v>
      </c>
      <c r="W823" s="88">
        <v>1.8216742506132217E-2</v>
      </c>
      <c r="X823" s="50"/>
      <c r="Y823" s="89">
        <v>822</v>
      </c>
      <c r="Z823" s="114">
        <f>(幕後結果!$AB$2+幕後結果!$AB$4*幕後結果_最佳化!$N1824)*12/3</f>
        <v>0.31407995551563228</v>
      </c>
      <c r="AA823" s="114">
        <f>(幕後結果!$AC$2+幕後結果!$AC$4*幕後結果_最佳化!$O1824)*12/3</f>
        <v>1.394564345279899</v>
      </c>
      <c r="AB823" s="114">
        <f>(幕後結果!$AD$2+幕後結果!$AD$4*幕後結果_最佳化!$P1824)*12/3</f>
        <v>-1.7317408121223721</v>
      </c>
      <c r="AC823" s="114">
        <f>(幕後結果!$AE$2+幕後結果!$AE$4*幕後結果_最佳化!$Q1824)*12/3</f>
        <v>-0.89543069536363307</v>
      </c>
      <c r="AD823" s="114">
        <f>(幕後結果!$AF$2+幕後結果!$AF$4*幕後結果_最佳化!$R1824)*12/3</f>
        <v>-1.8131372626458564</v>
      </c>
      <c r="AE823" s="114">
        <f>(幕後結果!$AG$2+幕後結果!$AG$4*幕後結果_最佳化!$S1824)*12/3</f>
        <v>-0.18445299996418205</v>
      </c>
      <c r="AF823" s="114">
        <f>(幕後結果!$AH$2+幕後結果!$AH$4*幕後結果_最佳化!$T1824)*12/3</f>
        <v>-0.33348747419030933</v>
      </c>
      <c r="AG823" s="114">
        <f>(幕後結果!$AI$2+幕後結果!$AI$4*幕後結果_最佳化!$U1824)*12/3</f>
        <v>-4.1606894930053224</v>
      </c>
      <c r="AH823" s="114">
        <f>(幕後結果!$AJ$2+幕後結果!$AJ$4*幕後結果_最佳化!$V1824)*12/3</f>
        <v>0.34964875438495852</v>
      </c>
      <c r="AI823" s="90">
        <f>(幕後結果!$AK$2+幕後結果!$AK$4*幕後結果_最佳化!$W1824)*12/3</f>
        <v>0.39609701426328386</v>
      </c>
      <c r="AJ823" s="50"/>
      <c r="AK823" s="50"/>
      <c r="AL823" s="50"/>
      <c r="AM823" s="98">
        <v>822</v>
      </c>
      <c r="AN823" s="118">
        <f t="shared" si="157"/>
        <v>1.9905471056878534E-2</v>
      </c>
      <c r="AO823" s="118">
        <f t="shared" si="158"/>
        <v>0.13595239279213236</v>
      </c>
      <c r="AP823" s="118">
        <f t="shared" si="159"/>
        <v>7.4263752430712926E-2</v>
      </c>
      <c r="AQ823" s="118">
        <f t="shared" si="160"/>
        <v>4.8661983204895558E-2</v>
      </c>
      <c r="AR823" s="118">
        <f t="shared" si="161"/>
        <v>5.3209428758627289E-2</v>
      </c>
      <c r="AS823" s="118">
        <f t="shared" si="162"/>
        <v>0.17143448587595556</v>
      </c>
      <c r="AT823" s="118">
        <f t="shared" si="163"/>
        <v>0.22827010247071697</v>
      </c>
      <c r="AU823" s="118">
        <f t="shared" si="164"/>
        <v>9.480928584193006E-2</v>
      </c>
      <c r="AV823" s="118">
        <f t="shared" si="165"/>
        <v>7.9912993088952208E-2</v>
      </c>
      <c r="AW823" s="118">
        <f t="shared" si="166"/>
        <v>9.3580104479198484E-2</v>
      </c>
      <c r="AX823" s="118">
        <f t="shared" si="167"/>
        <v>0.99999999999999989</v>
      </c>
      <c r="AY823" s="118">
        <f>SUMPRODUCT(AN823:AW823,幕後結果_最佳化!$Z$1005:$AI$1005)</f>
        <v>3.4562752317741037E-2</v>
      </c>
      <c r="AZ823" s="118">
        <f>(SUMPRODUCT(AN823:AW823,MMULT(AN823:AW823,幕後結果!$AB$9:$AK$18)))*252</f>
        <v>5.3386451051279864E-2</v>
      </c>
      <c r="BA823" s="118">
        <f t="shared" si="168"/>
        <v>0.23105508228835794</v>
      </c>
      <c r="BB823" s="113">
        <f t="shared" si="169"/>
        <v>-3.6083377174339903E-2</v>
      </c>
      <c r="BC823" s="50"/>
      <c r="BD823" s="50"/>
    </row>
    <row r="824" spans="1:56">
      <c r="A824" s="85">
        <v>823</v>
      </c>
      <c r="B824" s="114">
        <v>0.3574630886303698</v>
      </c>
      <c r="C824" s="114">
        <v>0.81462127884380608</v>
      </c>
      <c r="D824" s="114">
        <v>0.87544275190520571</v>
      </c>
      <c r="E824" s="114">
        <v>0.67164079913568653</v>
      </c>
      <c r="F824" s="114">
        <v>0.92382516939804171</v>
      </c>
      <c r="G824" s="114">
        <v>0.37099614811604931</v>
      </c>
      <c r="H824" s="114">
        <v>0.32729901747742352</v>
      </c>
      <c r="I824" s="114">
        <v>0.67728846843132873</v>
      </c>
      <c r="J824" s="114">
        <v>7.3574369628350844E-3</v>
      </c>
      <c r="K824" s="94">
        <v>0.95579783491366843</v>
      </c>
      <c r="L824" s="95"/>
      <c r="M824" s="96">
        <v>823</v>
      </c>
      <c r="N824" s="117">
        <v>-0.36524815212577683</v>
      </c>
      <c r="O824" s="117">
        <v>0.89505545903054584</v>
      </c>
      <c r="P824" s="117">
        <v>1.1525028575474059</v>
      </c>
      <c r="Q824" s="117">
        <v>0.44444843537899764</v>
      </c>
      <c r="R824" s="117">
        <v>1.4312811251382305</v>
      </c>
      <c r="S824" s="117">
        <v>-0.32921617719722879</v>
      </c>
      <c r="T824" s="117">
        <v>-0.44738371081031725</v>
      </c>
      <c r="U824" s="114">
        <v>0.46012978916796782</v>
      </c>
      <c r="V824" s="114">
        <v>-2.4393214118154218</v>
      </c>
      <c r="W824" s="88">
        <v>1.7038756009608993</v>
      </c>
      <c r="X824" s="50"/>
      <c r="Y824" s="89">
        <v>823</v>
      </c>
      <c r="Z824" s="114">
        <f>(幕後結果!$AB$2+幕後結果!$AB$4*幕後結果_最佳化!$N1825)*12/3</f>
        <v>-0.50176431317095815</v>
      </c>
      <c r="AA824" s="114">
        <f>(幕後結果!$AC$2+幕後結果!$AC$4*幕後結果_最佳化!$O1825)*12/3</f>
        <v>2.1050188679614585</v>
      </c>
      <c r="AB824" s="114">
        <f>(幕後結果!$AD$2+幕後結果!$AD$4*幕後結果_最佳化!$P1825)*12/3</f>
        <v>0.3768365584569553</v>
      </c>
      <c r="AC824" s="114">
        <f>(幕後結果!$AE$2+幕後結果!$AE$4*幕後結果_最佳化!$Q1825)*12/3</f>
        <v>-0.14168507938517577</v>
      </c>
      <c r="AD824" s="114">
        <f>(幕後結果!$AF$2+幕後結果!$AF$4*幕後結果_最佳化!$R1825)*12/3</f>
        <v>0.89380458562976484</v>
      </c>
      <c r="AE824" s="114">
        <f>(幕後結果!$AG$2+幕後結果!$AG$4*幕後結果_最佳化!$S1825)*12/3</f>
        <v>0.65312051226926049</v>
      </c>
      <c r="AF824" s="114">
        <f>(幕後結果!$AH$2+幕後結果!$AH$4*幕後結果_最佳化!$T1825)*12/3</f>
        <v>-0.27683750499309046</v>
      </c>
      <c r="AG824" s="114">
        <f>(幕後結果!$AI$2+幕後結果!$AI$4*幕後結果_最佳化!$U1825)*12/3</f>
        <v>-0.48157949392413113</v>
      </c>
      <c r="AH824" s="114">
        <f>(幕後結果!$AJ$2+幕後結果!$AJ$4*幕後結果_最佳化!$V1825)*12/3</f>
        <v>-0.33097669486249326</v>
      </c>
      <c r="AI824" s="90">
        <f>(幕後結果!$AK$2+幕後結果!$AK$4*幕後結果_最佳化!$W1825)*12/3</f>
        <v>2.5399578832125735</v>
      </c>
      <c r="AJ824" s="50"/>
      <c r="AK824" s="50"/>
      <c r="AL824" s="50"/>
      <c r="AM824" s="98">
        <v>823</v>
      </c>
      <c r="AN824" s="118">
        <f t="shared" si="157"/>
        <v>0.17969773357930399</v>
      </c>
      <c r="AO824" s="118">
        <f t="shared" si="158"/>
        <v>6.3458500633142928E-2</v>
      </c>
      <c r="AP824" s="118">
        <f t="shared" si="159"/>
        <v>0.18923625488353452</v>
      </c>
      <c r="AQ824" s="118">
        <f t="shared" si="160"/>
        <v>4.1233754508560226E-2</v>
      </c>
      <c r="AR824" s="118">
        <f t="shared" si="161"/>
        <v>7.7853227175017858E-2</v>
      </c>
      <c r="AS824" s="118">
        <f t="shared" si="162"/>
        <v>6.9762414981874091E-2</v>
      </c>
      <c r="AT824" s="118">
        <f t="shared" si="163"/>
        <v>9.4398296834975665E-2</v>
      </c>
      <c r="AU824" s="118">
        <f t="shared" si="164"/>
        <v>0.14769688674036469</v>
      </c>
      <c r="AV824" s="118">
        <f t="shared" si="165"/>
        <v>5.7253465510714627E-2</v>
      </c>
      <c r="AW824" s="118">
        <f t="shared" si="166"/>
        <v>7.9409465152511655E-2</v>
      </c>
      <c r="AX824" s="118">
        <f t="shared" si="167"/>
        <v>1.0000000000000002</v>
      </c>
      <c r="AY824" s="118">
        <f>SUMPRODUCT(AN824:AW824,幕後結果_最佳化!$Z$1005:$AI$1005)</f>
        <v>-0.28969841604526736</v>
      </c>
      <c r="AZ824" s="118">
        <f>(SUMPRODUCT(AN824:AW824,MMULT(AN824:AW824,幕後結果!$AB$9:$AK$18)))*252</f>
        <v>9.9407590854336161E-2</v>
      </c>
      <c r="BA824" s="118">
        <f t="shared" si="168"/>
        <v>0.31528969354283715</v>
      </c>
      <c r="BB824" s="113">
        <f t="shared" si="169"/>
        <v>-1.0548978379468612</v>
      </c>
      <c r="BC824" s="50"/>
      <c r="BD824" s="50"/>
    </row>
    <row r="825" spans="1:56">
      <c r="A825" s="85">
        <v>824</v>
      </c>
      <c r="B825" s="114">
        <v>0.68175537048786516</v>
      </c>
      <c r="C825" s="114">
        <v>0.99374393290065988</v>
      </c>
      <c r="D825" s="114">
        <v>0.10216473902489498</v>
      </c>
      <c r="E825" s="114">
        <v>0.35751483045690757</v>
      </c>
      <c r="F825" s="114">
        <v>0.63253517301219464</v>
      </c>
      <c r="G825" s="114">
        <v>0.70233103666595254</v>
      </c>
      <c r="H825" s="114">
        <v>0.8937342359264111</v>
      </c>
      <c r="I825" s="114">
        <v>4.7086316339964851E-2</v>
      </c>
      <c r="J825" s="114">
        <v>0.14158005232566584</v>
      </c>
      <c r="K825" s="94">
        <v>0.91621554948064587</v>
      </c>
      <c r="L825" s="95"/>
      <c r="M825" s="96">
        <v>824</v>
      </c>
      <c r="N825" s="117">
        <v>0.47261306586443269</v>
      </c>
      <c r="O825" s="117">
        <v>2.4973614695294346</v>
      </c>
      <c r="P825" s="117">
        <v>-1.2693129257880946</v>
      </c>
      <c r="Q825" s="117">
        <v>-0.36510951182679591</v>
      </c>
      <c r="R825" s="117">
        <v>0.33857535106807368</v>
      </c>
      <c r="S825" s="117">
        <v>0.5311166793168195</v>
      </c>
      <c r="T825" s="117">
        <v>1.2466345476273528</v>
      </c>
      <c r="U825" s="114">
        <v>-1.6737861631830522</v>
      </c>
      <c r="V825" s="114">
        <v>-1.0732474533881393</v>
      </c>
      <c r="W825" s="88">
        <v>1.3800576313556503</v>
      </c>
      <c r="X825" s="50"/>
      <c r="Y825" s="89">
        <v>824</v>
      </c>
      <c r="Z825" s="114">
        <f>(幕後結果!$AB$2+幕後結果!$AB$4*幕後結果_最佳化!$N1826)*12/3</f>
        <v>0.53848261456074531</v>
      </c>
      <c r="AA825" s="114">
        <f>(幕後結果!$AC$2+幕後結果!$AC$4*幕後結果_最佳化!$O1826)*12/3</f>
        <v>4.3119493582590689</v>
      </c>
      <c r="AB825" s="114">
        <f>(幕後結果!$AD$2+幕後結果!$AD$4*幕後結果_最佳化!$P1826)*12/3</f>
        <v>-0.58478358724041157</v>
      </c>
      <c r="AC825" s="114">
        <f>(幕後結果!$AE$2+幕後結果!$AE$4*幕後結果_最佳化!$Q1826)*12/3</f>
        <v>-0.38130871702556662</v>
      </c>
      <c r="AD825" s="114">
        <f>(幕後結果!$AF$2+幕後結果!$AF$4*幕後結果_最佳化!$R1826)*12/3</f>
        <v>-0.21725360081673883</v>
      </c>
      <c r="AE825" s="114">
        <f>(幕後結果!$AG$2+幕後結果!$AG$4*幕後結果_最佳化!$S1826)*12/3</f>
        <v>1.4414164047414848</v>
      </c>
      <c r="AF825" s="114">
        <f>(幕後結果!$AH$2+幕後結果!$AH$4*幕後結果_最佳化!$T1826)*12/3</f>
        <v>0.25708563413315166</v>
      </c>
      <c r="AG825" s="114">
        <f>(幕後結果!$AI$2+幕後結果!$AI$4*幕後結果_最佳化!$U1826)*12/3</f>
        <v>-4.4363839999865267</v>
      </c>
      <c r="AH825" s="114">
        <f>(幕後結果!$AJ$2+幕後結果!$AJ$4*幕後結果_最佳化!$V1826)*12/3</f>
        <v>0.6591212177735617</v>
      </c>
      <c r="AI825" s="90">
        <f>(幕後結果!$AK$2+幕後結果!$AK$4*幕後結果_最佳化!$W1826)*12/3</f>
        <v>2.0177308778039809</v>
      </c>
      <c r="AJ825" s="50"/>
      <c r="AK825" s="50"/>
      <c r="AL825" s="50"/>
      <c r="AM825" s="98">
        <v>824</v>
      </c>
      <c r="AN825" s="118">
        <f t="shared" si="157"/>
        <v>9.0819922200139954E-3</v>
      </c>
      <c r="AO825" s="118">
        <f t="shared" si="158"/>
        <v>2.7732840781289323E-2</v>
      </c>
      <c r="AP825" s="118">
        <f t="shared" si="159"/>
        <v>0.18881057715336039</v>
      </c>
      <c r="AQ825" s="118">
        <f t="shared" si="160"/>
        <v>0.15860149072888094</v>
      </c>
      <c r="AR825" s="118">
        <f t="shared" si="161"/>
        <v>0.15633307777846311</v>
      </c>
      <c r="AS825" s="118">
        <f t="shared" si="162"/>
        <v>9.5872134387960689E-2</v>
      </c>
      <c r="AT825" s="118">
        <f t="shared" si="163"/>
        <v>0.14953352932534827</v>
      </c>
      <c r="AU825" s="118">
        <f t="shared" si="164"/>
        <v>2.4531400464093748E-2</v>
      </c>
      <c r="AV825" s="118">
        <f t="shared" si="165"/>
        <v>7.7148443977309911E-2</v>
      </c>
      <c r="AW825" s="118">
        <f t="shared" si="166"/>
        <v>0.11235451318327963</v>
      </c>
      <c r="AX825" s="118">
        <f t="shared" si="167"/>
        <v>0.99999999999999989</v>
      </c>
      <c r="AY825" s="118">
        <f>SUMPRODUCT(AN825:AW825,幕後結果_最佳化!$Z$1005:$AI$1005)</f>
        <v>-0.23255806157105419</v>
      </c>
      <c r="AZ825" s="118">
        <f>(SUMPRODUCT(AN825:AW825,MMULT(AN825:AW825,幕後結果!$AB$9:$AK$18)))*252</f>
        <v>6.3027285700033853E-2</v>
      </c>
      <c r="BA825" s="118">
        <f t="shared" si="168"/>
        <v>0.25105235649169649</v>
      </c>
      <c r="BB825" s="113">
        <f t="shared" si="169"/>
        <v>-1.0972136068364884</v>
      </c>
      <c r="BC825" s="50"/>
      <c r="BD825" s="50"/>
    </row>
    <row r="826" spans="1:56">
      <c r="A826" s="85">
        <v>825</v>
      </c>
      <c r="B826" s="114">
        <v>0.53446671959310166</v>
      </c>
      <c r="C826" s="114">
        <v>0.65023600068823373</v>
      </c>
      <c r="D826" s="114">
        <v>4.0926219167574329E-2</v>
      </c>
      <c r="E826" s="114">
        <v>0.22722783653040213</v>
      </c>
      <c r="F826" s="114">
        <v>0.20824753552061237</v>
      </c>
      <c r="G826" s="114">
        <v>0.43246280044562613</v>
      </c>
      <c r="H826" s="114">
        <v>0.71657196705750703</v>
      </c>
      <c r="I826" s="114">
        <v>0.36194888205432973</v>
      </c>
      <c r="J826" s="114">
        <v>0.70941509623431354</v>
      </c>
      <c r="K826" s="94">
        <v>0.51824006060035344</v>
      </c>
      <c r="L826" s="95"/>
      <c r="M826" s="96">
        <v>825</v>
      </c>
      <c r="N826" s="117">
        <v>8.6503013264562945E-2</v>
      </c>
      <c r="O826" s="117">
        <v>0.38595769727527707</v>
      </c>
      <c r="P826" s="117">
        <v>-1.7400374722748158</v>
      </c>
      <c r="Q826" s="117">
        <v>-0.74800743478066001</v>
      </c>
      <c r="R826" s="117">
        <v>-0.81251693872649733</v>
      </c>
      <c r="S826" s="117">
        <v>-0.17010749293407168</v>
      </c>
      <c r="T826" s="117">
        <v>0.57268784944795703</v>
      </c>
      <c r="U826" s="114">
        <v>-0.35325435187578486</v>
      </c>
      <c r="V826" s="114">
        <v>0.55167680035200128</v>
      </c>
      <c r="W826" s="88">
        <v>4.5736992622332252E-2</v>
      </c>
      <c r="X826" s="50"/>
      <c r="Y826" s="89">
        <v>825</v>
      </c>
      <c r="Z826" s="114">
        <f>(幕後結果!$AB$2+幕後結果!$AB$4*幕後結果_最佳化!$N1827)*12/3</f>
        <v>5.9107525513439362E-2</v>
      </c>
      <c r="AA826" s="114">
        <f>(幕後結果!$AC$2+幕後結果!$AC$4*幕後結果_最佳化!$O1827)*12/3</f>
        <v>1.8769639834122618</v>
      </c>
      <c r="AB826" s="114">
        <f>(幕後結果!$AD$2+幕後結果!$AD$4*幕後結果_最佳化!$P1827)*12/3</f>
        <v>-2.3693299636968161</v>
      </c>
      <c r="AC826" s="114">
        <f>(幕後結果!$AE$2+幕後結果!$AE$4*幕後結果_最佳化!$Q1827)*12/3</f>
        <v>-0.90580357284534818</v>
      </c>
      <c r="AD826" s="114">
        <f>(幕後結果!$AF$2+幕後結果!$AF$4*幕後結果_最佳化!$R1827)*12/3</f>
        <v>-2.0079643170486028</v>
      </c>
      <c r="AE826" s="114">
        <f>(幕後結果!$AG$2+幕後結果!$AG$4*幕後結果_最佳化!$S1827)*12/3</f>
        <v>-2.7993788356692084E-2</v>
      </c>
      <c r="AF826" s="114">
        <f>(幕後結果!$AH$2+幕後結果!$AH$4*幕後結果_最佳化!$T1827)*12/3</f>
        <v>-0.23042185568704332</v>
      </c>
      <c r="AG826" s="114">
        <f>(幕後結果!$AI$2+幕後結果!$AI$4*幕後結果_最佳化!$U1827)*12/3</f>
        <v>-3.1739463239854917</v>
      </c>
      <c r="AH826" s="114">
        <f>(幕後結果!$AJ$2+幕後結果!$AJ$4*幕後結果_最佳化!$V1827)*12/3</f>
        <v>0.78008755941322372</v>
      </c>
      <c r="AI826" s="90">
        <f>(幕後結果!$AK$2+幕後結果!$AK$4*幕後結果_最佳化!$W1827)*12/3</f>
        <v>0.62297069501997604</v>
      </c>
      <c r="AJ826" s="50"/>
      <c r="AK826" s="50"/>
      <c r="AL826" s="50"/>
      <c r="AM826" s="98">
        <v>825</v>
      </c>
      <c r="AN826" s="118">
        <f t="shared" si="157"/>
        <v>1.2303136035102961E-2</v>
      </c>
      <c r="AO826" s="118">
        <f t="shared" si="158"/>
        <v>2.6421639167226719E-2</v>
      </c>
      <c r="AP826" s="118">
        <f t="shared" si="159"/>
        <v>0.19878017864399966</v>
      </c>
      <c r="AQ826" s="118">
        <f t="shared" si="160"/>
        <v>0.17600047365576135</v>
      </c>
      <c r="AR826" s="118">
        <f t="shared" si="161"/>
        <v>6.2740518681565438E-2</v>
      </c>
      <c r="AS826" s="118">
        <f t="shared" si="162"/>
        <v>5.27354026428246E-2</v>
      </c>
      <c r="AT826" s="118">
        <f t="shared" si="163"/>
        <v>0.18005902397207701</v>
      </c>
      <c r="AU826" s="118">
        <f t="shared" si="164"/>
        <v>4.4502959118244569E-2</v>
      </c>
      <c r="AV826" s="118">
        <f t="shared" si="165"/>
        <v>7.5227625462798875E-2</v>
      </c>
      <c r="AW826" s="118">
        <f t="shared" si="166"/>
        <v>0.17122904262039884</v>
      </c>
      <c r="AX826" s="118">
        <f t="shared" si="167"/>
        <v>1</v>
      </c>
      <c r="AY826" s="118">
        <f>SUMPRODUCT(AN826:AW826,幕後結果_最佳化!$Z$1005:$AI$1005)</f>
        <v>-0.17896579727952491</v>
      </c>
      <c r="AZ826" s="118">
        <f>(SUMPRODUCT(AN826:AW826,MMULT(AN826:AW826,幕後結果!$AB$9:$AK$18)))*252</f>
        <v>5.9619968249559521E-2</v>
      </c>
      <c r="BA826" s="118">
        <f t="shared" si="168"/>
        <v>0.24417200545836437</v>
      </c>
      <c r="BB826" s="113">
        <f t="shared" si="169"/>
        <v>-0.90864551348969824</v>
      </c>
      <c r="BC826" s="50"/>
      <c r="BD826" s="50"/>
    </row>
    <row r="827" spans="1:56">
      <c r="A827" s="85">
        <v>826</v>
      </c>
      <c r="B827" s="114">
        <v>7.3912087616224031E-2</v>
      </c>
      <c r="C827" s="114">
        <v>0.66759026635592456</v>
      </c>
      <c r="D827" s="114">
        <v>0.48006662088310259</v>
      </c>
      <c r="E827" s="114">
        <v>0.74620478254221756</v>
      </c>
      <c r="F827" s="114">
        <v>0.47290488033531908</v>
      </c>
      <c r="G827" s="114">
        <v>0.8515961449314895</v>
      </c>
      <c r="H827" s="114">
        <v>0.20291758075118316</v>
      </c>
      <c r="I827" s="114">
        <v>0.68937496844766977</v>
      </c>
      <c r="J827" s="114">
        <v>0.18751173362945428</v>
      </c>
      <c r="K827" s="94">
        <v>0.82791784426567672</v>
      </c>
      <c r="L827" s="95"/>
      <c r="M827" s="96">
        <v>826</v>
      </c>
      <c r="N827" s="117">
        <v>-1.4472597942213952</v>
      </c>
      <c r="O827" s="117">
        <v>0.43326884739114069</v>
      </c>
      <c r="P827" s="117">
        <v>-4.998638021705068E-2</v>
      </c>
      <c r="Q827" s="117">
        <v>0.6625942794619949</v>
      </c>
      <c r="R827" s="117">
        <v>-6.7969692101227011E-2</v>
      </c>
      <c r="S827" s="117">
        <v>1.0433035874060652</v>
      </c>
      <c r="T827" s="117">
        <v>-0.83124513569691594</v>
      </c>
      <c r="U827" s="114">
        <v>0.49407946023755822</v>
      </c>
      <c r="V827" s="114">
        <v>-0.88710296618672524</v>
      </c>
      <c r="W827" s="88">
        <v>0.94596916957794763</v>
      </c>
      <c r="X827" s="50"/>
      <c r="Y827" s="89">
        <v>826</v>
      </c>
      <c r="Z827" s="114">
        <f>(幕後結果!$AB$2+幕後結果!$AB$4*幕後結果_最佳化!$N1828)*12/3</f>
        <v>-1.8451362968507838</v>
      </c>
      <c r="AA827" s="114">
        <f>(幕後結果!$AC$2+幕後結果!$AC$4*幕後結果_最佳化!$O1828)*12/3</f>
        <v>0.91505029147579231</v>
      </c>
      <c r="AB827" s="114">
        <f>(幕後結果!$AD$2+幕後結果!$AD$4*幕後結果_最佳化!$P1828)*12/3</f>
        <v>-2.2457900460834144</v>
      </c>
      <c r="AC827" s="114">
        <f>(幕後結果!$AE$2+幕後結果!$AE$4*幕後結果_最佳化!$Q1828)*12/3</f>
        <v>-0.15978133973625508</v>
      </c>
      <c r="AD827" s="114">
        <f>(幕後結果!$AF$2+幕後結果!$AF$4*幕後結果_最佳化!$R1828)*12/3</f>
        <v>-1.3085582097653303</v>
      </c>
      <c r="AE827" s="114">
        <f>(幕後結果!$AG$2+幕後結果!$AG$4*幕後結果_最佳化!$S1828)*12/3</f>
        <v>1.1465391034513188</v>
      </c>
      <c r="AF827" s="114">
        <f>(幕後結果!$AH$2+幕後結果!$AH$4*幕後結果_最佳化!$T1828)*12/3</f>
        <v>-0.51436678354094501</v>
      </c>
      <c r="AG827" s="114">
        <f>(幕後結果!$AI$2+幕後結果!$AI$4*幕後結果_最佳化!$U1828)*12/3</f>
        <v>-1.5226268703425261</v>
      </c>
      <c r="AH827" s="114">
        <f>(幕後結果!$AJ$2+幕後結果!$AJ$4*幕後結果_最佳化!$V1828)*12/3</f>
        <v>0.2558860173281548</v>
      </c>
      <c r="AI827" s="90">
        <f>(幕後結果!$AK$2+幕後結果!$AK$4*幕後結果_最佳化!$W1828)*12/3</f>
        <v>1.5967650525452146</v>
      </c>
      <c r="AJ827" s="50"/>
      <c r="AK827" s="50"/>
      <c r="AL827" s="50"/>
      <c r="AM827" s="98">
        <v>826</v>
      </c>
      <c r="AN827" s="118">
        <f t="shared" si="157"/>
        <v>0.13258219184637671</v>
      </c>
      <c r="AO827" s="118">
        <f t="shared" si="158"/>
        <v>5.7576138262187777E-2</v>
      </c>
      <c r="AP827" s="118">
        <f t="shared" si="159"/>
        <v>5.441494121156637E-2</v>
      </c>
      <c r="AQ827" s="118">
        <f t="shared" si="160"/>
        <v>5.8814135377972202E-4</v>
      </c>
      <c r="AR827" s="118">
        <f t="shared" si="161"/>
        <v>0.13927950253096311</v>
      </c>
      <c r="AS827" s="118">
        <f t="shared" si="162"/>
        <v>0.14418064222876292</v>
      </c>
      <c r="AT827" s="118">
        <f t="shared" si="163"/>
        <v>0.10749612766437192</v>
      </c>
      <c r="AU827" s="118">
        <f t="shared" si="164"/>
        <v>7.43847963163842E-2</v>
      </c>
      <c r="AV827" s="118">
        <f t="shared" si="165"/>
        <v>0.1614763745699562</v>
      </c>
      <c r="AW827" s="118">
        <f t="shared" si="166"/>
        <v>0.12802114401565104</v>
      </c>
      <c r="AX827" s="118">
        <f t="shared" si="167"/>
        <v>0.99999999999999989</v>
      </c>
      <c r="AY827" s="118">
        <f>SUMPRODUCT(AN827:AW827,幕後結果_最佳化!$Z$1005:$AI$1005)</f>
        <v>2.8107204446300688E-2</v>
      </c>
      <c r="AZ827" s="118">
        <f>(SUMPRODUCT(AN827:AW827,MMULT(AN827:AW827,幕後結果!$AB$9:$AK$18)))*252</f>
        <v>6.2267691832054835E-2</v>
      </c>
      <c r="BA827" s="118">
        <f t="shared" si="168"/>
        <v>0.24953495112319404</v>
      </c>
      <c r="BB827" s="113">
        <f t="shared" si="169"/>
        <v>-5.9281457315356959E-2</v>
      </c>
      <c r="BC827" s="50"/>
      <c r="BD827" s="50"/>
    </row>
    <row r="828" spans="1:56">
      <c r="A828" s="85">
        <v>827</v>
      </c>
      <c r="B828" s="114">
        <v>0.73379956901816734</v>
      </c>
      <c r="C828" s="114">
        <v>0.97260052161276001</v>
      </c>
      <c r="D828" s="114">
        <v>0.55054056187527944</v>
      </c>
      <c r="E828" s="114">
        <v>0.61542712308006386</v>
      </c>
      <c r="F828" s="114">
        <v>0.11896988965002953</v>
      </c>
      <c r="G828" s="114">
        <v>0.54069611187451172</v>
      </c>
      <c r="H828" s="114">
        <v>0.53876317086657832</v>
      </c>
      <c r="I828" s="114">
        <v>0.9806510030551121</v>
      </c>
      <c r="J828" s="114">
        <v>0.62310878114024826</v>
      </c>
      <c r="K828" s="94">
        <v>0.9513081253427278</v>
      </c>
      <c r="L828" s="95"/>
      <c r="M828" s="96">
        <v>827</v>
      </c>
      <c r="N828" s="117">
        <v>0.6243452664934841</v>
      </c>
      <c r="O828" s="117">
        <v>1.920466848214295</v>
      </c>
      <c r="P828" s="117">
        <v>0.12702719266313245</v>
      </c>
      <c r="Q828" s="117">
        <v>0.29349247058899436</v>
      </c>
      <c r="R828" s="117">
        <v>-1.1801519664118489</v>
      </c>
      <c r="S828" s="117">
        <v>0.1021875921204333</v>
      </c>
      <c r="T828" s="117">
        <v>9.7318256447695414E-2</v>
      </c>
      <c r="U828" s="114">
        <v>2.0673839022728933</v>
      </c>
      <c r="V828" s="114">
        <v>0.31365584809632635</v>
      </c>
      <c r="W828" s="88">
        <v>1.6576716980412529</v>
      </c>
      <c r="X828" s="50"/>
      <c r="Y828" s="89">
        <v>827</v>
      </c>
      <c r="Z828" s="114">
        <f>(幕後結果!$AB$2+幕後結果!$AB$4*幕後結果_最佳化!$N1829)*12/3</f>
        <v>0.72686578847223382</v>
      </c>
      <c r="AA828" s="114">
        <f>(幕後結果!$AC$2+幕後結果!$AC$4*幕後結果_最佳化!$O1829)*12/3</f>
        <v>3.816160669527688</v>
      </c>
      <c r="AB828" s="114">
        <f>(幕後結果!$AD$2+幕後結果!$AD$4*幕後結果_最佳化!$P1829)*12/3</f>
        <v>0.8018178902964368</v>
      </c>
      <c r="AC828" s="114">
        <f>(幕後結果!$AE$2+幕後結果!$AE$4*幕後結果_最佳化!$Q1829)*12/3</f>
        <v>-1.716085164703135E-2</v>
      </c>
      <c r="AD828" s="114">
        <f>(幕後結果!$AF$2+幕後結果!$AF$4*幕後結果_最佳化!$R1829)*12/3</f>
        <v>-1.4708784509637993</v>
      </c>
      <c r="AE828" s="114">
        <f>(幕後結果!$AG$2+幕後結果!$AG$4*幕後結果_最佳化!$S1829)*12/3</f>
        <v>0.94527008410671487</v>
      </c>
      <c r="AF828" s="114">
        <f>(幕後結果!$AH$2+幕後結果!$AH$4*幕後結果_最佳化!$T1829)*12/3</f>
        <v>-0.19668900469152961</v>
      </c>
      <c r="AG828" s="114">
        <f>(幕後結果!$AI$2+幕後結果!$AI$4*幕後結果_最佳化!$U1829)*12/3</f>
        <v>0.83661805436680803</v>
      </c>
      <c r="AH828" s="114">
        <f>(幕後結果!$AJ$2+幕後結果!$AJ$4*幕後結果_最佳化!$V1829)*12/3</f>
        <v>1.2317827088161073</v>
      </c>
      <c r="AI828" s="90">
        <f>(幕後結果!$AK$2+幕後結果!$AK$4*幕後結果_最佳化!$W1829)*12/3</f>
        <v>2.8804280644516607</v>
      </c>
      <c r="AJ828" s="50"/>
      <c r="AK828" s="50"/>
      <c r="AL828" s="50"/>
      <c r="AM828" s="98">
        <v>827</v>
      </c>
      <c r="AN828" s="118">
        <f t="shared" si="157"/>
        <v>8.5127491129206923E-2</v>
      </c>
      <c r="AO828" s="118">
        <f t="shared" si="158"/>
        <v>8.7080020761549221E-3</v>
      </c>
      <c r="AP828" s="118">
        <f t="shared" si="159"/>
        <v>6.1969216427125093E-2</v>
      </c>
      <c r="AQ828" s="118">
        <f t="shared" si="160"/>
        <v>0.19842721220681289</v>
      </c>
      <c r="AR828" s="118">
        <f t="shared" si="161"/>
        <v>0.11450811658697828</v>
      </c>
      <c r="AS828" s="118">
        <f t="shared" si="162"/>
        <v>0.16906897432856507</v>
      </c>
      <c r="AT828" s="118">
        <f t="shared" si="163"/>
        <v>2.1098202895298627E-2</v>
      </c>
      <c r="AU828" s="118">
        <f t="shared" si="164"/>
        <v>4.9355809466991904E-2</v>
      </c>
      <c r="AV828" s="118">
        <f t="shared" si="165"/>
        <v>0.14741363098527094</v>
      </c>
      <c r="AW828" s="118">
        <f t="shared" si="166"/>
        <v>0.14432334389759535</v>
      </c>
      <c r="AX828" s="118">
        <f t="shared" si="167"/>
        <v>1</v>
      </c>
      <c r="AY828" s="118">
        <f>SUMPRODUCT(AN828:AW828,幕後結果_最佳化!$Z$1005:$AI$1005)</f>
        <v>-3.5015948899301347E-2</v>
      </c>
      <c r="AZ828" s="118">
        <f>(SUMPRODUCT(AN828:AW828,MMULT(AN828:AW828,幕後結果!$AB$9:$AK$18)))*252</f>
        <v>5.6858983148882089E-2</v>
      </c>
      <c r="BA828" s="118">
        <f t="shared" si="168"/>
        <v>0.23845121754539667</v>
      </c>
      <c r="BB828" s="113">
        <f t="shared" si="169"/>
        <v>-0.3267584443533722</v>
      </c>
      <c r="BC828" s="50"/>
      <c r="BD828" s="50"/>
    </row>
    <row r="829" spans="1:56">
      <c r="A829" s="85">
        <v>828</v>
      </c>
      <c r="B829" s="114">
        <v>0.67571350104272243</v>
      </c>
      <c r="C829" s="114">
        <v>0.78231787554164645</v>
      </c>
      <c r="D829" s="114">
        <v>0.40777622706125283</v>
      </c>
      <c r="E829" s="114">
        <v>0.50803158234780676</v>
      </c>
      <c r="F829" s="114">
        <v>0.941487743994327</v>
      </c>
      <c r="G829" s="114">
        <v>0.947641748876481</v>
      </c>
      <c r="H829" s="114">
        <v>0.53055533533587829</v>
      </c>
      <c r="I829" s="114">
        <v>0.42634063834362812</v>
      </c>
      <c r="J829" s="114">
        <v>0.56059729961265092</v>
      </c>
      <c r="K829" s="94">
        <v>0.76958827842806343</v>
      </c>
      <c r="L829" s="95"/>
      <c r="M829" s="96">
        <v>828</v>
      </c>
      <c r="N829" s="117">
        <v>0.45574550145225989</v>
      </c>
      <c r="O829" s="117">
        <v>0.78004523661137926</v>
      </c>
      <c r="P829" s="117">
        <v>-0.23326909650757244</v>
      </c>
      <c r="Q829" s="117">
        <v>2.0133551542735755E-2</v>
      </c>
      <c r="R829" s="117">
        <v>1.5673859244052266</v>
      </c>
      <c r="S829" s="117">
        <v>1.6224057339084044</v>
      </c>
      <c r="T829" s="117">
        <v>7.6665904022790457E-2</v>
      </c>
      <c r="U829" s="114">
        <v>-0.18569840819405325</v>
      </c>
      <c r="V829" s="114">
        <v>0.15248375685932997</v>
      </c>
      <c r="W829" s="88">
        <v>0.73749161059569712</v>
      </c>
      <c r="X829" s="50"/>
      <c r="Y829" s="89">
        <v>828</v>
      </c>
      <c r="Z829" s="114">
        <f>(幕後結果!$AB$2+幕後結果!$AB$4*幕後結果_最佳化!$N1830)*12/3</f>
        <v>0.51754068327030045</v>
      </c>
      <c r="AA829" s="114">
        <f>(幕後結果!$AC$2+幕後結果!$AC$4*幕後結果_最佳化!$O1830)*12/3</f>
        <v>2.5272908694355296</v>
      </c>
      <c r="AB829" s="114">
        <f>(幕後結果!$AD$2+幕後結果!$AD$4*幕後結果_最佳化!$P1830)*12/3</f>
        <v>-0.22965055927030498</v>
      </c>
      <c r="AC829" s="114">
        <f>(幕後結果!$AE$2+幕後結果!$AE$4*幕後結果_最佳化!$Q1830)*12/3</f>
        <v>-0.33854466734779826</v>
      </c>
      <c r="AD829" s="114">
        <f>(幕後結果!$AF$2+幕後結果!$AF$4*幕後結果_最佳化!$R1830)*12/3</f>
        <v>1.0436460611786151</v>
      </c>
      <c r="AE829" s="114">
        <f>(幕後結果!$AG$2+幕後結果!$AG$4*幕後結果_最佳化!$S1830)*12/3</f>
        <v>2.4484126963778539</v>
      </c>
      <c r="AF829" s="114">
        <f>(幕後結果!$AH$2+幕後結果!$AH$4*幕後結果_最佳化!$T1830)*12/3</f>
        <v>-0.1675409136596647</v>
      </c>
      <c r="AG829" s="114">
        <f>(幕後結果!$AI$2+幕後結果!$AI$4*幕後結果_最佳化!$U1830)*12/3</f>
        <v>-1.3756934707377158</v>
      </c>
      <c r="AH829" s="114">
        <f>(幕後結果!$AJ$2+幕後結果!$AJ$4*幕後結果_最佳化!$V1830)*12/3</f>
        <v>0.98027140463685536</v>
      </c>
      <c r="AI829" s="90">
        <f>(幕後結果!$AK$2+幕後結果!$AK$4*幕後結果_最佳化!$W1830)*12/3</f>
        <v>1.8153731782140088</v>
      </c>
      <c r="AJ829" s="50"/>
      <c r="AK829" s="50"/>
      <c r="AL829" s="50"/>
      <c r="AM829" s="98">
        <v>828</v>
      </c>
      <c r="AN829" s="118">
        <f t="shared" si="157"/>
        <v>9.5265320003308562E-2</v>
      </c>
      <c r="AO829" s="118">
        <f t="shared" si="158"/>
        <v>0.11897153713054251</v>
      </c>
      <c r="AP829" s="118">
        <f t="shared" si="159"/>
        <v>0.107739480105025</v>
      </c>
      <c r="AQ829" s="118">
        <f t="shared" si="160"/>
        <v>1.4577078752566528E-2</v>
      </c>
      <c r="AR829" s="118">
        <f t="shared" si="161"/>
        <v>0.18226740240513875</v>
      </c>
      <c r="AS829" s="118">
        <f t="shared" si="162"/>
        <v>5.5866949998427506E-2</v>
      </c>
      <c r="AT829" s="118">
        <f t="shared" si="163"/>
        <v>9.6399731565623772E-2</v>
      </c>
      <c r="AU829" s="118">
        <f t="shared" si="164"/>
        <v>0.15894169973332342</v>
      </c>
      <c r="AV829" s="118">
        <f t="shared" si="165"/>
        <v>2.2305328328967658E-2</v>
      </c>
      <c r="AW829" s="118">
        <f t="shared" si="166"/>
        <v>0.14766547197707625</v>
      </c>
      <c r="AX829" s="118">
        <f t="shared" si="167"/>
        <v>1</v>
      </c>
      <c r="AY829" s="118">
        <f>SUMPRODUCT(AN829:AW829,幕後結果_最佳化!$Z$1005:$AI$1005)</f>
        <v>-0.22055851341354904</v>
      </c>
      <c r="AZ829" s="118">
        <f>(SUMPRODUCT(AN829:AW829,MMULT(AN829:AW829,幕後結果!$AB$9:$AK$18)))*252</f>
        <v>8.9055967809070921E-2</v>
      </c>
      <c r="BA829" s="118">
        <f t="shared" si="168"/>
        <v>0.29842246532235289</v>
      </c>
      <c r="BB829" s="113">
        <f t="shared" si="169"/>
        <v>-0.88283740008971456</v>
      </c>
      <c r="BC829" s="50"/>
      <c r="BD829" s="50"/>
    </row>
    <row r="830" spans="1:56">
      <c r="A830" s="85">
        <v>829</v>
      </c>
      <c r="B830" s="114">
        <v>0.8601352868790626</v>
      </c>
      <c r="C830" s="114">
        <v>0.88650924482936011</v>
      </c>
      <c r="D830" s="114">
        <v>0.37140641315443723</v>
      </c>
      <c r="E830" s="114">
        <v>0.59742452972585536</v>
      </c>
      <c r="F830" s="114">
        <v>0.9610117930246902</v>
      </c>
      <c r="G830" s="114">
        <v>0.47668963904157979</v>
      </c>
      <c r="H830" s="114">
        <v>0.56482121135692109</v>
      </c>
      <c r="I830" s="114">
        <v>7.1704151247342418E-2</v>
      </c>
      <c r="J830" s="114">
        <v>0.27814120452713764</v>
      </c>
      <c r="K830" s="94">
        <v>0.42757184527156533</v>
      </c>
      <c r="L830" s="95"/>
      <c r="M830" s="96">
        <v>829</v>
      </c>
      <c r="N830" s="117">
        <v>1.0809273618619901</v>
      </c>
      <c r="O830" s="117">
        <v>1.208170957807964</v>
      </c>
      <c r="P830" s="117">
        <v>-0.32813072160218559</v>
      </c>
      <c r="Q830" s="117">
        <v>0.2466863897012411</v>
      </c>
      <c r="R830" s="117">
        <v>1.7625500142982584</v>
      </c>
      <c r="S830" s="117">
        <v>-5.8463697659953767E-2</v>
      </c>
      <c r="T830" s="117">
        <v>0.16320430432554431</v>
      </c>
      <c r="U830" s="114">
        <v>-1.4632159325839142</v>
      </c>
      <c r="V830" s="114">
        <v>-0.58837232559562291</v>
      </c>
      <c r="W830" s="88">
        <v>-0.18255946684481619</v>
      </c>
      <c r="X830" s="50"/>
      <c r="Y830" s="89">
        <v>829</v>
      </c>
      <c r="Z830" s="114">
        <f>(幕後結果!$AB$2+幕後結果!$AB$4*幕後結果_最佳化!$N1831)*12/3</f>
        <v>1.2937354701883554</v>
      </c>
      <c r="AA830" s="114">
        <f>(幕後結果!$AC$2+幕後結果!$AC$4*幕後結果_最佳化!$O1831)*12/3</f>
        <v>3.3814384509472846</v>
      </c>
      <c r="AB830" s="114">
        <f>(幕後結果!$AD$2+幕後結果!$AD$4*幕後結果_最佳化!$P1831)*12/3</f>
        <v>0.52641129817619992</v>
      </c>
      <c r="AC830" s="114">
        <f>(幕後結果!$AE$2+幕後結果!$AE$4*幕後結果_最佳化!$Q1831)*12/3</f>
        <v>-8.168118013703668E-2</v>
      </c>
      <c r="AD830" s="114">
        <f>(幕後結果!$AF$2+幕後結果!$AF$4*幕後結果_最佳化!$R1831)*12/3</f>
        <v>1.5795138093500061</v>
      </c>
      <c r="AE830" s="114">
        <f>(幕後結果!$AG$2+幕後結果!$AG$4*幕後結果_最佳化!$S1831)*12/3</f>
        <v>1.2784554798374836</v>
      </c>
      <c r="AF830" s="114">
        <f>(幕後結果!$AH$2+幕後結果!$AH$4*幕後結果_最佳化!$T1831)*12/3</f>
        <v>-6.3157997535742E-2</v>
      </c>
      <c r="AG830" s="114">
        <f>(幕後結果!$AI$2+幕後結果!$AI$4*幕後結果_最佳化!$U1831)*12/3</f>
        <v>-2.9053083758267539</v>
      </c>
      <c r="AH830" s="114">
        <f>(幕後結果!$AJ$2+幕後結果!$AJ$4*幕後結果_最佳化!$V1831)*12/3</f>
        <v>0.60686430333597374</v>
      </c>
      <c r="AI830" s="90">
        <f>(幕後結果!$AK$2+幕後結果!$AK$4*幕後結果_最佳化!$W1831)*12/3</f>
        <v>1.0710564593227057</v>
      </c>
      <c r="AJ830" s="50"/>
      <c r="AK830" s="50"/>
      <c r="AL830" s="50"/>
      <c r="AM830" s="98">
        <v>829</v>
      </c>
      <c r="AN830" s="118">
        <f t="shared" si="157"/>
        <v>6.8222441432786093E-2</v>
      </c>
      <c r="AO830" s="118">
        <f t="shared" si="158"/>
        <v>4.1098750864089068E-2</v>
      </c>
      <c r="AP830" s="118">
        <f t="shared" si="159"/>
        <v>1.4919098908004375E-2</v>
      </c>
      <c r="AQ830" s="118">
        <f t="shared" si="160"/>
        <v>0.19008849858285784</v>
      </c>
      <c r="AR830" s="118">
        <f t="shared" si="161"/>
        <v>0.16981452023616955</v>
      </c>
      <c r="AS830" s="118">
        <f t="shared" si="162"/>
        <v>0.10215919324607091</v>
      </c>
      <c r="AT830" s="118">
        <f t="shared" si="163"/>
        <v>0.10881372822310717</v>
      </c>
      <c r="AU830" s="118">
        <f t="shared" si="164"/>
        <v>8.9509942905207168E-2</v>
      </c>
      <c r="AV830" s="118">
        <f t="shared" si="165"/>
        <v>0.1538185903345437</v>
      </c>
      <c r="AW830" s="118">
        <f t="shared" si="166"/>
        <v>6.1555235267164249E-2</v>
      </c>
      <c r="AX830" s="118">
        <f t="shared" si="167"/>
        <v>1.0000000000000002</v>
      </c>
      <c r="AY830" s="118">
        <f>SUMPRODUCT(AN830:AW830,幕後結果_最佳化!$Z$1005:$AI$1005)</f>
        <v>-0.19228545643736455</v>
      </c>
      <c r="AZ830" s="118">
        <f>(SUMPRODUCT(AN830:AW830,MMULT(AN830:AW830,幕後結果!$AB$9:$AK$18)))*252</f>
        <v>5.0009409899673604E-2</v>
      </c>
      <c r="BA830" s="118">
        <f t="shared" si="168"/>
        <v>0.22362783793542701</v>
      </c>
      <c r="BB830" s="113">
        <f t="shared" si="169"/>
        <v>-1.0516823782255358</v>
      </c>
      <c r="BC830" s="50"/>
      <c r="BD830" s="50"/>
    </row>
    <row r="831" spans="1:56">
      <c r="A831" s="85">
        <v>830</v>
      </c>
      <c r="B831" s="114">
        <v>0.90594407920464137</v>
      </c>
      <c r="C831" s="114">
        <v>0.93119682589575725</v>
      </c>
      <c r="D831" s="114">
        <v>0.4449006083704341</v>
      </c>
      <c r="E831" s="114">
        <v>0.32960817512916507</v>
      </c>
      <c r="F831" s="114">
        <v>0.69193641751995849</v>
      </c>
      <c r="G831" s="114">
        <v>0.58975820136772983</v>
      </c>
      <c r="H831" s="114">
        <v>0.88678353945381017</v>
      </c>
      <c r="I831" s="114">
        <v>0.67639862813581053</v>
      </c>
      <c r="J831" s="114">
        <v>0.82595601987383982</v>
      </c>
      <c r="K831" s="94">
        <v>0.24352212862479261</v>
      </c>
      <c r="L831" s="95"/>
      <c r="M831" s="96">
        <v>830</v>
      </c>
      <c r="N831" s="117">
        <v>1.3161853440172244</v>
      </c>
      <c r="O831" s="117">
        <v>1.4847640120495196</v>
      </c>
      <c r="P831" s="117">
        <v>-0.13855574440033827</v>
      </c>
      <c r="Q831" s="117">
        <v>-0.44099536810800144</v>
      </c>
      <c r="R831" s="117">
        <v>0.50134667045234704</v>
      </c>
      <c r="S831" s="117">
        <v>0.22692302553894508</v>
      </c>
      <c r="T831" s="117">
        <v>1.2095986899549036</v>
      </c>
      <c r="U831" s="114">
        <v>0.45765163052580188</v>
      </c>
      <c r="V831" s="114">
        <v>0.9383044758286021</v>
      </c>
      <c r="W831" s="88">
        <v>-0.69501762336095274</v>
      </c>
      <c r="X831" s="50"/>
      <c r="Y831" s="89">
        <v>830</v>
      </c>
      <c r="Z831" s="114">
        <f>(幕後結果!$AB$2+幕後結果!$AB$4*幕後結果_最佳化!$N1832)*12/3</f>
        <v>1.5858201113039465</v>
      </c>
      <c r="AA831" s="114">
        <f>(幕後結果!$AC$2+幕後結果!$AC$4*幕後結果_最佳化!$O1832)*12/3</f>
        <v>3.82212609167747</v>
      </c>
      <c r="AB831" s="114">
        <f>(幕後結果!$AD$2+幕後結果!$AD$4*幕後結果_最佳化!$P1832)*12/3</f>
        <v>1.0943265711681838</v>
      </c>
      <c r="AC831" s="114">
        <f>(幕後結果!$AE$2+幕後結果!$AE$4*幕後結果_最佳化!$Q1832)*12/3</f>
        <v>-0.46581945440641331</v>
      </c>
      <c r="AD831" s="114">
        <f>(幕後結果!$AF$2+幕後結果!$AF$4*幕後結果_最佳化!$R1832)*12/3</f>
        <v>0.30973910197475929</v>
      </c>
      <c r="AE831" s="114">
        <f>(幕後結果!$AG$2+幕後結果!$AG$4*幕後結果_最佳化!$S1832)*12/3</f>
        <v>1.3217276161459002</v>
      </c>
      <c r="AF831" s="114">
        <f>(幕後結果!$AH$2+幕後結果!$AH$4*幕後結果_最佳化!$T1832)*12/3</f>
        <v>0.19357981023947546</v>
      </c>
      <c r="AG831" s="114">
        <f>(幕後結果!$AI$2+幕後結果!$AI$4*幕後結果_最佳化!$U1832)*12/3</f>
        <v>-0.66239975030376519</v>
      </c>
      <c r="AH831" s="114">
        <f>(幕後結果!$AJ$2+幕後結果!$AJ$4*幕後結果_最佳化!$V1832)*12/3</f>
        <v>1.5635230634142185</v>
      </c>
      <c r="AI831" s="90">
        <f>(幕後結果!$AK$2+幕後結果!$AK$4*幕後結果_最佳化!$W1832)*12/3</f>
        <v>0.83722284956624327</v>
      </c>
      <c r="AJ831" s="50"/>
      <c r="AK831" s="50"/>
      <c r="AL831" s="50"/>
      <c r="AM831" s="98">
        <v>830</v>
      </c>
      <c r="AN831" s="118">
        <f t="shared" si="157"/>
        <v>0.18169706230401053</v>
      </c>
      <c r="AO831" s="118">
        <f t="shared" si="158"/>
        <v>2.1379250717423574E-2</v>
      </c>
      <c r="AP831" s="118">
        <f t="shared" si="159"/>
        <v>0.18799067870598102</v>
      </c>
      <c r="AQ831" s="118">
        <f t="shared" si="160"/>
        <v>3.5140628477623524E-2</v>
      </c>
      <c r="AR831" s="118">
        <f t="shared" si="161"/>
        <v>0.1192998150717266</v>
      </c>
      <c r="AS831" s="118">
        <f t="shared" si="162"/>
        <v>0.13674078524169808</v>
      </c>
      <c r="AT831" s="118">
        <f t="shared" si="163"/>
        <v>7.9494584332818724E-2</v>
      </c>
      <c r="AU831" s="118">
        <f t="shared" si="164"/>
        <v>0.12758802507569886</v>
      </c>
      <c r="AV831" s="118">
        <f t="shared" si="165"/>
        <v>9.2371042517998575E-2</v>
      </c>
      <c r="AW831" s="118">
        <f t="shared" si="166"/>
        <v>1.8298127555020544E-2</v>
      </c>
      <c r="AX831" s="118">
        <f t="shared" si="167"/>
        <v>1</v>
      </c>
      <c r="AY831" s="118">
        <f>SUMPRODUCT(AN831:AW831,幕後結果_最佳化!$Z$1005:$AI$1005)</f>
        <v>-0.34393741360782282</v>
      </c>
      <c r="AZ831" s="118">
        <f>(SUMPRODUCT(AN831:AW831,MMULT(AN831:AW831,幕後結果!$AB$9:$AK$18)))*252</f>
        <v>9.7536384189206154E-2</v>
      </c>
      <c r="BA831" s="118">
        <f t="shared" si="168"/>
        <v>0.31230815581602439</v>
      </c>
      <c r="BB831" s="113">
        <f t="shared" si="169"/>
        <v>-1.2386401264387805</v>
      </c>
      <c r="BC831" s="50"/>
      <c r="BD831" s="50"/>
    </row>
    <row r="832" spans="1:56">
      <c r="A832" s="85">
        <v>831</v>
      </c>
      <c r="B832" s="114">
        <v>0.22065129901655833</v>
      </c>
      <c r="C832" s="114">
        <v>0.75631275209811544</v>
      </c>
      <c r="D832" s="114">
        <v>5.3943215125561439E-2</v>
      </c>
      <c r="E832" s="114">
        <v>0.80445754893716881</v>
      </c>
      <c r="F832" s="114">
        <v>0.16259412618108238</v>
      </c>
      <c r="G832" s="114">
        <v>0.71562765800327233</v>
      </c>
      <c r="H832" s="114">
        <v>0.81872199825605207</v>
      </c>
      <c r="I832" s="114">
        <v>0.41173569054217363</v>
      </c>
      <c r="J832" s="114">
        <v>0.8476886985137233</v>
      </c>
      <c r="K832" s="94">
        <v>0.26543013495276124</v>
      </c>
      <c r="L832" s="95"/>
      <c r="M832" s="96">
        <v>831</v>
      </c>
      <c r="N832" s="117">
        <v>-0.76999543932753112</v>
      </c>
      <c r="O832" s="117">
        <v>0.69449075626045265</v>
      </c>
      <c r="P832" s="117">
        <v>-1.6077660331188324</v>
      </c>
      <c r="Q832" s="117">
        <v>0.8576515476339297</v>
      </c>
      <c r="R832" s="117">
        <v>-0.98385207127093377</v>
      </c>
      <c r="S832" s="117">
        <v>0.56990123973290163</v>
      </c>
      <c r="T832" s="117">
        <v>0.91050546016780731</v>
      </c>
      <c r="U832" s="114">
        <v>-0.22308239344457464</v>
      </c>
      <c r="V832" s="114">
        <v>1.0265708139423857</v>
      </c>
      <c r="W832" s="88">
        <v>-0.62669334065852356</v>
      </c>
      <c r="X832" s="50"/>
      <c r="Y832" s="89">
        <v>831</v>
      </c>
      <c r="Z832" s="114">
        <f>(幕後結果!$AB$2+幕後結果!$AB$4*幕後結果_最佳化!$N1833)*12/3</f>
        <v>-1.004278468235104</v>
      </c>
      <c r="AA832" s="114">
        <f>(幕後結果!$AC$2+幕後結果!$AC$4*幕後結果_最佳化!$O1833)*12/3</f>
        <v>1.6311526845318312</v>
      </c>
      <c r="AB832" s="114">
        <f>(幕後結果!$AD$2+幕後結果!$AD$4*幕後結果_最佳化!$P1833)*12/3</f>
        <v>-3.0325099134731559</v>
      </c>
      <c r="AC832" s="114">
        <f>(幕後結果!$AE$2+幕後結果!$AE$4*幕後結果_最佳化!$Q1833)*12/3</f>
        <v>6.8177101443569532E-2</v>
      </c>
      <c r="AD832" s="114">
        <f>(幕後結果!$AF$2+幕後結果!$AF$4*幕後結果_最佳化!$R1833)*12/3</f>
        <v>-2.1692932453669354</v>
      </c>
      <c r="AE832" s="114">
        <f>(幕後結果!$AG$2+幕後結果!$AG$4*幕後結果_最佳化!$S1833)*12/3</f>
        <v>0.71266806312443931</v>
      </c>
      <c r="AF832" s="114">
        <f>(幕後結果!$AH$2+幕後結果!$AH$4*幕後結果_最佳化!$T1833)*12/3</f>
        <v>0.14099910481331063</v>
      </c>
      <c r="AG832" s="114">
        <f>(幕後結果!$AI$2+幕後結果!$AI$4*幕後結果_最佳化!$U1833)*12/3</f>
        <v>-2.7944278186198566</v>
      </c>
      <c r="AH832" s="114">
        <f>(幕後結果!$AJ$2+幕後結果!$AJ$4*幕後結果_最佳化!$V1833)*12/3</f>
        <v>1.4840768284180264</v>
      </c>
      <c r="AI832" s="90">
        <f>(幕後結果!$AK$2+幕後結果!$AK$4*幕後結果_最佳化!$W1833)*12/3</f>
        <v>0.59958358312488502</v>
      </c>
      <c r="AJ832" s="50"/>
      <c r="AK832" s="50"/>
      <c r="AL832" s="50"/>
      <c r="AM832" s="98">
        <v>831</v>
      </c>
      <c r="AN832" s="118">
        <f t="shared" si="157"/>
        <v>0.17464369125324056</v>
      </c>
      <c r="AO832" s="118">
        <f t="shared" si="158"/>
        <v>0.18242999748608546</v>
      </c>
      <c r="AP832" s="118">
        <f t="shared" si="159"/>
        <v>0.15149667699350616</v>
      </c>
      <c r="AQ832" s="118">
        <f t="shared" si="160"/>
        <v>3.626189273079139E-2</v>
      </c>
      <c r="AR832" s="118">
        <f t="shared" si="161"/>
        <v>4.5101503587507433E-2</v>
      </c>
      <c r="AS832" s="118">
        <f t="shared" si="162"/>
        <v>0.16166849597114791</v>
      </c>
      <c r="AT832" s="118">
        <f t="shared" si="163"/>
        <v>6.1533773405523717E-3</v>
      </c>
      <c r="AU832" s="118">
        <f t="shared" si="164"/>
        <v>7.3010480004777376E-2</v>
      </c>
      <c r="AV832" s="118">
        <f t="shared" si="165"/>
        <v>0.11305969591548361</v>
      </c>
      <c r="AW832" s="118">
        <f t="shared" si="166"/>
        <v>5.6174188716907596E-2</v>
      </c>
      <c r="AX832" s="118">
        <f t="shared" si="167"/>
        <v>0.99999999999999989</v>
      </c>
      <c r="AY832" s="118">
        <f>SUMPRODUCT(AN832:AW832,幕後結果_最佳化!$Z$1005:$AI$1005)</f>
        <v>0.149310138809885</v>
      </c>
      <c r="AZ832" s="118">
        <f>(SUMPRODUCT(AN832:AW832,MMULT(AN832:AW832,幕後結果!$AB$9:$AK$18)))*252</f>
        <v>0.10141906583294036</v>
      </c>
      <c r="BA832" s="118">
        <f t="shared" si="168"/>
        <v>0.31846360205357904</v>
      </c>
      <c r="BB832" s="113">
        <f t="shared" si="169"/>
        <v>0.33413595187553746</v>
      </c>
      <c r="BC832" s="50"/>
      <c r="BD832" s="50"/>
    </row>
    <row r="833" spans="1:56">
      <c r="A833" s="85">
        <v>832</v>
      </c>
      <c r="B833" s="114">
        <v>0.2938760626877448</v>
      </c>
      <c r="C833" s="114">
        <v>0.61736504154304916</v>
      </c>
      <c r="D833" s="114">
        <v>0.54737572301655946</v>
      </c>
      <c r="E833" s="114">
        <v>0.32904285690085189</v>
      </c>
      <c r="F833" s="114">
        <v>0.5001137273656302</v>
      </c>
      <c r="G833" s="114">
        <v>0.34486334794238682</v>
      </c>
      <c r="H833" s="114">
        <v>0.40197597846000144</v>
      </c>
      <c r="I833" s="114">
        <v>0.12317681911144618</v>
      </c>
      <c r="J833" s="114">
        <v>0.2555563204236182</v>
      </c>
      <c r="K833" s="94">
        <v>0.41822313388392085</v>
      </c>
      <c r="L833" s="95"/>
      <c r="M833" s="96">
        <v>832</v>
      </c>
      <c r="N833" s="117">
        <v>-0.54209636113180393</v>
      </c>
      <c r="O833" s="117">
        <v>0.2985676955805871</v>
      </c>
      <c r="P833" s="117">
        <v>0.11903382984752901</v>
      </c>
      <c r="Q833" s="117">
        <v>-0.44255766231949611</v>
      </c>
      <c r="R833" s="117">
        <v>2.8507223414908075E-4</v>
      </c>
      <c r="S833" s="117">
        <v>-0.39922598815456778</v>
      </c>
      <c r="T833" s="117">
        <v>-0.2482358151230997</v>
      </c>
      <c r="U833" s="114">
        <v>-1.1592516142524025</v>
      </c>
      <c r="V833" s="114">
        <v>-0.65710618718358194</v>
      </c>
      <c r="W833" s="88">
        <v>-0.20644122965047551</v>
      </c>
      <c r="X833" s="50"/>
      <c r="Y833" s="89">
        <v>832</v>
      </c>
      <c r="Z833" s="114">
        <f>(幕後結果!$AB$2+幕後結果!$AB$4*幕後結果_最佳化!$N1834)*12/3</f>
        <v>-0.72133027725109011</v>
      </c>
      <c r="AA833" s="114">
        <f>(幕後結果!$AC$2+幕後結果!$AC$4*幕後結果_最佳化!$O1834)*12/3</f>
        <v>1.3724558775710225</v>
      </c>
      <c r="AB833" s="114">
        <f>(幕後結果!$AD$2+幕後結果!$AD$4*幕後結果_最佳化!$P1834)*12/3</f>
        <v>-1.1427600428536817</v>
      </c>
      <c r="AC833" s="114">
        <f>(幕後結果!$AE$2+幕後結果!$AE$4*幕後結果_最佳化!$Q1834)*12/3</f>
        <v>-0.79051189119290211</v>
      </c>
      <c r="AD833" s="114">
        <f>(幕後結果!$AF$2+幕後結果!$AF$4*幕後結果_最佳化!$R1834)*12/3</f>
        <v>-1.0714431239159103</v>
      </c>
      <c r="AE833" s="114">
        <f>(幕後結果!$AG$2+幕後結果!$AG$4*幕後結果_最佳化!$S1834)*12/3</f>
        <v>-7.8785138084183137E-2</v>
      </c>
      <c r="AF833" s="114">
        <f>(幕後結果!$AH$2+幕後結果!$AH$4*幕後結果_最佳化!$T1834)*12/3</f>
        <v>-0.44195942776186614</v>
      </c>
      <c r="AG833" s="114">
        <f>(幕後結果!$AI$2+幕後結果!$AI$4*幕後結果_最佳化!$U1834)*12/3</f>
        <v>-3.6476021114306847</v>
      </c>
      <c r="AH833" s="114">
        <f>(幕後結果!$AJ$2+幕後結果!$AJ$4*幕後結果_最佳化!$V1834)*12/3</f>
        <v>0.16691211526657543</v>
      </c>
      <c r="AI833" s="90">
        <f>(幕後結果!$AK$2+幕後結果!$AK$4*幕後結果_最佳化!$W1834)*12/3</f>
        <v>0.14633789157717714</v>
      </c>
      <c r="AJ833" s="50"/>
      <c r="AK833" s="50"/>
      <c r="AL833" s="50"/>
      <c r="AM833" s="98">
        <v>832</v>
      </c>
      <c r="AN833" s="118">
        <f t="shared" si="157"/>
        <v>6.8739208155692066E-2</v>
      </c>
      <c r="AO833" s="118">
        <f t="shared" si="158"/>
        <v>0.14189365458168376</v>
      </c>
      <c r="AP833" s="118">
        <f t="shared" si="159"/>
        <v>0.13478350554488933</v>
      </c>
      <c r="AQ833" s="118">
        <f t="shared" si="160"/>
        <v>5.550045687361594E-2</v>
      </c>
      <c r="AR833" s="118">
        <f t="shared" si="161"/>
        <v>0.13635262936502607</v>
      </c>
      <c r="AS833" s="118">
        <f t="shared" si="162"/>
        <v>0.10598012754511429</v>
      </c>
      <c r="AT833" s="118">
        <f t="shared" si="163"/>
        <v>5.5289544710121243E-2</v>
      </c>
      <c r="AU833" s="118">
        <f t="shared" si="164"/>
        <v>9.0764174110836815E-2</v>
      </c>
      <c r="AV833" s="118">
        <f t="shared" si="165"/>
        <v>0.12244695517177252</v>
      </c>
      <c r="AW833" s="118">
        <f t="shared" si="166"/>
        <v>8.8249743941247905E-2</v>
      </c>
      <c r="AX833" s="118">
        <f t="shared" si="167"/>
        <v>1</v>
      </c>
      <c r="AY833" s="118">
        <f>SUMPRODUCT(AN833:AW833,幕後結果_最佳化!$Z$1005:$AI$1005)</f>
        <v>-2.5666117271314084E-2</v>
      </c>
      <c r="AZ833" s="118">
        <f>(SUMPRODUCT(AN833:AW833,MMULT(AN833:AW833,幕後結果!$AB$9:$AK$18)))*252</f>
        <v>7.8529972940407131E-2</v>
      </c>
      <c r="BA833" s="118">
        <f t="shared" si="168"/>
        <v>0.28023199842346186</v>
      </c>
      <c r="BB833" s="113">
        <f t="shared" si="169"/>
        <v>-0.24467625987415981</v>
      </c>
      <c r="BC833" s="50"/>
      <c r="BD833" s="50"/>
    </row>
    <row r="834" spans="1:56">
      <c r="A834" s="85">
        <v>833</v>
      </c>
      <c r="B834" s="114">
        <v>0.82583441415982239</v>
      </c>
      <c r="C834" s="114">
        <v>0.67344278633222188</v>
      </c>
      <c r="D834" s="114">
        <v>3.6917809478776986E-2</v>
      </c>
      <c r="E834" s="114">
        <v>4.3290398106057282E-2</v>
      </c>
      <c r="F834" s="114">
        <v>0.40265218369899602</v>
      </c>
      <c r="G834" s="114">
        <v>0.76779391899932858</v>
      </c>
      <c r="H834" s="114">
        <v>4.3731248568321668E-3</v>
      </c>
      <c r="I834" s="114">
        <v>0.42048651873844234</v>
      </c>
      <c r="J834" s="114">
        <v>0.46084362416061175</v>
      </c>
      <c r="K834" s="94">
        <v>0.74025303553745725</v>
      </c>
      <c r="L834" s="95"/>
      <c r="M834" s="96">
        <v>833</v>
      </c>
      <c r="N834" s="117">
        <v>0.93783118591746328</v>
      </c>
      <c r="O834" s="117">
        <v>0.44943979798413386</v>
      </c>
      <c r="P834" s="117">
        <v>-1.7876306386450143</v>
      </c>
      <c r="Q834" s="117">
        <v>-1.7137165482181889</v>
      </c>
      <c r="R834" s="117">
        <v>-0.24648816169779914</v>
      </c>
      <c r="S834" s="117">
        <v>0.73160096019783849</v>
      </c>
      <c r="T834" s="117">
        <v>-2.6218165464404213</v>
      </c>
      <c r="U834" s="114">
        <v>-0.20064900409707628</v>
      </c>
      <c r="V834" s="114">
        <v>-9.8308601423002739E-2</v>
      </c>
      <c r="W834" s="88">
        <v>0.64412569584180968</v>
      </c>
      <c r="X834" s="50"/>
      <c r="Y834" s="89">
        <v>833</v>
      </c>
      <c r="Z834" s="114">
        <f>(幕後結果!$AB$2+幕後結果!$AB$4*幕後結果_最佳化!$N1835)*12/3</f>
        <v>1.1160743561514617</v>
      </c>
      <c r="AA834" s="114">
        <f>(幕後結果!$AC$2+幕後結果!$AC$4*幕後結果_最佳化!$O1835)*12/3</f>
        <v>2.503563210918017</v>
      </c>
      <c r="AB834" s="114">
        <f>(幕後結果!$AD$2+幕後結果!$AD$4*幕後結果_最佳化!$P1835)*12/3</f>
        <v>-1.4693145957597906</v>
      </c>
      <c r="AC834" s="114">
        <f>(幕後結果!$AE$2+幕後結果!$AE$4*幕後結果_最佳化!$Q1835)*12/3</f>
        <v>-1.4293465687350979</v>
      </c>
      <c r="AD834" s="114">
        <f>(幕後結果!$AF$2+幕後結果!$AF$4*幕後結果_最佳化!$R1835)*12/3</f>
        <v>-1.2573610152718318</v>
      </c>
      <c r="AE834" s="114">
        <f>(幕後結果!$AG$2+幕後結果!$AG$4*幕後結果_最佳化!$S1835)*12/3</f>
        <v>0.96313800932060278</v>
      </c>
      <c r="AF834" s="114">
        <f>(幕後結果!$AH$2+幕後結果!$AH$4*幕後結果_最佳化!$T1835)*12/3</f>
        <v>-1.6028395493059733</v>
      </c>
      <c r="AG834" s="114">
        <f>(幕後結果!$AI$2+幕後結果!$AI$4*幕後結果_最佳化!$U1835)*12/3</f>
        <v>-3.1450435509570904</v>
      </c>
      <c r="AH834" s="114">
        <f>(幕後結果!$AJ$2+幕後結果!$AJ$4*幕後結果_最佳化!$V1835)*12/3</f>
        <v>-0.36019628070929643</v>
      </c>
      <c r="AI834" s="90">
        <f>(幕後結果!$AK$2+幕後結果!$AK$4*幕後結果_最佳化!$W1835)*12/3</f>
        <v>0.60763780174090964</v>
      </c>
      <c r="AJ834" s="50"/>
      <c r="AK834" s="50"/>
      <c r="AL834" s="50"/>
      <c r="AM834" s="98">
        <v>833</v>
      </c>
      <c r="AN834" s="118">
        <f t="shared" si="157"/>
        <v>7.1286580846927919E-2</v>
      </c>
      <c r="AO834" s="118">
        <f t="shared" si="158"/>
        <v>2.6730411827435532E-2</v>
      </c>
      <c r="AP834" s="118">
        <f t="shared" si="159"/>
        <v>0.15847319671714158</v>
      </c>
      <c r="AQ834" s="118">
        <f t="shared" si="160"/>
        <v>8.7435921126848379E-2</v>
      </c>
      <c r="AR834" s="118">
        <f t="shared" si="161"/>
        <v>0.18767864510820009</v>
      </c>
      <c r="AS834" s="118">
        <f t="shared" si="162"/>
        <v>7.0931998394068427E-2</v>
      </c>
      <c r="AT834" s="118">
        <f t="shared" si="163"/>
        <v>0.15236289822384452</v>
      </c>
      <c r="AU834" s="118">
        <f t="shared" si="164"/>
        <v>3.1726476494077123E-2</v>
      </c>
      <c r="AV834" s="118">
        <f t="shared" si="165"/>
        <v>8.1376701247923469E-2</v>
      </c>
      <c r="AW834" s="118">
        <f t="shared" si="166"/>
        <v>0.13199717001353306</v>
      </c>
      <c r="AX834" s="118">
        <f t="shared" si="167"/>
        <v>1</v>
      </c>
      <c r="AY834" s="118">
        <f>SUMPRODUCT(AN834:AW834,幕後結果_最佳化!$Z$1005:$AI$1005)</f>
        <v>-0.2085918721776327</v>
      </c>
      <c r="AZ834" s="118">
        <f>(SUMPRODUCT(AN834:AW834,MMULT(AN834:AW834,幕後結果!$AB$9:$AK$18)))*252</f>
        <v>6.6916183596193932E-2</v>
      </c>
      <c r="BA834" s="118">
        <f t="shared" si="168"/>
        <v>0.2586816259346495</v>
      </c>
      <c r="BB834" s="113">
        <f t="shared" si="169"/>
        <v>-0.97220616759679268</v>
      </c>
      <c r="BC834" s="50"/>
      <c r="BD834" s="50"/>
    </row>
    <row r="835" spans="1:56">
      <c r="A835" s="85">
        <v>834</v>
      </c>
      <c r="B835" s="114">
        <v>0.40624079123756052</v>
      </c>
      <c r="C835" s="114">
        <v>0.89717834122959395</v>
      </c>
      <c r="D835" s="114">
        <v>0.66524003018785893</v>
      </c>
      <c r="E835" s="114">
        <v>0.63854840341834906</v>
      </c>
      <c r="F835" s="114">
        <v>0.82877486843008463</v>
      </c>
      <c r="G835" s="114">
        <v>0.79611707272678767</v>
      </c>
      <c r="H835" s="114">
        <v>0.39583806861572235</v>
      </c>
      <c r="I835" s="114">
        <v>0.56552404187730199</v>
      </c>
      <c r="J835" s="114">
        <v>0.59105079736802213</v>
      </c>
      <c r="K835" s="94">
        <v>0.55962769720158789</v>
      </c>
      <c r="L835" s="95"/>
      <c r="M835" s="96">
        <v>834</v>
      </c>
      <c r="N835" s="117">
        <v>-0.23722585093960319</v>
      </c>
      <c r="O835" s="117">
        <v>1.265636317270334</v>
      </c>
      <c r="P835" s="117">
        <v>0.42680695593584328</v>
      </c>
      <c r="Q835" s="117">
        <v>0.35458142586074659</v>
      </c>
      <c r="R835" s="117">
        <v>0.94933498968117169</v>
      </c>
      <c r="S835" s="117">
        <v>0.82783163794153847</v>
      </c>
      <c r="T835" s="117">
        <v>-0.2641346858529775</v>
      </c>
      <c r="U835" s="114">
        <v>0.16498991968816731</v>
      </c>
      <c r="V835" s="114">
        <v>0.23024884911307064</v>
      </c>
      <c r="W835" s="88">
        <v>0.15002536216626169</v>
      </c>
      <c r="X835" s="50"/>
      <c r="Y835" s="89">
        <v>834</v>
      </c>
      <c r="Z835" s="114">
        <f>(幕後結果!$AB$2+幕後結果!$AB$4*幕後結果_最佳化!$N1836)*12/3</f>
        <v>-0.34281817432291795</v>
      </c>
      <c r="AA835" s="114">
        <f>(幕後結果!$AC$2+幕後結果!$AC$4*幕後結果_最佳化!$O1836)*12/3</f>
        <v>2.5721015436399197</v>
      </c>
      <c r="AB835" s="114">
        <f>(幕後結果!$AD$2+幕後結果!$AD$4*幕後結果_最佳化!$P1836)*12/3</f>
        <v>-9.010248739445148E-2</v>
      </c>
      <c r="AC835" s="114">
        <f>(幕後結果!$AE$2+幕後結果!$AE$4*幕後結果_最佳化!$Q1836)*12/3</f>
        <v>-0.14096545421482598</v>
      </c>
      <c r="AD835" s="114">
        <f>(幕後結果!$AF$2+幕後結果!$AF$4*幕後結果_最佳化!$R1836)*12/3</f>
        <v>0.36401295438733294</v>
      </c>
      <c r="AE835" s="114">
        <f>(幕後結果!$AG$2+幕後結果!$AG$4*幕後結果_最佳化!$S1836)*12/3</f>
        <v>1.6354852401550029</v>
      </c>
      <c r="AF835" s="114">
        <f>(幕後結果!$AH$2+幕後結果!$AH$4*幕後結果_最佳化!$T1836)*12/3</f>
        <v>-0.24213805145413558</v>
      </c>
      <c r="AG835" s="114">
        <f>(幕後結果!$AI$2+幕後結果!$AI$4*幕後結果_最佳化!$U1836)*12/3</f>
        <v>-1.2138837083385992</v>
      </c>
      <c r="AH835" s="114">
        <f>(幕後結果!$AJ$2+幕後結果!$AJ$4*幕後結果_最佳化!$V1836)*12/3</f>
        <v>1.0248364967251891</v>
      </c>
      <c r="AI835" s="90">
        <f>(幕後結果!$AK$2+幕後結果!$AK$4*幕後結果_最佳化!$W1836)*12/3</f>
        <v>1.2584805063953586</v>
      </c>
      <c r="AJ835" s="50"/>
      <c r="AK835" s="50"/>
      <c r="AL835" s="50"/>
      <c r="AM835" s="98">
        <v>834</v>
      </c>
      <c r="AN835" s="118">
        <f t="shared" si="157"/>
        <v>6.8684542550956906E-2</v>
      </c>
      <c r="AO835" s="118">
        <f t="shared" si="158"/>
        <v>7.9818451864186096E-2</v>
      </c>
      <c r="AP835" s="118">
        <f t="shared" si="159"/>
        <v>0.15050964855954099</v>
      </c>
      <c r="AQ835" s="118">
        <f t="shared" si="160"/>
        <v>3.0333672006970208E-2</v>
      </c>
      <c r="AR835" s="118">
        <f t="shared" si="161"/>
        <v>0.14549132021901459</v>
      </c>
      <c r="AS835" s="118">
        <f t="shared" si="162"/>
        <v>0.10831576840678533</v>
      </c>
      <c r="AT835" s="118">
        <f t="shared" si="163"/>
        <v>8.4134431431813123E-2</v>
      </c>
      <c r="AU835" s="118">
        <f t="shared" si="164"/>
        <v>0.17081820869179942</v>
      </c>
      <c r="AV835" s="118">
        <f t="shared" si="165"/>
        <v>9.5226013300693357E-2</v>
      </c>
      <c r="AW835" s="118">
        <f t="shared" si="166"/>
        <v>6.6667942968239954E-2</v>
      </c>
      <c r="AX835" s="118">
        <f t="shared" si="167"/>
        <v>1</v>
      </c>
      <c r="AY835" s="118">
        <f>SUMPRODUCT(AN835:AW835,幕後結果_最佳化!$Z$1005:$AI$1005)</f>
        <v>-0.29726116557818033</v>
      </c>
      <c r="AZ835" s="118">
        <f>(SUMPRODUCT(AN835:AW835,MMULT(AN835:AW835,幕後結果!$AB$9:$AK$18)))*252</f>
        <v>8.6144358250240943E-2</v>
      </c>
      <c r="BA835" s="118">
        <f t="shared" si="168"/>
        <v>0.29350359154572697</v>
      </c>
      <c r="BB835" s="113">
        <f t="shared" si="169"/>
        <v>-1.1589676425652333</v>
      </c>
      <c r="BC835" s="50"/>
      <c r="BD835" s="50"/>
    </row>
    <row r="836" spans="1:56">
      <c r="A836" s="85">
        <v>835</v>
      </c>
      <c r="B836" s="114">
        <v>0.91467173781596411</v>
      </c>
      <c r="C836" s="114">
        <v>0.57943223138945354</v>
      </c>
      <c r="D836" s="114">
        <v>0.71646955258521339</v>
      </c>
      <c r="E836" s="114">
        <v>0.87230729112465744</v>
      </c>
      <c r="F836" s="114">
        <v>0.95281093121173965</v>
      </c>
      <c r="G836" s="114">
        <v>0.58928145144745936</v>
      </c>
      <c r="H836" s="114">
        <v>4.3313857478445295E-2</v>
      </c>
      <c r="I836" s="114">
        <v>0.97572968766758139</v>
      </c>
      <c r="J836" s="114">
        <v>0.22858651430171117</v>
      </c>
      <c r="K836" s="94">
        <v>0.7564913223667189</v>
      </c>
      <c r="L836" s="95"/>
      <c r="M836" s="96">
        <v>835</v>
      </c>
      <c r="N836" s="117">
        <v>1.3700973198368938</v>
      </c>
      <c r="O836" s="117">
        <v>0.20044120391572037</v>
      </c>
      <c r="P836" s="117">
        <v>0.57238541466312376</v>
      </c>
      <c r="Q836" s="117">
        <v>1.1373657529212933</v>
      </c>
      <c r="R836" s="117">
        <v>1.6727417950709242</v>
      </c>
      <c r="S836" s="117">
        <v>0.22569699284904854</v>
      </c>
      <c r="T836" s="117">
        <v>-1.7134612577258093</v>
      </c>
      <c r="U836" s="114">
        <v>1.9726046338107366</v>
      </c>
      <c r="V836" s="114">
        <v>-0.74350990232587988</v>
      </c>
      <c r="W836" s="88">
        <v>0.69506055164976466</v>
      </c>
      <c r="X836" s="50"/>
      <c r="Y836" s="89">
        <v>835</v>
      </c>
      <c r="Z836" s="114">
        <f>(幕後結果!$AB$2+幕後結果!$AB$4*幕後結果_最佳化!$N1837)*12/3</f>
        <v>1.6527545462798023</v>
      </c>
      <c r="AA836" s="114">
        <f>(幕後結果!$AC$2+幕後結果!$AC$4*幕後結果_最佳化!$O1837)*12/3</f>
        <v>2.5312823999073215</v>
      </c>
      <c r="AB836" s="114">
        <f>(幕後結果!$AD$2+幕後結果!$AD$4*幕後結果_最佳化!$P1837)*12/3</f>
        <v>1.3652671924293622</v>
      </c>
      <c r="AC836" s="114">
        <f>(幕後結果!$AE$2+幕後結果!$AE$4*幕後結果_最佳化!$Q1837)*12/3</f>
        <v>0.39650601546436809</v>
      </c>
      <c r="AD836" s="114">
        <f>(幕後結果!$AF$2+幕後結果!$AF$4*幕後結果_最佳化!$R1837)*12/3</f>
        <v>1.7635569660898056</v>
      </c>
      <c r="AE836" s="114">
        <f>(幕後結果!$AG$2+幕後結果!$AG$4*幕後結果_最佳化!$S1837)*12/3</f>
        <v>1.6331952467956048</v>
      </c>
      <c r="AF836" s="114">
        <f>(幕後結果!$AH$2+幕後結果!$AH$4*幕後結果_最佳化!$T1837)*12/3</f>
        <v>-0.72646623589456505</v>
      </c>
      <c r="AG836" s="114">
        <f>(幕後結果!$AI$2+幕後結果!$AI$4*幕後結果_最佳化!$U1837)*12/3</f>
        <v>2.3666322576570429</v>
      </c>
      <c r="AH836" s="114">
        <f>(幕後結果!$AJ$2+幕後結果!$AJ$4*幕後結果_最佳化!$V1837)*12/3</f>
        <v>0.28927167510260099</v>
      </c>
      <c r="AI836" s="90">
        <f>(幕後結果!$AK$2+幕後結果!$AK$4*幕後結果_最佳化!$W1837)*12/3</f>
        <v>2.5442449947630275</v>
      </c>
      <c r="AJ836" s="50"/>
      <c r="AK836" s="50"/>
      <c r="AL836" s="50"/>
      <c r="AM836" s="98">
        <v>835</v>
      </c>
      <c r="AN836" s="118">
        <f t="shared" ref="AN836:AN899" si="170">B1837/SUM($B1837:$K1837)</f>
        <v>2.6869424619779453E-2</v>
      </c>
      <c r="AO836" s="118">
        <f t="shared" ref="AO836:AO899" si="171">C1837/SUM($B1837:$K1837)</f>
        <v>0.1342537222277464</v>
      </c>
      <c r="AP836" s="118">
        <f t="shared" ref="AP836:AP899" si="172">D1837/SUM($B1837:$K1837)</f>
        <v>0.20568143799961436</v>
      </c>
      <c r="AQ836" s="118">
        <f t="shared" ref="AQ836:AQ899" si="173">E1837/SUM($B1837:$K1837)</f>
        <v>0.14433095452468653</v>
      </c>
      <c r="AR836" s="118">
        <f t="shared" ref="AR836:AR899" si="174">F1837/SUM($B1837:$K1837)</f>
        <v>3.2910988164665837E-3</v>
      </c>
      <c r="AS836" s="118">
        <f t="shared" ref="AS836:AS899" si="175">G1837/SUM($B1837:$K1837)</f>
        <v>0.19980788145740952</v>
      </c>
      <c r="AT836" s="118">
        <f t="shared" ref="AT836:AT899" si="176">H1837/SUM($B1837:$K1837)</f>
        <v>1.0587601684325985E-2</v>
      </c>
      <c r="AU836" s="118">
        <f t="shared" ref="AU836:AU899" si="177">I1837/SUM($B1837:$K1837)</f>
        <v>0.11614919911366828</v>
      </c>
      <c r="AV836" s="118">
        <f t="shared" ref="AV836:AV899" si="178">J1837/SUM($B1837:$K1837)</f>
        <v>0.1314935714451691</v>
      </c>
      <c r="AW836" s="118">
        <f t="shared" ref="AW836:AW899" si="179">K1837/SUM($B1837:$K1837)</f>
        <v>2.7535108111133806E-2</v>
      </c>
      <c r="AX836" s="118">
        <f t="shared" ref="AX836:AX899" si="180">SUM(AN836:AW836)</f>
        <v>0.99999999999999989</v>
      </c>
      <c r="AY836" s="118">
        <f>SUMPRODUCT(AN836:AW836,幕後結果_最佳化!$Z$1005:$AI$1005)</f>
        <v>-4.3723576517468887E-2</v>
      </c>
      <c r="AZ836" s="118">
        <f>(SUMPRODUCT(AN836:AW836,MMULT(AN836:AW836,幕後結果!$AB$9:$AK$18)))*252</f>
        <v>8.7443730886163723E-2</v>
      </c>
      <c r="BA836" s="118">
        <f t="shared" ref="BA836:BA899" si="181">AZ836^0.5</f>
        <v>0.29570886169704774</v>
      </c>
      <c r="BB836" s="113">
        <f t="shared" ref="BB836:BB899" si="182">(AY836-$BC$2)/$BA836</f>
        <v>-0.29293534194526205</v>
      </c>
      <c r="BC836" s="50"/>
      <c r="BD836" s="50"/>
    </row>
    <row r="837" spans="1:56">
      <c r="A837" s="85">
        <v>836</v>
      </c>
      <c r="B837" s="114">
        <v>0.76319044529791191</v>
      </c>
      <c r="C837" s="114">
        <v>0.84934973918314127</v>
      </c>
      <c r="D837" s="114">
        <v>0.4221021821810329</v>
      </c>
      <c r="E837" s="114">
        <v>0.87895368669295371</v>
      </c>
      <c r="F837" s="114">
        <v>0.38847482639025199</v>
      </c>
      <c r="G837" s="114">
        <v>0.62451938558324516</v>
      </c>
      <c r="H837" s="114">
        <v>0.11981813988335865</v>
      </c>
      <c r="I837" s="114">
        <v>0.36517475597334226</v>
      </c>
      <c r="J837" s="114">
        <v>0.48500485907567636</v>
      </c>
      <c r="K837" s="94">
        <v>0.7439919765790215</v>
      </c>
      <c r="L837" s="95"/>
      <c r="M837" s="96">
        <v>836</v>
      </c>
      <c r="N837" s="117">
        <v>0.71660297320583211</v>
      </c>
      <c r="O837" s="117">
        <v>1.0336484903908629</v>
      </c>
      <c r="P837" s="117">
        <v>-0.19651848684931031</v>
      </c>
      <c r="Q837" s="117">
        <v>1.1697722679070293</v>
      </c>
      <c r="R837" s="117">
        <v>-0.28329637900151727</v>
      </c>
      <c r="S837" s="117">
        <v>0.31737216051130551</v>
      </c>
      <c r="T837" s="117">
        <v>-1.1758963946575358</v>
      </c>
      <c r="U837" s="114">
        <v>-0.34466063965476845</v>
      </c>
      <c r="V837" s="114">
        <v>-3.7596099151002677E-2</v>
      </c>
      <c r="W837" s="88">
        <v>0.65570174351039145</v>
      </c>
      <c r="X837" s="50"/>
      <c r="Y837" s="89">
        <v>836</v>
      </c>
      <c r="Z837" s="114">
        <f>(幕後結果!$AB$2+幕後結果!$AB$4*幕後結果_最佳化!$N1838)*12/3</f>
        <v>0.84140838085680469</v>
      </c>
      <c r="AA837" s="114">
        <f>(幕後結果!$AC$2+幕後結果!$AC$4*幕後結果_最佳化!$O1838)*12/3</f>
        <v>2.9611064726260294</v>
      </c>
      <c r="AB837" s="114">
        <f>(幕後結果!$AD$2+幕後結果!$AD$4*幕後結果_最佳化!$P1838)*12/3</f>
        <v>0.19666875136592588</v>
      </c>
      <c r="AC837" s="114">
        <f>(幕後結果!$AE$2+幕後結果!$AE$4*幕後結果_最佳化!$Q1838)*12/3</f>
        <v>0.45037380060925508</v>
      </c>
      <c r="AD837" s="114">
        <f>(幕後結果!$AF$2+幕後結果!$AF$4*幕後結果_最佳化!$R1838)*12/3</f>
        <v>-0.52356000489015908</v>
      </c>
      <c r="AE837" s="114">
        <f>(幕後結果!$AG$2+幕後結果!$AG$4*幕後結果_最佳化!$S1838)*12/3</f>
        <v>1.2806958629768392</v>
      </c>
      <c r="AF837" s="114">
        <f>(幕後結果!$AH$2+幕後結果!$AH$4*幕後結果_最佳化!$T1838)*12/3</f>
        <v>-0.57585589438720131</v>
      </c>
      <c r="AG837" s="114">
        <f>(幕後結果!$AI$2+幕後結果!$AI$4*幕後結果_最佳化!$U1838)*12/3</f>
        <v>-1.9015988419233978</v>
      </c>
      <c r="AH837" s="114">
        <f>(幕後結果!$AJ$2+幕後結果!$AJ$4*幕後結果_最佳化!$V1838)*12/3</f>
        <v>0.76628508765132464</v>
      </c>
      <c r="AI837" s="90">
        <f>(幕後結果!$AK$2+幕後結果!$AK$4*幕後結果_最佳化!$W1838)*12/3</f>
        <v>1.8503259235861842</v>
      </c>
      <c r="AJ837" s="50"/>
      <c r="AK837" s="50"/>
      <c r="AL837" s="50"/>
      <c r="AM837" s="98">
        <v>836</v>
      </c>
      <c r="AN837" s="118">
        <f t="shared" si="170"/>
        <v>2.864418421217407E-2</v>
      </c>
      <c r="AO837" s="118">
        <f t="shared" si="171"/>
        <v>7.9695296321149856E-2</v>
      </c>
      <c r="AP837" s="118">
        <f t="shared" si="172"/>
        <v>5.0896550630465942E-2</v>
      </c>
      <c r="AQ837" s="118">
        <f t="shared" si="173"/>
        <v>4.3526235447677699E-3</v>
      </c>
      <c r="AR837" s="118">
        <f t="shared" si="174"/>
        <v>8.8486534527056418E-2</v>
      </c>
      <c r="AS837" s="118">
        <f t="shared" si="175"/>
        <v>0.13503648025047371</v>
      </c>
      <c r="AT837" s="118">
        <f t="shared" si="176"/>
        <v>0.16042009336332441</v>
      </c>
      <c r="AU837" s="118">
        <f t="shared" si="177"/>
        <v>3.6937896066763412E-2</v>
      </c>
      <c r="AV837" s="118">
        <f t="shared" si="178"/>
        <v>0.23189168871766219</v>
      </c>
      <c r="AW837" s="118">
        <f t="shared" si="179"/>
        <v>0.18363865236616239</v>
      </c>
      <c r="AX837" s="118">
        <f t="shared" si="180"/>
        <v>1.0000000000000002</v>
      </c>
      <c r="AY837" s="118">
        <f>SUMPRODUCT(AN837:AW837,幕後結果_最佳化!$Z$1005:$AI$1005)</f>
        <v>0.23820679002973405</v>
      </c>
      <c r="AZ837" s="118">
        <f>(SUMPRODUCT(AN837:AW837,MMULT(AN837:AW837,幕後結果!$AB$9:$AK$18)))*252</f>
        <v>4.7458550653319699E-2</v>
      </c>
      <c r="BA837" s="118">
        <f t="shared" si="181"/>
        <v>0.2178498351005107</v>
      </c>
      <c r="BB837" s="113">
        <f t="shared" si="182"/>
        <v>0.89652025644005728</v>
      </c>
      <c r="BC837" s="50"/>
      <c r="BD837" s="50"/>
    </row>
    <row r="838" spans="1:56">
      <c r="A838" s="85">
        <v>837</v>
      </c>
      <c r="B838" s="114">
        <v>0.65167213411096836</v>
      </c>
      <c r="C838" s="114">
        <v>7.2390534250678318E-2</v>
      </c>
      <c r="D838" s="114">
        <v>0.35957653765595365</v>
      </c>
      <c r="E838" s="114">
        <v>3.5618309002785287E-2</v>
      </c>
      <c r="F838" s="114">
        <v>0.2627493037552413</v>
      </c>
      <c r="G838" s="114">
        <v>0.40747619960392867</v>
      </c>
      <c r="H838" s="114">
        <v>0.60174808663782864</v>
      </c>
      <c r="I838" s="114">
        <v>0.34720305106784122</v>
      </c>
      <c r="J838" s="114">
        <v>0.6840883290647346</v>
      </c>
      <c r="K838" s="94">
        <v>0.34264030485485897</v>
      </c>
      <c r="L838" s="95"/>
      <c r="M838" s="96">
        <v>837</v>
      </c>
      <c r="N838" s="117">
        <v>0.38983882583067392</v>
      </c>
      <c r="O838" s="117">
        <v>-1.4582158057231607</v>
      </c>
      <c r="P838" s="117">
        <v>-0.35959091929367154</v>
      </c>
      <c r="Q838" s="117">
        <v>-1.80396612223065</v>
      </c>
      <c r="R838" s="117">
        <v>-0.63489237948089561</v>
      </c>
      <c r="S838" s="117">
        <v>-0.23404196584810991</v>
      </c>
      <c r="T838" s="117">
        <v>0.25787442064243571</v>
      </c>
      <c r="U838" s="114">
        <v>-0.39288272375755512</v>
      </c>
      <c r="V838" s="114">
        <v>0.47916206110610199</v>
      </c>
      <c r="W838" s="88">
        <v>-0.40526788569330552</v>
      </c>
      <c r="X838" s="50"/>
      <c r="Y838" s="89">
        <v>837</v>
      </c>
      <c r="Z838" s="114">
        <f>(幕後結果!$AB$2+幕後結果!$AB$4*幕後結果_最佳化!$N1839)*12/3</f>
        <v>0.43571422399483867</v>
      </c>
      <c r="AA838" s="114">
        <f>(幕後結果!$AC$2+幕後結果!$AC$4*幕後結果_最佳化!$O1839)*12/3</f>
        <v>0.17231388750603416</v>
      </c>
      <c r="AB838" s="114">
        <f>(幕後結果!$AD$2+幕後結果!$AD$4*幕後結果_最佳化!$P1839)*12/3</f>
        <v>-1.3590475177997678</v>
      </c>
      <c r="AC838" s="114">
        <f>(幕後結果!$AE$2+幕後結果!$AE$4*幕後結果_最佳化!$Q1839)*12/3</f>
        <v>-1.7665734161239637</v>
      </c>
      <c r="AD838" s="114">
        <f>(幕後結果!$AF$2+幕後結果!$AF$4*幕後結果_最佳化!$R1839)*12/3</f>
        <v>-1.9337351636169959</v>
      </c>
      <c r="AE838" s="114">
        <f>(幕後結果!$AG$2+幕後結果!$AG$4*幕後結果_最佳化!$S1839)*12/3</f>
        <v>-0.40438800848295503</v>
      </c>
      <c r="AF838" s="114">
        <f>(幕後結果!$AH$2+幕後結果!$AH$4*幕後結果_最佳化!$T1839)*12/3</f>
        <v>-0.57824539561450028</v>
      </c>
      <c r="AG838" s="114">
        <f>(幕後結果!$AI$2+幕後結果!$AI$4*幕後結果_最佳化!$U1839)*12/3</f>
        <v>-2.6324064232567279</v>
      </c>
      <c r="AH838" s="114">
        <f>(幕後結果!$AJ$2+幕後結果!$AJ$4*幕後結果_最佳化!$V1839)*12/3</f>
        <v>0.34433488970562282</v>
      </c>
      <c r="AI838" s="90">
        <f>(幕後結果!$AK$2+幕後結果!$AK$4*幕後結果_最佳化!$W1839)*12/3</f>
        <v>-0.26886746529635597</v>
      </c>
      <c r="AJ838" s="50"/>
      <c r="AK838" s="50"/>
      <c r="AL838" s="50"/>
      <c r="AM838" s="98">
        <v>837</v>
      </c>
      <c r="AN838" s="118">
        <f t="shared" si="170"/>
        <v>5.7557823489192639E-2</v>
      </c>
      <c r="AO838" s="118">
        <f t="shared" si="171"/>
        <v>4.7771693634363128E-2</v>
      </c>
      <c r="AP838" s="118">
        <f t="shared" si="172"/>
        <v>0.1342633737377962</v>
      </c>
      <c r="AQ838" s="118">
        <f t="shared" si="173"/>
        <v>1.9005893640241755E-2</v>
      </c>
      <c r="AR838" s="118">
        <f t="shared" si="174"/>
        <v>0.11662716445009835</v>
      </c>
      <c r="AS838" s="118">
        <f t="shared" si="175"/>
        <v>0.16784514585771559</v>
      </c>
      <c r="AT838" s="118">
        <f t="shared" si="176"/>
        <v>0.17813522383140587</v>
      </c>
      <c r="AU838" s="118">
        <f t="shared" si="177"/>
        <v>0.12218735228845538</v>
      </c>
      <c r="AV838" s="118">
        <f t="shared" si="178"/>
        <v>2.3038519512186478E-2</v>
      </c>
      <c r="AW838" s="118">
        <f t="shared" si="179"/>
        <v>0.13356780955854441</v>
      </c>
      <c r="AX838" s="118">
        <f t="shared" si="180"/>
        <v>0.99999999999999989</v>
      </c>
      <c r="AY838" s="118">
        <f>SUMPRODUCT(AN838:AW838,幕後結果_最佳化!$Z$1005:$AI$1005)</f>
        <v>-0.21088658363649154</v>
      </c>
      <c r="AZ838" s="118">
        <f>(SUMPRODUCT(AN838:AW838,MMULT(AN838:AW838,幕後結果!$AB$9:$AK$18)))*252</f>
        <v>7.1534024776682859E-2</v>
      </c>
      <c r="BA838" s="118">
        <f t="shared" si="181"/>
        <v>0.26745845430025739</v>
      </c>
      <c r="BB838" s="113">
        <f t="shared" si="182"/>
        <v>-0.94888226397802566</v>
      </c>
      <c r="BC838" s="50"/>
      <c r="BD838" s="50"/>
    </row>
    <row r="839" spans="1:56">
      <c r="A839" s="85">
        <v>838</v>
      </c>
      <c r="B839" s="114">
        <v>0.9396871409718579</v>
      </c>
      <c r="C839" s="114">
        <v>0.52850030416073923</v>
      </c>
      <c r="D839" s="114">
        <v>4.6874545405225287E-2</v>
      </c>
      <c r="E839" s="114">
        <v>0.70568334760774953</v>
      </c>
      <c r="F839" s="114">
        <v>0.76428066763987257</v>
      </c>
      <c r="G839" s="114">
        <v>0.82340314595630204</v>
      </c>
      <c r="H839" s="114">
        <v>3.4211304783355212E-2</v>
      </c>
      <c r="I839" s="114">
        <v>0.56789945029685529</v>
      </c>
      <c r="J839" s="114">
        <v>0.25693938833935803</v>
      </c>
      <c r="K839" s="94">
        <v>0.21174054060908087</v>
      </c>
      <c r="L839" s="95"/>
      <c r="M839" s="96">
        <v>838</v>
      </c>
      <c r="N839" s="117">
        <v>1.5521525856557887</v>
      </c>
      <c r="O839" s="117">
        <v>7.1500543924559692E-2</v>
      </c>
      <c r="P839" s="117">
        <v>-1.6759443640086442</v>
      </c>
      <c r="Q839" s="117">
        <v>0.5408176083641103</v>
      </c>
      <c r="R839" s="117">
        <v>0.72014022225612107</v>
      </c>
      <c r="S839" s="117">
        <v>0.9284123627688291</v>
      </c>
      <c r="T839" s="117">
        <v>-1.8222134169521484</v>
      </c>
      <c r="U839" s="114">
        <v>0.17102882631411731</v>
      </c>
      <c r="V839" s="114">
        <v>-0.65280999890297542</v>
      </c>
      <c r="W839" s="88">
        <v>-0.8003965465882924</v>
      </c>
      <c r="X839" s="50"/>
      <c r="Y839" s="89">
        <v>838</v>
      </c>
      <c r="Z839" s="114">
        <f>(幕後結果!$AB$2+幕後結果!$AB$4*幕後結果_最佳化!$N1840)*12/3</f>
        <v>1.8787853338125615</v>
      </c>
      <c r="AA839" s="114">
        <f>(幕後結果!$AC$2+幕後結果!$AC$4*幕後結果_最佳化!$O1840)*12/3</f>
        <v>2.5180974101246201</v>
      </c>
      <c r="AB839" s="114">
        <f>(幕後結果!$AD$2+幕後結果!$AD$4*幕後結果_最佳化!$P1840)*12/3</f>
        <v>-0.84237547666102952</v>
      </c>
      <c r="AC839" s="114">
        <f>(幕後結果!$AE$2+幕後結果!$AE$4*幕後結果_最佳化!$Q1840)*12/3</f>
        <v>2.7162110371987847E-2</v>
      </c>
      <c r="AD839" s="114">
        <f>(幕後結果!$AF$2+幕後結果!$AF$4*幕後結果_最佳化!$R1840)*12/3</f>
        <v>0.35968163004819997</v>
      </c>
      <c r="AE839" s="114">
        <f>(幕後結果!$AG$2+幕後結果!$AG$4*幕後結果_最佳化!$S1840)*12/3</f>
        <v>1.8268586785528889</v>
      </c>
      <c r="AF839" s="114">
        <f>(幕後結果!$AH$2+幕後結果!$AH$4*幕後結果_最佳化!$T1840)*12/3</f>
        <v>-0.94319003402509816</v>
      </c>
      <c r="AG839" s="114">
        <f>(幕後結果!$AI$2+幕後結果!$AI$4*幕後結果_最佳化!$U1840)*12/3</f>
        <v>-1.1529189534774831</v>
      </c>
      <c r="AH839" s="114">
        <f>(幕後結果!$AJ$2+幕後結果!$AJ$4*幕後結果_最佳化!$V1840)*12/3</f>
        <v>3.130452523110272E-2</v>
      </c>
      <c r="AI839" s="90">
        <f>(幕後結果!$AK$2+幕後結果!$AK$4*幕後結果_最佳化!$W1840)*12/3</f>
        <v>0.73366597891987839</v>
      </c>
      <c r="AJ839" s="50"/>
      <c r="AK839" s="50"/>
      <c r="AL839" s="50"/>
      <c r="AM839" s="98">
        <v>838</v>
      </c>
      <c r="AN839" s="118">
        <f t="shared" si="170"/>
        <v>8.9378203654115612E-3</v>
      </c>
      <c r="AO839" s="118">
        <f t="shared" si="171"/>
        <v>5.2437531505793188E-2</v>
      </c>
      <c r="AP839" s="118">
        <f t="shared" si="172"/>
        <v>6.9145283164316965E-2</v>
      </c>
      <c r="AQ839" s="118">
        <f t="shared" si="173"/>
        <v>7.756423327854764E-2</v>
      </c>
      <c r="AR839" s="118">
        <f t="shared" si="174"/>
        <v>0.19522401231486589</v>
      </c>
      <c r="AS839" s="118">
        <f t="shared" si="175"/>
        <v>0.1309244874311109</v>
      </c>
      <c r="AT839" s="118">
        <f t="shared" si="176"/>
        <v>2.5494049513790948E-3</v>
      </c>
      <c r="AU839" s="118">
        <f t="shared" si="177"/>
        <v>0.13071639028335366</v>
      </c>
      <c r="AV839" s="118">
        <f t="shared" si="178"/>
        <v>0.16702227317889939</v>
      </c>
      <c r="AW839" s="118">
        <f t="shared" si="179"/>
        <v>0.16547856352632168</v>
      </c>
      <c r="AX839" s="118">
        <f t="shared" si="180"/>
        <v>1</v>
      </c>
      <c r="AY839" s="118">
        <f>SUMPRODUCT(AN839:AW839,幕後結果_最佳化!$Z$1005:$AI$1005)</f>
        <v>-0.10800722960366993</v>
      </c>
      <c r="AZ839" s="118">
        <f>(SUMPRODUCT(AN839:AW839,MMULT(AN839:AW839,幕後結果!$AB$9:$AK$18)))*252</f>
        <v>6.9993241591734964E-2</v>
      </c>
      <c r="BA839" s="118">
        <f t="shared" si="181"/>
        <v>0.26456235860706823</v>
      </c>
      <c r="BB839" s="113">
        <f t="shared" si="182"/>
        <v>-0.57040325161222005</v>
      </c>
      <c r="BC839" s="50"/>
      <c r="BD839" s="50"/>
    </row>
    <row r="840" spans="1:56">
      <c r="A840" s="85">
        <v>839</v>
      </c>
      <c r="B840" s="114">
        <v>0.79800397019495795</v>
      </c>
      <c r="C840" s="114">
        <v>0.13510822075338025</v>
      </c>
      <c r="D840" s="114">
        <v>0.23990530102894847</v>
      </c>
      <c r="E840" s="114">
        <v>0.63397849635827552</v>
      </c>
      <c r="F840" s="114">
        <v>0.74572015406653192</v>
      </c>
      <c r="G840" s="114">
        <v>0.24944661684408231</v>
      </c>
      <c r="H840" s="114">
        <v>0.96934939279368293</v>
      </c>
      <c r="I840" s="114">
        <v>0.37179197649044071</v>
      </c>
      <c r="J840" s="114">
        <v>0.47752416309647239</v>
      </c>
      <c r="K840" s="94">
        <v>3.4458153197779229E-2</v>
      </c>
      <c r="L840" s="95"/>
      <c r="M840" s="96">
        <v>839</v>
      </c>
      <c r="N840" s="117">
        <v>0.83451283170841006</v>
      </c>
      <c r="O840" s="117">
        <v>-1.1025642521724908</v>
      </c>
      <c r="P840" s="117">
        <v>-0.70660721812562055</v>
      </c>
      <c r="Q840" s="117">
        <v>0.34240914499315506</v>
      </c>
      <c r="R840" s="117">
        <v>0.66108205645855922</v>
      </c>
      <c r="S840" s="117">
        <v>-0.67623219672141444</v>
      </c>
      <c r="T840" s="117">
        <v>1.871316575370864</v>
      </c>
      <c r="U840" s="114">
        <v>-0.32711097264369959</v>
      </c>
      <c r="V840" s="114">
        <v>-5.6368404857283033E-2</v>
      </c>
      <c r="W840" s="88">
        <v>-1.8189680384700107</v>
      </c>
      <c r="X840" s="50"/>
      <c r="Y840" s="89">
        <v>839</v>
      </c>
      <c r="Z840" s="114">
        <f>(幕後結果!$AB$2+幕後結果!$AB$4*幕後結果_最佳化!$N1841)*12/3</f>
        <v>0.98779941247753256</v>
      </c>
      <c r="AA840" s="114">
        <f>(幕後結果!$AC$2+幕後結果!$AC$4*幕後結果_最佳化!$O1841)*12/3</f>
        <v>0.83265692191087215</v>
      </c>
      <c r="AB840" s="114">
        <f>(幕後結果!$AD$2+幕後結果!$AD$4*幕後結果_最佳化!$P1841)*12/3</f>
        <v>-1.0925412426061805</v>
      </c>
      <c r="AC840" s="114">
        <f>(幕後結果!$AE$2+幕後結果!$AE$4*幕後結果_最佳化!$Q1841)*12/3</f>
        <v>-0.30999670560978854</v>
      </c>
      <c r="AD840" s="114">
        <f>(幕後結果!$AF$2+幕後結果!$AF$4*幕後結果_最佳化!$R1841)*12/3</f>
        <v>-3.1483394152459043E-2</v>
      </c>
      <c r="AE840" s="114">
        <f>(幕後結果!$AG$2+幕後結果!$AG$4*幕後結果_最佳化!$S1841)*12/3</f>
        <v>-1.3616595362297701E-2</v>
      </c>
      <c r="AF840" s="114">
        <f>(幕後結果!$AH$2+幕後結果!$AH$4*幕後結果_最佳化!$T1841)*12/3</f>
        <v>0.44332276250958608</v>
      </c>
      <c r="AG840" s="114">
        <f>(幕後結果!$AI$2+幕後結果!$AI$4*幕後結果_最佳化!$U1841)*12/3</f>
        <v>-1.2920361349022338</v>
      </c>
      <c r="AH840" s="114">
        <f>(幕後結果!$AJ$2+幕後結果!$AJ$4*幕後結果_最佳化!$V1841)*12/3</f>
        <v>0.89883144051330677</v>
      </c>
      <c r="AI840" s="90">
        <f>(幕後結果!$AK$2+幕後結果!$AK$4*幕後結果_最佳化!$W1841)*12/3</f>
        <v>-7.4412094558170772E-2</v>
      </c>
      <c r="AJ840" s="50"/>
      <c r="AK840" s="50"/>
      <c r="AL840" s="50"/>
      <c r="AM840" s="98">
        <v>839</v>
      </c>
      <c r="AN840" s="118">
        <f t="shared" si="170"/>
        <v>0.1808416541148993</v>
      </c>
      <c r="AO840" s="118">
        <f t="shared" si="171"/>
        <v>1.4649286814767565E-2</v>
      </c>
      <c r="AP840" s="118">
        <f t="shared" si="172"/>
        <v>0.12452709436192867</v>
      </c>
      <c r="AQ840" s="118">
        <f t="shared" si="173"/>
        <v>5.5128599501743689E-2</v>
      </c>
      <c r="AR840" s="118">
        <f t="shared" si="174"/>
        <v>0.17948830562170953</v>
      </c>
      <c r="AS840" s="118">
        <f t="shared" si="175"/>
        <v>0.19063963931426567</v>
      </c>
      <c r="AT840" s="118">
        <f t="shared" si="176"/>
        <v>2.260092063972572E-2</v>
      </c>
      <c r="AU840" s="118">
        <f t="shared" si="177"/>
        <v>0.11867098470929861</v>
      </c>
      <c r="AV840" s="118">
        <f t="shared" si="178"/>
        <v>8.2502178021130454E-2</v>
      </c>
      <c r="AW840" s="118">
        <f t="shared" si="179"/>
        <v>3.0951336900530705E-2</v>
      </c>
      <c r="AX840" s="118">
        <f t="shared" si="180"/>
        <v>1</v>
      </c>
      <c r="AY840" s="118">
        <f>SUMPRODUCT(AN840:AW840,幕後結果_最佳化!$Z$1005:$AI$1005)</f>
        <v>-0.30630767423381905</v>
      </c>
      <c r="AZ840" s="118">
        <f>(SUMPRODUCT(AN840:AW840,MMULT(AN840:AW840,幕後結果!$AB$9:$AK$18)))*252</f>
        <v>9.3502514719596502E-2</v>
      </c>
      <c r="BA840" s="118">
        <f t="shared" si="181"/>
        <v>0.30578180900700502</v>
      </c>
      <c r="BB840" s="113">
        <f t="shared" si="182"/>
        <v>-1.1420158555796207</v>
      </c>
      <c r="BC840" s="50"/>
      <c r="BD840" s="50"/>
    </row>
    <row r="841" spans="1:56">
      <c r="A841" s="85">
        <v>840</v>
      </c>
      <c r="B841" s="114">
        <v>0.10517902453213113</v>
      </c>
      <c r="C841" s="114">
        <v>0.8394337423880287</v>
      </c>
      <c r="D841" s="114">
        <v>0.76239449610726728</v>
      </c>
      <c r="E841" s="114">
        <v>0.19701069944708571</v>
      </c>
      <c r="F841" s="114">
        <v>0.49738269413735714</v>
      </c>
      <c r="G841" s="114">
        <v>0.95986029328759837</v>
      </c>
      <c r="H841" s="114">
        <v>2.9786237005571925E-2</v>
      </c>
      <c r="I841" s="114">
        <v>0.21101788779392616</v>
      </c>
      <c r="J841" s="114">
        <v>0.35753458488245249</v>
      </c>
      <c r="K841" s="94">
        <v>0.99920762498429161</v>
      </c>
      <c r="L841" s="95"/>
      <c r="M841" s="96">
        <v>840</v>
      </c>
      <c r="N841" s="117">
        <v>-1.2525815053569351</v>
      </c>
      <c r="O841" s="117">
        <v>0.99213327751338454</v>
      </c>
      <c r="P841" s="117">
        <v>0.71402615288690363</v>
      </c>
      <c r="Q841" s="117">
        <v>-0.85234723103671084</v>
      </c>
      <c r="R841" s="117">
        <v>-6.5606599426248297E-3</v>
      </c>
      <c r="S841" s="117">
        <v>1.7490671461438083</v>
      </c>
      <c r="T841" s="117">
        <v>-1.8839445669642267</v>
      </c>
      <c r="U841" s="114">
        <v>-0.80289439564518261</v>
      </c>
      <c r="V841" s="114">
        <v>-0.3650565824297945</v>
      </c>
      <c r="W841" s="88">
        <v>3.158699130283098</v>
      </c>
      <c r="X841" s="50"/>
      <c r="Y841" s="89">
        <v>840</v>
      </c>
      <c r="Z841" s="114">
        <f>(幕後結果!$AB$2+幕後結果!$AB$4*幕後結果_最佳化!$N1842)*12/3</f>
        <v>-1.6034333900458932</v>
      </c>
      <c r="AA841" s="114">
        <f>(幕後結果!$AC$2+幕後結果!$AC$4*幕後結果_最佳化!$O1842)*12/3</f>
        <v>1.6205084348648162</v>
      </c>
      <c r="AB841" s="114">
        <f>(幕後結果!$AD$2+幕後結果!$AD$4*幕後結果_最佳化!$P1842)*12/3</f>
        <v>-1.0042705701863994</v>
      </c>
      <c r="AC841" s="114">
        <f>(幕後結果!$AE$2+幕後結果!$AE$4*幕後結果_最佳化!$Q1842)*12/3</f>
        <v>-1.0454898337430072</v>
      </c>
      <c r="AD841" s="114">
        <f>(幕後結果!$AF$2+幕後結果!$AF$4*幕後結果_最佳化!$R1842)*12/3</f>
        <v>-1.2393727396446976</v>
      </c>
      <c r="AE841" s="114">
        <f>(幕後結果!$AG$2+幕後結果!$AG$4*幕後結果_最佳化!$S1842)*12/3</f>
        <v>1.7479861735388063</v>
      </c>
      <c r="AF841" s="114">
        <f>(幕後結果!$AH$2+幕後結果!$AH$4*幕後結果_最佳化!$T1842)*12/3</f>
        <v>-1.108815254063984</v>
      </c>
      <c r="AG841" s="114">
        <f>(幕後結果!$AI$2+幕後結果!$AI$4*幕後結果_最佳化!$U1842)*12/3</f>
        <v>-3.5967860678300432</v>
      </c>
      <c r="AH841" s="114">
        <f>(幕後結果!$AJ$2+幕後結果!$AJ$4*幕後結果_最佳化!$V1842)*12/3</f>
        <v>0.14294600042410222</v>
      </c>
      <c r="AI841" s="90">
        <f>(幕後結果!$AK$2+幕後結果!$AK$4*幕後結果_最佳化!$W1842)*12/3</f>
        <v>2.4743272934465224</v>
      </c>
      <c r="AJ841" s="50"/>
      <c r="AK841" s="50"/>
      <c r="AL841" s="50"/>
      <c r="AM841" s="98">
        <v>840</v>
      </c>
      <c r="AN841" s="118">
        <f t="shared" si="170"/>
        <v>0.13734519047500376</v>
      </c>
      <c r="AO841" s="118">
        <f t="shared" si="171"/>
        <v>9.0316324763240682E-2</v>
      </c>
      <c r="AP841" s="118">
        <f t="shared" si="172"/>
        <v>0.13279471464941289</v>
      </c>
      <c r="AQ841" s="118">
        <f t="shared" si="173"/>
        <v>9.5143885054395971E-2</v>
      </c>
      <c r="AR841" s="118">
        <f t="shared" si="174"/>
        <v>2.0247381736603551E-2</v>
      </c>
      <c r="AS841" s="118">
        <f t="shared" si="175"/>
        <v>0.15215584594422782</v>
      </c>
      <c r="AT841" s="118">
        <f t="shared" si="176"/>
        <v>6.3003361144315762E-2</v>
      </c>
      <c r="AU841" s="118">
        <f t="shared" si="177"/>
        <v>0.1097621817448826</v>
      </c>
      <c r="AV841" s="118">
        <f t="shared" si="178"/>
        <v>0.15391601498881785</v>
      </c>
      <c r="AW841" s="118">
        <f t="shared" si="179"/>
        <v>4.5315099499099142E-2</v>
      </c>
      <c r="AX841" s="118">
        <f t="shared" si="180"/>
        <v>1.0000000000000002</v>
      </c>
      <c r="AY841" s="118">
        <f>SUMPRODUCT(AN841:AW841,幕後結果_最佳化!$Z$1005:$AI$1005)</f>
        <v>-3.9494684879448703E-2</v>
      </c>
      <c r="AZ841" s="118">
        <f>(SUMPRODUCT(AN841:AW841,MMULT(AN841:AW841,幕後結果!$AB$9:$AK$18)))*252</f>
        <v>7.4851158238865248E-2</v>
      </c>
      <c r="BA841" s="118">
        <f t="shared" si="181"/>
        <v>0.27358939716090103</v>
      </c>
      <c r="BB841" s="113">
        <f t="shared" si="182"/>
        <v>-0.30116183497780602</v>
      </c>
      <c r="BC841" s="50"/>
      <c r="BD841" s="50"/>
    </row>
    <row r="842" spans="1:56">
      <c r="A842" s="85">
        <v>841</v>
      </c>
      <c r="B842" s="114">
        <v>0.36315529418767123</v>
      </c>
      <c r="C842" s="114">
        <v>0.53648995013431366</v>
      </c>
      <c r="D842" s="114">
        <v>0.37549716833814029</v>
      </c>
      <c r="E842" s="114">
        <v>0.535579932084568</v>
      </c>
      <c r="F842" s="114">
        <v>0.86365570275845638</v>
      </c>
      <c r="G842" s="114">
        <v>0.78260782919708838</v>
      </c>
      <c r="H842" s="114">
        <v>0.97123072204402883</v>
      </c>
      <c r="I842" s="114">
        <v>6.6832858678355533E-2</v>
      </c>
      <c r="J842" s="114">
        <v>0.34058214130739595</v>
      </c>
      <c r="K842" s="94">
        <v>3.4283127924095824E-2</v>
      </c>
      <c r="L842" s="95"/>
      <c r="M842" s="96">
        <v>841</v>
      </c>
      <c r="N842" s="117">
        <v>-0.35003745527087432</v>
      </c>
      <c r="O842" s="117">
        <v>9.1594653187607109E-2</v>
      </c>
      <c r="P842" s="117">
        <v>-0.31732852299838771</v>
      </c>
      <c r="Q842" s="117">
        <v>8.9304225746234325E-2</v>
      </c>
      <c r="R842" s="117">
        <v>1.0968920270207452</v>
      </c>
      <c r="S842" s="117">
        <v>0.78103086507792818</v>
      </c>
      <c r="T842" s="117">
        <v>1.8991971760342221</v>
      </c>
      <c r="U842" s="114">
        <v>-1.4998019296278424</v>
      </c>
      <c r="V842" s="114">
        <v>-0.41087488029967734</v>
      </c>
      <c r="W842" s="88">
        <v>-1.8212671601391563</v>
      </c>
      <c r="X842" s="50"/>
      <c r="Y842" s="89">
        <v>841</v>
      </c>
      <c r="Z842" s="114">
        <f>(幕後結果!$AB$2+幕後結果!$AB$4*幕後結果_最佳化!$N1843)*12/3</f>
        <v>-0.48287946645383095</v>
      </c>
      <c r="AA842" s="114">
        <f>(幕後結果!$AC$2+幕後結果!$AC$4*幕後結果_最佳化!$O1843)*12/3</f>
        <v>1.2852762210076312</v>
      </c>
      <c r="AB842" s="114">
        <f>(幕後結果!$AD$2+幕後結果!$AD$4*幕後結果_最佳化!$P1843)*12/3</f>
        <v>-1.4764615814851301</v>
      </c>
      <c r="AC842" s="114">
        <f>(幕後結果!$AE$2+幕後結果!$AE$4*幕後結果_最佳化!$Q1843)*12/3</f>
        <v>-0.45410954063536763</v>
      </c>
      <c r="AD842" s="114">
        <f>(幕後結果!$AF$2+幕後結果!$AF$4*幕後結果_最佳化!$R1843)*12/3</f>
        <v>0.1385189239018968</v>
      </c>
      <c r="AE842" s="114">
        <f>(幕後結果!$AG$2+幕後結果!$AG$4*幕後結果_最佳化!$S1843)*12/3</f>
        <v>1.24800338910913</v>
      </c>
      <c r="AF842" s="114">
        <f>(幕後結果!$AH$2+幕後結果!$AH$4*幕後結果_最佳化!$T1843)*12/3</f>
        <v>0.50954317951735184</v>
      </c>
      <c r="AG842" s="114">
        <f>(幕後結果!$AI$2+幕後結果!$AI$4*幕後結果_最佳化!$U1843)*12/3</f>
        <v>-3.3065957180700845</v>
      </c>
      <c r="AH842" s="114">
        <f>(幕後結果!$AJ$2+幕後結果!$AJ$4*幕後結果_最佳化!$V1843)*12/3</f>
        <v>0.94663995398623368</v>
      </c>
      <c r="AI842" s="90">
        <f>(幕後結果!$AK$2+幕後結果!$AK$4*幕後結果_最佳化!$W1843)*12/3</f>
        <v>-0.54475784162100938</v>
      </c>
      <c r="AJ842" s="50"/>
      <c r="AK842" s="50"/>
      <c r="AL842" s="50"/>
      <c r="AM842" s="98">
        <v>841</v>
      </c>
      <c r="AN842" s="118">
        <f t="shared" si="170"/>
        <v>0.13846663863986797</v>
      </c>
      <c r="AO842" s="118">
        <f t="shared" si="171"/>
        <v>9.2279526418928601E-2</v>
      </c>
      <c r="AP842" s="118">
        <f t="shared" si="172"/>
        <v>0.16681857747675954</v>
      </c>
      <c r="AQ842" s="118">
        <f t="shared" si="173"/>
        <v>0.15673150420470541</v>
      </c>
      <c r="AR842" s="118">
        <f t="shared" si="174"/>
        <v>2.2660253808835979E-2</v>
      </c>
      <c r="AS842" s="118">
        <f t="shared" si="175"/>
        <v>1.8681968377642723E-2</v>
      </c>
      <c r="AT842" s="118">
        <f t="shared" si="176"/>
        <v>8.9614791812237388E-2</v>
      </c>
      <c r="AU842" s="118">
        <f t="shared" si="177"/>
        <v>0.13573016307282645</v>
      </c>
      <c r="AV842" s="118">
        <f t="shared" si="178"/>
        <v>0.12800147017649011</v>
      </c>
      <c r="AW842" s="118">
        <f t="shared" si="179"/>
        <v>5.1015106011705759E-2</v>
      </c>
      <c r="AX842" s="118">
        <f t="shared" si="180"/>
        <v>1</v>
      </c>
      <c r="AY842" s="118">
        <f>SUMPRODUCT(AN842:AW842,幕後結果_最佳化!$Z$1005:$AI$1005)</f>
        <v>-0.21980934591752971</v>
      </c>
      <c r="AZ842" s="118">
        <f>(SUMPRODUCT(AN842:AW842,MMULT(AN842:AW842,幕後結果!$AB$9:$AK$18)))*252</f>
        <v>7.9384457414611878E-2</v>
      </c>
      <c r="BA842" s="118">
        <f t="shared" si="181"/>
        <v>0.28175247543652898</v>
      </c>
      <c r="BB842" s="113">
        <f t="shared" si="182"/>
        <v>-0.93241184664129362</v>
      </c>
      <c r="BC842" s="50"/>
      <c r="BD842" s="50"/>
    </row>
    <row r="843" spans="1:56">
      <c r="A843" s="85">
        <v>842</v>
      </c>
      <c r="B843" s="114">
        <v>0.21474306771153806</v>
      </c>
      <c r="C843" s="114">
        <v>0.12647829413316414</v>
      </c>
      <c r="D843" s="114">
        <v>0.55077858247264122</v>
      </c>
      <c r="E843" s="114">
        <v>0.27289023475396346</v>
      </c>
      <c r="F843" s="114">
        <v>0.31852293193142645</v>
      </c>
      <c r="G843" s="114">
        <v>0.95473815227883163</v>
      </c>
      <c r="H843" s="114">
        <v>0.41140740701109402</v>
      </c>
      <c r="I843" s="114">
        <v>0.38702939012708781</v>
      </c>
      <c r="J843" s="114">
        <v>0.46631997423191818</v>
      </c>
      <c r="K843" s="94">
        <v>0.37650058771658435</v>
      </c>
      <c r="L843" s="95"/>
      <c r="M843" s="96">
        <v>842</v>
      </c>
      <c r="N843" s="117">
        <v>-0.7900712903043241</v>
      </c>
      <c r="O843" s="117">
        <v>-1.1431975283357336</v>
      </c>
      <c r="P843" s="117">
        <v>0.12762867788303592</v>
      </c>
      <c r="Q843" s="117">
        <v>-0.60409502117110958</v>
      </c>
      <c r="R843" s="117">
        <v>-0.47183318259491064</v>
      </c>
      <c r="S843" s="117">
        <v>1.6926416640331465</v>
      </c>
      <c r="T843" s="117">
        <v>-0.2239260903332595</v>
      </c>
      <c r="U843" s="114">
        <v>-0.28706992439229484</v>
      </c>
      <c r="V843" s="114">
        <v>-8.4523840777680576E-2</v>
      </c>
      <c r="W843" s="88">
        <v>-0.31468455080057106</v>
      </c>
      <c r="X843" s="50"/>
      <c r="Y843" s="89">
        <v>842</v>
      </c>
      <c r="Z843" s="114">
        <f>(幕後結果!$AB$2+幕後結果!$AB$4*幕後結果_最佳化!$N1844)*12/3</f>
        <v>-1.0292036489831793</v>
      </c>
      <c r="AA843" s="114">
        <f>(幕後結果!$AC$2+幕後結果!$AC$4*幕後結果_最佳化!$O1844)*12/3</f>
        <v>-0.27993324166890621</v>
      </c>
      <c r="AB843" s="114">
        <f>(幕後結果!$AD$2+幕後結果!$AD$4*幕後結果_最佳化!$P1844)*12/3</f>
        <v>-1.9991055022626874</v>
      </c>
      <c r="AC843" s="114">
        <f>(幕後結果!$AE$2+幕後結果!$AE$4*幕後結果_最佳化!$Q1844)*12/3</f>
        <v>-1.0844902910399479</v>
      </c>
      <c r="AD843" s="114">
        <f>(幕後結果!$AF$2+幕後結果!$AF$4*幕後結果_最佳化!$R1844)*12/3</f>
        <v>-1.8912752377948963</v>
      </c>
      <c r="AE843" s="114">
        <f>(幕後結果!$AG$2+幕後結果!$AG$4*幕後結果_最佳化!$S1844)*12/3</f>
        <v>1.3222260496365288</v>
      </c>
      <c r="AF843" s="114">
        <f>(幕後結果!$AH$2+幕後結果!$AH$4*幕後結果_最佳化!$T1844)*12/3</f>
        <v>-0.56941541830319298</v>
      </c>
      <c r="AG843" s="114">
        <f>(幕後結果!$AI$2+幕後結果!$AI$4*幕後結果_最佳化!$U1844)*12/3</f>
        <v>-2.3661017422632171</v>
      </c>
      <c r="AH843" s="114">
        <f>(幕後結果!$AJ$2+幕後結果!$AJ$4*幕後結果_最佳化!$V1844)*12/3</f>
        <v>0.41768229299140125</v>
      </c>
      <c r="AI843" s="90">
        <f>(幕後結果!$AK$2+幕後結果!$AK$4*幕後結果_最佳化!$W1844)*12/3</f>
        <v>2.6189474876334384E-2</v>
      </c>
      <c r="AJ843" s="50"/>
      <c r="AK843" s="50"/>
      <c r="AL843" s="50"/>
      <c r="AM843" s="98">
        <v>842</v>
      </c>
      <c r="AN843" s="118">
        <f t="shared" si="170"/>
        <v>6.9981366451533328E-2</v>
      </c>
      <c r="AO843" s="118">
        <f t="shared" si="171"/>
        <v>0.13498582538213785</v>
      </c>
      <c r="AP843" s="118">
        <f t="shared" si="172"/>
        <v>0.11500776326968178</v>
      </c>
      <c r="AQ843" s="118">
        <f t="shared" si="173"/>
        <v>0.1167206427615408</v>
      </c>
      <c r="AR843" s="118">
        <f t="shared" si="174"/>
        <v>4.2173224600235856E-2</v>
      </c>
      <c r="AS843" s="118">
        <f t="shared" si="175"/>
        <v>8.7579467534361716E-2</v>
      </c>
      <c r="AT843" s="118">
        <f t="shared" si="176"/>
        <v>7.8362131762005918E-2</v>
      </c>
      <c r="AU843" s="118">
        <f t="shared" si="177"/>
        <v>3.1763791529674457E-2</v>
      </c>
      <c r="AV843" s="118">
        <f t="shared" si="178"/>
        <v>0.15131668556283331</v>
      </c>
      <c r="AW843" s="118">
        <f t="shared" si="179"/>
        <v>0.17210910114599512</v>
      </c>
      <c r="AX843" s="118">
        <f t="shared" si="180"/>
        <v>1.0000000000000002</v>
      </c>
      <c r="AY843" s="118">
        <f>SUMPRODUCT(AN843:AW843,幕後結果_最佳化!$Z$1005:$AI$1005)</f>
        <v>0.20673120089996083</v>
      </c>
      <c r="AZ843" s="118">
        <f>(SUMPRODUCT(AN843:AW843,MMULT(AN843:AW843,幕後結果!$AB$9:$AK$18)))*252</f>
        <v>6.2565909278692169E-2</v>
      </c>
      <c r="BA843" s="118">
        <f t="shared" si="181"/>
        <v>0.2501317838234321</v>
      </c>
      <c r="BB843" s="113">
        <f t="shared" si="182"/>
        <v>0.65497954076723497</v>
      </c>
      <c r="BC843" s="50"/>
      <c r="BD843" s="50"/>
    </row>
    <row r="844" spans="1:56">
      <c r="A844" s="85">
        <v>843</v>
      </c>
      <c r="B844" s="114">
        <v>0.40341433890576983</v>
      </c>
      <c r="C844" s="114">
        <v>0.35460071420285733</v>
      </c>
      <c r="D844" s="114">
        <v>0.91279198376432702</v>
      </c>
      <c r="E844" s="114">
        <v>0.86148708676947661</v>
      </c>
      <c r="F844" s="114">
        <v>0.24335628739946946</v>
      </c>
      <c r="G844" s="114">
        <v>0.37669091750401051</v>
      </c>
      <c r="H844" s="114">
        <v>2.4671046775215366E-2</v>
      </c>
      <c r="I844" s="114">
        <v>0.19001245972055658</v>
      </c>
      <c r="J844" s="114">
        <v>0.43338735260326322</v>
      </c>
      <c r="K844" s="94">
        <v>0.52957644565947737</v>
      </c>
      <c r="L844" s="95"/>
      <c r="M844" s="96">
        <v>843</v>
      </c>
      <c r="N844" s="117">
        <v>-0.24451927222992653</v>
      </c>
      <c r="O844" s="117">
        <v>-0.37292881081074519</v>
      </c>
      <c r="P844" s="117">
        <v>1.3581501888242629</v>
      </c>
      <c r="Q844" s="117">
        <v>1.0870248525211821</v>
      </c>
      <c r="R844" s="117">
        <v>-0.69554698834153084</v>
      </c>
      <c r="S844" s="117">
        <v>-0.31418328766783454</v>
      </c>
      <c r="T844" s="117">
        <v>-1.9656237069916984</v>
      </c>
      <c r="U844" s="114">
        <v>-0.87785038103578106</v>
      </c>
      <c r="V844" s="114">
        <v>-0.16775667818677351</v>
      </c>
      <c r="W844" s="88">
        <v>7.4205199470264549E-2</v>
      </c>
      <c r="X844" s="50"/>
      <c r="Y844" s="89">
        <v>843</v>
      </c>
      <c r="Z844" s="114">
        <f>(幕後結果!$AB$2+幕後結果!$AB$4*幕後結果_最佳化!$N1845)*12/3</f>
        <v>-0.35187332442058067</v>
      </c>
      <c r="AA844" s="114">
        <f>(幕後結果!$AC$2+幕後結果!$AC$4*幕後結果_最佳化!$O1845)*12/3</f>
        <v>0.87508204300320658</v>
      </c>
      <c r="AB844" s="114">
        <f>(幕後結果!$AD$2+幕後結果!$AD$4*幕後結果_最佳化!$P1845)*12/3</f>
        <v>0.19846946921336661</v>
      </c>
      <c r="AC844" s="114">
        <f>(幕後結果!$AE$2+幕後結果!$AE$4*幕後結果_最佳化!$Q1845)*12/3</f>
        <v>0.13378385661679543</v>
      </c>
      <c r="AD844" s="114">
        <f>(幕後結果!$AF$2+幕後結果!$AF$4*幕後結果_最佳化!$R1845)*12/3</f>
        <v>-1.2952358664356962</v>
      </c>
      <c r="AE844" s="114">
        <f>(幕後結果!$AG$2+幕後結果!$AG$4*幕後結果_最佳化!$S1845)*12/3</f>
        <v>0.19872894678277497</v>
      </c>
      <c r="AF844" s="114">
        <f>(幕後結果!$AH$2+幕後結果!$AH$4*幕後結果_最佳化!$T1845)*12/3</f>
        <v>-0.96251167423936612</v>
      </c>
      <c r="AG844" s="114">
        <f>(幕後結果!$AI$2+幕後結果!$AI$4*幕後結果_最佳化!$U1845)*12/3</f>
        <v>-2.5038624862837651</v>
      </c>
      <c r="AH844" s="114">
        <f>(幕後結果!$AJ$2+幕後結果!$AJ$4*幕後結果_最佳化!$V1845)*12/3</f>
        <v>0.33684976046511356</v>
      </c>
      <c r="AI844" s="90">
        <f>(幕後結果!$AK$2+幕後結果!$AK$4*幕後結果_最佳化!$W1845)*12/3</f>
        <v>0.73016954520246402</v>
      </c>
      <c r="AJ844" s="50"/>
      <c r="AK844" s="50"/>
      <c r="AL844" s="50"/>
      <c r="AM844" s="98">
        <v>843</v>
      </c>
      <c r="AN844" s="118">
        <f t="shared" si="170"/>
        <v>5.8782710276489375E-2</v>
      </c>
      <c r="AO844" s="118">
        <f t="shared" si="171"/>
        <v>0.22446670628243057</v>
      </c>
      <c r="AP844" s="118">
        <f t="shared" si="172"/>
        <v>0.11196930117148271</v>
      </c>
      <c r="AQ844" s="118">
        <f t="shared" si="173"/>
        <v>0.22724135127548434</v>
      </c>
      <c r="AR844" s="118">
        <f t="shared" si="174"/>
        <v>1.4977793139828699E-2</v>
      </c>
      <c r="AS844" s="118">
        <f t="shared" si="175"/>
        <v>3.4696179445846215E-2</v>
      </c>
      <c r="AT844" s="118">
        <f t="shared" si="176"/>
        <v>0.19307103011525575</v>
      </c>
      <c r="AU844" s="118">
        <f t="shared" si="177"/>
        <v>4.8549991446218098E-2</v>
      </c>
      <c r="AV844" s="118">
        <f t="shared" si="178"/>
        <v>2.8805651210943084E-2</v>
      </c>
      <c r="AW844" s="118">
        <f t="shared" si="179"/>
        <v>5.7439285636021117E-2</v>
      </c>
      <c r="AX844" s="118">
        <f t="shared" si="180"/>
        <v>1</v>
      </c>
      <c r="AY844" s="118">
        <f>SUMPRODUCT(AN844:AW844,幕後結果_最佳化!$Z$1005:$AI$1005)</f>
        <v>3.9086240526387581E-2</v>
      </c>
      <c r="AZ844" s="118">
        <f>(SUMPRODUCT(AN844:AW844,MMULT(AN844:AW844,幕後結果!$AB$9:$AK$18)))*252</f>
        <v>6.3202876780455886E-2</v>
      </c>
      <c r="BA844" s="118">
        <f t="shared" si="181"/>
        <v>0.25140182334353878</v>
      </c>
      <c r="BB844" s="113">
        <f t="shared" si="182"/>
        <v>-1.5169975391948313E-2</v>
      </c>
      <c r="BC844" s="50"/>
      <c r="BD844" s="50"/>
    </row>
    <row r="845" spans="1:56">
      <c r="A845" s="85">
        <v>844</v>
      </c>
      <c r="B845" s="114">
        <v>0.84504587628154737</v>
      </c>
      <c r="C845" s="114">
        <v>0.11050254612779686</v>
      </c>
      <c r="D845" s="114">
        <v>0.3232119479945077</v>
      </c>
      <c r="E845" s="114">
        <v>0.10867436102987083</v>
      </c>
      <c r="F845" s="114">
        <v>0.2519681853805753</v>
      </c>
      <c r="G845" s="114">
        <v>0.10243998994414727</v>
      </c>
      <c r="H845" s="114">
        <v>0.76901205277487827</v>
      </c>
      <c r="I845" s="114">
        <v>0.21982305311153749</v>
      </c>
      <c r="J845" s="114">
        <v>0.21519736658477107</v>
      </c>
      <c r="K845" s="94">
        <v>9.2619199393905616E-2</v>
      </c>
      <c r="L845" s="95"/>
      <c r="M845" s="96">
        <v>844</v>
      </c>
      <c r="N845" s="117">
        <v>1.0154145767753247</v>
      </c>
      <c r="O845" s="117">
        <v>-1.2238598757005039</v>
      </c>
      <c r="P845" s="117">
        <v>-0.45873580888228316</v>
      </c>
      <c r="Q845" s="117">
        <v>-1.233608773767068</v>
      </c>
      <c r="R845" s="117">
        <v>-0.66830899812216193</v>
      </c>
      <c r="S845" s="117">
        <v>-1.2677703320560443</v>
      </c>
      <c r="T845" s="117">
        <v>0.73559715506272794</v>
      </c>
      <c r="U845" s="114">
        <v>-0.77279095675648102</v>
      </c>
      <c r="V845" s="114">
        <v>-0.78851635963995259</v>
      </c>
      <c r="W845" s="88">
        <v>-1.3247972752776802</v>
      </c>
      <c r="X845" s="50"/>
      <c r="Y845" s="89">
        <v>844</v>
      </c>
      <c r="Z845" s="114">
        <f>(幕後結果!$AB$2+幕後結果!$AB$4*幕後結果_最佳化!$N1846)*12/3</f>
        <v>1.2123980458628538</v>
      </c>
      <c r="AA845" s="114">
        <f>(幕後結果!$AC$2+幕後結果!$AC$4*幕後結果_最佳化!$O1846)*12/3</f>
        <v>0.82660708467143984</v>
      </c>
      <c r="AB845" s="114">
        <f>(幕後結果!$AD$2+幕後結果!$AD$4*幕後結果_最佳化!$P1846)*12/3</f>
        <v>-0.68718360387031729</v>
      </c>
      <c r="AC845" s="114">
        <f>(幕後結果!$AE$2+幕後結果!$AE$4*幕後結果_最佳化!$Q1846)*12/3</f>
        <v>-1.3125466082095212</v>
      </c>
      <c r="AD845" s="114">
        <f>(幕後結果!$AF$2+幕後結果!$AF$4*幕後結果_最佳化!$R1846)*12/3</f>
        <v>-1.6008869437190267</v>
      </c>
      <c r="AE845" s="114">
        <f>(幕後結果!$AG$2+幕後結果!$AG$4*幕後結果_最佳化!$S1846)*12/3</f>
        <v>-1.0142523387578439</v>
      </c>
      <c r="AF845" s="114">
        <f>(幕後結果!$AH$2+幕後結果!$AH$4*幕後結果_最佳化!$T1846)*12/3</f>
        <v>-0.29904211146196646</v>
      </c>
      <c r="AG845" s="114">
        <f>(幕後結果!$AI$2+幕後結果!$AI$4*幕後結果_最佳化!$U1846)*12/3</f>
        <v>-2.7875189839328591</v>
      </c>
      <c r="AH845" s="114">
        <f>(幕後結果!$AJ$2+幕後結果!$AJ$4*幕後結果_最佳化!$V1846)*12/3</f>
        <v>-5.5001343617450682E-2</v>
      </c>
      <c r="AI845" s="90">
        <f>(幕後結果!$AK$2+幕後結果!$AK$4*幕後結果_最佳化!$W1846)*12/3</f>
        <v>-0.67028210384560871</v>
      </c>
      <c r="AJ845" s="50"/>
      <c r="AK845" s="50"/>
      <c r="AL845" s="50"/>
      <c r="AM845" s="98">
        <v>844</v>
      </c>
      <c r="AN845" s="118">
        <f t="shared" si="170"/>
        <v>7.4412050490903769E-2</v>
      </c>
      <c r="AO845" s="118">
        <f t="shared" si="171"/>
        <v>0.12542335476719824</v>
      </c>
      <c r="AP845" s="118">
        <f t="shared" si="172"/>
        <v>0.14167196279181971</v>
      </c>
      <c r="AQ845" s="118">
        <f t="shared" si="173"/>
        <v>8.1127001219651801E-2</v>
      </c>
      <c r="AR845" s="118">
        <f t="shared" si="174"/>
        <v>0.11158422347841351</v>
      </c>
      <c r="AS845" s="118">
        <f t="shared" si="175"/>
        <v>0.14046398523067283</v>
      </c>
      <c r="AT845" s="118">
        <f t="shared" si="176"/>
        <v>9.1614711990295666E-2</v>
      </c>
      <c r="AU845" s="118">
        <f t="shared" si="177"/>
        <v>6.171642150811258E-2</v>
      </c>
      <c r="AV845" s="118">
        <f t="shared" si="178"/>
        <v>7.7159158970576042E-2</v>
      </c>
      <c r="AW845" s="118">
        <f t="shared" si="179"/>
        <v>9.482712955235599E-2</v>
      </c>
      <c r="AX845" s="118">
        <f t="shared" si="180"/>
        <v>1.0000000000000002</v>
      </c>
      <c r="AY845" s="118">
        <f>SUMPRODUCT(AN845:AW845,幕後結果_最佳化!$Z$1005:$AI$1005)</f>
        <v>-1.594041365731784E-2</v>
      </c>
      <c r="AZ845" s="118">
        <f>(SUMPRODUCT(AN845:AW845,MMULT(AN845:AW845,幕後結果!$AB$9:$AK$18)))*252</f>
        <v>7.4476608756531601E-2</v>
      </c>
      <c r="BA845" s="118">
        <f t="shared" si="181"/>
        <v>0.27290402847252293</v>
      </c>
      <c r="BB845" s="113">
        <f t="shared" si="182"/>
        <v>-0.21560844662739059</v>
      </c>
      <c r="BC845" s="50"/>
      <c r="BD845" s="50"/>
    </row>
    <row r="846" spans="1:56">
      <c r="A846" s="85">
        <v>845</v>
      </c>
      <c r="B846" s="114">
        <v>8.6576157092402184E-2</v>
      </c>
      <c r="C846" s="114">
        <v>0.84770266908354031</v>
      </c>
      <c r="D846" s="114">
        <v>0.99563207099360174</v>
      </c>
      <c r="E846" s="114">
        <v>0.98633725495850855</v>
      </c>
      <c r="F846" s="114">
        <v>0.55161619265539685</v>
      </c>
      <c r="G846" s="114">
        <v>0.11258470987308367</v>
      </c>
      <c r="H846" s="114">
        <v>0.4166621115275948</v>
      </c>
      <c r="I846" s="114">
        <v>0.80369843103863992</v>
      </c>
      <c r="J846" s="114">
        <v>0.31772479896218542</v>
      </c>
      <c r="K846" s="94">
        <v>0.86150341991538082</v>
      </c>
      <c r="L846" s="95"/>
      <c r="M846" s="96">
        <v>845</v>
      </c>
      <c r="N846" s="117">
        <v>-1.3621444136507115</v>
      </c>
      <c r="O846" s="117">
        <v>1.02663012796563</v>
      </c>
      <c r="P846" s="117">
        <v>2.6222217100504883</v>
      </c>
      <c r="Q846" s="117">
        <v>2.2068364135469163</v>
      </c>
      <c r="R846" s="117">
        <v>0.12974571272783705</v>
      </c>
      <c r="S846" s="117">
        <v>-1.2128964325807432</v>
      </c>
      <c r="T846" s="117">
        <v>-0.21044006791791914</v>
      </c>
      <c r="U846" s="114">
        <v>0.85490609173137089</v>
      </c>
      <c r="V846" s="114">
        <v>-0.47407055101324774</v>
      </c>
      <c r="W846" s="88">
        <v>1.0870987727674988</v>
      </c>
      <c r="X846" s="50"/>
      <c r="Y846" s="89">
        <v>845</v>
      </c>
      <c r="Z846" s="114">
        <f>(幕後結果!$AB$2+幕後結果!$AB$4*幕後結果_最佳化!$N1847)*12/3</f>
        <v>-1.7394612623220904</v>
      </c>
      <c r="AA846" s="114">
        <f>(幕後結果!$AC$2+幕後結果!$AC$4*幕後結果_最佳化!$O1847)*12/3</f>
        <v>1.583931056851499</v>
      </c>
      <c r="AB846" s="114">
        <f>(幕後結果!$AD$2+幕後結果!$AD$4*幕後結果_最佳化!$P1847)*12/3</f>
        <v>0.88716186551047338</v>
      </c>
      <c r="AC846" s="114">
        <f>(幕後結果!$AE$2+幕後結果!$AE$4*幕後結果_最佳化!$Q1847)*12/3</f>
        <v>0.89312956603948968</v>
      </c>
      <c r="AD846" s="114">
        <f>(幕後結果!$AF$2+幕後結果!$AF$4*幕後結果_最佳化!$R1847)*12/3</f>
        <v>-0.27701723458083372</v>
      </c>
      <c r="AE846" s="114">
        <f>(幕後結果!$AG$2+幕後結果!$AG$4*幕後結果_最佳化!$S1847)*12/3</f>
        <v>-0.20015583030322995</v>
      </c>
      <c r="AF846" s="114">
        <f>(幕後結果!$AH$2+幕後結果!$AH$4*幕後結果_最佳化!$T1847)*12/3</f>
        <v>3.4432383023268509E-2</v>
      </c>
      <c r="AG846" s="114">
        <f>(幕後結果!$AI$2+幕後結果!$AI$4*幕後結果_最佳化!$U1847)*12/3</f>
        <v>0.29745766693120523</v>
      </c>
      <c r="AH846" s="114">
        <f>(幕後結果!$AJ$2+幕後結果!$AJ$4*幕後結果_最佳化!$V1847)*12/3</f>
        <v>1.0160306083783994</v>
      </c>
      <c r="AI846" s="90">
        <f>(幕後結果!$AK$2+幕後結果!$AK$4*幕後結果_最佳化!$W1847)*12/3</f>
        <v>2.4287722907528604</v>
      </c>
      <c r="AJ846" s="50"/>
      <c r="AK846" s="50"/>
      <c r="AL846" s="50"/>
      <c r="AM846" s="98">
        <v>845</v>
      </c>
      <c r="AN846" s="118">
        <f t="shared" si="170"/>
        <v>0.17694481720246028</v>
      </c>
      <c r="AO846" s="118">
        <f t="shared" si="171"/>
        <v>0.1270532778820154</v>
      </c>
      <c r="AP846" s="118">
        <f t="shared" si="172"/>
        <v>1.5334145453380103E-2</v>
      </c>
      <c r="AQ846" s="118">
        <f t="shared" si="173"/>
        <v>0.13126710406505809</v>
      </c>
      <c r="AR846" s="118">
        <f t="shared" si="174"/>
        <v>5.4489110832491243E-2</v>
      </c>
      <c r="AS846" s="118">
        <f t="shared" si="175"/>
        <v>9.7442199216768749E-2</v>
      </c>
      <c r="AT846" s="118">
        <f t="shared" si="176"/>
        <v>8.8468261761885644E-2</v>
      </c>
      <c r="AU846" s="118">
        <f t="shared" si="177"/>
        <v>1.2324201772278201E-2</v>
      </c>
      <c r="AV846" s="118">
        <f t="shared" si="178"/>
        <v>0.11798003250038955</v>
      </c>
      <c r="AW846" s="118">
        <f t="shared" si="179"/>
        <v>0.17869684931327268</v>
      </c>
      <c r="AX846" s="118">
        <f t="shared" si="180"/>
        <v>0.99999999999999989</v>
      </c>
      <c r="AY846" s="118">
        <f>SUMPRODUCT(AN846:AW846,幕後結果_最佳化!$Z$1005:$AI$1005)</f>
        <v>0.27199253578743787</v>
      </c>
      <c r="AZ846" s="118">
        <f>(SUMPRODUCT(AN846:AW846,MMULT(AN846:AW846,幕後結果!$AB$9:$AK$18)))*252</f>
        <v>5.8277040816682585E-2</v>
      </c>
      <c r="BA846" s="118">
        <f t="shared" si="181"/>
        <v>0.24140638106040732</v>
      </c>
      <c r="BB846" s="113">
        <f t="shared" si="182"/>
        <v>0.94899121879513149</v>
      </c>
      <c r="BC846" s="50"/>
      <c r="BD846" s="50"/>
    </row>
    <row r="847" spans="1:56">
      <c r="A847" s="85">
        <v>846</v>
      </c>
      <c r="B847" s="114">
        <v>0.45417800661316132</v>
      </c>
      <c r="C847" s="114">
        <v>0.17445047953196546</v>
      </c>
      <c r="D847" s="114">
        <v>0.51631702990799733</v>
      </c>
      <c r="E847" s="114">
        <v>0.87604608959482899</v>
      </c>
      <c r="F847" s="114">
        <v>0.5769559972514513</v>
      </c>
      <c r="G847" s="114">
        <v>0.23283366838574548</v>
      </c>
      <c r="H847" s="114">
        <v>0.99372853595221766</v>
      </c>
      <c r="I847" s="114">
        <v>0.60441941209955941</v>
      </c>
      <c r="J847" s="114">
        <v>0.79185627104051037</v>
      </c>
      <c r="K847" s="94">
        <v>0.51712599917746238</v>
      </c>
      <c r="L847" s="95"/>
      <c r="M847" s="96">
        <v>846</v>
      </c>
      <c r="N847" s="117">
        <v>-0.11511242300830542</v>
      </c>
      <c r="O847" s="117">
        <v>-0.93672320027718781</v>
      </c>
      <c r="P847" s="117">
        <v>4.0912138804590402E-2</v>
      </c>
      <c r="Q847" s="117">
        <v>1.1554460318685842</v>
      </c>
      <c r="R847" s="117">
        <v>0.19411223014082338</v>
      </c>
      <c r="S847" s="117">
        <v>-0.72954665989944989</v>
      </c>
      <c r="T847" s="117">
        <v>2.4964897859422028</v>
      </c>
      <c r="U847" s="114">
        <v>0.26480306477998811</v>
      </c>
      <c r="V847" s="114">
        <v>0.81287896134505</v>
      </c>
      <c r="W847" s="88">
        <v>4.2941707468213894E-2</v>
      </c>
      <c r="X847" s="50"/>
      <c r="Y847" s="89">
        <v>846</v>
      </c>
      <c r="Z847" s="114">
        <f>(幕後結果!$AB$2+幕後結果!$AB$4*幕後結果_最佳化!$N1848)*12/3</f>
        <v>-0.19120819940962189</v>
      </c>
      <c r="AA847" s="114">
        <f>(幕後結果!$AC$2+幕後結果!$AC$4*幕後結果_最佳化!$O1848)*12/3</f>
        <v>0.37810973968515937</v>
      </c>
      <c r="AB847" s="114">
        <f>(幕後結果!$AD$2+幕後結果!$AD$4*幕後結果_最佳化!$P1848)*12/3</f>
        <v>-1.2722012373623706</v>
      </c>
      <c r="AC847" s="114">
        <f>(幕後結果!$AE$2+幕後結果!$AE$4*幕後結果_最佳化!$Q1848)*12/3</f>
        <v>0.13017909196046767</v>
      </c>
      <c r="AD847" s="114">
        <f>(幕後結果!$AF$2+幕後結果!$AF$4*幕後結果_最佳化!$R1848)*12/3</f>
        <v>-0.60066058435013159</v>
      </c>
      <c r="AE847" s="114">
        <f>(幕後結果!$AG$2+幕後結果!$AG$4*幕後結果_最佳化!$S1848)*12/3</f>
        <v>-0.181451357358038</v>
      </c>
      <c r="AF847" s="114">
        <f>(幕後結果!$AH$2+幕後結果!$AH$4*幕後結果_最佳化!$T1848)*12/3</f>
        <v>0.80511679723157836</v>
      </c>
      <c r="AG847" s="114">
        <f>(幕後結果!$AI$2+幕後結果!$AI$4*幕後結果_最佳化!$U1848)*12/3</f>
        <v>-0.45642698935317716</v>
      </c>
      <c r="AH847" s="114">
        <f>(幕後結果!$AJ$2+幕後結果!$AJ$4*幕後結果_最佳化!$V1848)*12/3</f>
        <v>1.6613914331810722</v>
      </c>
      <c r="AI847" s="90">
        <f>(幕後結果!$AK$2+幕後結果!$AK$4*幕後結果_最佳化!$W1848)*12/3</f>
        <v>1.6826076677148034</v>
      </c>
      <c r="AJ847" s="50"/>
      <c r="AK847" s="50"/>
      <c r="AL847" s="50"/>
      <c r="AM847" s="98">
        <v>846</v>
      </c>
      <c r="AN847" s="118">
        <f t="shared" si="170"/>
        <v>0.12591590544205891</v>
      </c>
      <c r="AO847" s="118">
        <f t="shared" si="171"/>
        <v>1.8053113724335001E-2</v>
      </c>
      <c r="AP847" s="118">
        <f t="shared" si="172"/>
        <v>0.15719449550360079</v>
      </c>
      <c r="AQ847" s="118">
        <f t="shared" si="173"/>
        <v>0.13519120971983647</v>
      </c>
      <c r="AR847" s="118">
        <f t="shared" si="174"/>
        <v>7.0774474540235513E-2</v>
      </c>
      <c r="AS847" s="118">
        <f t="shared" si="175"/>
        <v>0.12378000573414678</v>
      </c>
      <c r="AT847" s="118">
        <f t="shared" si="176"/>
        <v>0.1314314006380006</v>
      </c>
      <c r="AU847" s="118">
        <f t="shared" si="177"/>
        <v>9.1178296538534404E-2</v>
      </c>
      <c r="AV847" s="118">
        <f t="shared" si="178"/>
        <v>0.12331743088694519</v>
      </c>
      <c r="AW847" s="118">
        <f t="shared" si="179"/>
        <v>2.3163667272306225E-2</v>
      </c>
      <c r="AX847" s="118">
        <f t="shared" si="180"/>
        <v>0.99999999999999989</v>
      </c>
      <c r="AY847" s="118">
        <f>SUMPRODUCT(AN847:AW847,幕後結果_最佳化!$Z$1005:$AI$1005)</f>
        <v>-0.2695626274788348</v>
      </c>
      <c r="AZ847" s="118">
        <f>(SUMPRODUCT(AN847:AW847,MMULT(AN847:AW847,幕後結果!$AB$9:$AK$18)))*252</f>
        <v>6.7388399207200744E-2</v>
      </c>
      <c r="BA847" s="118">
        <f t="shared" si="181"/>
        <v>0.259592756461348</v>
      </c>
      <c r="BB847" s="113">
        <f t="shared" si="182"/>
        <v>-1.2036646620583147</v>
      </c>
      <c r="BC847" s="50"/>
      <c r="BD847" s="50"/>
    </row>
    <row r="848" spans="1:56">
      <c r="A848" s="85">
        <v>847</v>
      </c>
      <c r="B848" s="114">
        <v>0.89887404020741402</v>
      </c>
      <c r="C848" s="114">
        <v>0.3328690471960094</v>
      </c>
      <c r="D848" s="114">
        <v>0.76657531884920505</v>
      </c>
      <c r="E848" s="114">
        <v>0.73042179238644844</v>
      </c>
      <c r="F848" s="114">
        <v>0.92216292073020201</v>
      </c>
      <c r="G848" s="114">
        <v>0.11534056028927364</v>
      </c>
      <c r="H848" s="114">
        <v>0.29390765156810961</v>
      </c>
      <c r="I848" s="114">
        <v>0.68951352589769965</v>
      </c>
      <c r="J848" s="114">
        <v>0.77133151213305617</v>
      </c>
      <c r="K848" s="94">
        <v>0.88886511690876469</v>
      </c>
      <c r="L848" s="95"/>
      <c r="M848" s="96">
        <v>847</v>
      </c>
      <c r="N848" s="117">
        <v>1.2751619679841157</v>
      </c>
      <c r="O848" s="117">
        <v>-0.43200456628521017</v>
      </c>
      <c r="P848" s="117">
        <v>0.72761489137600888</v>
      </c>
      <c r="Q848" s="117">
        <v>0.61408915363842242</v>
      </c>
      <c r="R848" s="117">
        <v>1.4197716926836124</v>
      </c>
      <c r="S848" s="117">
        <v>-1.1986061631846341</v>
      </c>
      <c r="T848" s="117">
        <v>-0.54200464914576407</v>
      </c>
      <c r="U848" s="114">
        <v>0.49447189793924357</v>
      </c>
      <c r="V848" s="114">
        <v>0.74323903255528334</v>
      </c>
      <c r="W848" s="88">
        <v>1.2205148431759203</v>
      </c>
      <c r="X848" s="50"/>
      <c r="Y848" s="89">
        <v>847</v>
      </c>
      <c r="Z848" s="114">
        <f>(幕後結果!$AB$2+幕後結果!$AB$4*幕後結果_最佳化!$N1849)*12/3</f>
        <v>1.5348875225084087</v>
      </c>
      <c r="AA848" s="114">
        <f>(幕後結果!$AC$2+幕後結果!$AC$4*幕後結果_最佳化!$O1849)*12/3</f>
        <v>1.8155659726709741</v>
      </c>
      <c r="AB848" s="114">
        <f>(幕後結果!$AD$2+幕後結果!$AD$4*幕後結果_最佳化!$P1849)*12/3</f>
        <v>1.163067909197673</v>
      </c>
      <c r="AC848" s="114">
        <f>(幕後結果!$AE$2+幕後結果!$AE$4*幕後結果_最佳化!$Q1849)*12/3</f>
        <v>-2.0338307288123469E-2</v>
      </c>
      <c r="AD848" s="114">
        <f>(幕後結果!$AF$2+幕後結果!$AF$4*幕後結果_最佳化!$R1849)*12/3</f>
        <v>1.3044880399418735</v>
      </c>
      <c r="AE848" s="114">
        <f>(幕後結果!$AG$2+幕後結果!$AG$4*幕後結果_最佳化!$S1849)*12/3</f>
        <v>8.1427096209437999E-2</v>
      </c>
      <c r="AF848" s="114">
        <f>(幕後結果!$AH$2+幕後結果!$AH$4*幕後結果_最佳化!$T1849)*12/3</f>
        <v>-0.3743505832848022</v>
      </c>
      <c r="AG848" s="114">
        <f>(幕後結果!$AI$2+幕後結果!$AI$4*幕後結果_最佳化!$U1849)*12/3</f>
        <v>0.32835744058562755</v>
      </c>
      <c r="AH848" s="114">
        <f>(幕後結果!$AJ$2+幕後結果!$AJ$4*幕後結果_最佳化!$V1849)*12/3</f>
        <v>0.92283623757408628</v>
      </c>
      <c r="AI848" s="90">
        <f>(幕後結果!$AK$2+幕後結果!$AK$4*幕後結果_最佳化!$W1849)*12/3</f>
        <v>2.5146105500915965</v>
      </c>
      <c r="AJ848" s="50"/>
      <c r="AK848" s="50"/>
      <c r="AL848" s="50"/>
      <c r="AM848" s="98">
        <v>847</v>
      </c>
      <c r="AN848" s="118">
        <f t="shared" si="170"/>
        <v>0.11114139898622752</v>
      </c>
      <c r="AO848" s="118">
        <f t="shared" si="171"/>
        <v>0.10592549365869648</v>
      </c>
      <c r="AP848" s="118">
        <f t="shared" si="172"/>
        <v>0.15915449963683573</v>
      </c>
      <c r="AQ848" s="118">
        <f t="shared" si="173"/>
        <v>0.18463422005122429</v>
      </c>
      <c r="AR848" s="118">
        <f t="shared" si="174"/>
        <v>4.8641003827111583E-2</v>
      </c>
      <c r="AS848" s="118">
        <f t="shared" si="175"/>
        <v>1.4601409283301763E-2</v>
      </c>
      <c r="AT848" s="118">
        <f t="shared" si="176"/>
        <v>0.17427816511563332</v>
      </c>
      <c r="AU848" s="118">
        <f t="shared" si="177"/>
        <v>9.0916670738859839E-2</v>
      </c>
      <c r="AV848" s="118">
        <f t="shared" si="178"/>
        <v>3.275320480078691E-2</v>
      </c>
      <c r="AW848" s="118">
        <f t="shared" si="179"/>
        <v>7.7953933901322353E-2</v>
      </c>
      <c r="AX848" s="118">
        <f t="shared" si="180"/>
        <v>0.99999999999999978</v>
      </c>
      <c r="AY848" s="118">
        <f>SUMPRODUCT(AN848:AW848,幕後結果_最佳化!$Z$1005:$AI$1005)</f>
        <v>-0.22626034443373089</v>
      </c>
      <c r="AZ848" s="118">
        <f>(SUMPRODUCT(AN848:AW848,MMULT(AN848:AW848,幕後結果!$AB$9:$AK$18)))*252</f>
        <v>6.9927689029181783E-2</v>
      </c>
      <c r="BA848" s="118">
        <f t="shared" si="181"/>
        <v>0.26443844090672936</v>
      </c>
      <c r="BB848" s="113">
        <f t="shared" si="182"/>
        <v>-1.0178563430899481</v>
      </c>
      <c r="BC848" s="50"/>
      <c r="BD848" s="50"/>
    </row>
    <row r="849" spans="1:56">
      <c r="A849" s="85">
        <v>848</v>
      </c>
      <c r="B849" s="114">
        <v>0.60922805914262512</v>
      </c>
      <c r="C849" s="114">
        <v>0.13698066908310746</v>
      </c>
      <c r="D849" s="114">
        <v>0.71327001922560829</v>
      </c>
      <c r="E849" s="114">
        <v>0.11192160651649252</v>
      </c>
      <c r="F849" s="114">
        <v>0.24108276218323033</v>
      </c>
      <c r="G849" s="114">
        <v>1.743619652473849E-2</v>
      </c>
      <c r="H849" s="114">
        <v>0.93162475264177846</v>
      </c>
      <c r="I849" s="114">
        <v>0.2105380440869915</v>
      </c>
      <c r="J849" s="114">
        <v>2.0125832059154636E-2</v>
      </c>
      <c r="K849" s="94">
        <v>0.55317861251895284</v>
      </c>
      <c r="L849" s="95"/>
      <c r="M849" s="96">
        <v>848</v>
      </c>
      <c r="N849" s="117">
        <v>0.27730765554857911</v>
      </c>
      <c r="O849" s="117">
        <v>-1.0939854989251512</v>
      </c>
      <c r="P849" s="117">
        <v>0.56296317264775519</v>
      </c>
      <c r="Q849" s="117">
        <v>-1.2163720845425694</v>
      </c>
      <c r="R849" s="117">
        <v>-0.70282386235379857</v>
      </c>
      <c r="S849" s="117">
        <v>-2.1098370605663708</v>
      </c>
      <c r="T849" s="117">
        <v>1.4880015126449906</v>
      </c>
      <c r="U849" s="114">
        <v>-0.80455574598596347</v>
      </c>
      <c r="V849" s="114">
        <v>-2.0511569566319339</v>
      </c>
      <c r="W849" s="88">
        <v>0.13369624449438014</v>
      </c>
      <c r="X849" s="50"/>
      <c r="Y849" s="89">
        <v>848</v>
      </c>
      <c r="Z849" s="114">
        <f>(幕後結果!$AB$2+幕後結果!$AB$4*幕後結果_最佳化!$N1850)*12/3</f>
        <v>0.29600110486898107</v>
      </c>
      <c r="AA849" s="114">
        <f>(幕後結果!$AC$2+幕後結果!$AC$4*幕後結果_最佳化!$O1850)*12/3</f>
        <v>0.47430956352101089</v>
      </c>
      <c r="AB849" s="114">
        <f>(幕後結果!$AD$2+幕後結果!$AD$4*幕後結果_最佳化!$P1850)*12/3</f>
        <v>-0.36546047018371913</v>
      </c>
      <c r="AC849" s="114">
        <f>(幕後結果!$AE$2+幕後結果!$AE$4*幕後結果_最佳化!$Q1850)*12/3</f>
        <v>-1.3641788299772408</v>
      </c>
      <c r="AD849" s="114">
        <f>(幕後結果!$AF$2+幕後結果!$AF$4*幕後結果_最佳化!$R1850)*12/3</f>
        <v>-1.7425552783919074</v>
      </c>
      <c r="AE849" s="114">
        <f>(幕後結果!$AG$2+幕後結果!$AG$4*幕後結果_最佳化!$S1850)*12/3</f>
        <v>-1.8744794019074646</v>
      </c>
      <c r="AF849" s="114">
        <f>(幕後結果!$AH$2+幕後結果!$AH$4*幕後結果_最佳化!$T1850)*12/3</f>
        <v>2.8213654951131761E-2</v>
      </c>
      <c r="AG849" s="114">
        <f>(幕後結果!$AI$2+幕後結果!$AI$4*幕後結果_最佳化!$U1850)*12/3</f>
        <v>-2.7735041165525431</v>
      </c>
      <c r="AH849" s="114">
        <f>(幕後結果!$AJ$2+幕後結果!$AJ$4*幕後結果_最佳化!$V1850)*12/3</f>
        <v>-0.45578083446991902</v>
      </c>
      <c r="AI849" s="90">
        <f>(幕後結果!$AK$2+幕後結果!$AK$4*幕後結果_最佳化!$W1850)*12/3</f>
        <v>0.39917576849984732</v>
      </c>
      <c r="AJ849" s="50"/>
      <c r="AK849" s="50"/>
      <c r="AL849" s="50"/>
      <c r="AM849" s="98">
        <v>848</v>
      </c>
      <c r="AN849" s="118">
        <f t="shared" si="170"/>
        <v>1.1626235616555658E-2</v>
      </c>
      <c r="AO849" s="118">
        <f t="shared" si="171"/>
        <v>0.20468361139168303</v>
      </c>
      <c r="AP849" s="118">
        <f t="shared" si="172"/>
        <v>0.10954623746756091</v>
      </c>
      <c r="AQ849" s="118">
        <f t="shared" si="173"/>
        <v>1.9150122343697586E-2</v>
      </c>
      <c r="AR849" s="118">
        <f t="shared" si="174"/>
        <v>0.16799275886328147</v>
      </c>
      <c r="AS849" s="118">
        <f t="shared" si="175"/>
        <v>0.12274493208854938</v>
      </c>
      <c r="AT849" s="118">
        <f t="shared" si="176"/>
        <v>6.8642844313297827E-2</v>
      </c>
      <c r="AU849" s="118">
        <f t="shared" si="177"/>
        <v>3.9096689299306729E-2</v>
      </c>
      <c r="AV849" s="118">
        <f t="shared" si="178"/>
        <v>6.3357028856547301E-2</v>
      </c>
      <c r="AW849" s="118">
        <f t="shared" si="179"/>
        <v>0.19315953975952016</v>
      </c>
      <c r="AX849" s="118">
        <f t="shared" si="180"/>
        <v>1</v>
      </c>
      <c r="AY849" s="118">
        <f>SUMPRODUCT(AN849:AW849,幕後結果_最佳化!$Z$1005:$AI$1005)</f>
        <v>0.21133668794802557</v>
      </c>
      <c r="AZ849" s="118">
        <f>(SUMPRODUCT(AN849:AW849,MMULT(AN849:AW849,幕後結果!$AB$9:$AK$18)))*252</f>
        <v>7.912685390351519E-2</v>
      </c>
      <c r="BA849" s="118">
        <f t="shared" si="181"/>
        <v>0.28129495890171086</v>
      </c>
      <c r="BB849" s="113">
        <f t="shared" si="182"/>
        <v>0.5987902826473338</v>
      </c>
      <c r="BC849" s="50"/>
      <c r="BD849" s="50"/>
    </row>
    <row r="850" spans="1:56">
      <c r="A850" s="85">
        <v>849</v>
      </c>
      <c r="B850" s="114">
        <v>0.49676858916767719</v>
      </c>
      <c r="C850" s="114">
        <v>0.22436331472899074</v>
      </c>
      <c r="D850" s="114">
        <v>0.77722698985091676</v>
      </c>
      <c r="E850" s="114">
        <v>0.41555915836022872</v>
      </c>
      <c r="F850" s="114">
        <v>7.9214085376268173E-2</v>
      </c>
      <c r="G850" s="114">
        <v>9.2133590374217977E-2</v>
      </c>
      <c r="H850" s="114">
        <v>0.48379969865936312</v>
      </c>
      <c r="I850" s="114">
        <v>0.82704977049511808</v>
      </c>
      <c r="J850" s="114">
        <v>0.98900832168567931</v>
      </c>
      <c r="K850" s="94">
        <v>0.96594343944697569</v>
      </c>
      <c r="L850" s="95"/>
      <c r="M850" s="96">
        <v>849</v>
      </c>
      <c r="N850" s="117">
        <v>-8.1000343330038475E-3</v>
      </c>
      <c r="O850" s="117">
        <v>-0.75753963531519108</v>
      </c>
      <c r="P850" s="117">
        <v>0.76286146423837609</v>
      </c>
      <c r="Q850" s="117">
        <v>-0.21326750632419353</v>
      </c>
      <c r="R850" s="117">
        <v>-1.410377753275553</v>
      </c>
      <c r="S850" s="117">
        <v>-1.3277304187106544</v>
      </c>
      <c r="T850" s="117">
        <v>-4.0619300451393184E-2</v>
      </c>
      <c r="U850" s="114">
        <v>0.94257084367376309</v>
      </c>
      <c r="V850" s="114">
        <v>2.2906553209910605</v>
      </c>
      <c r="W850" s="88">
        <v>1.8242577067326144</v>
      </c>
      <c r="X850" s="50"/>
      <c r="Y850" s="89">
        <v>849</v>
      </c>
      <c r="Z850" s="114">
        <f>(幕後結果!$AB$2+幕後結果!$AB$4*幕後結果_最佳化!$N1851)*12/3</f>
        <v>-5.8346925778009373E-2</v>
      </c>
      <c r="AA850" s="114">
        <f>(幕後結果!$AC$2+幕後結果!$AC$4*幕後結果_最佳化!$O1851)*12/3</f>
        <v>0.63368276303274307</v>
      </c>
      <c r="AB850" s="114">
        <f>(幕後結果!$AD$2+幕後結果!$AD$4*幕後結果_最佳化!$P1851)*12/3</f>
        <v>-0.326822375136335</v>
      </c>
      <c r="AC850" s="114">
        <f>(幕後結果!$AE$2+幕後結果!$AE$4*幕後結果_最佳化!$Q1851)*12/3</f>
        <v>-0.71455682307058288</v>
      </c>
      <c r="AD850" s="114">
        <f>(幕後結果!$AF$2+幕後結果!$AF$4*幕後結果_最佳化!$R1851)*12/3</f>
        <v>-2.3283600183964324</v>
      </c>
      <c r="AE850" s="114">
        <f>(幕後結果!$AG$2+幕後結果!$AG$4*幕後結果_最佳化!$S1851)*12/3</f>
        <v>-1.1240923662442961</v>
      </c>
      <c r="AF850" s="114">
        <f>(幕後結果!$AH$2+幕後結果!$AH$4*幕後結果_最佳化!$T1851)*12/3</f>
        <v>-0.45128087442751702</v>
      </c>
      <c r="AG850" s="114">
        <f>(幕後結果!$AI$2+幕後結果!$AI$4*幕後結果_最佳化!$U1851)*12/3</f>
        <v>-0.55529559627337099</v>
      </c>
      <c r="AH850" s="114">
        <f>(幕後結果!$AJ$2+幕後結果!$AJ$4*幕後結果_最佳化!$V1851)*12/3</f>
        <v>1.5163384291792037</v>
      </c>
      <c r="AI850" s="90">
        <f>(幕後結果!$AK$2+幕後結果!$AK$4*幕後結果_最佳化!$W1851)*12/3</f>
        <v>2.2120510102427455</v>
      </c>
      <c r="AJ850" s="50"/>
      <c r="AK850" s="50"/>
      <c r="AL850" s="50"/>
      <c r="AM850" s="98">
        <v>849</v>
      </c>
      <c r="AN850" s="118">
        <f t="shared" si="170"/>
        <v>2.5267614050806117E-2</v>
      </c>
      <c r="AO850" s="118">
        <f t="shared" si="171"/>
        <v>4.7210657411560608E-2</v>
      </c>
      <c r="AP850" s="118">
        <f t="shared" si="172"/>
        <v>8.3891881526245396E-2</v>
      </c>
      <c r="AQ850" s="118">
        <f t="shared" si="173"/>
        <v>4.5124684826332952E-2</v>
      </c>
      <c r="AR850" s="118">
        <f t="shared" si="174"/>
        <v>5.3445411060948529E-2</v>
      </c>
      <c r="AS850" s="118">
        <f t="shared" si="175"/>
        <v>0.13326696237773805</v>
      </c>
      <c r="AT850" s="118">
        <f t="shared" si="176"/>
        <v>0.13422433347979615</v>
      </c>
      <c r="AU850" s="118">
        <f t="shared" si="177"/>
        <v>7.5979911067186046E-2</v>
      </c>
      <c r="AV850" s="118">
        <f t="shared" si="178"/>
        <v>0.20382685766362252</v>
      </c>
      <c r="AW850" s="118">
        <f t="shared" si="179"/>
        <v>0.19776168653576368</v>
      </c>
      <c r="AX850" s="118">
        <f t="shared" si="180"/>
        <v>1</v>
      </c>
      <c r="AY850" s="118">
        <f>SUMPRODUCT(AN850:AW850,幕後結果_最佳化!$Z$1005:$AI$1005)</f>
        <v>0.11680009380351253</v>
      </c>
      <c r="AZ850" s="118">
        <f>(SUMPRODUCT(AN850:AW850,MMULT(AN850:AW850,幕後結果!$AB$9:$AK$18)))*252</f>
        <v>5.1752332100416527E-2</v>
      </c>
      <c r="BA850" s="118">
        <f t="shared" si="181"/>
        <v>0.22749138906872174</v>
      </c>
      <c r="BB850" s="113">
        <f t="shared" si="182"/>
        <v>0.32484787273063959</v>
      </c>
      <c r="BC850" s="50"/>
      <c r="BD850" s="50"/>
    </row>
    <row r="851" spans="1:56">
      <c r="A851" s="85">
        <v>850</v>
      </c>
      <c r="B851" s="114">
        <v>0.92040223591493597</v>
      </c>
      <c r="C851" s="114">
        <v>0.64004633771004804</v>
      </c>
      <c r="D851" s="114">
        <v>0.85003740893626012</v>
      </c>
      <c r="E851" s="114">
        <v>0.82299746286118114</v>
      </c>
      <c r="F851" s="114">
        <v>0.29857783986258268</v>
      </c>
      <c r="G851" s="114">
        <v>0.87524209725230162</v>
      </c>
      <c r="H851" s="114">
        <v>0.77268225526393364</v>
      </c>
      <c r="I851" s="114">
        <v>0.57427852822309533</v>
      </c>
      <c r="J851" s="114">
        <v>0.52303716940504552</v>
      </c>
      <c r="K851" s="94">
        <v>0.91525164002444126</v>
      </c>
      <c r="L851" s="95"/>
      <c r="M851" s="96">
        <v>850</v>
      </c>
      <c r="N851" s="117">
        <v>1.4077823503349269</v>
      </c>
      <c r="O851" s="117">
        <v>0.35858265465013511</v>
      </c>
      <c r="P851" s="117">
        <v>1.0365938468777394</v>
      </c>
      <c r="Q851" s="117">
        <v>0.92684874098021597</v>
      </c>
      <c r="R851" s="117">
        <v>-0.52849519712722237</v>
      </c>
      <c r="S851" s="117">
        <v>1.1515262424921175</v>
      </c>
      <c r="T851" s="117">
        <v>0.74770935122491633</v>
      </c>
      <c r="U851" s="114">
        <v>0.18727765270299071</v>
      </c>
      <c r="V851" s="114">
        <v>5.77777503810427E-2</v>
      </c>
      <c r="W851" s="88">
        <v>1.3738227390594735</v>
      </c>
      <c r="X851" s="50"/>
      <c r="Y851" s="89">
        <v>850</v>
      </c>
      <c r="Z851" s="114">
        <f>(幕後結果!$AB$2+幕後結果!$AB$4*幕後結果_最佳化!$N1852)*12/3</f>
        <v>1.699542410851322</v>
      </c>
      <c r="AA851" s="114">
        <f>(幕後結果!$AC$2+幕後結果!$AC$4*幕後結果_最佳化!$O1852)*12/3</f>
        <v>2.7194365529935589</v>
      </c>
      <c r="AB851" s="114">
        <f>(幕後結果!$AD$2+幕後結果!$AD$4*幕後結果_最佳化!$P1852)*12/3</f>
        <v>1.9571312906611207</v>
      </c>
      <c r="AC851" s="114">
        <f>(幕後結果!$AE$2+幕後結果!$AE$4*幕後結果_最佳化!$Q1852)*12/3</f>
        <v>0.28248827858882314</v>
      </c>
      <c r="AD851" s="114">
        <f>(幕後結果!$AF$2+幕後結果!$AF$4*幕後結果_最佳化!$R1852)*12/3</f>
        <v>-0.44586741608706298</v>
      </c>
      <c r="AE851" s="114">
        <f>(幕後結果!$AG$2+幕後結果!$AG$4*幕後結果_最佳化!$S1852)*12/3</f>
        <v>2.1063883127221246</v>
      </c>
      <c r="AF851" s="114">
        <f>(幕後結果!$AH$2+幕後結果!$AH$4*幕後結果_最佳化!$T1852)*12/3</f>
        <v>9.6054464565639652E-2</v>
      </c>
      <c r="AG851" s="114">
        <f>(幕後結果!$AI$2+幕後結果!$AI$4*幕後結果_最佳化!$U1852)*12/3</f>
        <v>-0.2223049102085235</v>
      </c>
      <c r="AH851" s="114">
        <f>(幕後結果!$AJ$2+幕後結果!$AJ$4*幕後結果_最佳化!$V1852)*12/3</f>
        <v>1.3821750013298413</v>
      </c>
      <c r="AI851" s="90">
        <f>(幕後結果!$AK$2+幕後結果!$AK$4*幕後結果_最佳化!$W1852)*12/3</f>
        <v>2.7767014372537502</v>
      </c>
      <c r="AJ851" s="50"/>
      <c r="AK851" s="50"/>
      <c r="AL851" s="50"/>
      <c r="AM851" s="98">
        <v>850</v>
      </c>
      <c r="AN851" s="118">
        <f t="shared" si="170"/>
        <v>0.12582358821366221</v>
      </c>
      <c r="AO851" s="118">
        <f t="shared" si="171"/>
        <v>0.13932078145819377</v>
      </c>
      <c r="AP851" s="118">
        <f t="shared" si="172"/>
        <v>1.6255729461141424E-2</v>
      </c>
      <c r="AQ851" s="118">
        <f t="shared" si="173"/>
        <v>0.14633337479232358</v>
      </c>
      <c r="AR851" s="118">
        <f t="shared" si="174"/>
        <v>3.8860497327521913E-2</v>
      </c>
      <c r="AS851" s="118">
        <f t="shared" si="175"/>
        <v>9.4307187352352814E-2</v>
      </c>
      <c r="AT851" s="118">
        <f t="shared" si="176"/>
        <v>0.14679093340055027</v>
      </c>
      <c r="AU851" s="118">
        <f t="shared" si="177"/>
        <v>0.15710783118229243</v>
      </c>
      <c r="AV851" s="118">
        <f t="shared" si="178"/>
        <v>0.10961762476500611</v>
      </c>
      <c r="AW851" s="118">
        <f t="shared" si="179"/>
        <v>2.5582452046955518E-2</v>
      </c>
      <c r="AX851" s="118">
        <f t="shared" si="180"/>
        <v>1</v>
      </c>
      <c r="AY851" s="118">
        <f>SUMPRODUCT(AN851:AW851,幕後結果_最佳化!$Z$1005:$AI$1005)</f>
        <v>-0.10036427784790546</v>
      </c>
      <c r="AZ851" s="118">
        <f>(SUMPRODUCT(AN851:AW851,MMULT(AN851:AW851,幕後結果!$AB$9:$AK$18)))*252</f>
        <v>5.7825732145415434E-2</v>
      </c>
      <c r="BA851" s="118">
        <f t="shared" si="181"/>
        <v>0.24046981545594331</v>
      </c>
      <c r="BB851" s="113">
        <f t="shared" si="182"/>
        <v>-0.59576823634296439</v>
      </c>
      <c r="BC851" s="50"/>
      <c r="BD851" s="50"/>
    </row>
    <row r="852" spans="1:56">
      <c r="A852" s="85">
        <v>851</v>
      </c>
      <c r="B852" s="114">
        <v>0.67325056373199232</v>
      </c>
      <c r="C852" s="114">
        <v>0.99995148560841041</v>
      </c>
      <c r="D852" s="114">
        <v>0.43850435165643153</v>
      </c>
      <c r="E852" s="114">
        <v>0.1506141536171226</v>
      </c>
      <c r="F852" s="114">
        <v>0.99477357291543012</v>
      </c>
      <c r="G852" s="114">
        <v>0.38366836950204286</v>
      </c>
      <c r="H852" s="114">
        <v>3.7790640201678993E-2</v>
      </c>
      <c r="I852" s="114">
        <v>0.95493954845900308</v>
      </c>
      <c r="J852" s="114">
        <v>0.47417593845970885</v>
      </c>
      <c r="K852" s="94">
        <v>1.4816477053974042E-2</v>
      </c>
      <c r="L852" s="95"/>
      <c r="M852" s="96">
        <v>851</v>
      </c>
      <c r="N852" s="117">
        <v>0.44890682488556127</v>
      </c>
      <c r="O852" s="117">
        <v>3.8979042020711625</v>
      </c>
      <c r="P852" s="117">
        <v>-0.15476231265323476</v>
      </c>
      <c r="Q852" s="117">
        <v>-1.0338029179684576</v>
      </c>
      <c r="R852" s="117">
        <v>2.5604771347232904</v>
      </c>
      <c r="S852" s="117">
        <v>-0.29586034117783544</v>
      </c>
      <c r="T852" s="117">
        <v>-1.7769207465550536</v>
      </c>
      <c r="U852" s="114">
        <v>1.694760291418911</v>
      </c>
      <c r="V852" s="114">
        <v>-6.4776594834885654E-2</v>
      </c>
      <c r="W852" s="88">
        <v>-2.1749621335859213</v>
      </c>
      <c r="X852" s="50"/>
      <c r="Y852" s="89">
        <v>851</v>
      </c>
      <c r="Z852" s="114">
        <f>(幕後結果!$AB$2+幕後結果!$AB$4*幕後結果_最佳化!$N1853)*12/3</f>
        <v>0.50905012166473629</v>
      </c>
      <c r="AA852" s="114">
        <f>(幕後結果!$AC$2+幕後結果!$AC$4*幕後結果_最佳化!$O1853)*12/3</f>
        <v>5.7427241598737337</v>
      </c>
      <c r="AB852" s="114">
        <f>(幕後結果!$AD$2+幕後結果!$AD$4*幕後結果_最佳化!$P1853)*12/3</f>
        <v>1.1346238882395019</v>
      </c>
      <c r="AC852" s="114">
        <f>(幕後結果!$AE$2+幕後結果!$AE$4*幕後結果_最佳化!$Q1853)*12/3</f>
        <v>-0.65314884745159463</v>
      </c>
      <c r="AD852" s="114">
        <f>(幕後結果!$AF$2+幕後結果!$AF$4*幕後結果_最佳化!$R1853)*12/3</f>
        <v>2.3352043792946984</v>
      </c>
      <c r="AE852" s="114">
        <f>(幕後結果!$AG$2+幕後結果!$AG$4*幕後結果_最佳化!$S1853)*12/3</f>
        <v>1.3444477259333298</v>
      </c>
      <c r="AF852" s="114">
        <f>(幕後結果!$AH$2+幕後結果!$AH$4*幕後結果_最佳化!$T1853)*12/3</f>
        <v>-0.81225637501882397</v>
      </c>
      <c r="AG852" s="114">
        <f>(幕後結果!$AI$2+幕後結果!$AI$4*幕後結果_最佳化!$U1853)*12/3</f>
        <v>0.17782264749447663</v>
      </c>
      <c r="AH852" s="114">
        <f>(幕後結果!$AJ$2+幕後結果!$AJ$4*幕後結果_最佳化!$V1853)*12/3</f>
        <v>0.46783391645925287</v>
      </c>
      <c r="AI852" s="90">
        <f>(幕後結果!$AK$2+幕後結果!$AK$4*幕後結果_最佳化!$W1853)*12/3</f>
        <v>-0.61285587329781477</v>
      </c>
      <c r="AJ852" s="50"/>
      <c r="AK852" s="50"/>
      <c r="AL852" s="50"/>
      <c r="AM852" s="98">
        <v>851</v>
      </c>
      <c r="AN852" s="118">
        <f t="shared" si="170"/>
        <v>9.5155562603672264E-2</v>
      </c>
      <c r="AO852" s="118">
        <f t="shared" si="171"/>
        <v>1.0794765088587101E-2</v>
      </c>
      <c r="AP852" s="118">
        <f t="shared" si="172"/>
        <v>3.5282986134349589E-2</v>
      </c>
      <c r="AQ852" s="118">
        <f t="shared" si="173"/>
        <v>5.7765786886703113E-2</v>
      </c>
      <c r="AR852" s="118">
        <f t="shared" si="174"/>
        <v>9.3864415410958191E-2</v>
      </c>
      <c r="AS852" s="118">
        <f t="shared" si="175"/>
        <v>0.14179606375616466</v>
      </c>
      <c r="AT852" s="118">
        <f t="shared" si="176"/>
        <v>0.2452912961647869</v>
      </c>
      <c r="AU852" s="118">
        <f t="shared" si="177"/>
        <v>0.15637692092345606</v>
      </c>
      <c r="AV852" s="118">
        <f t="shared" si="178"/>
        <v>5.5328815507906274E-3</v>
      </c>
      <c r="AW852" s="118">
        <f t="shared" si="179"/>
        <v>0.15813932148053153</v>
      </c>
      <c r="AX852" s="118">
        <f t="shared" si="180"/>
        <v>1.0000000000000002</v>
      </c>
      <c r="AY852" s="118">
        <f>SUMPRODUCT(AN852:AW852,幕後結果_最佳化!$Z$1005:$AI$1005)</f>
        <v>-0.26554823143031259</v>
      </c>
      <c r="AZ852" s="118">
        <f>(SUMPRODUCT(AN852:AW852,MMULT(AN852:AW852,幕後結果!$AB$9:$AK$18)))*252</f>
        <v>5.8885879806680468E-2</v>
      </c>
      <c r="BA852" s="118">
        <f t="shared" si="181"/>
        <v>0.24266412962504463</v>
      </c>
      <c r="BB852" s="113">
        <f t="shared" si="182"/>
        <v>-1.2710911658303805</v>
      </c>
      <c r="BC852" s="50"/>
      <c r="BD852" s="50"/>
    </row>
    <row r="853" spans="1:56">
      <c r="A853" s="85">
        <v>852</v>
      </c>
      <c r="B853" s="114">
        <v>9.7669877985970821E-2</v>
      </c>
      <c r="C853" s="114">
        <v>0.68387006074465595</v>
      </c>
      <c r="D853" s="114">
        <v>0.25844650809439029</v>
      </c>
      <c r="E853" s="114">
        <v>0.34120479027248352</v>
      </c>
      <c r="F853" s="114">
        <v>0.99349329540503373</v>
      </c>
      <c r="G853" s="114">
        <v>0.90324146098101576</v>
      </c>
      <c r="H853" s="114">
        <v>0.29026171229562081</v>
      </c>
      <c r="I853" s="114">
        <v>0.39839636657268107</v>
      </c>
      <c r="J853" s="114">
        <v>1.5105296634000842E-2</v>
      </c>
      <c r="K853" s="94">
        <v>0.68847891610644907</v>
      </c>
      <c r="L853" s="95"/>
      <c r="M853" s="96">
        <v>852</v>
      </c>
      <c r="N853" s="117">
        <v>-1.294943398291093</v>
      </c>
      <c r="O853" s="117">
        <v>0.47854847852476273</v>
      </c>
      <c r="P853" s="117">
        <v>-0.64814214694358785</v>
      </c>
      <c r="Q853" s="117">
        <v>-0.40917726085259204</v>
      </c>
      <c r="R853" s="117">
        <v>2.4834021211804771</v>
      </c>
      <c r="S853" s="117">
        <v>1.3002448070645212</v>
      </c>
      <c r="T853" s="117">
        <v>-0.5526203203022283</v>
      </c>
      <c r="U853" s="114">
        <v>-0.25750010644157745</v>
      </c>
      <c r="V853" s="114">
        <v>-2.1673182842291689</v>
      </c>
      <c r="W853" s="88">
        <v>0.49154339480815068</v>
      </c>
      <c r="X853" s="50"/>
      <c r="Y853" s="89">
        <v>852</v>
      </c>
      <c r="Z853" s="114">
        <f>(幕後結果!$AB$2+幕後結果!$AB$4*幕後結果_最佳化!$N1854)*12/3</f>
        <v>-1.656027815031168</v>
      </c>
      <c r="AA853" s="114">
        <f>(幕後結果!$AC$2+幕後結果!$AC$4*幕後結果_最佳化!$O1854)*12/3</f>
        <v>1.0621913166408794</v>
      </c>
      <c r="AB853" s="114">
        <f>(幕後結果!$AD$2+幕後結果!$AD$4*幕後結果_最佳化!$P1854)*12/3</f>
        <v>-2.6875114052993005</v>
      </c>
      <c r="AC853" s="114">
        <f>(幕後結果!$AE$2+幕後結果!$AE$4*幕後結果_最佳化!$Q1854)*12/3</f>
        <v>-0.82119687404884933</v>
      </c>
      <c r="AD853" s="114">
        <f>(幕後結果!$AF$2+幕後結果!$AF$4*幕後結果_最佳化!$R1854)*12/3</f>
        <v>1.1148960342980412</v>
      </c>
      <c r="AE853" s="114">
        <f>(幕後結果!$AG$2+幕後結果!$AG$4*幕後結果_最佳化!$S1854)*12/3</f>
        <v>1.6499157067582086</v>
      </c>
      <c r="AF853" s="114">
        <f>(幕後結果!$AH$2+幕後結果!$AH$4*幕後結果_最佳化!$T1854)*12/3</f>
        <v>-0.42586548474100794</v>
      </c>
      <c r="AG853" s="114">
        <f>(幕後結果!$AI$2+幕後結果!$AI$4*幕後結果_最佳化!$U1854)*12/3</f>
        <v>-2.2522497920177136</v>
      </c>
      <c r="AH853" s="114">
        <f>(幕後結果!$AJ$2+幕後結果!$AJ$4*幕後結果_最佳化!$V1854)*12/3</f>
        <v>-0.53935886397082911</v>
      </c>
      <c r="AI853" s="90">
        <f>(幕後結果!$AK$2+幕後結果!$AK$4*幕後結果_最佳化!$W1854)*12/3</f>
        <v>1.024673716612164</v>
      </c>
      <c r="AJ853" s="50"/>
      <c r="AK853" s="50"/>
      <c r="AL853" s="50"/>
      <c r="AM853" s="98">
        <v>852</v>
      </c>
      <c r="AN853" s="118">
        <f t="shared" si="170"/>
        <v>1.5845680297795633E-2</v>
      </c>
      <c r="AO853" s="118">
        <f t="shared" si="171"/>
        <v>0.15788211871930577</v>
      </c>
      <c r="AP853" s="118">
        <f t="shared" si="172"/>
        <v>0.15908473561342057</v>
      </c>
      <c r="AQ853" s="118">
        <f t="shared" si="173"/>
        <v>0.10291979986719846</v>
      </c>
      <c r="AR853" s="118">
        <f t="shared" si="174"/>
        <v>0.15272746398533069</v>
      </c>
      <c r="AS853" s="118">
        <f t="shared" si="175"/>
        <v>2.9273757024265826E-2</v>
      </c>
      <c r="AT853" s="118">
        <f t="shared" si="176"/>
        <v>5.5913239827516989E-2</v>
      </c>
      <c r="AU853" s="118">
        <f t="shared" si="177"/>
        <v>0.11301934215635957</v>
      </c>
      <c r="AV853" s="118">
        <f t="shared" si="178"/>
        <v>5.7955918093444969E-2</v>
      </c>
      <c r="AW853" s="118">
        <f t="shared" si="179"/>
        <v>0.15537794441536146</v>
      </c>
      <c r="AX853" s="118">
        <f t="shared" si="180"/>
        <v>0.99999999999999989</v>
      </c>
      <c r="AY853" s="118">
        <f>SUMPRODUCT(AN853:AW853,幕後結果_最佳化!$Z$1005:$AI$1005)</f>
        <v>-0.11597428094974366</v>
      </c>
      <c r="AZ853" s="118">
        <f>(SUMPRODUCT(AN853:AW853,MMULT(AN853:AW853,幕後結果!$AB$9:$AK$18)))*252</f>
        <v>8.3873384802120116E-2</v>
      </c>
      <c r="BA853" s="118">
        <f t="shared" si="181"/>
        <v>0.28960902058140403</v>
      </c>
      <c r="BB853" s="113">
        <f t="shared" si="182"/>
        <v>-0.54858194896966916</v>
      </c>
      <c r="BC853" s="50"/>
      <c r="BD853" s="50"/>
    </row>
    <row r="854" spans="1:56">
      <c r="A854" s="85">
        <v>853</v>
      </c>
      <c r="B854" s="114">
        <v>0.59509660121382657</v>
      </c>
      <c r="C854" s="114">
        <v>0.84029818199336659</v>
      </c>
      <c r="D854" s="114">
        <v>0.88922009598326124</v>
      </c>
      <c r="E854" s="114">
        <v>0.94068081346510546</v>
      </c>
      <c r="F854" s="114">
        <v>0.3011433515705364</v>
      </c>
      <c r="G854" s="114">
        <v>0.62006837632913059</v>
      </c>
      <c r="H854" s="114">
        <v>0.67798983228369902</v>
      </c>
      <c r="I854" s="114">
        <v>0.4607354865405604</v>
      </c>
      <c r="J854" s="114">
        <v>0.51434380389923029</v>
      </c>
      <c r="K854" s="94">
        <v>0.51672136580733463</v>
      </c>
      <c r="L854" s="95"/>
      <c r="M854" s="96">
        <v>853</v>
      </c>
      <c r="N854" s="117">
        <v>0.24067528257367782</v>
      </c>
      <c r="O854" s="117">
        <v>0.99568414510521697</v>
      </c>
      <c r="P854" s="117">
        <v>1.2223909815974376</v>
      </c>
      <c r="Q854" s="117">
        <v>1.5605143858583628</v>
      </c>
      <c r="R854" s="117">
        <v>-0.52111494122607338</v>
      </c>
      <c r="S854" s="117">
        <v>0.30566037369029042</v>
      </c>
      <c r="T854" s="117">
        <v>0.46208504335571177</v>
      </c>
      <c r="U854" s="114">
        <v>-9.8580978903542782E-2</v>
      </c>
      <c r="V854" s="114">
        <v>3.5962334534347266E-2</v>
      </c>
      <c r="W854" s="88">
        <v>4.1926528396326795E-2</v>
      </c>
      <c r="X854" s="50"/>
      <c r="Y854" s="89">
        <v>853</v>
      </c>
      <c r="Z854" s="114">
        <f>(幕後結果!$AB$2+幕後結果!$AB$4*幕後結果_最佳化!$N1855)*12/3</f>
        <v>0.25052016766309138</v>
      </c>
      <c r="AA854" s="114">
        <f>(幕後結果!$AC$2+幕後結果!$AC$4*幕後結果_最佳化!$O1855)*12/3</f>
        <v>2.6082553015862828</v>
      </c>
      <c r="AB854" s="114">
        <f>(幕後結果!$AD$2+幕後結果!$AD$4*幕後結果_最佳化!$P1855)*12/3</f>
        <v>1.148883222661371</v>
      </c>
      <c r="AC854" s="114">
        <f>(幕後結果!$AE$2+幕後結果!$AE$4*幕後結果_最佳化!$Q1855)*12/3</f>
        <v>0.64265152829075123</v>
      </c>
      <c r="AD854" s="114">
        <f>(幕後結果!$AF$2+幕後結果!$AF$4*幕後結果_最佳化!$R1855)*12/3</f>
        <v>-0.66492964113040331</v>
      </c>
      <c r="AE854" s="114">
        <f>(幕後結果!$AG$2+幕後結果!$AG$4*幕後結果_最佳化!$S1855)*12/3</f>
        <v>1.267804789579636</v>
      </c>
      <c r="AF854" s="114">
        <f>(幕後結果!$AH$2+幕後結果!$AH$4*幕後結果_最佳化!$T1855)*12/3</f>
        <v>0.12747695608172172</v>
      </c>
      <c r="AG854" s="114">
        <f>(幕後結果!$AI$2+幕後結果!$AI$4*幕後結果_最佳化!$U1855)*12/3</f>
        <v>-1.0157276658351799</v>
      </c>
      <c r="AH854" s="114">
        <f>(幕後結果!$AJ$2+幕後結果!$AJ$4*幕後結果_最佳化!$V1855)*12/3</f>
        <v>1.3833642750822472</v>
      </c>
      <c r="AI854" s="90">
        <f>(幕後結果!$AK$2+幕後結果!$AK$4*幕後結果_最佳化!$W1855)*12/3</f>
        <v>1.5951272104722962</v>
      </c>
      <c r="AJ854" s="50"/>
      <c r="AK854" s="50"/>
      <c r="AL854" s="50"/>
      <c r="AM854" s="98">
        <v>853</v>
      </c>
      <c r="AN854" s="118">
        <f t="shared" si="170"/>
        <v>0.10563031887959307</v>
      </c>
      <c r="AO854" s="118">
        <f t="shared" si="171"/>
        <v>0.15313371473247658</v>
      </c>
      <c r="AP854" s="118">
        <f t="shared" si="172"/>
        <v>0.11540564562108571</v>
      </c>
      <c r="AQ854" s="118">
        <f t="shared" si="173"/>
        <v>8.2436903188925492E-2</v>
      </c>
      <c r="AR854" s="118">
        <f t="shared" si="174"/>
        <v>0.17021258059548472</v>
      </c>
      <c r="AS854" s="118">
        <f t="shared" si="175"/>
        <v>9.9181104726492844E-2</v>
      </c>
      <c r="AT854" s="118">
        <f t="shared" si="176"/>
        <v>4.1128422173310843E-2</v>
      </c>
      <c r="AU854" s="118">
        <f t="shared" si="177"/>
        <v>0.1180808125644707</v>
      </c>
      <c r="AV854" s="118">
        <f t="shared" si="178"/>
        <v>9.01981177574811E-2</v>
      </c>
      <c r="AW854" s="118">
        <f t="shared" si="179"/>
        <v>2.4592379760679028E-2</v>
      </c>
      <c r="AX854" s="118">
        <f t="shared" si="180"/>
        <v>1</v>
      </c>
      <c r="AY854" s="118">
        <f>SUMPRODUCT(AN854:AW854,幕後結果_最佳化!$Z$1005:$AI$1005)</f>
        <v>-0.15722768558152436</v>
      </c>
      <c r="AZ854" s="118">
        <f>(SUMPRODUCT(AN854:AW854,MMULT(AN854:AW854,幕後結果!$AB$9:$AK$18)))*252</f>
        <v>8.6603909788096678E-2</v>
      </c>
      <c r="BA854" s="118">
        <f t="shared" si="181"/>
        <v>0.29428542231666299</v>
      </c>
      <c r="BB854" s="113">
        <f t="shared" si="182"/>
        <v>-0.68004620822223016</v>
      </c>
      <c r="BC854" s="50"/>
      <c r="BD854" s="50"/>
    </row>
    <row r="855" spans="1:56">
      <c r="A855" s="85">
        <v>854</v>
      </c>
      <c r="B855" s="114">
        <v>0.43730882073375721</v>
      </c>
      <c r="C855" s="114">
        <v>0.73093455205654445</v>
      </c>
      <c r="D855" s="114">
        <v>0.72123635515449713</v>
      </c>
      <c r="E855" s="114">
        <v>0.65298109298450568</v>
      </c>
      <c r="F855" s="114">
        <v>0.66970763720671678</v>
      </c>
      <c r="G855" s="114">
        <v>0.23834705403814049</v>
      </c>
      <c r="H855" s="114">
        <v>0.4925135233280884</v>
      </c>
      <c r="I855" s="114">
        <v>0.43099925051931609</v>
      </c>
      <c r="J855" s="114">
        <v>0.87441297511421201</v>
      </c>
      <c r="K855" s="94">
        <v>0.70658184923710565</v>
      </c>
      <c r="L855" s="95"/>
      <c r="M855" s="96">
        <v>854</v>
      </c>
      <c r="N855" s="117">
        <v>-0.15779588482319656</v>
      </c>
      <c r="O855" s="117">
        <v>0.6156418924990783</v>
      </c>
      <c r="P855" s="117">
        <v>0.58651826697385667</v>
      </c>
      <c r="Q855" s="117">
        <v>0.39338138814198098</v>
      </c>
      <c r="R855" s="117">
        <v>0.43910600853564952</v>
      </c>
      <c r="S855" s="117">
        <v>-0.7116297040602928</v>
      </c>
      <c r="T855" s="117">
        <v>-1.8766915653934586E-2</v>
      </c>
      <c r="U855" s="114">
        <v>-0.17383071977031403</v>
      </c>
      <c r="V855" s="114">
        <v>1.1475023806859912</v>
      </c>
      <c r="W855" s="88">
        <v>0.54342632943129321</v>
      </c>
      <c r="X855" s="50"/>
      <c r="Y855" s="89">
        <v>854</v>
      </c>
      <c r="Z855" s="114">
        <f>(幕後結果!$AB$2+幕後結果!$AB$4*幕後結果_最佳化!$N1856)*12/3</f>
        <v>-0.24420186836639757</v>
      </c>
      <c r="AA855" s="114">
        <f>(幕後結果!$AC$2+幕後結果!$AC$4*幕後結果_最佳化!$O1856)*12/3</f>
        <v>1.9531713959435342</v>
      </c>
      <c r="AB855" s="114">
        <f>(幕後結果!$AD$2+幕後結果!$AD$4*幕後結果_最佳化!$P1856)*12/3</f>
        <v>-0.10571603508613669</v>
      </c>
      <c r="AC855" s="114">
        <f>(幕後結果!$AE$2+幕後結果!$AE$4*幕後結果_最佳化!$Q1856)*12/3</f>
        <v>-0.18365190367669518</v>
      </c>
      <c r="AD855" s="114">
        <f>(幕後結果!$AF$2+幕後結果!$AF$4*幕後結果_最佳化!$R1856)*12/3</f>
        <v>-0.19326659375711608</v>
      </c>
      <c r="AE855" s="114">
        <f>(幕後結果!$AG$2+幕後結果!$AG$4*幕後結果_最佳化!$S1856)*12/3</f>
        <v>8.1666708199061411E-2</v>
      </c>
      <c r="AF855" s="114">
        <f>(幕後結果!$AH$2+幕後結果!$AH$4*幕後結果_最佳化!$T1856)*12/3</f>
        <v>-0.18955182511160026</v>
      </c>
      <c r="AG855" s="114">
        <f>(幕後結果!$AI$2+幕後結果!$AI$4*幕後結果_最佳化!$U1856)*12/3</f>
        <v>-1.657860829888498</v>
      </c>
      <c r="AH855" s="114">
        <f>(幕後結果!$AJ$2+幕後結果!$AJ$4*幕後結果_最佳化!$V1856)*12/3</f>
        <v>1.2976223967797127</v>
      </c>
      <c r="AI855" s="90">
        <f>(幕後結果!$AK$2+幕後結果!$AK$4*幕後結果_最佳化!$W1856)*12/3</f>
        <v>1.4521898683935219</v>
      </c>
      <c r="AJ855" s="50"/>
      <c r="AK855" s="50"/>
      <c r="AL855" s="50"/>
      <c r="AM855" s="98">
        <v>854</v>
      </c>
      <c r="AN855" s="118">
        <f t="shared" si="170"/>
        <v>0.18571734371133244</v>
      </c>
      <c r="AO855" s="118">
        <f t="shared" si="171"/>
        <v>0.15911491551243681</v>
      </c>
      <c r="AP855" s="118">
        <f t="shared" si="172"/>
        <v>5.9874622975902937E-2</v>
      </c>
      <c r="AQ855" s="118">
        <f t="shared" si="173"/>
        <v>4.8105498157453935E-2</v>
      </c>
      <c r="AR855" s="118">
        <f t="shared" si="174"/>
        <v>6.4950266652723396E-2</v>
      </c>
      <c r="AS855" s="118">
        <f t="shared" si="175"/>
        <v>9.2152498926848181E-2</v>
      </c>
      <c r="AT855" s="118">
        <f t="shared" si="176"/>
        <v>0.12909030206826813</v>
      </c>
      <c r="AU855" s="118">
        <f t="shared" si="177"/>
        <v>0.11807157508349483</v>
      </c>
      <c r="AV855" s="118">
        <f t="shared" si="178"/>
        <v>0.12881128591163424</v>
      </c>
      <c r="AW855" s="118">
        <f t="shared" si="179"/>
        <v>1.4111690999905216E-2</v>
      </c>
      <c r="AX855" s="118">
        <f t="shared" si="180"/>
        <v>1.0000000000000002</v>
      </c>
      <c r="AY855" s="118">
        <f>SUMPRODUCT(AN855:AW855,幕後結果_最佳化!$Z$1005:$AI$1005)</f>
        <v>-9.7522834478741254E-3</v>
      </c>
      <c r="AZ855" s="118">
        <f>(SUMPRODUCT(AN855:AW855,MMULT(AN855:AW855,幕後結果!$AB$9:$AK$18)))*252</f>
        <v>7.243401000953098E-2</v>
      </c>
      <c r="BA855" s="118">
        <f t="shared" si="181"/>
        <v>0.26913567212380263</v>
      </c>
      <c r="BB855" s="113">
        <f t="shared" si="182"/>
        <v>-0.19563472590751194</v>
      </c>
      <c r="BC855" s="50"/>
      <c r="BD855" s="50"/>
    </row>
    <row r="856" spans="1:56">
      <c r="A856" s="85">
        <v>855</v>
      </c>
      <c r="B856" s="114">
        <v>0.47136745443109684</v>
      </c>
      <c r="C856" s="114">
        <v>0.36364862164847689</v>
      </c>
      <c r="D856" s="114">
        <v>0.30426621491557371</v>
      </c>
      <c r="E856" s="114">
        <v>4.337207457391945E-2</v>
      </c>
      <c r="F856" s="114">
        <v>0.4126766310347294</v>
      </c>
      <c r="G856" s="114">
        <v>0.63201435975398268</v>
      </c>
      <c r="H856" s="114">
        <v>0.68095183121669334</v>
      </c>
      <c r="I856" s="114">
        <v>0.77563447910540417</v>
      </c>
      <c r="J856" s="114">
        <v>0.90457153119236033</v>
      </c>
      <c r="K856" s="94">
        <v>0.31771446578333173</v>
      </c>
      <c r="L856" s="95"/>
      <c r="M856" s="96">
        <v>855</v>
      </c>
      <c r="N856" s="117">
        <v>-7.1832876333064857E-2</v>
      </c>
      <c r="O856" s="117">
        <v>-0.34872304280617977</v>
      </c>
      <c r="P856" s="117">
        <v>-0.51216943889169775</v>
      </c>
      <c r="Q856" s="117">
        <v>-1.7128282073595749</v>
      </c>
      <c r="R856" s="117">
        <v>-0.22066503025077647</v>
      </c>
      <c r="S856" s="117">
        <v>0.33719317687634492</v>
      </c>
      <c r="T856" s="117">
        <v>0.47036209921084216</v>
      </c>
      <c r="U856" s="114">
        <v>0.75753226747300184</v>
      </c>
      <c r="V856" s="114">
        <v>1.3080482698600935</v>
      </c>
      <c r="W856" s="88">
        <v>-0.47409953306730523</v>
      </c>
      <c r="X856" s="50"/>
      <c r="Y856" s="89">
        <v>855</v>
      </c>
      <c r="Z856" s="114">
        <f>(幕後結果!$AB$2+幕後結果!$AB$4*幕後結果_最佳化!$N1857)*12/3</f>
        <v>-0.13747446105790131</v>
      </c>
      <c r="AA856" s="114">
        <f>(幕後結果!$AC$2+幕後結果!$AC$4*幕後結果_最佳化!$O1857)*12/3</f>
        <v>1.0138833812077264</v>
      </c>
      <c r="AB856" s="114">
        <f>(幕後結果!$AD$2+幕後結果!$AD$4*幕後結果_最佳化!$P1857)*12/3</f>
        <v>-1.5605859282991776</v>
      </c>
      <c r="AC856" s="114">
        <f>(幕後結果!$AE$2+幕後結果!$AE$4*幕後結果_最佳化!$Q1857)*12/3</f>
        <v>-1.6263786077369529</v>
      </c>
      <c r="AD856" s="114">
        <f>(幕後結果!$AF$2+幕後結果!$AF$4*幕後結果_最佳化!$R1857)*12/3</f>
        <v>-1.5374031704679576</v>
      </c>
      <c r="AE856" s="114">
        <f>(幕後結果!$AG$2+幕後結果!$AG$4*幕後結果_最佳化!$S1857)*12/3</f>
        <v>0.2703146376335257</v>
      </c>
      <c r="AF856" s="114">
        <f>(幕後結果!$AH$2+幕後結果!$AH$4*幕後結果_最佳化!$T1857)*12/3</f>
        <v>-0.40274097617529031</v>
      </c>
      <c r="AG856" s="114">
        <f>(幕後結果!$AI$2+幕後結果!$AI$4*幕後結果_最佳化!$U1857)*12/3</f>
        <v>-1.3276284558918174</v>
      </c>
      <c r="AH856" s="114">
        <f>(幕後結果!$AJ$2+幕後結果!$AJ$4*幕後結果_最佳化!$V1857)*12/3</f>
        <v>0.96912182517182721</v>
      </c>
      <c r="AI856" s="90">
        <f>(幕後結果!$AK$2+幕後結果!$AK$4*幕後結果_最佳化!$W1857)*12/3</f>
        <v>-1.3887781377677766E-2</v>
      </c>
      <c r="AJ856" s="50"/>
      <c r="AK856" s="50"/>
      <c r="AL856" s="50"/>
      <c r="AM856" s="98">
        <v>855</v>
      </c>
      <c r="AN856" s="118">
        <f t="shared" si="170"/>
        <v>3.579286184126735E-2</v>
      </c>
      <c r="AO856" s="118">
        <f t="shared" si="171"/>
        <v>0.13782918766125821</v>
      </c>
      <c r="AP856" s="118">
        <f t="shared" si="172"/>
        <v>0.14315339607602992</v>
      </c>
      <c r="AQ856" s="118">
        <f t="shared" si="173"/>
        <v>0.23086891317425562</v>
      </c>
      <c r="AR856" s="118">
        <f t="shared" si="174"/>
        <v>6.6368062383166823E-2</v>
      </c>
      <c r="AS856" s="118">
        <f t="shared" si="175"/>
        <v>4.3420482844483278E-2</v>
      </c>
      <c r="AT856" s="118">
        <f t="shared" si="176"/>
        <v>0.19252820763662543</v>
      </c>
      <c r="AU856" s="118">
        <f t="shared" si="177"/>
        <v>7.5017097149934028E-2</v>
      </c>
      <c r="AV856" s="118">
        <f t="shared" si="178"/>
        <v>2.4167530286933001E-2</v>
      </c>
      <c r="AW856" s="118">
        <f t="shared" si="179"/>
        <v>5.0854260946046302E-2</v>
      </c>
      <c r="AX856" s="118">
        <f t="shared" si="180"/>
        <v>0.99999999999999989</v>
      </c>
      <c r="AY856" s="118">
        <f>SUMPRODUCT(AN856:AW856,幕後結果_最佳化!$Z$1005:$AI$1005)</f>
        <v>-0.20362869803388955</v>
      </c>
      <c r="AZ856" s="118">
        <f>(SUMPRODUCT(AN856:AW856,MMULT(AN856:AW856,幕後結果!$AB$9:$AK$18)))*252</f>
        <v>6.0614115933435186E-2</v>
      </c>
      <c r="BA856" s="118">
        <f t="shared" si="181"/>
        <v>0.24619934186231121</v>
      </c>
      <c r="BB856" s="113">
        <f t="shared" si="182"/>
        <v>-1.0013377621933797</v>
      </c>
      <c r="BC856" s="50"/>
      <c r="BD856" s="50"/>
    </row>
    <row r="857" spans="1:56">
      <c r="A857" s="85">
        <v>856</v>
      </c>
      <c r="B857" s="114">
        <v>0.72419043006168327</v>
      </c>
      <c r="C857" s="114">
        <v>0.76166942806111582</v>
      </c>
      <c r="D857" s="114">
        <v>0.39987315486925135</v>
      </c>
      <c r="E857" s="114">
        <v>0.62928661446228396</v>
      </c>
      <c r="F857" s="114">
        <v>0.64080440215287182</v>
      </c>
      <c r="G857" s="114">
        <v>0.54708718549020574</v>
      </c>
      <c r="H857" s="114">
        <v>0.59262562672311692</v>
      </c>
      <c r="I857" s="114">
        <v>0.39974707790247455</v>
      </c>
      <c r="J857" s="114">
        <v>0.32190743090373974</v>
      </c>
      <c r="K857" s="94">
        <v>0.4915534462450255</v>
      </c>
      <c r="L857" s="95"/>
      <c r="M857" s="96">
        <v>856</v>
      </c>
      <c r="N857" s="117">
        <v>0.59533563586683447</v>
      </c>
      <c r="O857" s="117">
        <v>0.71168292440733816</v>
      </c>
      <c r="P857" s="117">
        <v>-0.25367543977437979</v>
      </c>
      <c r="Q857" s="117">
        <v>0.32996451991557318</v>
      </c>
      <c r="R857" s="117">
        <v>0.36060975529336331</v>
      </c>
      <c r="S857" s="117">
        <v>0.11830546291531049</v>
      </c>
      <c r="T857" s="117">
        <v>0.23430430174983621</v>
      </c>
      <c r="U857" s="114">
        <v>-0.2540018151342498</v>
      </c>
      <c r="V857" s="114">
        <v>-0.46237160009138811</v>
      </c>
      <c r="W857" s="88">
        <v>-2.1173952534149072E-2</v>
      </c>
      <c r="X857" s="50"/>
      <c r="Y857" s="89">
        <v>856</v>
      </c>
      <c r="Z857" s="114">
        <f>(幕後結果!$AB$2+幕後結果!$AB$4*幕後結果_最佳化!$N1858)*12/3</f>
        <v>0.69084887005418094</v>
      </c>
      <c r="AA857" s="114">
        <f>(幕後結果!$AC$2+幕後結果!$AC$4*幕後結果_最佳化!$O1858)*12/3</f>
        <v>2.5486824191363269</v>
      </c>
      <c r="AB857" s="114">
        <f>(幕後結果!$AD$2+幕後結果!$AD$4*幕後結果_最佳化!$P1858)*12/3</f>
        <v>-0.12784044747874201</v>
      </c>
      <c r="AC857" s="114">
        <f>(幕後結果!$AE$2+幕後結果!$AE$4*幕後結果_最佳化!$Q1858)*12/3</f>
        <v>-0.13461927191055445</v>
      </c>
      <c r="AD857" s="114">
        <f>(幕後結果!$AF$2+幕後結果!$AF$4*幕後結果_最佳化!$R1858)*12/3</f>
        <v>-0.11001736783959337</v>
      </c>
      <c r="AE857" s="114">
        <f>(幕後結果!$AG$2+幕後結果!$AG$4*幕後結果_最佳化!$S1858)*12/3</f>
        <v>0.96618558329090176</v>
      </c>
      <c r="AF857" s="114">
        <f>(幕後結果!$AH$2+幕後結果!$AH$4*幕後結果_最佳化!$T1858)*12/3</f>
        <v>-0.1211737520063851</v>
      </c>
      <c r="AG857" s="114">
        <f>(幕後結果!$AI$2+幕後結果!$AI$4*幕後結果_最佳化!$U1858)*12/3</f>
        <v>-1.7202418226318121</v>
      </c>
      <c r="AH857" s="114">
        <f>(幕後結果!$AJ$2+幕後結果!$AJ$4*幕後結果_最佳化!$V1858)*12/3</f>
        <v>0.66632628270724314</v>
      </c>
      <c r="AI857" s="90">
        <f>(幕後結果!$AK$2+幕後結果!$AK$4*幕後結果_最佳化!$W1858)*12/3</f>
        <v>1.1932957237912523</v>
      </c>
      <c r="AJ857" s="50"/>
      <c r="AK857" s="50"/>
      <c r="AL857" s="50"/>
      <c r="AM857" s="98">
        <v>856</v>
      </c>
      <c r="AN857" s="118">
        <f t="shared" si="170"/>
        <v>0.1873677429827032</v>
      </c>
      <c r="AO857" s="118">
        <f t="shared" si="171"/>
        <v>5.4167265956255171E-2</v>
      </c>
      <c r="AP857" s="118">
        <f t="shared" si="172"/>
        <v>5.6236535170130414E-2</v>
      </c>
      <c r="AQ857" s="118">
        <f t="shared" si="173"/>
        <v>3.189360844909451E-3</v>
      </c>
      <c r="AR857" s="118">
        <f t="shared" si="174"/>
        <v>4.0844913922716115E-2</v>
      </c>
      <c r="AS857" s="118">
        <f t="shared" si="175"/>
        <v>0.16293376414487384</v>
      </c>
      <c r="AT857" s="118">
        <f t="shared" si="176"/>
        <v>0.12584307305032746</v>
      </c>
      <c r="AU857" s="118">
        <f t="shared" si="177"/>
        <v>0.16877722328841266</v>
      </c>
      <c r="AV857" s="118">
        <f t="shared" si="178"/>
        <v>0.1117119779790148</v>
      </c>
      <c r="AW857" s="118">
        <f t="shared" si="179"/>
        <v>8.892814266065692E-2</v>
      </c>
      <c r="AX857" s="118">
        <f t="shared" si="180"/>
        <v>1</v>
      </c>
      <c r="AY857" s="118">
        <f>SUMPRODUCT(AN857:AW857,幕後結果_最佳化!$Z$1005:$AI$1005)</f>
        <v>-0.10746113815802881</v>
      </c>
      <c r="AZ857" s="118">
        <f>(SUMPRODUCT(AN857:AW857,MMULT(AN857:AW857,幕後結果!$AB$9:$AK$18)))*252</f>
        <v>7.3399287170134747E-2</v>
      </c>
      <c r="BA857" s="118">
        <f t="shared" si="181"/>
        <v>0.27092302812816549</v>
      </c>
      <c r="BB857" s="113">
        <f t="shared" si="182"/>
        <v>-0.5549957831081731</v>
      </c>
      <c r="BC857" s="50"/>
      <c r="BD857" s="50"/>
    </row>
    <row r="858" spans="1:56">
      <c r="A858" s="85">
        <v>857</v>
      </c>
      <c r="B858" s="114">
        <v>0.19237737955217216</v>
      </c>
      <c r="C858" s="114">
        <v>0.66226449020339406</v>
      </c>
      <c r="D858" s="114">
        <v>0.80309983724571277</v>
      </c>
      <c r="E858" s="114">
        <v>1.7286969140208885E-2</v>
      </c>
      <c r="F858" s="114">
        <v>0.56841937752347871</v>
      </c>
      <c r="G858" s="114">
        <v>0.58215115533273276</v>
      </c>
      <c r="H858" s="114">
        <v>0.4285692067244955</v>
      </c>
      <c r="I858" s="114">
        <v>9.9529525574140854E-2</v>
      </c>
      <c r="J858" s="114">
        <v>0.56329580760708886</v>
      </c>
      <c r="K858" s="94">
        <v>2.9274834480707446E-2</v>
      </c>
      <c r="L858" s="95"/>
      <c r="M858" s="96">
        <v>857</v>
      </c>
      <c r="N858" s="117">
        <v>-0.86916889302378064</v>
      </c>
      <c r="O858" s="117">
        <v>0.41865126229833066</v>
      </c>
      <c r="P858" s="117">
        <v>0.85274572956811379</v>
      </c>
      <c r="Q858" s="117">
        <v>-2.1133135669564593</v>
      </c>
      <c r="R858" s="117">
        <v>0.17235144143511799</v>
      </c>
      <c r="S858" s="117">
        <v>0.20739973526300601</v>
      </c>
      <c r="T858" s="117">
        <v>-0.18001803011068676</v>
      </c>
      <c r="U858" s="114">
        <v>-1.284236975815449</v>
      </c>
      <c r="V858" s="114">
        <v>0.15933063629500058</v>
      </c>
      <c r="W858" s="88">
        <v>-1.8915597050793842</v>
      </c>
      <c r="X858" s="50"/>
      <c r="Y858" s="89">
        <v>857</v>
      </c>
      <c r="Z858" s="114">
        <f>(幕後結果!$AB$2+幕後結果!$AB$4*幕後結果_最佳化!$N1859)*12/3</f>
        <v>-1.1274073090323058</v>
      </c>
      <c r="AA858" s="114">
        <f>(幕後結果!$AC$2+幕後結果!$AC$4*幕後結果_最佳化!$O1859)*12/3</f>
        <v>1.280925123717338</v>
      </c>
      <c r="AB858" s="114">
        <f>(幕後結果!$AD$2+幕後結果!$AD$4*幕後結果_最佳化!$P1859)*12/3</f>
        <v>-0.68042777081178174</v>
      </c>
      <c r="AC858" s="114">
        <f>(幕後結果!$AE$2+幕後結果!$AE$4*幕後結果_最佳化!$Q1859)*12/3</f>
        <v>-1.8783564502936227</v>
      </c>
      <c r="AD858" s="114">
        <f>(幕後結果!$AF$2+幕後結果!$AF$4*幕後結果_最佳化!$R1859)*12/3</f>
        <v>-1.1888795917302506</v>
      </c>
      <c r="AE858" s="114">
        <f>(幕後結果!$AG$2+幕後結果!$AG$4*幕後結果_最佳化!$S1859)*12/3</f>
        <v>0.18643449037192883</v>
      </c>
      <c r="AF858" s="114">
        <f>(幕後結果!$AH$2+幕後結果!$AH$4*幕後結果_最佳化!$T1859)*12/3</f>
        <v>-0.62982725752866309</v>
      </c>
      <c r="AG858" s="114">
        <f>(幕後結果!$AI$2+幕後結果!$AI$4*幕後結果_最佳化!$U1859)*12/3</f>
        <v>-4.1804624514855249</v>
      </c>
      <c r="AH858" s="114">
        <f>(幕後結果!$AJ$2+幕後結果!$AJ$4*幕後結果_最佳化!$V1859)*12/3</f>
        <v>0.34580117311184422</v>
      </c>
      <c r="AI858" s="90">
        <f>(幕後結果!$AK$2+幕後結果!$AK$4*幕後結果_最佳化!$W1859)*12/3</f>
        <v>-1.959460386836315</v>
      </c>
      <c r="AJ858" s="50"/>
      <c r="AK858" s="50"/>
      <c r="AL858" s="50"/>
      <c r="AM858" s="98">
        <v>857</v>
      </c>
      <c r="AN858" s="118">
        <f t="shared" si="170"/>
        <v>1.1529278446085619E-2</v>
      </c>
      <c r="AO858" s="118">
        <f t="shared" si="171"/>
        <v>9.8701558382828847E-2</v>
      </c>
      <c r="AP858" s="118">
        <f t="shared" si="172"/>
        <v>0.15229227522461594</v>
      </c>
      <c r="AQ858" s="118">
        <f t="shared" si="173"/>
        <v>0.19362169806477719</v>
      </c>
      <c r="AR858" s="118">
        <f t="shared" si="174"/>
        <v>1.7898593977421738E-2</v>
      </c>
      <c r="AS858" s="118">
        <f t="shared" si="175"/>
        <v>4.4160086501691155E-2</v>
      </c>
      <c r="AT858" s="118">
        <f t="shared" si="176"/>
        <v>0.15251993689408835</v>
      </c>
      <c r="AU858" s="118">
        <f t="shared" si="177"/>
        <v>1.39882716834924E-2</v>
      </c>
      <c r="AV858" s="118">
        <f t="shared" si="178"/>
        <v>0.11923014392383026</v>
      </c>
      <c r="AW858" s="118">
        <f t="shared" si="179"/>
        <v>0.19605815690116865</v>
      </c>
      <c r="AX858" s="118">
        <f t="shared" si="180"/>
        <v>1</v>
      </c>
      <c r="AY858" s="118">
        <f>SUMPRODUCT(AN858:AW858,幕後結果_最佳化!$Z$1005:$AI$1005)</f>
        <v>9.5618522844864384E-2</v>
      </c>
      <c r="AZ858" s="118">
        <f>(SUMPRODUCT(AN858:AW858,MMULT(AN858:AW858,幕後結果!$AB$9:$AK$18)))*252</f>
        <v>5.5217250006048088E-2</v>
      </c>
      <c r="BA858" s="118">
        <f t="shared" si="181"/>
        <v>0.23498351007261783</v>
      </c>
      <c r="BB858" s="113">
        <f t="shared" si="182"/>
        <v>0.22434988237503381</v>
      </c>
      <c r="BC858" s="50"/>
      <c r="BD858" s="50"/>
    </row>
    <row r="859" spans="1:56">
      <c r="A859" s="85">
        <v>858</v>
      </c>
      <c r="B859" s="114">
        <v>0.1746487320925012</v>
      </c>
      <c r="C859" s="114">
        <v>0.3833659309991635</v>
      </c>
      <c r="D859" s="114">
        <v>9.0665965025896744E-2</v>
      </c>
      <c r="E859" s="114">
        <v>0.70938903445104939</v>
      </c>
      <c r="F859" s="114">
        <v>0.68291126931243018</v>
      </c>
      <c r="G859" s="114">
        <v>0.87022967704158671</v>
      </c>
      <c r="H859" s="114">
        <v>0.2789852156131003</v>
      </c>
      <c r="I859" s="114">
        <v>0.83982147475741464</v>
      </c>
      <c r="J859" s="114">
        <v>6.5381170249284137E-2</v>
      </c>
      <c r="K859" s="94">
        <v>0.5437780783556776</v>
      </c>
      <c r="L859" s="95"/>
      <c r="M859" s="96">
        <v>858</v>
      </c>
      <c r="N859" s="117">
        <v>-0.93595285042801735</v>
      </c>
      <c r="O859" s="117">
        <v>-0.29665245131462459</v>
      </c>
      <c r="P859" s="117">
        <v>-1.3366652491907727</v>
      </c>
      <c r="Q859" s="117">
        <v>0.55160073740879778</v>
      </c>
      <c r="R859" s="117">
        <v>0.47585531137948611</v>
      </c>
      <c r="S859" s="117">
        <v>1.1274775055684951</v>
      </c>
      <c r="T859" s="117">
        <v>-0.58585876229713718</v>
      </c>
      <c r="U859" s="114">
        <v>0.99372442021308305</v>
      </c>
      <c r="V859" s="114">
        <v>-1.5111024896674441</v>
      </c>
      <c r="W859" s="88">
        <v>0.10995653825396984</v>
      </c>
      <c r="X859" s="50"/>
      <c r="Y859" s="89">
        <v>858</v>
      </c>
      <c r="Z859" s="114">
        <f>(幕後結果!$AB$2+幕後結果!$AB$4*幕後結果_最佳化!$N1860)*12/3</f>
        <v>-1.2103229578531991</v>
      </c>
      <c r="AA859" s="114">
        <f>(幕後結果!$AC$2+幕後結果!$AC$4*幕後結果_最佳化!$O1860)*12/3</f>
        <v>0.49819013204824403</v>
      </c>
      <c r="AB859" s="114">
        <f>(幕後結果!$AD$2+幕後結果!$AD$4*幕後結果_最佳化!$P1860)*12/3</f>
        <v>-3.338911726483623</v>
      </c>
      <c r="AC859" s="114">
        <f>(幕後結果!$AE$2+幕後結果!$AE$4*幕後結果_最佳化!$Q1860)*12/3</f>
        <v>-0.25886014796157186</v>
      </c>
      <c r="AD859" s="114">
        <f>(幕後結果!$AF$2+幕後結果!$AF$4*幕後結果_最佳化!$R1860)*12/3</f>
        <v>-0.87279729151635754</v>
      </c>
      <c r="AE859" s="114">
        <f>(幕後結果!$AG$2+幕後結果!$AG$4*幕後結果_最佳化!$S1860)*12/3</f>
        <v>1.1987552083614601</v>
      </c>
      <c r="AF859" s="114">
        <f>(幕後結果!$AH$2+幕後結果!$AH$4*幕後結果_最佳化!$T1860)*12/3</f>
        <v>-0.46187023180547504</v>
      </c>
      <c r="AG859" s="114">
        <f>(幕後結果!$AI$2+幕後結果!$AI$4*幕後結果_最佳化!$U1860)*12/3</f>
        <v>-0.78877484777359153</v>
      </c>
      <c r="AH859" s="114">
        <f>(幕後結果!$AJ$2+幕後結果!$AJ$4*幕後結果_最佳化!$V1860)*12/3</f>
        <v>-0.17479837422006994</v>
      </c>
      <c r="AI859" s="90">
        <f>(幕後結果!$AK$2+幕後結果!$AK$4*幕後結果_最佳化!$W1860)*12/3</f>
        <v>1.1779387656837257</v>
      </c>
      <c r="AJ859" s="50"/>
      <c r="AK859" s="50"/>
      <c r="AL859" s="50"/>
      <c r="AM859" s="98">
        <v>858</v>
      </c>
      <c r="AN859" s="118">
        <f t="shared" si="170"/>
        <v>0.16796477035775645</v>
      </c>
      <c r="AO859" s="118">
        <f t="shared" si="171"/>
        <v>0.17711717237906399</v>
      </c>
      <c r="AP859" s="118">
        <f t="shared" si="172"/>
        <v>8.7930761352007752E-2</v>
      </c>
      <c r="AQ859" s="118">
        <f t="shared" si="173"/>
        <v>4.7136860923827087E-2</v>
      </c>
      <c r="AR859" s="118">
        <f t="shared" si="174"/>
        <v>2.3719636373034573E-3</v>
      </c>
      <c r="AS859" s="118">
        <f t="shared" si="175"/>
        <v>7.3329635245692984E-2</v>
      </c>
      <c r="AT859" s="118">
        <f t="shared" si="176"/>
        <v>3.585488643136249E-2</v>
      </c>
      <c r="AU859" s="118">
        <f t="shared" si="177"/>
        <v>0.19040210228390556</v>
      </c>
      <c r="AV859" s="118">
        <f t="shared" si="178"/>
        <v>0.14718054468911668</v>
      </c>
      <c r="AW859" s="118">
        <f t="shared" si="179"/>
        <v>7.0711302699963535E-2</v>
      </c>
      <c r="AX859" s="118">
        <f t="shared" si="180"/>
        <v>0.99999999999999989</v>
      </c>
      <c r="AY859" s="118">
        <f>SUMPRODUCT(AN859:AW859,幕後結果_最佳化!$Z$1005:$AI$1005)</f>
        <v>1.5039493138602103E-2</v>
      </c>
      <c r="AZ859" s="118">
        <f>(SUMPRODUCT(AN859:AW859,MMULT(AN859:AW859,幕後結果!$AB$9:$AK$18)))*252</f>
        <v>8.8937058434758159E-2</v>
      </c>
      <c r="BA859" s="118">
        <f t="shared" si="181"/>
        <v>0.2982231688429961</v>
      </c>
      <c r="BB859" s="113">
        <f t="shared" si="182"/>
        <v>-9.3421671325830027E-2</v>
      </c>
      <c r="BC859" s="50"/>
      <c r="BD859" s="50"/>
    </row>
    <row r="860" spans="1:56">
      <c r="A860" s="85">
        <v>859</v>
      </c>
      <c r="B860" s="114">
        <v>0.75223294584494593</v>
      </c>
      <c r="C860" s="114">
        <v>0.52402299202117231</v>
      </c>
      <c r="D860" s="114">
        <v>0.85924442924652666</v>
      </c>
      <c r="E860" s="114">
        <v>0.97553767195831464</v>
      </c>
      <c r="F860" s="114">
        <v>0.44573978096193101</v>
      </c>
      <c r="G860" s="114">
        <v>0.47809298038799608</v>
      </c>
      <c r="H860" s="114">
        <v>0.82103240103869779</v>
      </c>
      <c r="I860" s="114">
        <v>0.89031413264956449</v>
      </c>
      <c r="J860" s="114">
        <v>0.56855079997012004</v>
      </c>
      <c r="K860" s="94">
        <v>0.37644839877491698</v>
      </c>
      <c r="L860" s="95"/>
      <c r="M860" s="96">
        <v>859</v>
      </c>
      <c r="N860" s="117">
        <v>0.68153329228990678</v>
      </c>
      <c r="O860" s="117">
        <v>6.0253148789561117E-2</v>
      </c>
      <c r="P860" s="117">
        <v>1.0769308905271471</v>
      </c>
      <c r="Q860" s="117">
        <v>1.9692476797097709</v>
      </c>
      <c r="R860" s="117">
        <v>-0.13643227314112757</v>
      </c>
      <c r="S860" s="117">
        <v>-5.494038135395151E-2</v>
      </c>
      <c r="T860" s="117">
        <v>0.91930665492658026</v>
      </c>
      <c r="U860" s="114">
        <v>1.2282004370179858</v>
      </c>
      <c r="V860" s="114">
        <v>0.17268580763322641</v>
      </c>
      <c r="W860" s="88">
        <v>-0.31482201231392315</v>
      </c>
      <c r="X860" s="50"/>
      <c r="Y860" s="89">
        <v>859</v>
      </c>
      <c r="Z860" s="114">
        <f>(幕後結果!$AB$2+幕後結果!$AB$4*幕後結果_最佳化!$N1861)*12/3</f>
        <v>0.79786760459694817</v>
      </c>
      <c r="AA860" s="114">
        <f>(幕後結果!$AC$2+幕後結果!$AC$4*幕後結果_最佳化!$O1861)*12/3</f>
        <v>1.9327299405919058</v>
      </c>
      <c r="AB860" s="114">
        <f>(幕後結果!$AD$2+幕後結果!$AD$4*幕後結果_最佳化!$P1861)*12/3</f>
        <v>1.0880799192844286</v>
      </c>
      <c r="AC860" s="114">
        <f>(幕後結果!$AE$2+幕後結果!$AE$4*幕後結果_最佳化!$Q1861)*12/3</f>
        <v>0.84049376995503078</v>
      </c>
      <c r="AD860" s="114">
        <f>(幕後結果!$AF$2+幕後結果!$AF$4*幕後結果_最佳化!$R1861)*12/3</f>
        <v>-0.17377939485092864</v>
      </c>
      <c r="AE860" s="114">
        <f>(幕後結果!$AG$2+幕後結果!$AG$4*幕後結果_最佳化!$S1861)*12/3</f>
        <v>1.0185046060056564</v>
      </c>
      <c r="AF860" s="114">
        <f>(幕後結果!$AH$2+幕後結果!$AH$4*幕後結果_最佳化!$T1861)*12/3</f>
        <v>0.33359200758919866</v>
      </c>
      <c r="AG860" s="114">
        <f>(幕後結果!$AI$2+幕後結果!$AI$4*幕後結果_最佳化!$U1861)*12/3</f>
        <v>1.3485710992415931</v>
      </c>
      <c r="AH860" s="114">
        <f>(幕後結果!$AJ$2+幕後結果!$AJ$4*幕後結果_最佳化!$V1861)*12/3</f>
        <v>1.4992278116236697</v>
      </c>
      <c r="AI860" s="90">
        <f>(幕後結果!$AK$2+幕後結果!$AK$4*幕後結果_最佳化!$W1861)*12/3</f>
        <v>1.878422126058594</v>
      </c>
      <c r="AJ860" s="50"/>
      <c r="AK860" s="50"/>
      <c r="AL860" s="50"/>
      <c r="AM860" s="98">
        <v>859</v>
      </c>
      <c r="AN860" s="118">
        <f t="shared" si="170"/>
        <v>1.9079762383551399E-2</v>
      </c>
      <c r="AO860" s="118">
        <f t="shared" si="171"/>
        <v>9.3317165201180122E-2</v>
      </c>
      <c r="AP860" s="118">
        <f t="shared" si="172"/>
        <v>5.2380163664463825E-2</v>
      </c>
      <c r="AQ860" s="118">
        <f t="shared" si="173"/>
        <v>7.1732687355944402E-2</v>
      </c>
      <c r="AR860" s="118">
        <f t="shared" si="174"/>
        <v>0.20909424006370261</v>
      </c>
      <c r="AS860" s="118">
        <f t="shared" si="175"/>
        <v>6.1375160118622568E-3</v>
      </c>
      <c r="AT860" s="118">
        <f t="shared" si="176"/>
        <v>0.10392146127026561</v>
      </c>
      <c r="AU860" s="118">
        <f t="shared" si="177"/>
        <v>4.7742624842766944E-2</v>
      </c>
      <c r="AV860" s="118">
        <f t="shared" si="178"/>
        <v>0.2258453147156845</v>
      </c>
      <c r="AW860" s="118">
        <f t="shared" si="179"/>
        <v>0.17074906449057817</v>
      </c>
      <c r="AX860" s="118">
        <f t="shared" si="180"/>
        <v>0.99999999999999978</v>
      </c>
      <c r="AY860" s="118">
        <f>SUMPRODUCT(AN860:AW860,幕後結果_最佳化!$Z$1005:$AI$1005)</f>
        <v>4.0305729066766244E-2</v>
      </c>
      <c r="AZ860" s="118">
        <f>(SUMPRODUCT(AN860:AW860,MMULT(AN860:AW860,幕後結果!$AB$9:$AK$18)))*252</f>
        <v>5.4575276340949476E-2</v>
      </c>
      <c r="BA860" s="118">
        <f t="shared" si="181"/>
        <v>0.23361351917418965</v>
      </c>
      <c r="BB860" s="113">
        <f t="shared" si="182"/>
        <v>-1.110496919187021E-2</v>
      </c>
      <c r="BC860" s="50"/>
      <c r="BD860" s="50"/>
    </row>
    <row r="861" spans="1:56">
      <c r="A861" s="85">
        <v>860</v>
      </c>
      <c r="B861" s="114">
        <v>0.25703485753201449</v>
      </c>
      <c r="C861" s="114">
        <v>0.19682705338768125</v>
      </c>
      <c r="D861" s="114">
        <v>0.75803732351825115</v>
      </c>
      <c r="E861" s="114">
        <v>1.858380390537806E-2</v>
      </c>
      <c r="F861" s="114">
        <v>0.41246897957234951</v>
      </c>
      <c r="G861" s="114">
        <v>0.37198740763182148</v>
      </c>
      <c r="H861" s="114">
        <v>0.66531325181520407</v>
      </c>
      <c r="I861" s="114">
        <v>0.80126379692260019</v>
      </c>
      <c r="J861" s="114">
        <v>0.46457820147506679</v>
      </c>
      <c r="K861" s="94">
        <v>0.60088188966586453</v>
      </c>
      <c r="L861" s="95"/>
      <c r="M861" s="96">
        <v>860</v>
      </c>
      <c r="N861" s="117">
        <v>-0.65251389040103724</v>
      </c>
      <c r="O861" s="117">
        <v>-0.85300937234925878</v>
      </c>
      <c r="P861" s="117">
        <v>0.70000312483618965</v>
      </c>
      <c r="Q861" s="117">
        <v>-2.0839182080864465</v>
      </c>
      <c r="R861" s="117">
        <v>-0.22119839470410224</v>
      </c>
      <c r="S861" s="117">
        <v>-0.32659422070384869</v>
      </c>
      <c r="T861" s="117">
        <v>0.42700800608316741</v>
      </c>
      <c r="U861" s="114">
        <v>0.84614402032939606</v>
      </c>
      <c r="V861" s="114">
        <v>-8.8906266978082196E-2</v>
      </c>
      <c r="W861" s="88">
        <v>0.25563042804930264</v>
      </c>
      <c r="X861" s="50"/>
      <c r="Y861" s="89">
        <v>860</v>
      </c>
      <c r="Z861" s="114">
        <f>(幕後結果!$AB$2+幕後結果!$AB$4*幕後結果_最佳化!$N1862)*12/3</f>
        <v>-0.85841920453855336</v>
      </c>
      <c r="AA861" s="114">
        <f>(幕後結果!$AC$2+幕後結果!$AC$4*幕後結果_最佳化!$O1862)*12/3</f>
        <v>0.11040839256260715</v>
      </c>
      <c r="AB861" s="114">
        <f>(幕後結果!$AD$2+幕後結果!$AD$4*幕後結果_最佳化!$P1862)*12/3</f>
        <v>-1.1311373016233004</v>
      </c>
      <c r="AC861" s="114">
        <f>(幕後結果!$AE$2+幕後結果!$AE$4*幕後結果_最佳化!$Q1862)*12/3</f>
        <v>-1.9837645980065768</v>
      </c>
      <c r="AD861" s="114">
        <f>(幕後結果!$AF$2+幕後結果!$AF$4*幕後結果_最佳化!$R1862)*12/3</f>
        <v>-1.7109369722032941</v>
      </c>
      <c r="AE861" s="114">
        <f>(幕後結果!$AG$2+幕後結果!$AG$4*幕後結果_最佳化!$S1862)*12/3</f>
        <v>-0.55754384246566535</v>
      </c>
      <c r="AF861" s="114">
        <f>(幕後結果!$AH$2+幕後結果!$AH$4*幕後結果_最佳化!$T1862)*12/3</f>
        <v>-0.47503170334673217</v>
      </c>
      <c r="AG861" s="114">
        <f>(幕後結果!$AI$2+幕後結果!$AI$4*幕後結果_最佳化!$U1862)*12/3</f>
        <v>-1.1112057369552644</v>
      </c>
      <c r="AH861" s="114">
        <f>(幕後結果!$AJ$2+幕後結果!$AJ$4*幕後結果_最佳化!$V1862)*12/3</f>
        <v>0.19367798253902668</v>
      </c>
      <c r="AI861" s="90">
        <f>(幕後結果!$AK$2+幕後結果!$AK$4*幕後結果_最佳化!$W1862)*12/3</f>
        <v>0.22821129819689667</v>
      </c>
      <c r="AJ861" s="50"/>
      <c r="AK861" s="50"/>
      <c r="AL861" s="50"/>
      <c r="AM861" s="98">
        <v>860</v>
      </c>
      <c r="AN861" s="118">
        <f t="shared" si="170"/>
        <v>0.1029024940833163</v>
      </c>
      <c r="AO861" s="118">
        <f t="shared" si="171"/>
        <v>3.0734725142839835E-2</v>
      </c>
      <c r="AP861" s="118">
        <f t="shared" si="172"/>
        <v>9.3625285817651588E-2</v>
      </c>
      <c r="AQ861" s="118">
        <f t="shared" si="173"/>
        <v>0.16500602582525686</v>
      </c>
      <c r="AR861" s="118">
        <f t="shared" si="174"/>
        <v>5.7520185322436329E-2</v>
      </c>
      <c r="AS861" s="118">
        <f t="shared" si="175"/>
        <v>0.1457539679290446</v>
      </c>
      <c r="AT861" s="118">
        <f t="shared" si="176"/>
        <v>8.0605911666411401E-2</v>
      </c>
      <c r="AU861" s="118">
        <f t="shared" si="177"/>
        <v>0.1096384435313629</v>
      </c>
      <c r="AV861" s="118">
        <f t="shared" si="178"/>
        <v>0.11001152893896993</v>
      </c>
      <c r="AW861" s="118">
        <f t="shared" si="179"/>
        <v>0.10420143174271032</v>
      </c>
      <c r="AX861" s="118">
        <f t="shared" si="180"/>
        <v>1</v>
      </c>
      <c r="AY861" s="118">
        <f>SUMPRODUCT(AN861:AW861,幕後結果_最佳化!$Z$1005:$AI$1005)</f>
        <v>-0.14786763509941675</v>
      </c>
      <c r="AZ861" s="118">
        <f>(SUMPRODUCT(AN861:AW861,MMULT(AN861:AW861,幕後結果!$AB$9:$AK$18)))*252</f>
        <v>6.1461836214435329E-2</v>
      </c>
      <c r="BA861" s="118">
        <f t="shared" si="181"/>
        <v>0.24791497779366886</v>
      </c>
      <c r="BB861" s="113">
        <f t="shared" si="182"/>
        <v>-0.76948813983391562</v>
      </c>
      <c r="BC861" s="50"/>
      <c r="BD861" s="50"/>
    </row>
    <row r="862" spans="1:56">
      <c r="A862" s="85">
        <v>861</v>
      </c>
      <c r="B862" s="114">
        <v>0.97930078329833714</v>
      </c>
      <c r="C862" s="114">
        <v>0.11123385744618419</v>
      </c>
      <c r="D862" s="114">
        <v>0.40665826374534486</v>
      </c>
      <c r="E862" s="114">
        <v>0.25812995956843232</v>
      </c>
      <c r="F862" s="114">
        <v>0.29315477790360789</v>
      </c>
      <c r="G862" s="114">
        <v>0.82044195546062038</v>
      </c>
      <c r="H862" s="114">
        <v>0.55893769147849026</v>
      </c>
      <c r="I862" s="114">
        <v>0.38861677524001115</v>
      </c>
      <c r="J862" s="114">
        <v>0.62946224051788646</v>
      </c>
      <c r="K862" s="94">
        <v>0.73880194074280858</v>
      </c>
      <c r="L862" s="95"/>
      <c r="M862" s="96">
        <v>861</v>
      </c>
      <c r="N862" s="117">
        <v>2.0395172298917066</v>
      </c>
      <c r="O862" s="117">
        <v>-1.219992508345463</v>
      </c>
      <c r="P862" s="117">
        <v>-0.2361496765281523</v>
      </c>
      <c r="Q862" s="117">
        <v>-0.6491213868756962</v>
      </c>
      <c r="R862" s="117">
        <v>-0.54419171017904611</v>
      </c>
      <c r="S862" s="117">
        <v>0.91705066970157068</v>
      </c>
      <c r="T862" s="117">
        <v>0.14827642850546449</v>
      </c>
      <c r="U862" s="114">
        <v>-0.28292601685793262</v>
      </c>
      <c r="V862" s="114">
        <v>0.33042941446777713</v>
      </c>
      <c r="W862" s="88">
        <v>0.63965622809844958</v>
      </c>
      <c r="X862" s="50"/>
      <c r="Y862" s="89">
        <v>861</v>
      </c>
      <c r="Z862" s="114">
        <f>(幕後結果!$AB$2+幕後結果!$AB$4*幕後結果_最佳化!$N1863)*12/3</f>
        <v>2.4838731012922022</v>
      </c>
      <c r="AA862" s="114">
        <f>(幕後結果!$AC$2+幕後結果!$AC$4*幕後結果_最佳化!$O1863)*12/3</f>
        <v>1.5055008499197389</v>
      </c>
      <c r="AB862" s="114">
        <f>(幕後結果!$AD$2+幕後結果!$AD$4*幕後結果_最佳化!$P1863)*12/3</f>
        <v>0.65821910180010867</v>
      </c>
      <c r="AC862" s="114">
        <f>(幕後結果!$AE$2+幕後結果!$AE$4*幕後結果_最佳化!$Q1863)*12/3</f>
        <v>-0.83725017197229157</v>
      </c>
      <c r="AD862" s="114">
        <f>(幕後結果!$AF$2+幕後結果!$AF$4*幕後結果_最佳化!$R1863)*12/3</f>
        <v>-0.92545658168829237</v>
      </c>
      <c r="AE862" s="114">
        <f>(幕後結果!$AG$2+幕後結果!$AG$4*幕後結果_最佳化!$S1863)*12/3</f>
        <v>1.3805296167027998</v>
      </c>
      <c r="AF862" s="114">
        <f>(幕後結果!$AH$2+幕後結果!$AH$4*幕後結果_最佳化!$T1863)*12/3</f>
        <v>-0.46405670323767101</v>
      </c>
      <c r="AG862" s="114">
        <f>(幕後結果!$AI$2+幕後結果!$AI$4*幕後結果_最佳化!$U1863)*12/3</f>
        <v>-1.3454386935663569</v>
      </c>
      <c r="AH862" s="114">
        <f>(幕後結果!$AJ$2+幕後結果!$AJ$4*幕後結果_最佳化!$V1863)*12/3</f>
        <v>0.72237367566544819</v>
      </c>
      <c r="AI862" s="90">
        <f>(幕後結果!$AK$2+幕後結果!$AK$4*幕後結果_最佳化!$W1863)*12/3</f>
        <v>1.4696313495197593</v>
      </c>
      <c r="AJ862" s="50"/>
      <c r="AK862" s="50"/>
      <c r="AL862" s="50"/>
      <c r="AM862" s="98">
        <v>861</v>
      </c>
      <c r="AN862" s="118">
        <f t="shared" si="170"/>
        <v>0.13207536538721185</v>
      </c>
      <c r="AO862" s="118">
        <f t="shared" si="171"/>
        <v>0.12455641811726351</v>
      </c>
      <c r="AP862" s="118">
        <f t="shared" si="172"/>
        <v>5.35402282655899E-2</v>
      </c>
      <c r="AQ862" s="118">
        <f t="shared" si="173"/>
        <v>0.11464451746783041</v>
      </c>
      <c r="AR862" s="118">
        <f t="shared" si="174"/>
        <v>5.6557212821921048E-2</v>
      </c>
      <c r="AS862" s="118">
        <f t="shared" si="175"/>
        <v>5.8243316325577367E-2</v>
      </c>
      <c r="AT862" s="118">
        <f t="shared" si="176"/>
        <v>0.16470843214296968</v>
      </c>
      <c r="AU862" s="118">
        <f t="shared" si="177"/>
        <v>0.12727516319180371</v>
      </c>
      <c r="AV862" s="118">
        <f t="shared" si="178"/>
        <v>7.0019700770778001E-2</v>
      </c>
      <c r="AW862" s="118">
        <f t="shared" si="179"/>
        <v>9.8379645509054564E-2</v>
      </c>
      <c r="AX862" s="118">
        <f t="shared" si="180"/>
        <v>1</v>
      </c>
      <c r="AY862" s="118">
        <f>SUMPRODUCT(AN862:AW862,幕後結果_最佳化!$Z$1005:$AI$1005)</f>
        <v>-8.6752340167196476E-2</v>
      </c>
      <c r="AZ862" s="118">
        <f>(SUMPRODUCT(AN862:AW862,MMULT(AN862:AW862,幕後結果!$AB$9:$AK$18)))*252</f>
        <v>6.114084155354358E-2</v>
      </c>
      <c r="BA862" s="118">
        <f t="shared" si="181"/>
        <v>0.24726674170527579</v>
      </c>
      <c r="BB862" s="113">
        <f t="shared" si="182"/>
        <v>-0.52434200925303887</v>
      </c>
      <c r="BC862" s="50"/>
      <c r="BD862" s="50"/>
    </row>
    <row r="863" spans="1:56">
      <c r="A863" s="85">
        <v>862</v>
      </c>
      <c r="B863" s="114">
        <v>0.71650587782241959</v>
      </c>
      <c r="C863" s="114">
        <v>0.40385427436227084</v>
      </c>
      <c r="D863" s="114">
        <v>0.67598182056724343</v>
      </c>
      <c r="E863" s="114">
        <v>5.0810049891303333E-2</v>
      </c>
      <c r="F863" s="114">
        <v>0.54465020218315674</v>
      </c>
      <c r="G863" s="114">
        <v>0.75202116591783441</v>
      </c>
      <c r="H863" s="114">
        <v>2.8062662666344496E-2</v>
      </c>
      <c r="I863" s="114">
        <v>0.29971820860361542</v>
      </c>
      <c r="J863" s="114">
        <v>0.59185045670404124</v>
      </c>
      <c r="K863" s="94">
        <v>0.20022932348511002</v>
      </c>
      <c r="L863" s="95"/>
      <c r="M863" s="96">
        <v>862</v>
      </c>
      <c r="N863" s="117">
        <v>0.5724926788153063</v>
      </c>
      <c r="O863" s="117">
        <v>-0.24338321075362968</v>
      </c>
      <c r="P863" s="117">
        <v>0.45649181005530032</v>
      </c>
      <c r="Q863" s="117">
        <v>-1.6370496308518923</v>
      </c>
      <c r="R863" s="117">
        <v>0.1121561516745975</v>
      </c>
      <c r="S863" s="117">
        <v>0.68086381186071998</v>
      </c>
      <c r="T863" s="117">
        <v>-1.9100612669664065</v>
      </c>
      <c r="U863" s="114">
        <v>-0.52521114633750976</v>
      </c>
      <c r="V863" s="114">
        <v>0.2323076300726391</v>
      </c>
      <c r="W863" s="88">
        <v>-0.84080239185397654</v>
      </c>
      <c r="X863" s="50"/>
      <c r="Y863" s="89">
        <v>862</v>
      </c>
      <c r="Z863" s="114">
        <f>(幕後結果!$AB$2+幕後結果!$AB$4*幕後結果_最佳化!$N1864)*12/3</f>
        <v>0.66248818766079065</v>
      </c>
      <c r="AA863" s="114">
        <f>(幕後結果!$AC$2+幕後結果!$AC$4*幕後結果_最佳化!$O1864)*12/3</f>
        <v>1.5472928095651275</v>
      </c>
      <c r="AB863" s="114">
        <f>(幕後結果!$AD$2+幕後結果!$AD$4*幕後結果_最佳化!$P1864)*12/3</f>
        <v>0.19520833295074547</v>
      </c>
      <c r="AC863" s="114">
        <f>(幕後結果!$AE$2+幕後結果!$AE$4*幕後結果_最佳化!$Q1864)*12/3</f>
        <v>-1.504764628904911</v>
      </c>
      <c r="AD863" s="114">
        <f>(幕後結果!$AF$2+幕後結果!$AF$4*幕後結果_最佳化!$R1864)*12/3</f>
        <v>-0.75304912565579152</v>
      </c>
      <c r="AE863" s="114">
        <f>(幕後結果!$AG$2+幕後結果!$AG$4*幕後結果_最佳化!$S1864)*12/3</f>
        <v>0.93728481505216266</v>
      </c>
      <c r="AF863" s="114">
        <f>(幕後結果!$AH$2+幕後結果!$AH$4*幕後結果_最佳化!$T1864)*12/3</f>
        <v>-1.3014236525406995</v>
      </c>
      <c r="AG863" s="114">
        <f>(幕後結果!$AI$2+幕後結果!$AI$4*幕後結果_最佳化!$U1864)*12/3</f>
        <v>-2.6271023813138186</v>
      </c>
      <c r="AH863" s="114">
        <f>(幕後結果!$AJ$2+幕後結果!$AJ$4*幕後結果_最佳化!$V1864)*12/3</f>
        <v>5.8828831999490738E-2</v>
      </c>
      <c r="AI863" s="90">
        <f>(幕後結果!$AK$2+幕後結果!$AK$4*幕後結果_最佳化!$W1864)*12/3</f>
        <v>-0.68762597523849889</v>
      </c>
      <c r="AJ863" s="50"/>
      <c r="AK863" s="50"/>
      <c r="AL863" s="50"/>
      <c r="AM863" s="98">
        <v>862</v>
      </c>
      <c r="AN863" s="118">
        <f t="shared" si="170"/>
        <v>0.1858924059176898</v>
      </c>
      <c r="AO863" s="118">
        <f t="shared" si="171"/>
        <v>3.7459276868160397E-2</v>
      </c>
      <c r="AP863" s="118">
        <f t="shared" si="172"/>
        <v>0.16910861174862207</v>
      </c>
      <c r="AQ863" s="118">
        <f t="shared" si="173"/>
        <v>0.10790010011283334</v>
      </c>
      <c r="AR863" s="118">
        <f t="shared" si="174"/>
        <v>1.941866144047286E-2</v>
      </c>
      <c r="AS863" s="118">
        <f t="shared" si="175"/>
        <v>0.16217375757274527</v>
      </c>
      <c r="AT863" s="118">
        <f t="shared" si="176"/>
        <v>5.0252427835075067E-2</v>
      </c>
      <c r="AU863" s="118">
        <f t="shared" si="177"/>
        <v>1.1182993241377798E-2</v>
      </c>
      <c r="AV863" s="118">
        <f t="shared" si="178"/>
        <v>7.6798294630107303E-2</v>
      </c>
      <c r="AW863" s="118">
        <f t="shared" si="179"/>
        <v>0.17981347063291625</v>
      </c>
      <c r="AX863" s="118">
        <f t="shared" si="180"/>
        <v>1.0000000000000002</v>
      </c>
      <c r="AY863" s="118">
        <f>SUMPRODUCT(AN863:AW863,幕後結果_最佳化!$Z$1005:$AI$1005)</f>
        <v>8.9805431803361813E-2</v>
      </c>
      <c r="AZ863" s="118">
        <f>(SUMPRODUCT(AN863:AW863,MMULT(AN863:AW863,幕後結果!$AB$9:$AK$18)))*252</f>
        <v>8.2026951349115987E-2</v>
      </c>
      <c r="BA863" s="118">
        <f t="shared" si="181"/>
        <v>0.28640347649621151</v>
      </c>
      <c r="BB863" s="113">
        <f t="shared" si="182"/>
        <v>0.16377396104681108</v>
      </c>
      <c r="BC863" s="50"/>
      <c r="BD863" s="50"/>
    </row>
    <row r="864" spans="1:56">
      <c r="A864" s="85">
        <v>863</v>
      </c>
      <c r="B864" s="114">
        <v>0.12165443946229559</v>
      </c>
      <c r="C864" s="114">
        <v>0.87644378072185791</v>
      </c>
      <c r="D864" s="114">
        <v>0.17052640109954109</v>
      </c>
      <c r="E864" s="114">
        <v>0.99711323587622114</v>
      </c>
      <c r="F864" s="114">
        <v>0.52836753188083163</v>
      </c>
      <c r="G864" s="114">
        <v>0.37059456276911029</v>
      </c>
      <c r="H864" s="114">
        <v>0.75115658560914</v>
      </c>
      <c r="I864" s="114">
        <v>0.26774235294515591</v>
      </c>
      <c r="J864" s="114">
        <v>0.74524697588648681</v>
      </c>
      <c r="K864" s="94">
        <v>0.35098662573674733</v>
      </c>
      <c r="L864" s="95"/>
      <c r="M864" s="96">
        <v>863</v>
      </c>
      <c r="N864" s="117">
        <v>-1.1667561031625369</v>
      </c>
      <c r="O864" s="117">
        <v>1.1573915163423654</v>
      </c>
      <c r="P864" s="117">
        <v>-0.95208711680608238</v>
      </c>
      <c r="Q864" s="117">
        <v>2.7603736702186601</v>
      </c>
      <c r="R864" s="117">
        <v>7.1166885340465474E-2</v>
      </c>
      <c r="S864" s="117">
        <v>-0.33027904435309469</v>
      </c>
      <c r="T864" s="117">
        <v>0.67813385188123976</v>
      </c>
      <c r="U864" s="114">
        <v>-0.61965536790725162</v>
      </c>
      <c r="V864" s="114">
        <v>0.65960701989335646</v>
      </c>
      <c r="W864" s="88">
        <v>-0.38265814573867585</v>
      </c>
      <c r="X864" s="50"/>
      <c r="Y864" s="89">
        <v>863</v>
      </c>
      <c r="Z864" s="114">
        <f>(幕後結果!$AB$2+幕後結果!$AB$4*幕後結果_最佳化!$N1865)*12/3</f>
        <v>-1.496876827888479</v>
      </c>
      <c r="AA864" s="114">
        <f>(幕後結果!$AC$2+幕後結果!$AC$4*幕後結果_最佳化!$O1865)*12/3</f>
        <v>1.8477376483314283</v>
      </c>
      <c r="AB864" s="114">
        <f>(幕後結果!$AD$2+幕後結果!$AD$4*幕後結果_最佳化!$P1865)*12/3</f>
        <v>-2.5856094381637615</v>
      </c>
      <c r="AC864" s="114">
        <f>(幕後結果!$AE$2+幕後結果!$AE$4*幕後結果_最佳化!$Q1865)*12/3</f>
        <v>1.2937280014211796</v>
      </c>
      <c r="AD864" s="114">
        <f>(幕後結果!$AF$2+幕後結果!$AF$4*幕後結果_最佳化!$R1865)*12/3</f>
        <v>-0.71706893102028724</v>
      </c>
      <c r="AE864" s="114">
        <f>(幕後結果!$AG$2+幕後結果!$AG$4*幕後結果_最佳化!$S1865)*12/3</f>
        <v>0.46706035546908903</v>
      </c>
      <c r="AF864" s="114">
        <f>(幕後結果!$AH$2+幕後結果!$AH$4*幕後結果_最佳化!$T1865)*12/3</f>
        <v>0.41864932828233004</v>
      </c>
      <c r="AG864" s="114">
        <f>(幕後結果!$AI$2+幕後結果!$AI$4*幕後結果_最佳化!$U1865)*12/3</f>
        <v>-2.5053075202392265</v>
      </c>
      <c r="AH864" s="114">
        <f>(幕後結果!$AJ$2+幕後結果!$AJ$4*幕後結果_最佳化!$V1865)*12/3</f>
        <v>1.6308740809478521</v>
      </c>
      <c r="AI864" s="90">
        <f>(幕後結果!$AK$2+幕後結果!$AK$4*幕後結果_最佳化!$W1865)*12/3</f>
        <v>1.4546295991321996</v>
      </c>
      <c r="AJ864" s="50"/>
      <c r="AK864" s="50"/>
      <c r="AL864" s="50"/>
      <c r="AM864" s="98">
        <v>863</v>
      </c>
      <c r="AN864" s="118">
        <f t="shared" si="170"/>
        <v>5.8894530901740811E-3</v>
      </c>
      <c r="AO864" s="118">
        <f t="shared" si="171"/>
        <v>0.12908828982744674</v>
      </c>
      <c r="AP864" s="118">
        <f t="shared" si="172"/>
        <v>3.3531384669861163E-3</v>
      </c>
      <c r="AQ864" s="118">
        <f t="shared" si="173"/>
        <v>0.13013812642992081</v>
      </c>
      <c r="AR864" s="118">
        <f t="shared" si="174"/>
        <v>0.14197007831874403</v>
      </c>
      <c r="AS864" s="118">
        <f t="shared" si="175"/>
        <v>0.18349925615420834</v>
      </c>
      <c r="AT864" s="118">
        <f t="shared" si="176"/>
        <v>0.159956028381604</v>
      </c>
      <c r="AU864" s="118">
        <f t="shared" si="177"/>
        <v>4.3373678334568885E-2</v>
      </c>
      <c r="AV864" s="118">
        <f t="shared" si="178"/>
        <v>6.7430289021184692E-3</v>
      </c>
      <c r="AW864" s="118">
        <f t="shared" si="179"/>
        <v>0.19598892209422844</v>
      </c>
      <c r="AX864" s="118">
        <f t="shared" si="180"/>
        <v>0.99999999999999989</v>
      </c>
      <c r="AY864" s="118">
        <f>SUMPRODUCT(AN864:AW864,幕後結果_最佳化!$Z$1005:$AI$1005)</f>
        <v>0.1124956644143711</v>
      </c>
      <c r="AZ864" s="118">
        <f>(SUMPRODUCT(AN864:AW864,MMULT(AN864:AW864,幕後結果!$AB$9:$AK$18)))*252</f>
        <v>5.468054991277372E-2</v>
      </c>
      <c r="BA864" s="118">
        <f t="shared" si="181"/>
        <v>0.23383872628966682</v>
      </c>
      <c r="BB864" s="113">
        <f t="shared" si="182"/>
        <v>0.29762249187142653</v>
      </c>
      <c r="BC864" s="50"/>
      <c r="BD864" s="50"/>
    </row>
    <row r="865" spans="1:56">
      <c r="A865" s="85">
        <v>864</v>
      </c>
      <c r="B865" s="114">
        <v>0.84676908648849936</v>
      </c>
      <c r="C865" s="114">
        <v>0.38999336905537541</v>
      </c>
      <c r="D865" s="114">
        <v>0.95704901640333628</v>
      </c>
      <c r="E865" s="114">
        <v>0.74719669138482891</v>
      </c>
      <c r="F865" s="114">
        <v>0.34532290892396911</v>
      </c>
      <c r="G865" s="114">
        <v>0.47801285058626641</v>
      </c>
      <c r="H865" s="114">
        <v>0.70594617487093325</v>
      </c>
      <c r="I865" s="114">
        <v>0.12937457332349345</v>
      </c>
      <c r="J865" s="114">
        <v>0.10113578284609437</v>
      </c>
      <c r="K865" s="94">
        <v>0.27625649395780516</v>
      </c>
      <c r="L865" s="95"/>
      <c r="M865" s="96">
        <v>864</v>
      </c>
      <c r="N865" s="117">
        <v>1.0226743836394425</v>
      </c>
      <c r="O865" s="117">
        <v>-0.27933631700536721</v>
      </c>
      <c r="P865" s="117">
        <v>1.7174226989923937</v>
      </c>
      <c r="Q865" s="117">
        <v>0.66569414413158112</v>
      </c>
      <c r="R865" s="117">
        <v>-0.39797879333189706</v>
      </c>
      <c r="S865" s="117">
        <v>-5.5141541458298603E-2</v>
      </c>
      <c r="T865" s="117">
        <v>0.54158032282791535</v>
      </c>
      <c r="U865" s="114">
        <v>-1.1293525366205082</v>
      </c>
      <c r="V865" s="114">
        <v>-1.2751064529326031</v>
      </c>
      <c r="W865" s="88">
        <v>-0.59399869185451448</v>
      </c>
      <c r="X865" s="50"/>
      <c r="Y865" s="89">
        <v>864</v>
      </c>
      <c r="Z865" s="114">
        <f>(幕後結果!$AB$2+幕後結果!$AB$4*幕後結果_最佳化!$N1866)*12/3</f>
        <v>1.2214114619563201</v>
      </c>
      <c r="AA865" s="114">
        <f>(幕後結果!$AC$2+幕後結果!$AC$4*幕後結果_最佳化!$O1866)*12/3</f>
        <v>1.8068394042502183</v>
      </c>
      <c r="AB865" s="114">
        <f>(幕後結果!$AD$2+幕後結果!$AD$4*幕後結果_最佳化!$P1866)*12/3</f>
        <v>1.9876719195527361</v>
      </c>
      <c r="AC865" s="114">
        <f>(幕後結果!$AE$2+幕後結果!$AE$4*幕後結果_最佳化!$Q1866)*12/3</f>
        <v>1.3608292393502697E-3</v>
      </c>
      <c r="AD865" s="114">
        <f>(幕後結果!$AF$2+幕後結果!$AF$4*幕後結果_最佳化!$R1866)*12/3</f>
        <v>-0.49072001228195655</v>
      </c>
      <c r="AE865" s="114">
        <f>(幕後結果!$AG$2+幕後結果!$AG$4*幕後結果_最佳化!$S1866)*12/3</f>
        <v>0.82307400726790869</v>
      </c>
      <c r="AF865" s="114">
        <f>(幕後結果!$AH$2+幕後結果!$AH$4*幕後結果_最佳化!$T1866)*12/3</f>
        <v>-2.7956166439514818E-2</v>
      </c>
      <c r="AG865" s="114">
        <f>(幕後結果!$AI$2+幕後結果!$AI$4*幕後結果_最佳化!$U1866)*12/3</f>
        <v>-1.9444651262141008</v>
      </c>
      <c r="AH865" s="114">
        <f>(幕後結果!$AJ$2+幕後結果!$AJ$4*幕後結果_最佳化!$V1866)*12/3</f>
        <v>0.4891442256907273</v>
      </c>
      <c r="AI865" s="90">
        <f>(幕後結果!$AK$2+幕後結果!$AK$4*幕後結果_最佳化!$W1866)*12/3</f>
        <v>0.626253114231765</v>
      </c>
      <c r="AJ865" s="50"/>
      <c r="AK865" s="50"/>
      <c r="AL865" s="50"/>
      <c r="AM865" s="98">
        <v>864</v>
      </c>
      <c r="AN865" s="118">
        <f t="shared" si="170"/>
        <v>0.20432476066564412</v>
      </c>
      <c r="AO865" s="118">
        <f t="shared" si="171"/>
        <v>0.19907374349012705</v>
      </c>
      <c r="AP865" s="118">
        <f t="shared" si="172"/>
        <v>6.3633313624962215E-4</v>
      </c>
      <c r="AQ865" s="118">
        <f t="shared" si="173"/>
        <v>0.2034353503990988</v>
      </c>
      <c r="AR865" s="118">
        <f t="shared" si="174"/>
        <v>1.9108907048275718E-2</v>
      </c>
      <c r="AS865" s="118">
        <f t="shared" si="175"/>
        <v>6.9401513902412615E-2</v>
      </c>
      <c r="AT865" s="118">
        <f t="shared" si="176"/>
        <v>9.2655615643947892E-2</v>
      </c>
      <c r="AU865" s="118">
        <f t="shared" si="177"/>
        <v>3.2738086621345447E-2</v>
      </c>
      <c r="AV865" s="118">
        <f t="shared" si="178"/>
        <v>6.8091446423326249E-2</v>
      </c>
      <c r="AW865" s="118">
        <f t="shared" si="179"/>
        <v>0.11053424266957237</v>
      </c>
      <c r="AX865" s="118">
        <f t="shared" si="180"/>
        <v>0.99999999999999978</v>
      </c>
      <c r="AY865" s="118">
        <f>SUMPRODUCT(AN865:AW865,幕後結果_最佳化!$Z$1005:$AI$1005)</f>
        <v>0.24363710472883288</v>
      </c>
      <c r="AZ865" s="118">
        <f>(SUMPRODUCT(AN865:AW865,MMULT(AN865:AW865,幕後結果!$AB$9:$AK$18)))*252</f>
        <v>6.4148353083214676E-2</v>
      </c>
      <c r="BA865" s="118">
        <f t="shared" si="181"/>
        <v>0.25327525162007969</v>
      </c>
      <c r="BB865" s="113">
        <f t="shared" si="182"/>
        <v>0.79256501945932101</v>
      </c>
      <c r="BC865" s="50"/>
      <c r="BD865" s="50"/>
    </row>
    <row r="866" spans="1:56">
      <c r="A866" s="85">
        <v>865</v>
      </c>
      <c r="B866" s="114">
        <v>0.36736618911444463</v>
      </c>
      <c r="C866" s="114">
        <v>0.72278968038180436</v>
      </c>
      <c r="D866" s="114">
        <v>3.1167421196267586E-2</v>
      </c>
      <c r="E866" s="114">
        <v>3.4076314240113703E-2</v>
      </c>
      <c r="F866" s="114">
        <v>7.706846424973901E-2</v>
      </c>
      <c r="G866" s="114">
        <v>0.79229864516763104</v>
      </c>
      <c r="H866" s="114">
        <v>0.99391903296988504</v>
      </c>
      <c r="I866" s="114">
        <v>0.86135032026919456</v>
      </c>
      <c r="J866" s="114">
        <v>0.55354661569161201</v>
      </c>
      <c r="K866" s="94">
        <v>0.57109251556133067</v>
      </c>
      <c r="L866" s="95"/>
      <c r="M866" s="96">
        <v>865</v>
      </c>
      <c r="N866" s="117">
        <v>-0.33883719661247136</v>
      </c>
      <c r="O866" s="117">
        <v>0.59114892768698091</v>
      </c>
      <c r="P866" s="117">
        <v>-1.8639064528901814</v>
      </c>
      <c r="Q866" s="117">
        <v>-1.8239963206992444</v>
      </c>
      <c r="R866" s="117">
        <v>-1.4250701351626383</v>
      </c>
      <c r="S866" s="117">
        <v>0.81442292541739092</v>
      </c>
      <c r="T866" s="117">
        <v>2.5074106058155134</v>
      </c>
      <c r="U866" s="114">
        <v>1.0864061102063958</v>
      </c>
      <c r="V866" s="114">
        <v>0.13462703087615591</v>
      </c>
      <c r="W866" s="88">
        <v>0.17915630912429953</v>
      </c>
      <c r="X866" s="50"/>
      <c r="Y866" s="89">
        <v>865</v>
      </c>
      <c r="Z866" s="114">
        <f>(幕後結果!$AB$2+幕後結果!$AB$4*幕後結果_最佳化!$N1867)*12/3</f>
        <v>-0.46897378087125724</v>
      </c>
      <c r="AA866" s="114">
        <f>(幕後結果!$AC$2+幕後結果!$AC$4*幕後結果_最佳化!$O1867)*12/3</f>
        <v>1.8085674367282323</v>
      </c>
      <c r="AB866" s="114">
        <f>(幕後結果!$AD$2+幕後結果!$AD$4*幕後結果_最佳化!$P1867)*12/3</f>
        <v>-2.8754509979359852</v>
      </c>
      <c r="AC866" s="114">
        <f>(幕後結果!$AE$2+幕後結果!$AE$4*幕後結果_最佳化!$Q1867)*12/3</f>
        <v>-1.6110640312065201</v>
      </c>
      <c r="AD866" s="114">
        <f>(幕後結果!$AF$2+幕後結果!$AF$4*幕後結果_最佳化!$R1867)*12/3</f>
        <v>-2.9966444253233386</v>
      </c>
      <c r="AE866" s="114">
        <f>(幕後結果!$AG$2+幕後結果!$AG$4*幕後結果_最佳化!$S1867)*12/3</f>
        <v>0.45769874606990713</v>
      </c>
      <c r="AF866" s="114">
        <f>(幕後結果!$AH$2+幕後結果!$AH$4*幕後結果_最佳化!$T1867)*12/3</f>
        <v>0.34945139237469336</v>
      </c>
      <c r="AG866" s="114">
        <f>(幕後結果!$AI$2+幕後結果!$AI$4*幕後結果_最佳化!$U1867)*12/3</f>
        <v>-1.7300561962314902</v>
      </c>
      <c r="AH866" s="114">
        <f>(幕後結果!$AJ$2+幕後結果!$AJ$4*幕後結果_最佳化!$V1867)*12/3</f>
        <v>0.96486960084051177</v>
      </c>
      <c r="AI866" s="90">
        <f>(幕後結果!$AK$2+幕後結果!$AK$4*幕後結果_最佳化!$W1867)*12/3</f>
        <v>0.71675747775465315</v>
      </c>
      <c r="AJ866" s="50"/>
      <c r="AK866" s="50"/>
      <c r="AL866" s="50"/>
      <c r="AM866" s="98">
        <v>865</v>
      </c>
      <c r="AN866" s="118">
        <f t="shared" si="170"/>
        <v>5.7972105265861273E-2</v>
      </c>
      <c r="AO866" s="118">
        <f t="shared" si="171"/>
        <v>4.7676375771367983E-2</v>
      </c>
      <c r="AP866" s="118">
        <f t="shared" si="172"/>
        <v>0.15730961726529447</v>
      </c>
      <c r="AQ866" s="118">
        <f t="shared" si="173"/>
        <v>1.7655372509427315E-2</v>
      </c>
      <c r="AR866" s="118">
        <f t="shared" si="174"/>
        <v>7.6241104628417183E-2</v>
      </c>
      <c r="AS866" s="118">
        <f t="shared" si="175"/>
        <v>0.28107283577178499</v>
      </c>
      <c r="AT866" s="118">
        <f t="shared" si="176"/>
        <v>0.13339527147926061</v>
      </c>
      <c r="AU866" s="118">
        <f t="shared" si="177"/>
        <v>6.3758760975366799E-2</v>
      </c>
      <c r="AV866" s="118">
        <f t="shared" si="178"/>
        <v>4.4149003130820479E-2</v>
      </c>
      <c r="AW866" s="118">
        <f t="shared" si="179"/>
        <v>0.1207695532023989</v>
      </c>
      <c r="AX866" s="118">
        <f t="shared" si="180"/>
        <v>1</v>
      </c>
      <c r="AY866" s="118">
        <f>SUMPRODUCT(AN866:AW866,幕後結果_最佳化!$Z$1005:$AI$1005)</f>
        <v>-2.5867535053558169E-2</v>
      </c>
      <c r="AZ866" s="118">
        <f>(SUMPRODUCT(AN866:AW866,MMULT(AN866:AW866,幕後結果!$AB$9:$AK$18)))*252</f>
        <v>7.5267211590731561E-2</v>
      </c>
      <c r="BA866" s="118">
        <f t="shared" si="181"/>
        <v>0.27434870437224879</v>
      </c>
      <c r="BB866" s="113">
        <f t="shared" si="182"/>
        <v>-0.25065740773556294</v>
      </c>
      <c r="BC866" s="50"/>
      <c r="BD866" s="50"/>
    </row>
    <row r="867" spans="1:56">
      <c r="A867" s="85">
        <v>866</v>
      </c>
      <c r="B867" s="114">
        <v>0.5313263037539</v>
      </c>
      <c r="C867" s="114">
        <v>0.38405135582135963</v>
      </c>
      <c r="D867" s="114">
        <v>0.44124829886314543</v>
      </c>
      <c r="E867" s="114">
        <v>0.75103035627941073</v>
      </c>
      <c r="F867" s="114">
        <v>0.42542640607972726</v>
      </c>
      <c r="G867" s="114">
        <v>0.21715525056059559</v>
      </c>
      <c r="H867" s="114">
        <v>0.81226515944649491</v>
      </c>
      <c r="I867" s="114">
        <v>0.8598512657607289</v>
      </c>
      <c r="J867" s="114">
        <v>0.12154480909368615</v>
      </c>
      <c r="K867" s="94">
        <v>0.57593598051981942</v>
      </c>
      <c r="L867" s="95"/>
      <c r="M867" s="96">
        <v>866</v>
      </c>
      <c r="N867" s="117">
        <v>7.8604268226641447E-2</v>
      </c>
      <c r="O867" s="117">
        <v>-0.29485753623878613</v>
      </c>
      <c r="P867" s="117">
        <v>-0.1478050830290944</v>
      </c>
      <c r="Q867" s="117">
        <v>0.67773569876462814</v>
      </c>
      <c r="R867" s="117">
        <v>-0.1880304105619354</v>
      </c>
      <c r="S867" s="117">
        <v>-0.78183678268151269</v>
      </c>
      <c r="T867" s="117">
        <v>0.88627439886926895</v>
      </c>
      <c r="U867" s="114">
        <v>1.0796513437470172</v>
      </c>
      <c r="V867" s="114">
        <v>-1.1672990598973882</v>
      </c>
      <c r="W867" s="88">
        <v>0.19150745682122422</v>
      </c>
      <c r="X867" s="50"/>
      <c r="Y867" s="89">
        <v>866</v>
      </c>
      <c r="Z867" s="114">
        <f>(幕後結果!$AB$2+幕後結果!$AB$4*幕後結果_最佳化!$N1868)*12/3</f>
        <v>4.9300835476701201E-2</v>
      </c>
      <c r="AA867" s="114">
        <f>(幕後結果!$AC$2+幕後結果!$AC$4*幕後結果_最佳化!$O1868)*12/3</f>
        <v>1.1686529337768545</v>
      </c>
      <c r="AB867" s="114">
        <f>(幕後結果!$AD$2+幕後結果!$AD$4*幕後結果_最佳化!$P1868)*12/3</f>
        <v>-0.99397434478815028</v>
      </c>
      <c r="AC867" s="114">
        <f>(幕後結果!$AE$2+幕後結果!$AE$4*幕後結果_最佳化!$Q1868)*12/3</f>
        <v>-8.0714847205000051E-2</v>
      </c>
      <c r="AD867" s="114">
        <f>(幕後結果!$AF$2+幕後結果!$AF$4*幕後結果_最佳化!$R1868)*12/3</f>
        <v>-0.94616844366190411</v>
      </c>
      <c r="AE867" s="114">
        <f>(幕後結果!$AG$2+幕後結果!$AG$4*幕後結果_最佳化!$S1868)*12/3</f>
        <v>-0.21498302676527717</v>
      </c>
      <c r="AF867" s="114">
        <f>(幕後結果!$AH$2+幕後結果!$AH$4*幕後結果_最佳化!$T1868)*12/3</f>
        <v>0.11467050263241207</v>
      </c>
      <c r="AG867" s="114">
        <f>(幕後結果!$AI$2+幕後結果!$AI$4*幕後結果_最佳化!$U1868)*12/3</f>
        <v>6.215926204027733E-2</v>
      </c>
      <c r="AH867" s="114">
        <f>(幕後結果!$AJ$2+幕後結果!$AJ$4*幕後結果_最佳化!$V1868)*12/3</f>
        <v>0.35638322094994507</v>
      </c>
      <c r="AI867" s="90">
        <f>(幕後結果!$AK$2+幕後結果!$AK$4*幕後結果_最佳化!$W1868)*12/3</f>
        <v>1.5957472064721321</v>
      </c>
      <c r="AJ867" s="50"/>
      <c r="AK867" s="50"/>
      <c r="AL867" s="50"/>
      <c r="AM867" s="98">
        <v>866</v>
      </c>
      <c r="AN867" s="118">
        <f t="shared" si="170"/>
        <v>8.3333428587296143E-2</v>
      </c>
      <c r="AO867" s="118">
        <f t="shared" si="171"/>
        <v>1.9048666221226626E-2</v>
      </c>
      <c r="AP867" s="118">
        <f t="shared" si="172"/>
        <v>9.6140859924812958E-2</v>
      </c>
      <c r="AQ867" s="118">
        <f t="shared" si="173"/>
        <v>5.7687392180685575E-2</v>
      </c>
      <c r="AR867" s="118">
        <f t="shared" si="174"/>
        <v>0.12326008002565127</v>
      </c>
      <c r="AS867" s="118">
        <f t="shared" si="175"/>
        <v>0.16264845901119476</v>
      </c>
      <c r="AT867" s="118">
        <f t="shared" si="176"/>
        <v>5.6252773519490144E-2</v>
      </c>
      <c r="AU867" s="118">
        <f t="shared" si="177"/>
        <v>0.15546361417839585</v>
      </c>
      <c r="AV867" s="118">
        <f t="shared" si="178"/>
        <v>0.15070133739240704</v>
      </c>
      <c r="AW867" s="118">
        <f t="shared" si="179"/>
        <v>9.5463388958839573E-2</v>
      </c>
      <c r="AX867" s="118">
        <f t="shared" si="180"/>
        <v>0.99999999999999989</v>
      </c>
      <c r="AY867" s="118">
        <f>SUMPRODUCT(AN867:AW867,幕後結果_最佳化!$Z$1005:$AI$1005)</f>
        <v>-0.21458023668792392</v>
      </c>
      <c r="AZ867" s="118">
        <f>(SUMPRODUCT(AN867:AW867,MMULT(AN867:AW867,幕後結果!$AB$9:$AK$18)))*252</f>
        <v>7.1850373939597187E-2</v>
      </c>
      <c r="BA867" s="118">
        <f t="shared" si="181"/>
        <v>0.26804920059496018</v>
      </c>
      <c r="BB867" s="113">
        <f t="shared" si="182"/>
        <v>-0.96057080609239842</v>
      </c>
      <c r="BC867" s="50"/>
      <c r="BD867" s="50"/>
    </row>
    <row r="868" spans="1:56">
      <c r="A868" s="85">
        <v>867</v>
      </c>
      <c r="B868" s="114">
        <v>0.8998706001180885</v>
      </c>
      <c r="C868" s="114">
        <v>0.21376066028001572</v>
      </c>
      <c r="D868" s="114">
        <v>0.7279322929274239</v>
      </c>
      <c r="E868" s="114">
        <v>0.1280085816426757</v>
      </c>
      <c r="F868" s="114">
        <v>0.77255350634797693</v>
      </c>
      <c r="G868" s="114">
        <v>0.16959899351007945</v>
      </c>
      <c r="H868" s="114">
        <v>0.71768484515394459</v>
      </c>
      <c r="I868" s="114">
        <v>0.61352661475147618</v>
      </c>
      <c r="J868" s="114">
        <v>0.64011446725297394</v>
      </c>
      <c r="K868" s="94">
        <v>0.35964947508658396</v>
      </c>
      <c r="L868" s="95"/>
      <c r="M868" s="96">
        <v>867</v>
      </c>
      <c r="N868" s="117">
        <v>1.2808145853457673</v>
      </c>
      <c r="O868" s="117">
        <v>-0.79344033147484916</v>
      </c>
      <c r="P868" s="117">
        <v>0.60657135627885062</v>
      </c>
      <c r="Q868" s="117">
        <v>-1.135855217122858</v>
      </c>
      <c r="R868" s="117">
        <v>0.7472826100094101</v>
      </c>
      <c r="S868" s="117">
        <v>-0.95575112361101611</v>
      </c>
      <c r="T868" s="117">
        <v>0.57597761867773223</v>
      </c>
      <c r="U868" s="114">
        <v>0.28852255153666473</v>
      </c>
      <c r="V868" s="114">
        <v>0.3587647759389801</v>
      </c>
      <c r="W868" s="88">
        <v>-0.35939588834692388</v>
      </c>
      <c r="X868" s="50"/>
      <c r="Y868" s="89">
        <v>867</v>
      </c>
      <c r="Z868" s="114">
        <f>(幕後結果!$AB$2+幕後結果!$AB$4*幕後結果_最佳化!$N1869)*12/3</f>
        <v>1.5419055318372159</v>
      </c>
      <c r="AA868" s="114">
        <f>(幕後結果!$AC$2+幕後結果!$AC$4*幕後結果_最佳化!$O1869)*12/3</f>
        <v>1.4460216840886841</v>
      </c>
      <c r="AB868" s="114">
        <f>(幕後結果!$AD$2+幕後結果!$AD$4*幕後結果_最佳化!$P1869)*12/3</f>
        <v>0.89309248607424452</v>
      </c>
      <c r="AC868" s="114">
        <f>(幕後結果!$AE$2+幕後結果!$AE$4*幕後結果_最佳化!$Q1869)*12/3</f>
        <v>-1.1777898671918305</v>
      </c>
      <c r="AD868" s="114">
        <f>(幕後結果!$AF$2+幕後結果!$AF$4*幕後結果_最佳化!$R1869)*12/3</f>
        <v>0.22245411901509771</v>
      </c>
      <c r="AE868" s="114">
        <f>(幕後結果!$AG$2+幕後結果!$AG$4*幕後結果_最佳化!$S1869)*12/3</f>
        <v>-0.21378242193835831</v>
      </c>
      <c r="AF868" s="114">
        <f>(幕後結果!$AH$2+幕後結果!$AH$4*幕後結果_最佳化!$T1869)*12/3</f>
        <v>-0.24214707209533989</v>
      </c>
      <c r="AG868" s="114">
        <f>(幕後結果!$AI$2+幕後結果!$AI$4*幕後結果_最佳化!$U1869)*12/3</f>
        <v>-0.53729484253443838</v>
      </c>
      <c r="AH868" s="114">
        <f>(幕後結果!$AJ$2+幕後結果!$AJ$4*幕後結果_最佳化!$V1869)*12/3</f>
        <v>0.64329955063556732</v>
      </c>
      <c r="AI868" s="90">
        <f>(幕後結果!$AK$2+幕後結果!$AK$4*幕後結果_最佳化!$W1869)*12/3</f>
        <v>0.55919349008152253</v>
      </c>
      <c r="AJ868" s="50"/>
      <c r="AK868" s="50"/>
      <c r="AL868" s="50"/>
      <c r="AM868" s="98">
        <v>867</v>
      </c>
      <c r="AN868" s="118">
        <f t="shared" si="170"/>
        <v>5.7338020131461692E-2</v>
      </c>
      <c r="AO868" s="118">
        <f t="shared" si="171"/>
        <v>8.1018724373297338E-2</v>
      </c>
      <c r="AP868" s="118">
        <f t="shared" si="172"/>
        <v>0.15732862959263541</v>
      </c>
      <c r="AQ868" s="118">
        <f t="shared" si="173"/>
        <v>3.7808835933852758E-2</v>
      </c>
      <c r="AR868" s="118">
        <f t="shared" si="174"/>
        <v>0.10262058317160676</v>
      </c>
      <c r="AS868" s="118">
        <f t="shared" si="175"/>
        <v>0.1005887653073415</v>
      </c>
      <c r="AT868" s="118">
        <f t="shared" si="176"/>
        <v>0.13410291625350307</v>
      </c>
      <c r="AU868" s="118">
        <f t="shared" si="177"/>
        <v>0.12048742917421433</v>
      </c>
      <c r="AV868" s="118">
        <f t="shared" si="178"/>
        <v>5.2912268129898674E-2</v>
      </c>
      <c r="AW868" s="118">
        <f t="shared" si="179"/>
        <v>0.15579382793218852</v>
      </c>
      <c r="AX868" s="118">
        <f t="shared" si="180"/>
        <v>1</v>
      </c>
      <c r="AY868" s="118">
        <f>SUMPRODUCT(AN868:AW868,幕後結果_最佳化!$Z$1005:$AI$1005)</f>
        <v>-0.15356760205465625</v>
      </c>
      <c r="AZ868" s="118">
        <f>(SUMPRODUCT(AN868:AW868,MMULT(AN868:AW868,幕後結果!$AB$9:$AK$18)))*252</f>
        <v>7.6046230485265431E-2</v>
      </c>
      <c r="BA868" s="118">
        <f t="shared" si="181"/>
        <v>0.27576481009234199</v>
      </c>
      <c r="BB868" s="113">
        <f t="shared" si="182"/>
        <v>-0.71244623992766709</v>
      </c>
      <c r="BC868" s="50"/>
      <c r="BD868" s="50"/>
    </row>
    <row r="869" spans="1:56">
      <c r="A869" s="85">
        <v>868</v>
      </c>
      <c r="B869" s="114">
        <v>0.87123612229668002</v>
      </c>
      <c r="C869" s="114">
        <v>0.84128478889387903</v>
      </c>
      <c r="D869" s="114">
        <v>9.8248395181598225E-2</v>
      </c>
      <c r="E869" s="114">
        <v>0.47616275221905924</v>
      </c>
      <c r="F869" s="114">
        <v>0.31049892972566817</v>
      </c>
      <c r="G869" s="114">
        <v>0.34261171138801516</v>
      </c>
      <c r="H869" s="114">
        <v>0.7754869445145065</v>
      </c>
      <c r="I869" s="114">
        <v>0.35766900052833495</v>
      </c>
      <c r="J869" s="114">
        <v>0.19288209509990262</v>
      </c>
      <c r="K869" s="94">
        <v>0.56139419525477363</v>
      </c>
      <c r="L869" s="95"/>
      <c r="M869" s="96">
        <v>868</v>
      </c>
      <c r="N869" s="117">
        <v>1.1322537809288498</v>
      </c>
      <c r="O869" s="117">
        <v>0.9997522437959302</v>
      </c>
      <c r="P869" s="117">
        <v>-1.2915968648121707</v>
      </c>
      <c r="Q869" s="117">
        <v>-5.9786717643105898E-2</v>
      </c>
      <c r="R869" s="117">
        <v>-0.49443661663366728</v>
      </c>
      <c r="S869" s="117">
        <v>-0.40534569441976215</v>
      </c>
      <c r="T869" s="117">
        <v>0.75703964544117053</v>
      </c>
      <c r="U869" s="114">
        <v>-0.36469646044886722</v>
      </c>
      <c r="V869" s="114">
        <v>-0.86732458438175331</v>
      </c>
      <c r="W869" s="88">
        <v>0.15450494880692817</v>
      </c>
      <c r="X869" s="50"/>
      <c r="Y869" s="89">
        <v>868</v>
      </c>
      <c r="Z869" s="114">
        <f>(幕後結果!$AB$2+幕後結果!$AB$4*幕後結果_最佳化!$N1870)*12/3</f>
        <v>1.357459806151587</v>
      </c>
      <c r="AA869" s="114">
        <f>(幕後結果!$AC$2+幕後結果!$AC$4*幕後結果_最佳化!$O1870)*12/3</f>
        <v>3.2000208651217292</v>
      </c>
      <c r="AB869" s="114">
        <f>(幕後結果!$AD$2+幕後結果!$AD$4*幕後結果_最佳化!$P1870)*12/3</f>
        <v>-0.51192224185263591</v>
      </c>
      <c r="AC869" s="114">
        <f>(幕後結果!$AE$2+幕後結果!$AE$4*幕後結果_最佳化!$Q1870)*12/3</f>
        <v>-0.29270884936673558</v>
      </c>
      <c r="AD869" s="114">
        <f>(幕後結果!$AF$2+幕後結果!$AF$4*幕後結果_最佳化!$R1870)*12/3</f>
        <v>-0.98128604443926637</v>
      </c>
      <c r="AE869" s="114">
        <f>(幕後結果!$AG$2+幕後結果!$AG$4*幕後結果_最佳化!$S1870)*12/3</f>
        <v>0.40151084430001593</v>
      </c>
      <c r="AF869" s="114">
        <f>(幕後結果!$AH$2+幕後結果!$AH$4*幕後結果_最佳化!$T1870)*12/3</f>
        <v>-1.5112787525493998E-2</v>
      </c>
      <c r="AG869" s="114">
        <f>(幕後結果!$AI$2+幕後結果!$AI$4*幕後結果_最佳化!$U1870)*12/3</f>
        <v>-2.3951613845973894</v>
      </c>
      <c r="AH869" s="114">
        <f>(幕後結果!$AJ$2+幕後結果!$AJ$4*幕後結果_最佳化!$V1870)*12/3</f>
        <v>0.46391055652579088</v>
      </c>
      <c r="AI869" s="90">
        <f>(幕後結果!$AK$2+幕後結果!$AK$4*幕後結果_最佳化!$W1870)*12/3</f>
        <v>1.2942653783306721</v>
      </c>
      <c r="AJ869" s="50"/>
      <c r="AK869" s="50"/>
      <c r="AL869" s="50"/>
      <c r="AM869" s="98">
        <v>868</v>
      </c>
      <c r="AN869" s="118">
        <f t="shared" si="170"/>
        <v>5.4232513325598239E-2</v>
      </c>
      <c r="AO869" s="118">
        <f t="shared" si="171"/>
        <v>0.11193814963508764</v>
      </c>
      <c r="AP869" s="118">
        <f t="shared" si="172"/>
        <v>7.6000181906501665E-2</v>
      </c>
      <c r="AQ869" s="118">
        <f t="shared" si="173"/>
        <v>0.12495245165455755</v>
      </c>
      <c r="AR869" s="118">
        <f t="shared" si="174"/>
        <v>0.10272429921572142</v>
      </c>
      <c r="AS869" s="118">
        <f t="shared" si="175"/>
        <v>0.12766257466341668</v>
      </c>
      <c r="AT869" s="118">
        <f t="shared" si="176"/>
        <v>0.11718379865909562</v>
      </c>
      <c r="AU869" s="118">
        <f t="shared" si="177"/>
        <v>9.4654143061475834E-2</v>
      </c>
      <c r="AV869" s="118">
        <f t="shared" si="178"/>
        <v>7.4989630872360657E-2</v>
      </c>
      <c r="AW869" s="118">
        <f t="shared" si="179"/>
        <v>0.11566225700618461</v>
      </c>
      <c r="AX869" s="118">
        <f t="shared" si="180"/>
        <v>0.99999999999999978</v>
      </c>
      <c r="AY869" s="118">
        <f>SUMPRODUCT(AN869:AW869,幕後結果_最佳化!$Z$1005:$AI$1005)</f>
        <v>-5.0026209677082475E-2</v>
      </c>
      <c r="AZ869" s="118">
        <f>(SUMPRODUCT(AN869:AW869,MMULT(AN869:AW869,幕後結果!$AB$9:$AK$18)))*252</f>
        <v>6.0213352242290338E-2</v>
      </c>
      <c r="BA869" s="118">
        <f t="shared" si="181"/>
        <v>0.24538409125754329</v>
      </c>
      <c r="BB869" s="113">
        <f t="shared" si="182"/>
        <v>-0.37869696116343426</v>
      </c>
      <c r="BC869" s="50"/>
      <c r="BD869" s="50"/>
    </row>
    <row r="870" spans="1:56">
      <c r="A870" s="85">
        <v>869</v>
      </c>
      <c r="B870" s="114">
        <v>8.3260954228970618E-2</v>
      </c>
      <c r="C870" s="114">
        <v>0.51021719601561455</v>
      </c>
      <c r="D870" s="114">
        <v>6.3439247129603249E-2</v>
      </c>
      <c r="E870" s="114">
        <v>0.51591682754334611</v>
      </c>
      <c r="F870" s="114">
        <v>0.12958104615018295</v>
      </c>
      <c r="G870" s="114">
        <v>0.20644616553831341</v>
      </c>
      <c r="H870" s="114">
        <v>0.66038385469070171</v>
      </c>
      <c r="I870" s="114">
        <v>0.30985060542483001</v>
      </c>
      <c r="J870" s="114">
        <v>0.14205010120652406</v>
      </c>
      <c r="K870" s="94">
        <v>0.30900047594504865</v>
      </c>
      <c r="L870" s="95"/>
      <c r="M870" s="96">
        <v>869</v>
      </c>
      <c r="N870" s="117">
        <v>-1.3834663821211228</v>
      </c>
      <c r="O870" s="117">
        <v>2.5613512777475238E-2</v>
      </c>
      <c r="P870" s="117">
        <v>-1.5265277124748242</v>
      </c>
      <c r="Q870" s="117">
        <v>3.9908160796173812E-2</v>
      </c>
      <c r="R870" s="117">
        <v>-1.1283737894498354</v>
      </c>
      <c r="S870" s="117">
        <v>-0.81881436985417244</v>
      </c>
      <c r="T870" s="117">
        <v>0.41351096484304861</v>
      </c>
      <c r="U870" s="114">
        <v>-0.49627385361096965</v>
      </c>
      <c r="V870" s="114">
        <v>-1.0711539747476544</v>
      </c>
      <c r="W870" s="88">
        <v>-0.49868551316298665</v>
      </c>
      <c r="X870" s="50"/>
      <c r="Y870" s="89">
        <v>869</v>
      </c>
      <c r="Z870" s="114">
        <f>(幕後結果!$AB$2+幕後結果!$AB$4*幕後結果_最佳化!$N1871)*12/3</f>
        <v>-1.765933560738935</v>
      </c>
      <c r="AA870" s="114">
        <f>(幕後結果!$AC$2+幕後結果!$AC$4*幕後結果_最佳化!$O1871)*12/3</f>
        <v>0.5360888683302204</v>
      </c>
      <c r="AB870" s="114">
        <f>(幕後結果!$AD$2+幕後結果!$AD$4*幕後結果_最佳化!$P1871)*12/3</f>
        <v>-3.8896946818724998</v>
      </c>
      <c r="AC870" s="114">
        <f>(幕後結果!$AE$2+幕後結果!$AE$4*幕後結果_最佳化!$Q1871)*12/3</f>
        <v>-0.59248851788082091</v>
      </c>
      <c r="AD870" s="114">
        <f>(幕後結果!$AF$2+幕後結果!$AF$4*幕後結果_最佳化!$R1871)*12/3</f>
        <v>-2.791058564851427</v>
      </c>
      <c r="AE870" s="114">
        <f>(幕後結果!$AG$2+幕後結果!$AG$4*幕後結果_最佳化!$S1871)*12/3</f>
        <v>-1.0032072380232955</v>
      </c>
      <c r="AF870" s="114">
        <f>(幕後結果!$AH$2+幕後結果!$AH$4*幕後結果_最佳化!$T1871)*12/3</f>
        <v>-0.19533792178652809</v>
      </c>
      <c r="AG870" s="114">
        <f>(幕後結果!$AI$2+幕後結果!$AI$4*幕後結果_最佳化!$U1871)*12/3</f>
        <v>-3.7189852651525346</v>
      </c>
      <c r="AH870" s="114">
        <f>(幕後結果!$AJ$2+幕後結果!$AJ$4*幕後結果_最佳化!$V1871)*12/3</f>
        <v>-1.26303716601045E-2</v>
      </c>
      <c r="AI870" s="90">
        <f>(幕後結果!$AK$2+幕後結果!$AK$4*幕後結果_最佳化!$W1871)*12/3</f>
        <v>2.6258772054344348E-2</v>
      </c>
      <c r="AJ870" s="50"/>
      <c r="AK870" s="50"/>
      <c r="AL870" s="50"/>
      <c r="AM870" s="98">
        <v>869</v>
      </c>
      <c r="AN870" s="118">
        <f t="shared" si="170"/>
        <v>0.16763930983618525</v>
      </c>
      <c r="AO870" s="118">
        <f t="shared" si="171"/>
        <v>0.14392390173260886</v>
      </c>
      <c r="AP870" s="118">
        <f t="shared" si="172"/>
        <v>0.13306356462979063</v>
      </c>
      <c r="AQ870" s="118">
        <f t="shared" si="173"/>
        <v>4.1762809852445737E-2</v>
      </c>
      <c r="AR870" s="118">
        <f t="shared" si="174"/>
        <v>1.2049212318667821E-2</v>
      </c>
      <c r="AS870" s="118">
        <f t="shared" si="175"/>
        <v>5.9584941384186921E-2</v>
      </c>
      <c r="AT870" s="118">
        <f t="shared" si="176"/>
        <v>6.6476783506271162E-2</v>
      </c>
      <c r="AU870" s="118">
        <f t="shared" si="177"/>
        <v>0.12382115139885581</v>
      </c>
      <c r="AV870" s="118">
        <f t="shared" si="178"/>
        <v>0.20264892409749333</v>
      </c>
      <c r="AW870" s="118">
        <f t="shared" si="179"/>
        <v>4.9029401243494329E-2</v>
      </c>
      <c r="AX870" s="118">
        <f t="shared" si="180"/>
        <v>0.99999999999999989</v>
      </c>
      <c r="AY870" s="118">
        <f>SUMPRODUCT(AN870:AW870,幕後結果_最佳化!$Z$1005:$AI$1005)</f>
        <v>3.7190060019924295E-2</v>
      </c>
      <c r="AZ870" s="118">
        <f>(SUMPRODUCT(AN870:AW870,MMULT(AN870:AW870,幕後結果!$AB$9:$AK$18)))*252</f>
        <v>8.2436475922610442E-2</v>
      </c>
      <c r="BA870" s="118">
        <f t="shared" si="181"/>
        <v>0.28711752980723843</v>
      </c>
      <c r="BB870" s="113">
        <f t="shared" si="182"/>
        <v>-1.988711725093615E-2</v>
      </c>
      <c r="BC870" s="50"/>
      <c r="BD870" s="50"/>
    </row>
    <row r="871" spans="1:56">
      <c r="A871" s="85">
        <v>870</v>
      </c>
      <c r="B871" s="114">
        <v>0.10002502419276205</v>
      </c>
      <c r="C871" s="114">
        <v>0.74237957455579573</v>
      </c>
      <c r="D871" s="114">
        <v>0.21439526491214456</v>
      </c>
      <c r="E871" s="114">
        <v>2.9969657816420359E-2</v>
      </c>
      <c r="F871" s="114">
        <v>0.86825681078650696</v>
      </c>
      <c r="G871" s="114">
        <v>0.54296933578567264</v>
      </c>
      <c r="H871" s="114">
        <v>0.6547953060046916</v>
      </c>
      <c r="I871" s="114">
        <v>0.66440697620411515</v>
      </c>
      <c r="J871" s="114">
        <v>0.72502608789681711</v>
      </c>
      <c r="K871" s="94">
        <v>0.72530352851615754</v>
      </c>
      <c r="L871" s="95"/>
      <c r="M871" s="96">
        <v>870</v>
      </c>
      <c r="N871" s="117">
        <v>-1.281408989222397</v>
      </c>
      <c r="O871" s="117">
        <v>0.65069893488547237</v>
      </c>
      <c r="P871" s="117">
        <v>-0.79126300858352494</v>
      </c>
      <c r="Q871" s="117">
        <v>-1.8812397287460074</v>
      </c>
      <c r="R871" s="117">
        <v>1.118188772552533</v>
      </c>
      <c r="S871" s="117">
        <v>0.10791725641122432</v>
      </c>
      <c r="T871" s="117">
        <v>0.39829955562694414</v>
      </c>
      <c r="U871" s="114">
        <v>0.42452078864085285</v>
      </c>
      <c r="V871" s="114">
        <v>0.59783831214931538</v>
      </c>
      <c r="W871" s="88">
        <v>0.59867003519348416</v>
      </c>
      <c r="X871" s="50"/>
      <c r="Y871" s="89">
        <v>870</v>
      </c>
      <c r="Z871" s="114">
        <f>(幕後結果!$AB$2+幕後結果!$AB$4*幕後結果_最佳化!$N1872)*12/3</f>
        <v>-1.6392241640803018</v>
      </c>
      <c r="AA871" s="114">
        <f>(幕後結果!$AC$2+幕後結果!$AC$4*幕後結果_最佳化!$O1872)*12/3</f>
        <v>1.2488975011851826</v>
      </c>
      <c r="AB871" s="114">
        <f>(幕後結果!$AD$2+幕後結果!$AD$4*幕後結果_最佳化!$P1872)*12/3</f>
        <v>-2.7513340795455186</v>
      </c>
      <c r="AC871" s="114">
        <f>(幕後結果!$AE$2+幕後結果!$AE$4*幕後結果_最佳化!$Q1872)*12/3</f>
        <v>-1.7389958117453534</v>
      </c>
      <c r="AD871" s="114">
        <f>(幕後結果!$AF$2+幕後結果!$AF$4*幕後結果_最佳化!$R1872)*12/3</f>
        <v>-0.56036645200874546</v>
      </c>
      <c r="AE871" s="114">
        <f>(幕後結果!$AG$2+幕後結果!$AG$4*幕後結果_最佳化!$S1872)*12/3</f>
        <v>0.10171940648115535</v>
      </c>
      <c r="AF871" s="114">
        <f>(幕後結果!$AH$2+幕後結果!$AH$4*幕後結果_最佳化!$T1872)*12/3</f>
        <v>-0.31911118278428274</v>
      </c>
      <c r="AG871" s="114">
        <f>(幕後結果!$AI$2+幕後結果!$AI$4*幕後結果_最佳化!$U1872)*12/3</f>
        <v>-2.2463000681196368</v>
      </c>
      <c r="AH871" s="114">
        <f>(幕後結果!$AJ$2+幕後結果!$AJ$4*幕後結果_最佳化!$V1872)*12/3</f>
        <v>0.59083677203247198</v>
      </c>
      <c r="AI871" s="90">
        <f>(幕後結果!$AK$2+幕後結果!$AK$4*幕後結果_最佳化!$W1872)*12/3</f>
        <v>0.64036490822758318</v>
      </c>
      <c r="AJ871" s="50"/>
      <c r="AK871" s="50"/>
      <c r="AL871" s="50"/>
      <c r="AM871" s="98">
        <v>870</v>
      </c>
      <c r="AN871" s="118">
        <f t="shared" si="170"/>
        <v>0.12611077931621881</v>
      </c>
      <c r="AO871" s="118">
        <f t="shared" si="171"/>
        <v>0.11172522905631381</v>
      </c>
      <c r="AP871" s="118">
        <f t="shared" si="172"/>
        <v>7.4025263234476099E-2</v>
      </c>
      <c r="AQ871" s="118">
        <f t="shared" si="173"/>
        <v>5.0325307725197256E-2</v>
      </c>
      <c r="AR871" s="118">
        <f t="shared" si="174"/>
        <v>5.5559317237974089E-2</v>
      </c>
      <c r="AS871" s="118">
        <f t="shared" si="175"/>
        <v>0.14625236880915538</v>
      </c>
      <c r="AT871" s="118">
        <f t="shared" si="176"/>
        <v>9.0987695491619877E-2</v>
      </c>
      <c r="AU871" s="118">
        <f t="shared" si="177"/>
        <v>0.15114230585356181</v>
      </c>
      <c r="AV871" s="118">
        <f t="shared" si="178"/>
        <v>0.12060090893006507</v>
      </c>
      <c r="AW871" s="118">
        <f t="shared" si="179"/>
        <v>7.3270824345417943E-2</v>
      </c>
      <c r="AX871" s="118">
        <f t="shared" si="180"/>
        <v>1</v>
      </c>
      <c r="AY871" s="118">
        <f>SUMPRODUCT(AN871:AW871,幕後結果_最佳化!$Z$1005:$AI$1005)</f>
        <v>-5.1705695568773052E-2</v>
      </c>
      <c r="AZ871" s="118">
        <f>(SUMPRODUCT(AN871:AW871,MMULT(AN871:AW871,幕後結果!$AB$9:$AK$18)))*252</f>
        <v>7.1419127243403505E-2</v>
      </c>
      <c r="BA871" s="118">
        <f t="shared" si="181"/>
        <v>0.2672435728757635</v>
      </c>
      <c r="BB871" s="113">
        <f t="shared" si="182"/>
        <v>-0.35400550348409482</v>
      </c>
      <c r="BC871" s="50"/>
      <c r="BD871" s="50"/>
    </row>
    <row r="872" spans="1:56">
      <c r="A872" s="85">
        <v>871</v>
      </c>
      <c r="B872" s="114">
        <v>0.27718452311367003</v>
      </c>
      <c r="C872" s="114">
        <v>0.4343807227615859</v>
      </c>
      <c r="D872" s="114">
        <v>0.52043460588792212</v>
      </c>
      <c r="E872" s="114">
        <v>2.3519352361029977E-2</v>
      </c>
      <c r="F872" s="114">
        <v>0.76848975632515493</v>
      </c>
      <c r="G872" s="114">
        <v>7.7920153884022847E-2</v>
      </c>
      <c r="H872" s="114">
        <v>0.56785599485664195</v>
      </c>
      <c r="I872" s="114">
        <v>0.88262440319468172</v>
      </c>
      <c r="J872" s="114">
        <v>0.71242049474729674</v>
      </c>
      <c r="K872" s="94">
        <v>0.39337012898669088</v>
      </c>
      <c r="L872" s="95"/>
      <c r="M872" s="96">
        <v>871</v>
      </c>
      <c r="N872" s="117">
        <v>-0.59122593718943595</v>
      </c>
      <c r="O872" s="117">
        <v>-0.16523191555727818</v>
      </c>
      <c r="P872" s="117">
        <v>5.1244379909490559E-2</v>
      </c>
      <c r="Q872" s="117">
        <v>-1.985951542837737</v>
      </c>
      <c r="R872" s="117">
        <v>0.73388228060556471</v>
      </c>
      <c r="S872" s="117">
        <v>-1.4192014005651923</v>
      </c>
      <c r="T872" s="117">
        <v>0.1709182959177736</v>
      </c>
      <c r="U872" s="114">
        <v>1.1882087084513702</v>
      </c>
      <c r="V872" s="114">
        <v>0.56046983333357936</v>
      </c>
      <c r="W872" s="88">
        <v>-0.27054596748067761</v>
      </c>
      <c r="X872" s="50"/>
      <c r="Y872" s="89">
        <v>871</v>
      </c>
      <c r="Z872" s="114">
        <f>(幕後結果!$AB$2+幕後結果!$AB$4*幕後結果_最佳化!$N1873)*12/3</f>
        <v>-0.78232712190431763</v>
      </c>
      <c r="AA872" s="114">
        <f>(幕後結果!$AC$2+幕後結果!$AC$4*幕後結果_最佳化!$O1873)*12/3</f>
        <v>0.8610939430937371</v>
      </c>
      <c r="AB872" s="114">
        <f>(幕後結果!$AD$2+幕後結果!$AD$4*幕後結果_最佳化!$P1873)*12/3</f>
        <v>-1.458798012974575</v>
      </c>
      <c r="AC872" s="114">
        <f>(幕後結果!$AE$2+幕後結果!$AE$4*幕後結果_最佳化!$Q1873)*12/3</f>
        <v>-1.8336054431114877</v>
      </c>
      <c r="AD872" s="114">
        <f>(幕後結果!$AF$2+幕後結果!$AF$4*幕後結果_最佳化!$R1873)*12/3</f>
        <v>-0.68520623432937133</v>
      </c>
      <c r="AE872" s="114">
        <f>(幕後結果!$AG$2+幕後結果!$AG$4*幕後結果_最佳化!$S1873)*12/3</f>
        <v>-1.2443149810899121</v>
      </c>
      <c r="AF872" s="114">
        <f>(幕後結果!$AH$2+幕後結果!$AH$4*幕後結果_最佳化!$T1873)*12/3</f>
        <v>-0.47318825947644355</v>
      </c>
      <c r="AG872" s="114">
        <f>(幕後結果!$AI$2+幕後結果!$AI$4*幕後結果_最佳化!$U1873)*12/3</f>
        <v>-0.76819868317030615</v>
      </c>
      <c r="AH872" s="114">
        <f>(幕後結果!$AJ$2+幕後結果!$AJ$4*幕後結果_最佳化!$V1873)*12/3</f>
        <v>0.36836333854851661</v>
      </c>
      <c r="AI872" s="90">
        <f>(幕後結果!$AK$2+幕後結果!$AK$4*幕後結果_最佳化!$W1873)*12/3</f>
        <v>2.6595250921485736E-2</v>
      </c>
      <c r="AJ872" s="50"/>
      <c r="AK872" s="50"/>
      <c r="AL872" s="50"/>
      <c r="AM872" s="98">
        <v>871</v>
      </c>
      <c r="AN872" s="118">
        <f t="shared" si="170"/>
        <v>6.1263121107759944E-2</v>
      </c>
      <c r="AO872" s="118">
        <f t="shared" si="171"/>
        <v>3.9493397857187822E-3</v>
      </c>
      <c r="AP872" s="118">
        <f t="shared" si="172"/>
        <v>0.17503940655144259</v>
      </c>
      <c r="AQ872" s="118">
        <f t="shared" si="173"/>
        <v>0.18718273435888527</v>
      </c>
      <c r="AR872" s="118">
        <f t="shared" si="174"/>
        <v>0.16833456652976994</v>
      </c>
      <c r="AS872" s="118">
        <f t="shared" si="175"/>
        <v>1.8102826375486134E-2</v>
      </c>
      <c r="AT872" s="118">
        <f t="shared" si="176"/>
        <v>8.9918634402612926E-2</v>
      </c>
      <c r="AU872" s="118">
        <f t="shared" si="177"/>
        <v>0.1664782544191272</v>
      </c>
      <c r="AV872" s="118">
        <f t="shared" si="178"/>
        <v>0.11656846162340986</v>
      </c>
      <c r="AW872" s="118">
        <f t="shared" si="179"/>
        <v>1.3162654845787406E-2</v>
      </c>
      <c r="AX872" s="118">
        <f t="shared" si="180"/>
        <v>1</v>
      </c>
      <c r="AY872" s="118">
        <f>SUMPRODUCT(AN872:AW872,幕後結果_最佳化!$Z$1005:$AI$1005)</f>
        <v>-0.58925507687380385</v>
      </c>
      <c r="AZ872" s="118">
        <f>(SUMPRODUCT(AN872:AW872,MMULT(AN872:AW872,幕後結果!$AB$9:$AK$18)))*252</f>
        <v>7.9108597577636899E-2</v>
      </c>
      <c r="BA872" s="118">
        <f t="shared" si="181"/>
        <v>0.28126250652661988</v>
      </c>
      <c r="BB872" s="113">
        <f t="shared" si="182"/>
        <v>-2.2475625517259408</v>
      </c>
      <c r="BC872" s="50"/>
      <c r="BD872" s="50"/>
    </row>
    <row r="873" spans="1:56">
      <c r="A873" s="85">
        <v>872</v>
      </c>
      <c r="B873" s="114">
        <v>0.13825052174888519</v>
      </c>
      <c r="C873" s="114">
        <v>0.12312982906981973</v>
      </c>
      <c r="D873" s="114">
        <v>0.79751318649871283</v>
      </c>
      <c r="E873" s="114">
        <v>0.20075901613101799</v>
      </c>
      <c r="F873" s="114">
        <v>0.42263190917355753</v>
      </c>
      <c r="G873" s="114">
        <v>0.67722763851020784</v>
      </c>
      <c r="H873" s="114">
        <v>0.74190678512142649</v>
      </c>
      <c r="I873" s="114">
        <v>0.99049157524050768</v>
      </c>
      <c r="J873" s="114">
        <v>7.3251690446123341E-2</v>
      </c>
      <c r="K873" s="94">
        <v>0.38813972609638681</v>
      </c>
      <c r="L873" s="95"/>
      <c r="M873" s="96">
        <v>872</v>
      </c>
      <c r="N873" s="117">
        <v>-1.0882130986216307</v>
      </c>
      <c r="O873" s="117">
        <v>-1.1594822731733092</v>
      </c>
      <c r="P873" s="117">
        <v>0.83277147172973931</v>
      </c>
      <c r="Q873" s="117">
        <v>-0.83891317803741849</v>
      </c>
      <c r="R873" s="117">
        <v>-0.19516494860948738</v>
      </c>
      <c r="S873" s="117">
        <v>0.45996029118188014</v>
      </c>
      <c r="T873" s="117">
        <v>0.64923509654618983</v>
      </c>
      <c r="U873" s="114">
        <v>2.3452005114516457</v>
      </c>
      <c r="V873" s="114">
        <v>-1.4519936140122365</v>
      </c>
      <c r="W873" s="88">
        <v>-0.28417085147438892</v>
      </c>
      <c r="X873" s="50"/>
      <c r="Y873" s="89">
        <v>872</v>
      </c>
      <c r="Z873" s="114">
        <f>(幕後結果!$AB$2+幕後結果!$AB$4*幕後結果_最佳化!$N1874)*12/3</f>
        <v>-1.3993617294280447</v>
      </c>
      <c r="AA873" s="114">
        <f>(幕後結果!$AC$2+幕後結果!$AC$4*幕後結果_最佳化!$O1874)*12/3</f>
        <v>-0.49323130888285016</v>
      </c>
      <c r="AB873" s="114">
        <f>(幕後結果!$AD$2+幕後結果!$AD$4*幕後結果_最佳化!$P1874)*12/3</f>
        <v>-1.5916755590222944</v>
      </c>
      <c r="AC873" s="114">
        <f>(幕後結果!$AE$2+幕後結果!$AE$4*幕後結果_最佳化!$Q1874)*12/3</f>
        <v>-1.2686064174632721</v>
      </c>
      <c r="AD873" s="114">
        <f>(幕後結果!$AF$2+幕後結果!$AF$4*幕後結果_最佳化!$R1874)*12/3</f>
        <v>-1.6533969519585792</v>
      </c>
      <c r="AE873" s="114">
        <f>(幕後結果!$AG$2+幕後結果!$AG$4*幕後結果_最佳化!$S1874)*12/3</f>
        <v>0.19647032088855057</v>
      </c>
      <c r="AF873" s="114">
        <f>(幕後結果!$AH$2+幕後結果!$AH$4*幕後結果_最佳化!$T1874)*12/3</f>
        <v>-0.22608235301669202</v>
      </c>
      <c r="AG873" s="114">
        <f>(幕後結果!$AI$2+幕後結果!$AI$4*幕後結果_最佳化!$U1874)*12/3</f>
        <v>1.3167092471020569</v>
      </c>
      <c r="AH873" s="114">
        <f>(幕後結果!$AJ$2+幕後結果!$AJ$4*幕後結果_最佳化!$V1874)*12/3</f>
        <v>-8.5639821428783125E-2</v>
      </c>
      <c r="AI873" s="90">
        <f>(幕後結果!$AK$2+幕後結果!$AK$4*幕後結果_最佳化!$W1874)*12/3</f>
        <v>0.50312412480462609</v>
      </c>
      <c r="AJ873" s="50"/>
      <c r="AK873" s="50"/>
      <c r="AL873" s="50"/>
      <c r="AM873" s="98">
        <v>872</v>
      </c>
      <c r="AN873" s="118">
        <f t="shared" si="170"/>
        <v>2.9282215720551306E-2</v>
      </c>
      <c r="AO873" s="118">
        <f t="shared" si="171"/>
        <v>0.11695158947824377</v>
      </c>
      <c r="AP873" s="118">
        <f t="shared" si="172"/>
        <v>0.15796086358200845</v>
      </c>
      <c r="AQ873" s="118">
        <f t="shared" si="173"/>
        <v>0.13125067673879817</v>
      </c>
      <c r="AR873" s="118">
        <f t="shared" si="174"/>
        <v>0.10535864356607648</v>
      </c>
      <c r="AS873" s="118">
        <f t="shared" si="175"/>
        <v>0.11513244964807416</v>
      </c>
      <c r="AT873" s="118">
        <f t="shared" si="176"/>
        <v>0.12140115726180083</v>
      </c>
      <c r="AU873" s="118">
        <f t="shared" si="177"/>
        <v>9.2096606041194323E-2</v>
      </c>
      <c r="AV873" s="118">
        <f t="shared" si="178"/>
        <v>0.12806810247491565</v>
      </c>
      <c r="AW873" s="118">
        <f t="shared" si="179"/>
        <v>2.4976954883368734E-3</v>
      </c>
      <c r="AX873" s="118">
        <f t="shared" si="180"/>
        <v>0.99999999999999989</v>
      </c>
      <c r="AY873" s="118">
        <f>SUMPRODUCT(AN873:AW873,幕後結果_最佳化!$Z$1005:$AI$1005)</f>
        <v>-0.17769624216525301</v>
      </c>
      <c r="AZ873" s="118">
        <f>(SUMPRODUCT(AN873:AW873,MMULT(AN873:AW873,幕後結果!$AB$9:$AK$18)))*252</f>
        <v>6.823175454542374E-2</v>
      </c>
      <c r="BA873" s="118">
        <f t="shared" si="181"/>
        <v>0.261212087288134</v>
      </c>
      <c r="BB873" s="113">
        <f t="shared" si="182"/>
        <v>-0.8445100854843709</v>
      </c>
      <c r="BC873" s="50"/>
      <c r="BD873" s="50"/>
    </row>
    <row r="874" spans="1:56">
      <c r="A874" s="85">
        <v>873</v>
      </c>
      <c r="B874" s="114">
        <v>0.83937634611306922</v>
      </c>
      <c r="C874" s="114">
        <v>0.87735025561274527</v>
      </c>
      <c r="D874" s="114">
        <v>0.74738123161068737</v>
      </c>
      <c r="E874" s="114">
        <v>0.60266748105840295</v>
      </c>
      <c r="F874" s="114">
        <v>0.17670712181828296</v>
      </c>
      <c r="G874" s="114">
        <v>0.8627813546500005</v>
      </c>
      <c r="H874" s="114">
        <v>0.7598464571248571</v>
      </c>
      <c r="I874" s="114">
        <v>0.90596442408632516</v>
      </c>
      <c r="J874" s="114">
        <v>0.56338171189356112</v>
      </c>
      <c r="K874" s="94">
        <v>0.44612854881551645</v>
      </c>
      <c r="L874" s="95"/>
      <c r="M874" s="96">
        <v>873</v>
      </c>
      <c r="N874" s="117">
        <v>0.99189795300961514</v>
      </c>
      <c r="O874" s="117">
        <v>1.161842397296492</v>
      </c>
      <c r="P874" s="117">
        <v>0.66627156568128487</v>
      </c>
      <c r="Q874" s="117">
        <v>0.26025764965251019</v>
      </c>
      <c r="R874" s="117">
        <v>-0.92798713385585141</v>
      </c>
      <c r="S874" s="117">
        <v>1.0929009510041381</v>
      </c>
      <c r="T874" s="117">
        <v>0.70580874057021303</v>
      </c>
      <c r="U874" s="114">
        <v>1.3163066140381661</v>
      </c>
      <c r="V874" s="114">
        <v>0.1595487208313752</v>
      </c>
      <c r="W874" s="88">
        <v>-0.13544873062052973</v>
      </c>
      <c r="X874" s="50"/>
      <c r="Y874" s="89">
        <v>873</v>
      </c>
      <c r="Z874" s="114">
        <f>(幕後結果!$AB$2+幕後結果!$AB$4*幕後結果_最佳化!$N1875)*12/3</f>
        <v>1.1832009722931025</v>
      </c>
      <c r="AA874" s="114">
        <f>(幕後結果!$AC$2+幕後結果!$AC$4*幕後結果_最佳化!$O1875)*12/3</f>
        <v>3.2749212748520939</v>
      </c>
      <c r="AB874" s="114">
        <f>(幕後結果!$AD$2+幕後結果!$AD$4*幕後結果_最佳化!$P1875)*12/3</f>
        <v>1.4508380217267589</v>
      </c>
      <c r="AC874" s="114">
        <f>(幕後結果!$AE$2+幕後結果!$AE$4*幕後結果_最佳化!$Q1875)*12/3</f>
        <v>-9.0805859046034221E-2</v>
      </c>
      <c r="AD874" s="114">
        <f>(幕後結果!$AF$2+幕後結果!$AF$4*幕後結果_最佳化!$R1875)*12/3</f>
        <v>-1.0907729936629456</v>
      </c>
      <c r="AE874" s="114">
        <f>(幕後結果!$AG$2+幕後結果!$AG$4*幕後結果_最佳化!$S1875)*12/3</f>
        <v>1.8712770095943296</v>
      </c>
      <c r="AF874" s="114">
        <f>(幕後結果!$AH$2+幕後結果!$AH$4*幕後結果_最佳化!$T1875)*12/3</f>
        <v>6.0904695137995457E-3</v>
      </c>
      <c r="AG874" s="114">
        <f>(幕後結果!$AI$2+幕後結果!$AI$4*幕後結果_最佳化!$U1875)*12/3</f>
        <v>0.50192782433784178</v>
      </c>
      <c r="AH874" s="114">
        <f>(幕後結果!$AJ$2+幕後結果!$AJ$4*幕後結果_最佳化!$V1875)*12/3</f>
        <v>1.3528831336605081</v>
      </c>
      <c r="AI874" s="90">
        <f>(幕後結果!$AK$2+幕後結果!$AK$4*幕後結果_最佳化!$W1875)*12/3</f>
        <v>1.4168813056120364</v>
      </c>
      <c r="AJ874" s="50"/>
      <c r="AK874" s="50"/>
      <c r="AL874" s="50"/>
      <c r="AM874" s="98">
        <v>873</v>
      </c>
      <c r="AN874" s="118">
        <f t="shared" si="170"/>
        <v>0.10297794614473073</v>
      </c>
      <c r="AO874" s="118">
        <f t="shared" si="171"/>
        <v>8.0893783695043783E-2</v>
      </c>
      <c r="AP874" s="118">
        <f t="shared" si="172"/>
        <v>0.11355417000280665</v>
      </c>
      <c r="AQ874" s="118">
        <f t="shared" si="173"/>
        <v>7.2232604845373527E-2</v>
      </c>
      <c r="AR874" s="118">
        <f t="shared" si="174"/>
        <v>0.10268419068112519</v>
      </c>
      <c r="AS874" s="118">
        <f t="shared" si="175"/>
        <v>8.2461753736979324E-2</v>
      </c>
      <c r="AT874" s="118">
        <f t="shared" si="176"/>
        <v>0.12882129258721248</v>
      </c>
      <c r="AU874" s="118">
        <f t="shared" si="177"/>
        <v>5.2971664779516148E-2</v>
      </c>
      <c r="AV874" s="118">
        <f t="shared" si="178"/>
        <v>0.13043561185623601</v>
      </c>
      <c r="AW874" s="118">
        <f t="shared" si="179"/>
        <v>0.13296698167097623</v>
      </c>
      <c r="AX874" s="118">
        <f t="shared" si="180"/>
        <v>1</v>
      </c>
      <c r="AY874" s="118">
        <f>SUMPRODUCT(AN874:AW874,幕後結果_最佳化!$Z$1005:$AI$1005)</f>
        <v>-2.3427290000951478E-3</v>
      </c>
      <c r="AZ874" s="118">
        <f>(SUMPRODUCT(AN874:AW874,MMULT(AN874:AW874,幕後結果!$AB$9:$AK$18)))*252</f>
        <v>6.2062363561313845E-2</v>
      </c>
      <c r="BA874" s="118">
        <f t="shared" si="181"/>
        <v>0.24912318952942508</v>
      </c>
      <c r="BB874" s="113">
        <f t="shared" si="182"/>
        <v>-0.18160785868852775</v>
      </c>
      <c r="BC874" s="50"/>
      <c r="BD874" s="50"/>
    </row>
    <row r="875" spans="1:56">
      <c r="A875" s="85">
        <v>874</v>
      </c>
      <c r="B875" s="114">
        <v>0.37508439060226406</v>
      </c>
      <c r="C875" s="114">
        <v>0.91938410593023945</v>
      </c>
      <c r="D875" s="114">
        <v>0.44399144554288239</v>
      </c>
      <c r="E875" s="114">
        <v>3.0863553433624347E-5</v>
      </c>
      <c r="F875" s="114">
        <v>0.18825012463651269</v>
      </c>
      <c r="G875" s="114">
        <v>0.97234359534044001</v>
      </c>
      <c r="H875" s="114">
        <v>0.10263122614720133</v>
      </c>
      <c r="I875" s="114">
        <v>5.7702684975906804E-2</v>
      </c>
      <c r="J875" s="114">
        <v>0.78093260788435748</v>
      </c>
      <c r="K875" s="94">
        <v>0.32087420702174585</v>
      </c>
      <c r="L875" s="95"/>
      <c r="M875" s="96">
        <v>874</v>
      </c>
      <c r="N875" s="117">
        <v>-0.31841682000427601</v>
      </c>
      <c r="O875" s="117">
        <v>1.4009407619576617</v>
      </c>
      <c r="P875" s="117">
        <v>-0.14085702698735178</v>
      </c>
      <c r="Q875" s="117">
        <v>-4.0061092506172473</v>
      </c>
      <c r="R875" s="117">
        <v>-0.88436307469644038</v>
      </c>
      <c r="S875" s="117">
        <v>1.9164109406408487</v>
      </c>
      <c r="T875" s="117">
        <v>-1.2667003570773625</v>
      </c>
      <c r="U875" s="114">
        <v>-1.5743551346381841</v>
      </c>
      <c r="V875" s="114">
        <v>0.775346762466946</v>
      </c>
      <c r="W875" s="88">
        <v>-0.46525561743636967</v>
      </c>
      <c r="X875" s="50"/>
      <c r="Y875" s="89">
        <v>874</v>
      </c>
      <c r="Z875" s="114">
        <f>(幕後結果!$AB$2+幕後結果!$AB$4*幕後結果_最佳化!$N1876)*12/3</f>
        <v>-0.44362085418877678</v>
      </c>
      <c r="AA875" s="114">
        <f>(幕後結果!$AC$2+幕後結果!$AC$4*幕後結果_最佳化!$O1876)*12/3</f>
        <v>2.6583298334665253</v>
      </c>
      <c r="AB875" s="114">
        <f>(幕後結果!$AD$2+幕後結果!$AD$4*幕後結果_最佳化!$P1876)*12/3</f>
        <v>-0.71600831822120048</v>
      </c>
      <c r="AC875" s="114">
        <f>(幕後結果!$AE$2+幕後結果!$AE$4*幕後結果_最佳化!$Q1876)*12/3</f>
        <v>-2.9145420319325024</v>
      </c>
      <c r="AD875" s="114">
        <f>(幕後結果!$AF$2+幕後結果!$AF$4*幕後結果_最佳化!$R1876)*12/3</f>
        <v>-2.4297873392777758</v>
      </c>
      <c r="AE875" s="114">
        <f>(幕後結果!$AG$2+幕後結果!$AG$4*幕後結果_最佳化!$S1876)*12/3</f>
        <v>1.4586823144255472</v>
      </c>
      <c r="AF875" s="114">
        <f>(幕後結果!$AH$2+幕後結果!$AH$4*幕後結果_最佳化!$T1876)*12/3</f>
        <v>-1.359546665232872</v>
      </c>
      <c r="AG875" s="114">
        <f>(幕後結果!$AI$2+幕後結果!$AI$4*幕後結果_最佳化!$U1876)*12/3</f>
        <v>-5.8213570911173109</v>
      </c>
      <c r="AH875" s="114">
        <f>(幕後結果!$AJ$2+幕後結果!$AJ$4*幕後結果_最佳化!$V1876)*12/3</f>
        <v>0.23454057428255204</v>
      </c>
      <c r="AI875" s="90">
        <f>(幕後結果!$AK$2+幕後結果!$AK$4*幕後結果_最佳化!$W1876)*12/3</f>
        <v>-1.6207949893615288</v>
      </c>
      <c r="AJ875" s="50"/>
      <c r="AK875" s="50"/>
      <c r="AL875" s="50"/>
      <c r="AM875" s="98">
        <v>874</v>
      </c>
      <c r="AN875" s="118">
        <f t="shared" si="170"/>
        <v>0.17889042099640504</v>
      </c>
      <c r="AO875" s="118">
        <f t="shared" si="171"/>
        <v>7.2920965718401329E-2</v>
      </c>
      <c r="AP875" s="118">
        <f t="shared" si="172"/>
        <v>0.15933973816390737</v>
      </c>
      <c r="AQ875" s="118">
        <f t="shared" si="173"/>
        <v>5.5814789547582976E-2</v>
      </c>
      <c r="AR875" s="118">
        <f t="shared" si="174"/>
        <v>7.7049930109174838E-2</v>
      </c>
      <c r="AS875" s="118">
        <f t="shared" si="175"/>
        <v>0.11061908715436911</v>
      </c>
      <c r="AT875" s="118">
        <f t="shared" si="176"/>
        <v>5.11406195525652E-2</v>
      </c>
      <c r="AU875" s="118">
        <f t="shared" si="177"/>
        <v>7.8622314150391309E-2</v>
      </c>
      <c r="AV875" s="118">
        <f t="shared" si="178"/>
        <v>5.38324490686816E-2</v>
      </c>
      <c r="AW875" s="118">
        <f t="shared" si="179"/>
        <v>0.1617696855385212</v>
      </c>
      <c r="AX875" s="118">
        <f t="shared" si="180"/>
        <v>1</v>
      </c>
      <c r="AY875" s="118">
        <f>SUMPRODUCT(AN875:AW875,幕後結果_最佳化!$Z$1005:$AI$1005)</f>
        <v>-4.4650016853012425E-2</v>
      </c>
      <c r="AZ875" s="118">
        <f>(SUMPRODUCT(AN875:AW875,MMULT(AN875:AW875,幕後結果!$AB$9:$AK$18)))*252</f>
        <v>9.0487178637707014E-2</v>
      </c>
      <c r="BA875" s="118">
        <f t="shared" si="181"/>
        <v>0.30081086854983652</v>
      </c>
      <c r="BB875" s="113">
        <f t="shared" si="182"/>
        <v>-0.29104672073544996</v>
      </c>
      <c r="BC875" s="50"/>
      <c r="BD875" s="50"/>
    </row>
    <row r="876" spans="1:56">
      <c r="A876" s="85">
        <v>875</v>
      </c>
      <c r="B876" s="114">
        <v>0.60648226441170228</v>
      </c>
      <c r="C876" s="114">
        <v>0.28570800118200479</v>
      </c>
      <c r="D876" s="114">
        <v>0.47292851352983001</v>
      </c>
      <c r="E876" s="114">
        <v>0.23187343797088755</v>
      </c>
      <c r="F876" s="114">
        <v>7.3350596999399054E-2</v>
      </c>
      <c r="G876" s="114">
        <v>0.98175161437887803</v>
      </c>
      <c r="H876" s="114">
        <v>8.1175744838710706E-3</v>
      </c>
      <c r="I876" s="114">
        <v>0.80342573703975528</v>
      </c>
      <c r="J876" s="114">
        <v>0.84595083511169111</v>
      </c>
      <c r="K876" s="94">
        <v>0.74174834741518958</v>
      </c>
      <c r="L876" s="95"/>
      <c r="M876" s="96">
        <v>875</v>
      </c>
      <c r="N876" s="117">
        <v>0.27016220077072872</v>
      </c>
      <c r="O876" s="117">
        <v>-0.56596731108558385</v>
      </c>
      <c r="P876" s="117">
        <v>-6.7910315589288603E-2</v>
      </c>
      <c r="Q876" s="117">
        <v>-0.73269106310360821</v>
      </c>
      <c r="R876" s="117">
        <v>-1.4512825655559352</v>
      </c>
      <c r="S876" s="117">
        <v>2.091349213333781</v>
      </c>
      <c r="T876" s="117">
        <v>-2.4035859735613689</v>
      </c>
      <c r="U876" s="114">
        <v>0.85392142793057013</v>
      </c>
      <c r="V876" s="114">
        <v>1.0192204297394187</v>
      </c>
      <c r="W876" s="88">
        <v>0.64874485705488216</v>
      </c>
      <c r="X876" s="50"/>
      <c r="Y876" s="89">
        <v>875</v>
      </c>
      <c r="Z876" s="114">
        <f>(幕後結果!$AB$2+幕後結果!$AB$4*幕後結果_最佳化!$N1877)*12/3</f>
        <v>0.28712966265360507</v>
      </c>
      <c r="AA876" s="114">
        <f>(幕後結果!$AC$2+幕後結果!$AC$4*幕後結果_最佳化!$O1877)*12/3</f>
        <v>1.0149065090930109</v>
      </c>
      <c r="AB876" s="114">
        <f>(幕後結果!$AD$2+幕後結果!$AD$4*幕後結果_最佳化!$P1877)*12/3</f>
        <v>-0.81472883820752529</v>
      </c>
      <c r="AC876" s="114">
        <f>(幕後結果!$AE$2+幕後結果!$AE$4*幕後結果_最佳化!$Q1877)*12/3</f>
        <v>-0.99316834400967091</v>
      </c>
      <c r="AD876" s="114">
        <f>(幕後結果!$AF$2+幕後結果!$AF$4*幕後結果_最佳化!$R1877)*12/3</f>
        <v>-2.4611018383129473</v>
      </c>
      <c r="AE876" s="114">
        <f>(幕後結果!$AG$2+幕後結果!$AG$4*幕後結果_最佳化!$S1877)*12/3</f>
        <v>1.8833999725959334</v>
      </c>
      <c r="AF876" s="114">
        <f>(幕後結果!$AH$2+幕後結果!$AH$4*幕後結果_最佳化!$T1877)*12/3</f>
        <v>-1.4818201652606302</v>
      </c>
      <c r="AG876" s="114">
        <f>(幕後結果!$AI$2+幕後結果!$AI$4*幕後結果_最佳化!$U1877)*12/3</f>
        <v>-1.143364700127278</v>
      </c>
      <c r="AH876" s="114">
        <f>(幕後結果!$AJ$2+幕後結果!$AJ$4*幕後結果_最佳化!$V1877)*12/3</f>
        <v>0.54920234816015112</v>
      </c>
      <c r="AI876" s="90">
        <f>(幕後結果!$AK$2+幕後結果!$AK$4*幕後結果_最佳化!$W1877)*12/3</f>
        <v>0.87865096812336529</v>
      </c>
      <c r="AJ876" s="50"/>
      <c r="AK876" s="50"/>
      <c r="AL876" s="50"/>
      <c r="AM876" s="98">
        <v>875</v>
      </c>
      <c r="AN876" s="118">
        <f t="shared" si="170"/>
        <v>8.2669665772253875E-2</v>
      </c>
      <c r="AO876" s="118">
        <f t="shared" si="171"/>
        <v>0.10706353734714741</v>
      </c>
      <c r="AP876" s="118">
        <f t="shared" si="172"/>
        <v>6.1341651090499411E-2</v>
      </c>
      <c r="AQ876" s="118">
        <f t="shared" si="173"/>
        <v>7.8294373852328236E-2</v>
      </c>
      <c r="AR876" s="118">
        <f t="shared" si="174"/>
        <v>0.14407515657385184</v>
      </c>
      <c r="AS876" s="118">
        <f t="shared" si="175"/>
        <v>0.10733763446849832</v>
      </c>
      <c r="AT876" s="118">
        <f t="shared" si="176"/>
        <v>0.15534265459053823</v>
      </c>
      <c r="AU876" s="118">
        <f t="shared" si="177"/>
        <v>6.593704550864353E-2</v>
      </c>
      <c r="AV876" s="118">
        <f t="shared" si="178"/>
        <v>0.17414982566719278</v>
      </c>
      <c r="AW876" s="118">
        <f t="shared" si="179"/>
        <v>2.3788455129046364E-2</v>
      </c>
      <c r="AX876" s="118">
        <f t="shared" si="180"/>
        <v>1</v>
      </c>
      <c r="AY876" s="118">
        <f>SUMPRODUCT(AN876:AW876,幕後結果_最佳化!$Z$1005:$AI$1005)</f>
        <v>-5.0423836998161768E-2</v>
      </c>
      <c r="AZ876" s="118">
        <f>(SUMPRODUCT(AN876:AW876,MMULT(AN876:AW876,幕後結果!$AB$9:$AK$18)))*252</f>
        <v>5.456622920866528E-2</v>
      </c>
      <c r="BA876" s="118">
        <f t="shared" si="181"/>
        <v>0.23359415491117341</v>
      </c>
      <c r="BB876" s="113">
        <f t="shared" si="182"/>
        <v>-0.39951272339690658</v>
      </c>
      <c r="BC876" s="50"/>
      <c r="BD876" s="50"/>
    </row>
    <row r="877" spans="1:56">
      <c r="A877" s="85">
        <v>876</v>
      </c>
      <c r="B877" s="114">
        <v>0.43828064612050421</v>
      </c>
      <c r="C877" s="114">
        <v>0.65571673038688205</v>
      </c>
      <c r="D877" s="114">
        <v>0.81802816269294976</v>
      </c>
      <c r="E877" s="114">
        <v>0.87747359809240777</v>
      </c>
      <c r="F877" s="114">
        <v>0.68301904308093819</v>
      </c>
      <c r="G877" s="114">
        <v>0.12417060549683323</v>
      </c>
      <c r="H877" s="114">
        <v>0.94009619264019517</v>
      </c>
      <c r="I877" s="114">
        <v>0.12720383212673325</v>
      </c>
      <c r="J877" s="114">
        <v>0.88363038793945337</v>
      </c>
      <c r="K877" s="94">
        <v>0.54235922573907303</v>
      </c>
      <c r="L877" s="95"/>
      <c r="M877" s="96">
        <v>876</v>
      </c>
      <c r="N877" s="117">
        <v>-0.15532983992517502</v>
      </c>
      <c r="O877" s="117">
        <v>0.40080114036907949</v>
      </c>
      <c r="P877" s="117">
        <v>0.90787612180088872</v>
      </c>
      <c r="Q877" s="117">
        <v>1.1624498019293146</v>
      </c>
      <c r="R877" s="117">
        <v>0.47615786664799775</v>
      </c>
      <c r="S877" s="117">
        <v>-1.1543878089143207</v>
      </c>
      <c r="T877" s="117">
        <v>1.5555816091185621</v>
      </c>
      <c r="U877" s="114">
        <v>-1.1397087411319002</v>
      </c>
      <c r="V877" s="114">
        <v>1.193332384864249</v>
      </c>
      <c r="W877" s="88">
        <v>0.10637913306858428</v>
      </c>
      <c r="X877" s="50"/>
      <c r="Y877" s="89">
        <v>876</v>
      </c>
      <c r="Z877" s="114">
        <f>(幕後結果!$AB$2+幕後結果!$AB$4*幕後結果_最佳化!$N1878)*12/3</f>
        <v>-0.24114014934451855</v>
      </c>
      <c r="AA877" s="114">
        <f>(幕後結果!$AC$2+幕後結果!$AC$4*幕後結果_最佳化!$O1878)*12/3</f>
        <v>1.7329217533983596</v>
      </c>
      <c r="AB877" s="114">
        <f>(幕後結果!$AD$2+幕後結果!$AD$4*幕後結果_最佳化!$P1878)*12/3</f>
        <v>0.14424767017649487</v>
      </c>
      <c r="AC877" s="114">
        <f>(幕後結果!$AE$2+幕後結果!$AE$4*幕後結果_最佳化!$Q1878)*12/3</f>
        <v>0.28154427696094325</v>
      </c>
      <c r="AD877" s="114">
        <f>(幕後結果!$AF$2+幕後結果!$AF$4*幕後結果_最佳化!$R1878)*12/3</f>
        <v>6.2709459598505601E-3</v>
      </c>
      <c r="AE877" s="114">
        <f>(幕後結果!$AG$2+幕後結果!$AG$4*幕後結果_最佳化!$S1878)*12/3</f>
        <v>-0.18605188346303994</v>
      </c>
      <c r="AF877" s="114">
        <f>(幕後結果!$AH$2+幕後結果!$AH$4*幕後結果_最佳化!$T1878)*12/3</f>
        <v>0.53485770392973642</v>
      </c>
      <c r="AG877" s="114">
        <f>(幕後結果!$AI$2+幕後結果!$AI$4*幕後結果_最佳化!$U1878)*12/3</f>
        <v>-2.3702403021544622</v>
      </c>
      <c r="AH877" s="114">
        <f>(幕後結果!$AJ$2+幕後結果!$AJ$4*幕後結果_最佳化!$V1878)*12/3</f>
        <v>1.8012163890477735</v>
      </c>
      <c r="AI877" s="90">
        <f>(幕後結果!$AK$2+幕後結果!$AK$4*幕後結果_最佳化!$W1878)*12/3</f>
        <v>1.3968284048224204</v>
      </c>
      <c r="AJ877" s="50"/>
      <c r="AK877" s="50"/>
      <c r="AL877" s="50"/>
      <c r="AM877" s="98">
        <v>876</v>
      </c>
      <c r="AN877" s="118">
        <f t="shared" si="170"/>
        <v>7.3734024004801751E-2</v>
      </c>
      <c r="AO877" s="118">
        <f t="shared" si="171"/>
        <v>5.4227197901441967E-2</v>
      </c>
      <c r="AP877" s="118">
        <f t="shared" si="172"/>
        <v>0.13357218149165354</v>
      </c>
      <c r="AQ877" s="118">
        <f t="shared" si="173"/>
        <v>0.14935749335278439</v>
      </c>
      <c r="AR877" s="118">
        <f t="shared" si="174"/>
        <v>0.12628023822998116</v>
      </c>
      <c r="AS877" s="118">
        <f t="shared" si="175"/>
        <v>1.634542190113732E-2</v>
      </c>
      <c r="AT877" s="118">
        <f t="shared" si="176"/>
        <v>7.5340461871327757E-2</v>
      </c>
      <c r="AU877" s="118">
        <f t="shared" si="177"/>
        <v>6.9222446018469233E-2</v>
      </c>
      <c r="AV877" s="118">
        <f t="shared" si="178"/>
        <v>0.12700320886428237</v>
      </c>
      <c r="AW877" s="118">
        <f t="shared" si="179"/>
        <v>0.17491732636412055</v>
      </c>
      <c r="AX877" s="118">
        <f t="shared" si="180"/>
        <v>1</v>
      </c>
      <c r="AY877" s="118">
        <f>SUMPRODUCT(AN877:AW877,幕後結果_最佳化!$Z$1005:$AI$1005)</f>
        <v>-0.12032592347506763</v>
      </c>
      <c r="AZ877" s="118">
        <f>(SUMPRODUCT(AN877:AW877,MMULT(AN877:AW877,幕後結果!$AB$9:$AK$18)))*252</f>
        <v>6.5608967201765275E-2</v>
      </c>
      <c r="BA877" s="118">
        <f t="shared" si="181"/>
        <v>0.25614247441954113</v>
      </c>
      <c r="BB877" s="113">
        <f t="shared" si="182"/>
        <v>-0.63724660989928772</v>
      </c>
      <c r="BC877" s="50"/>
      <c r="BD877" s="50"/>
    </row>
    <row r="878" spans="1:56">
      <c r="A878" s="85">
        <v>877</v>
      </c>
      <c r="B878" s="114">
        <v>0.59488641129396935</v>
      </c>
      <c r="C878" s="114">
        <v>0.49091875719775691</v>
      </c>
      <c r="D878" s="114">
        <v>6.9498888194037711E-2</v>
      </c>
      <c r="E878" s="114">
        <v>0.39068373249066268</v>
      </c>
      <c r="F878" s="114">
        <v>0.51371047881672105</v>
      </c>
      <c r="G878" s="114">
        <v>0.30326113469956084</v>
      </c>
      <c r="H878" s="114">
        <v>7.2199753068413308E-2</v>
      </c>
      <c r="I878" s="114">
        <v>0.8185668710847942</v>
      </c>
      <c r="J878" s="114">
        <v>0.87780868761238717</v>
      </c>
      <c r="K878" s="94">
        <v>0.57224796850768267</v>
      </c>
      <c r="L878" s="95"/>
      <c r="M878" s="96">
        <v>877</v>
      </c>
      <c r="N878" s="117">
        <v>0.24013296751658644</v>
      </c>
      <c r="O878" s="117">
        <v>-2.2765266201775339E-2</v>
      </c>
      <c r="P878" s="117">
        <v>-1.4795335314523941</v>
      </c>
      <c r="Q878" s="117">
        <v>-0.27753743547031262</v>
      </c>
      <c r="R878" s="117">
        <v>3.4373841792981336E-2</v>
      </c>
      <c r="S878" s="117">
        <v>-0.51504400595028199</v>
      </c>
      <c r="T878" s="117">
        <v>-1.4596019387031187</v>
      </c>
      <c r="U878" s="114">
        <v>0.90991704895798931</v>
      </c>
      <c r="V878" s="114">
        <v>1.1641021319435167</v>
      </c>
      <c r="W878" s="88">
        <v>0.18210023669277597</v>
      </c>
      <c r="X878" s="50"/>
      <c r="Y878" s="89">
        <v>877</v>
      </c>
      <c r="Z878" s="114">
        <f>(幕後結果!$AB$2+幕後結果!$AB$4*幕後結果_最佳化!$N1879)*12/3</f>
        <v>0.24984685618872193</v>
      </c>
      <c r="AA878" s="114">
        <f>(幕後結果!$AC$2+幕後結果!$AC$4*幕後結果_最佳化!$O1879)*12/3</f>
        <v>1.5561036725455117</v>
      </c>
      <c r="AB878" s="114">
        <f>(幕後結果!$AD$2+幕後結果!$AD$4*幕後結果_最佳化!$P1879)*12/3</f>
        <v>-2.0992259100718536</v>
      </c>
      <c r="AC878" s="114">
        <f>(幕後結果!$AE$2+幕後結果!$AE$4*幕後結果_最佳化!$Q1879)*12/3</f>
        <v>-0.63813676821045462</v>
      </c>
      <c r="AD878" s="114">
        <f>(幕後結果!$AF$2+幕後結果!$AF$4*幕後結果_最佳化!$R1879)*12/3</f>
        <v>-0.99979597560799593</v>
      </c>
      <c r="AE878" s="114">
        <f>(幕後結果!$AG$2+幕後結果!$AG$4*幕後結果_最佳化!$S1879)*12/3</f>
        <v>-0.11481744713499459</v>
      </c>
      <c r="AF878" s="114">
        <f>(幕後結果!$AH$2+幕後結果!$AH$4*幕後結果_最佳化!$T1879)*12/3</f>
        <v>-0.9329471982318901</v>
      </c>
      <c r="AG878" s="114">
        <f>(幕後結果!$AI$2+幕後結果!$AI$4*幕後結果_最佳化!$U1879)*12/3</f>
        <v>-1.1274430416223749</v>
      </c>
      <c r="AH878" s="114">
        <f>(幕後結果!$AJ$2+幕後結果!$AJ$4*幕後結果_最佳化!$V1879)*12/3</f>
        <v>0.60424743922616075</v>
      </c>
      <c r="AI878" s="90">
        <f>(幕後結果!$AK$2+幕後結果!$AK$4*幕後結果_最佳化!$W1879)*12/3</f>
        <v>0.98926631150484801</v>
      </c>
      <c r="AJ878" s="50"/>
      <c r="AK878" s="50"/>
      <c r="AL878" s="50"/>
      <c r="AM878" s="98">
        <v>877</v>
      </c>
      <c r="AN878" s="118">
        <f t="shared" si="170"/>
        <v>0.18444708702727808</v>
      </c>
      <c r="AO878" s="118">
        <f t="shared" si="171"/>
        <v>0.13524507751803552</v>
      </c>
      <c r="AP878" s="118">
        <f t="shared" si="172"/>
        <v>4.9556722347818922E-3</v>
      </c>
      <c r="AQ878" s="118">
        <f t="shared" si="173"/>
        <v>4.2936720018974502E-3</v>
      </c>
      <c r="AR878" s="118">
        <f t="shared" si="174"/>
        <v>1.735226085348319E-3</v>
      </c>
      <c r="AS878" s="118">
        <f t="shared" si="175"/>
        <v>0.17016559840085785</v>
      </c>
      <c r="AT878" s="118">
        <f t="shared" si="176"/>
        <v>8.9950693877071247E-2</v>
      </c>
      <c r="AU878" s="118">
        <f t="shared" si="177"/>
        <v>0.18418864253100464</v>
      </c>
      <c r="AV878" s="118">
        <f t="shared" si="178"/>
        <v>0.11777591542431193</v>
      </c>
      <c r="AW878" s="118">
        <f t="shared" si="179"/>
        <v>0.10724241489941304</v>
      </c>
      <c r="AX878" s="118">
        <f t="shared" si="180"/>
        <v>0.99999999999999989</v>
      </c>
      <c r="AY878" s="118">
        <f>SUMPRODUCT(AN878:AW878,幕後結果_最佳化!$Z$1005:$AI$1005)</f>
        <v>9.0783471625030546E-2</v>
      </c>
      <c r="AZ878" s="118">
        <f>(SUMPRODUCT(AN878:AW878,MMULT(AN878:AW878,幕後結果!$AB$9:$AK$18)))*252</f>
        <v>7.4197255250692512E-2</v>
      </c>
      <c r="BA878" s="118">
        <f t="shared" si="181"/>
        <v>0.27239173124508115</v>
      </c>
      <c r="BB878" s="113">
        <f t="shared" si="182"/>
        <v>0.1757890058048347</v>
      </c>
      <c r="BC878" s="50"/>
      <c r="BD878" s="50"/>
    </row>
    <row r="879" spans="1:56">
      <c r="A879" s="85">
        <v>878</v>
      </c>
      <c r="B879" s="114">
        <v>0.75683428453006685</v>
      </c>
      <c r="C879" s="114">
        <v>0.69592115329093884</v>
      </c>
      <c r="D879" s="114">
        <v>0.27874060513699694</v>
      </c>
      <c r="E879" s="114">
        <v>0.42839164551141851</v>
      </c>
      <c r="F879" s="114">
        <v>0.47068343311007199</v>
      </c>
      <c r="G879" s="114">
        <v>0.14106642200894659</v>
      </c>
      <c r="H879" s="114">
        <v>0.47333540209491676</v>
      </c>
      <c r="I879" s="114">
        <v>0.57872536329503887</v>
      </c>
      <c r="J879" s="114">
        <v>0.25295853404371438</v>
      </c>
      <c r="K879" s="94">
        <v>0.35006556748520157</v>
      </c>
      <c r="L879" s="95"/>
      <c r="M879" s="96">
        <v>878</v>
      </c>
      <c r="N879" s="117">
        <v>0.69615553448212808</v>
      </c>
      <c r="O879" s="117">
        <v>0.51270499742668996</v>
      </c>
      <c r="P879" s="117">
        <v>-0.58658685923191489</v>
      </c>
      <c r="Q879" s="117">
        <v>-0.18047039898551603</v>
      </c>
      <c r="R879" s="117">
        <v>-7.3551999819827435E-2</v>
      </c>
      <c r="S879" s="117">
        <v>-1.0755404239525805</v>
      </c>
      <c r="T879" s="117">
        <v>-6.6888077963280501E-2</v>
      </c>
      <c r="U879" s="114">
        <v>0.19863372129110585</v>
      </c>
      <c r="V879" s="114">
        <v>-0.66520861963272748</v>
      </c>
      <c r="W879" s="88">
        <v>-0.38514345391907495</v>
      </c>
      <c r="X879" s="50"/>
      <c r="Y879" s="89">
        <v>878</v>
      </c>
      <c r="Z879" s="114">
        <f>(幕後結果!$AB$2+幕後結果!$AB$4*幕後結果_最佳化!$N1880)*12/3</f>
        <v>0.81602185519407355</v>
      </c>
      <c r="AA879" s="114">
        <f>(幕後結果!$AC$2+幕後結果!$AC$4*幕後結果_最佳化!$O1880)*12/3</f>
        <v>2.4096317015404942</v>
      </c>
      <c r="AB879" s="114">
        <f>(幕後結果!$AD$2+幕後結果!$AD$4*幕後結果_最佳化!$P1880)*12/3</f>
        <v>-0.44900122069235954</v>
      </c>
      <c r="AC879" s="114">
        <f>(幕後結果!$AE$2+幕後結果!$AE$4*幕後結果_最佳化!$Q1880)*12/3</f>
        <v>-0.47201002215580495</v>
      </c>
      <c r="AD879" s="114">
        <f>(幕後結果!$AF$2+幕後結果!$AF$4*幕後結果_最佳化!$R1880)*12/3</f>
        <v>-0.694454180716919</v>
      </c>
      <c r="AE879" s="114">
        <f>(幕後結果!$AG$2+幕後結果!$AG$4*幕後結果_最佳化!$S1880)*12/3</f>
        <v>-0.30774493794547969</v>
      </c>
      <c r="AF879" s="114">
        <f>(幕後結果!$AH$2+幕後結果!$AH$4*幕後結果_最佳化!$T1880)*12/3</f>
        <v>-0.34129858767149585</v>
      </c>
      <c r="AG879" s="114">
        <f>(幕後結果!$AI$2+幕後結果!$AI$4*幕後結果_最佳化!$U1880)*12/3</f>
        <v>-1.5516020640599342</v>
      </c>
      <c r="AH879" s="114">
        <f>(幕後結果!$AJ$2+幕後結果!$AJ$4*幕後結果_最佳化!$V1880)*12/3</f>
        <v>0.24253302872031743</v>
      </c>
      <c r="AI879" s="90">
        <f>(幕後結果!$AK$2+幕後結果!$AK$4*幕後結果_最佳化!$W1880)*12/3</f>
        <v>0.69229191342999474</v>
      </c>
      <c r="AJ879" s="50"/>
      <c r="AK879" s="50"/>
      <c r="AL879" s="50"/>
      <c r="AM879" s="98">
        <v>878</v>
      </c>
      <c r="AN879" s="118">
        <f t="shared" si="170"/>
        <v>0.218767927048758</v>
      </c>
      <c r="AO879" s="118">
        <f t="shared" si="171"/>
        <v>2.7561276912349782E-2</v>
      </c>
      <c r="AP879" s="118">
        <f t="shared" si="172"/>
        <v>0.18433030695181854</v>
      </c>
      <c r="AQ879" s="118">
        <f t="shared" si="173"/>
        <v>0.21129605511853933</v>
      </c>
      <c r="AR879" s="118">
        <f t="shared" si="174"/>
        <v>5.6107905911934569E-2</v>
      </c>
      <c r="AS879" s="118">
        <f t="shared" si="175"/>
        <v>9.3417210048881164E-2</v>
      </c>
      <c r="AT879" s="118">
        <f t="shared" si="176"/>
        <v>5.0220939401240942E-2</v>
      </c>
      <c r="AU879" s="118">
        <f t="shared" si="177"/>
        <v>0.12182519085116537</v>
      </c>
      <c r="AV879" s="118">
        <f t="shared" si="178"/>
        <v>1.7474807657601087E-2</v>
      </c>
      <c r="AW879" s="118">
        <f t="shared" si="179"/>
        <v>1.8998380097711171E-2</v>
      </c>
      <c r="AX879" s="118">
        <f t="shared" si="180"/>
        <v>1</v>
      </c>
      <c r="AY879" s="118">
        <f>SUMPRODUCT(AN879:AW879,幕後結果_最佳化!$Z$1005:$AI$1005)</f>
        <v>-0.40899618213681116</v>
      </c>
      <c r="AZ879" s="118">
        <f>(SUMPRODUCT(AN879:AW879,MMULT(AN879:AW879,幕後結果!$AB$9:$AK$18)))*252</f>
        <v>9.6556831293160214E-2</v>
      </c>
      <c r="BA879" s="118">
        <f t="shared" si="181"/>
        <v>0.31073595107930496</v>
      </c>
      <c r="BB879" s="113">
        <f t="shared" si="182"/>
        <v>-1.4542771139522241</v>
      </c>
      <c r="BC879" s="50"/>
      <c r="BD879" s="50"/>
    </row>
    <row r="880" spans="1:56">
      <c r="A880" s="85">
        <v>879</v>
      </c>
      <c r="B880" s="114">
        <v>0.17874765412668281</v>
      </c>
      <c r="C880" s="114">
        <v>0.3069350507647739</v>
      </c>
      <c r="D880" s="114">
        <v>0.32209480617012165</v>
      </c>
      <c r="E880" s="114">
        <v>0.60525377566944116</v>
      </c>
      <c r="F880" s="114">
        <v>3.8172113730065904E-2</v>
      </c>
      <c r="G880" s="114">
        <v>0.69986847578767453</v>
      </c>
      <c r="H880" s="114">
        <v>0.52789698271917596</v>
      </c>
      <c r="I880" s="114">
        <v>4.4805152691187677E-2</v>
      </c>
      <c r="J880" s="114">
        <v>0.25120263912486718</v>
      </c>
      <c r="K880" s="94">
        <v>0.41256119338559794</v>
      </c>
      <c r="L880" s="95"/>
      <c r="M880" s="96">
        <v>879</v>
      </c>
      <c r="N880" s="117">
        <v>-0.92014822104363936</v>
      </c>
      <c r="O880" s="117">
        <v>-0.50455688097740403</v>
      </c>
      <c r="P880" s="117">
        <v>-0.46184899563315407</v>
      </c>
      <c r="Q880" s="117">
        <v>0.26696975437366716</v>
      </c>
      <c r="R880" s="117">
        <v>-1.7723032776371379</v>
      </c>
      <c r="S880" s="117">
        <v>0.52402227294491299</v>
      </c>
      <c r="T880" s="117">
        <v>6.9984452297637001E-2</v>
      </c>
      <c r="U880" s="114">
        <v>-1.6974569399647377</v>
      </c>
      <c r="V880" s="114">
        <v>-0.67071002021075854</v>
      </c>
      <c r="W880" s="88">
        <v>-0.22096153058300336</v>
      </c>
      <c r="X880" s="50"/>
      <c r="Y880" s="89">
        <v>879</v>
      </c>
      <c r="Z880" s="114">
        <f>(幕後結果!$AB$2+幕後結果!$AB$4*幕後結果_最佳化!$N1881)*12/3</f>
        <v>-1.1907007139683776</v>
      </c>
      <c r="AA880" s="114">
        <f>(幕後結果!$AC$2+幕後結果!$AC$4*幕後結果_最佳化!$O1881)*12/3</f>
        <v>0.29389424979688972</v>
      </c>
      <c r="AB880" s="114">
        <f>(幕後結果!$AD$2+幕後結果!$AD$4*幕後結果_最佳化!$P1881)*12/3</f>
        <v>-2.4926775722485406</v>
      </c>
      <c r="AC880" s="114">
        <f>(幕後結果!$AE$2+幕後結果!$AE$4*幕後結果_最佳化!$Q1881)*12/3</f>
        <v>-0.46597533273913488</v>
      </c>
      <c r="AD880" s="114">
        <f>(幕後結果!$AF$2+幕後結果!$AF$4*幕後結果_最佳化!$R1881)*12/3</f>
        <v>-3.1387390181598023</v>
      </c>
      <c r="AE880" s="114">
        <f>(幕後結果!$AG$2+幕後結果!$AG$4*幕後結果_最佳化!$S1881)*12/3</f>
        <v>0.23797473384965218</v>
      </c>
      <c r="AF880" s="114">
        <f>(幕後結果!$AH$2+幕後結果!$AH$4*幕後結果_最佳化!$T1881)*12/3</f>
        <v>-0.36402954305954821</v>
      </c>
      <c r="AG880" s="114">
        <f>(幕後結果!$AI$2+幕後結果!$AI$4*幕後結果_最佳化!$U1881)*12/3</f>
        <v>-4.7489861106133571</v>
      </c>
      <c r="AH880" s="114">
        <f>(幕後結果!$AJ$2+幕後結果!$AJ$4*幕後結果_最佳化!$V1881)*12/3</f>
        <v>0.307559385326172</v>
      </c>
      <c r="AI880" s="90">
        <f>(幕後結果!$AK$2+幕後結果!$AK$4*幕後結果_最佳化!$W1881)*12/3</f>
        <v>6.4973575821003382E-2</v>
      </c>
      <c r="AJ880" s="50"/>
      <c r="AK880" s="50"/>
      <c r="AL880" s="50"/>
      <c r="AM880" s="98">
        <v>879</v>
      </c>
      <c r="AN880" s="118">
        <f t="shared" si="170"/>
        <v>5.5648960175785508E-2</v>
      </c>
      <c r="AO880" s="118">
        <f t="shared" si="171"/>
        <v>1.5078037588452088E-2</v>
      </c>
      <c r="AP880" s="118">
        <f t="shared" si="172"/>
        <v>8.2222860502160322E-2</v>
      </c>
      <c r="AQ880" s="118">
        <f t="shared" si="173"/>
        <v>9.9265932165275933E-2</v>
      </c>
      <c r="AR880" s="118">
        <f t="shared" si="174"/>
        <v>0.14976733114968216</v>
      </c>
      <c r="AS880" s="118">
        <f t="shared" si="175"/>
        <v>0.14406182869379497</v>
      </c>
      <c r="AT880" s="118">
        <f t="shared" si="176"/>
        <v>0.16271730129922368</v>
      </c>
      <c r="AU880" s="118">
        <f t="shared" si="177"/>
        <v>4.8075624001315591E-2</v>
      </c>
      <c r="AV880" s="118">
        <f t="shared" si="178"/>
        <v>0.10797526510288184</v>
      </c>
      <c r="AW880" s="118">
        <f t="shared" si="179"/>
        <v>0.13518685932142793</v>
      </c>
      <c r="AX880" s="118">
        <f t="shared" si="180"/>
        <v>1</v>
      </c>
      <c r="AY880" s="118">
        <f>SUMPRODUCT(AN880:AW880,幕後結果_最佳化!$Z$1005:$AI$1005)</f>
        <v>-0.11474762332392426</v>
      </c>
      <c r="AZ880" s="118">
        <f>(SUMPRODUCT(AN880:AW880,MMULT(AN880:AW880,幕後結果!$AB$9:$AK$18)))*252</f>
        <v>5.2889453911031413E-2</v>
      </c>
      <c r="BA880" s="118">
        <f t="shared" si="181"/>
        <v>0.22997707257687974</v>
      </c>
      <c r="BB880" s="113">
        <f t="shared" si="182"/>
        <v>-0.68549278220429455</v>
      </c>
      <c r="BC880" s="50"/>
      <c r="BD880" s="50"/>
    </row>
    <row r="881" spans="1:56">
      <c r="A881" s="85">
        <v>880</v>
      </c>
      <c r="B881" s="114">
        <v>0.34431700157565692</v>
      </c>
      <c r="C881" s="114">
        <v>0.32156884398667462</v>
      </c>
      <c r="D881" s="114">
        <v>0.84579746895238261</v>
      </c>
      <c r="E881" s="114">
        <v>0.80895933070722648</v>
      </c>
      <c r="F881" s="114">
        <v>0.50430029613810201</v>
      </c>
      <c r="G881" s="114">
        <v>6.5318374228864329E-3</v>
      </c>
      <c r="H881" s="114">
        <v>0.33624846052813573</v>
      </c>
      <c r="I881" s="114">
        <v>0.29175644475157281</v>
      </c>
      <c r="J881" s="114">
        <v>0.43684325506614741</v>
      </c>
      <c r="K881" s="94">
        <v>0.82411085501719183</v>
      </c>
      <c r="L881" s="95"/>
      <c r="M881" s="96">
        <v>880</v>
      </c>
      <c r="N881" s="117">
        <v>-0.40070951696139984</v>
      </c>
      <c r="O881" s="117">
        <v>-0.46331626629962791</v>
      </c>
      <c r="P881" s="117">
        <v>1.0185744017921854</v>
      </c>
      <c r="Q881" s="117">
        <v>0.87406778770418425</v>
      </c>
      <c r="R881" s="117">
        <v>1.0779452641370986E-2</v>
      </c>
      <c r="S881" s="117">
        <v>-2.4820287126259539</v>
      </c>
      <c r="T881" s="117">
        <v>-0.42272361895495869</v>
      </c>
      <c r="U881" s="114">
        <v>-0.54826072731300901</v>
      </c>
      <c r="V881" s="114">
        <v>-0.15897761503765556</v>
      </c>
      <c r="W881" s="88">
        <v>0.93114552924630356</v>
      </c>
      <c r="X881" s="50"/>
      <c r="Y881" s="89">
        <v>880</v>
      </c>
      <c r="Z881" s="114">
        <f>(幕後結果!$AB$2+幕後結果!$AB$4*幕後結果_最佳化!$N1882)*12/3</f>
        <v>-0.54579138475676936</v>
      </c>
      <c r="AA881" s="114">
        <f>(幕後結果!$AC$2+幕後結果!$AC$4*幕後結果_最佳化!$O1882)*12/3</f>
        <v>0.67880340096042369</v>
      </c>
      <c r="AB881" s="114">
        <f>(幕後結果!$AD$2+幕後結果!$AD$4*幕後結果_最佳化!$P1882)*12/3</f>
        <v>-0.36355954254935963</v>
      </c>
      <c r="AC881" s="114">
        <f>(幕後結果!$AE$2+幕後結果!$AE$4*幕後結果_最佳化!$Q1882)*12/3</f>
        <v>-2.69793545938255E-2</v>
      </c>
      <c r="AD881" s="114">
        <f>(幕後結果!$AF$2+幕後結果!$AF$4*幕後結果_最佳化!$R1882)*12/3</f>
        <v>-0.73017270196374284</v>
      </c>
      <c r="AE881" s="114">
        <f>(幕後結果!$AG$2+幕後結果!$AG$4*幕後結果_最佳化!$S1882)*12/3</f>
        <v>-1.7407349068396938</v>
      </c>
      <c r="AF881" s="114">
        <f>(幕後結果!$AH$2+幕後結果!$AH$4*幕後結果_最佳化!$T1882)*12/3</f>
        <v>-0.33929776374158321</v>
      </c>
      <c r="AG881" s="114">
        <f>(幕後結果!$AI$2+幕後結果!$AI$4*幕後結果_最佳化!$U1882)*12/3</f>
        <v>-2.0346227673021908</v>
      </c>
      <c r="AH881" s="114">
        <f>(幕後結果!$AJ$2+幕後結果!$AJ$4*幕後結果_最佳化!$V1882)*12/3</f>
        <v>0.40695095310751578</v>
      </c>
      <c r="AI881" s="90">
        <f>(幕後結果!$AK$2+幕後結果!$AK$4*幕後結果_最佳化!$W1882)*12/3</f>
        <v>1.6141267618850019</v>
      </c>
      <c r="AJ881" s="50"/>
      <c r="AK881" s="50"/>
      <c r="AL881" s="50"/>
      <c r="AM881" s="98">
        <v>880</v>
      </c>
      <c r="AN881" s="118">
        <f t="shared" si="170"/>
        <v>0.13185401947361952</v>
      </c>
      <c r="AO881" s="118">
        <f t="shared" si="171"/>
        <v>3.4976648108942195E-2</v>
      </c>
      <c r="AP881" s="118">
        <f t="shared" si="172"/>
        <v>0.2230324951086825</v>
      </c>
      <c r="AQ881" s="118">
        <f t="shared" si="173"/>
        <v>6.4692193588579737E-3</v>
      </c>
      <c r="AR881" s="118">
        <f t="shared" si="174"/>
        <v>0.20587084514351406</v>
      </c>
      <c r="AS881" s="118">
        <f t="shared" si="175"/>
        <v>0.14877265029239464</v>
      </c>
      <c r="AT881" s="118">
        <f t="shared" si="176"/>
        <v>9.7839144023301683E-2</v>
      </c>
      <c r="AU881" s="118">
        <f t="shared" si="177"/>
        <v>2.2210021758595822E-3</v>
      </c>
      <c r="AV881" s="118">
        <f t="shared" si="178"/>
        <v>6.6399024798593415E-2</v>
      </c>
      <c r="AW881" s="118">
        <f t="shared" si="179"/>
        <v>8.2564951516234483E-2</v>
      </c>
      <c r="AX881" s="118">
        <f t="shared" si="180"/>
        <v>0.99999999999999989</v>
      </c>
      <c r="AY881" s="118">
        <f>SUMPRODUCT(AN881:AW881,幕後結果_最佳化!$Z$1005:$AI$1005)</f>
        <v>-0.17269583577692568</v>
      </c>
      <c r="AZ881" s="118">
        <f>(SUMPRODUCT(AN881:AW881,MMULT(AN881:AW881,幕後結果!$AB$9:$AK$18)))*252</f>
        <v>9.7483431329933423E-2</v>
      </c>
      <c r="BA881" s="118">
        <f t="shared" si="181"/>
        <v>0.31222336768719511</v>
      </c>
      <c r="BB881" s="113">
        <f t="shared" si="182"/>
        <v>-0.69051793712289677</v>
      </c>
      <c r="BC881" s="50"/>
      <c r="BD881" s="50"/>
    </row>
    <row r="882" spans="1:56">
      <c r="A882" s="85">
        <v>881</v>
      </c>
      <c r="B882" s="114">
        <v>0.14373241902932476</v>
      </c>
      <c r="C882" s="114">
        <v>4.1271936748067395E-2</v>
      </c>
      <c r="D882" s="114">
        <v>0.98542832288485971</v>
      </c>
      <c r="E882" s="114">
        <v>3.8495055625424879E-3</v>
      </c>
      <c r="F882" s="114">
        <v>0.65237589525041084</v>
      </c>
      <c r="G882" s="114">
        <v>0.94926698710805213</v>
      </c>
      <c r="H882" s="114">
        <v>3.1715398771728021E-2</v>
      </c>
      <c r="I882" s="114">
        <v>0.31406916039232202</v>
      </c>
      <c r="J882" s="114">
        <v>0.14933784213474999</v>
      </c>
      <c r="K882" s="94">
        <v>0.85853255813944807</v>
      </c>
      <c r="L882" s="95"/>
      <c r="M882" s="96">
        <v>881</v>
      </c>
      <c r="N882" s="117">
        <v>-1.0636995286607853</v>
      </c>
      <c r="O882" s="117">
        <v>-1.7361129020991772</v>
      </c>
      <c r="P882" s="117">
        <v>2.1815419628182982</v>
      </c>
      <c r="Q882" s="117">
        <v>-2.6649921879141796</v>
      </c>
      <c r="R882" s="117">
        <v>0.39174287190354284</v>
      </c>
      <c r="S882" s="117">
        <v>1.6377875203696792</v>
      </c>
      <c r="T882" s="117">
        <v>-1.8561597060130635</v>
      </c>
      <c r="U882" s="114">
        <v>-0.48434883870542894</v>
      </c>
      <c r="V882" s="114">
        <v>-1.0392775251161839</v>
      </c>
      <c r="W882" s="88">
        <v>1.0737496907175439</v>
      </c>
      <c r="X882" s="50"/>
      <c r="Y882" s="89">
        <v>881</v>
      </c>
      <c r="Z882" s="114">
        <f>(幕後結果!$AB$2+幕後結果!$AB$4*幕後結果_最佳化!$N1883)*12/3</f>
        <v>-1.3689268969140478</v>
      </c>
      <c r="AA882" s="114">
        <f>(幕後結果!$AC$2+幕後結果!$AC$4*幕後結果_最佳化!$O1883)*12/3</f>
        <v>-1.072586443122036</v>
      </c>
      <c r="AB882" s="114">
        <f>(幕後結果!$AD$2+幕後結果!$AD$4*幕後結果_最佳化!$P1883)*12/3</f>
        <v>-0.39273390711754325</v>
      </c>
      <c r="AC882" s="114">
        <f>(幕後結果!$AE$2+幕後結果!$AE$4*幕後結果_最佳化!$Q1883)*12/3</f>
        <v>-2.5027546036660824</v>
      </c>
      <c r="AD882" s="114">
        <f>(幕後結果!$AF$2+幕後結果!$AF$4*幕後結果_最佳化!$R1883)*12/3</f>
        <v>-1.2293681244508021</v>
      </c>
      <c r="AE882" s="114">
        <f>(幕後結果!$AG$2+幕後結果!$AG$4*幕後結果_最佳化!$S1883)*12/3</f>
        <v>1.0340289850333988</v>
      </c>
      <c r="AF882" s="114">
        <f>(幕後結果!$AH$2+幕後結果!$AH$4*幕後結果_最佳化!$T1883)*12/3</f>
        <v>-1.4612176146906437</v>
      </c>
      <c r="AG882" s="114">
        <f>(幕後結果!$AI$2+幕後結果!$AI$4*幕後結果_最佳化!$U1883)*12/3</f>
        <v>-2.5754774240029126</v>
      </c>
      <c r="AH882" s="114">
        <f>(幕後結果!$AJ$2+幕後結果!$AJ$4*幕後結果_最佳化!$V1883)*12/3</f>
        <v>-0.75591961803254792</v>
      </c>
      <c r="AI882" s="90">
        <f>(幕後結果!$AK$2+幕後結果!$AK$4*幕後結果_最佳化!$W1883)*12/3</f>
        <v>1.2650835041926101E-2</v>
      </c>
      <c r="AJ882" s="50"/>
      <c r="AK882" s="50"/>
      <c r="AL882" s="50"/>
      <c r="AM882" s="98">
        <v>881</v>
      </c>
      <c r="AN882" s="118">
        <f t="shared" si="170"/>
        <v>5.6975823829027147E-2</v>
      </c>
      <c r="AO882" s="118">
        <f t="shared" si="171"/>
        <v>6.0507526010078777E-2</v>
      </c>
      <c r="AP882" s="118">
        <f t="shared" si="172"/>
        <v>7.4397450826299713E-2</v>
      </c>
      <c r="AQ882" s="118">
        <f t="shared" si="173"/>
        <v>9.2864498530873807E-3</v>
      </c>
      <c r="AR882" s="118">
        <f t="shared" si="174"/>
        <v>0.18032037940838413</v>
      </c>
      <c r="AS882" s="118">
        <f t="shared" si="175"/>
        <v>0.12177843519815471</v>
      </c>
      <c r="AT882" s="118">
        <f t="shared" si="176"/>
        <v>0.16899873894792258</v>
      </c>
      <c r="AU882" s="118">
        <f t="shared" si="177"/>
        <v>0.17223126176724227</v>
      </c>
      <c r="AV882" s="118">
        <f t="shared" si="178"/>
        <v>0.13655233318426988</v>
      </c>
      <c r="AW882" s="118">
        <f t="shared" si="179"/>
        <v>1.8951600975533403E-2</v>
      </c>
      <c r="AX882" s="118">
        <f t="shared" si="180"/>
        <v>0.99999999999999989</v>
      </c>
      <c r="AY882" s="118">
        <f>SUMPRODUCT(AN882:AW882,幕後結果_最佳化!$Z$1005:$AI$1005)</f>
        <v>-0.32622279154364087</v>
      </c>
      <c r="AZ882" s="118">
        <f>(SUMPRODUCT(AN882:AW882,MMULT(AN882:AW882,幕後結果!$AB$9:$AK$18)))*252</f>
        <v>6.7905792424084704E-2</v>
      </c>
      <c r="BA882" s="118">
        <f t="shared" si="181"/>
        <v>0.26058739882059667</v>
      </c>
      <c r="BB882" s="113">
        <f t="shared" si="182"/>
        <v>-1.4165028440142118</v>
      </c>
      <c r="BC882" s="50"/>
      <c r="BD882" s="50"/>
    </row>
    <row r="883" spans="1:56">
      <c r="A883" s="85">
        <v>882</v>
      </c>
      <c r="B883" s="114">
        <v>0.75331674726403652</v>
      </c>
      <c r="C883" s="114">
        <v>8.2020753316954575E-2</v>
      </c>
      <c r="D883" s="114">
        <v>0.61448791434234318</v>
      </c>
      <c r="E883" s="114">
        <v>0.74940985422616135</v>
      </c>
      <c r="F883" s="114">
        <v>0.3530692479987092</v>
      </c>
      <c r="G883" s="114">
        <v>0.86036269751311645</v>
      </c>
      <c r="H883" s="114">
        <v>0.32677402539393552</v>
      </c>
      <c r="I883" s="114">
        <v>0.49665494712060143</v>
      </c>
      <c r="J883" s="114">
        <v>0.43733316944708012</v>
      </c>
      <c r="K883" s="94">
        <v>0.62056924321080631</v>
      </c>
      <c r="L883" s="95"/>
      <c r="M883" s="96">
        <v>882</v>
      </c>
      <c r="N883" s="117">
        <v>0.68496421047003098</v>
      </c>
      <c r="O883" s="117">
        <v>-1.3916067734050146</v>
      </c>
      <c r="P883" s="117">
        <v>0.29103549697400577</v>
      </c>
      <c r="Q883" s="117">
        <v>0.67263380214087987</v>
      </c>
      <c r="R883" s="117">
        <v>-0.3770472437264607</v>
      </c>
      <c r="S883" s="117">
        <v>1.0819503169383571</v>
      </c>
      <c r="T883" s="117">
        <v>-0.44883865613808294</v>
      </c>
      <c r="U883" s="114">
        <v>-8.384902378912833E-3</v>
      </c>
      <c r="V883" s="114">
        <v>-0.15773408735252623</v>
      </c>
      <c r="W883" s="88">
        <v>0.30697616615828793</v>
      </c>
      <c r="X883" s="50"/>
      <c r="Y883" s="89">
        <v>882</v>
      </c>
      <c r="Z883" s="114">
        <f>(幕後結果!$AB$2+幕後結果!$AB$4*幕後結果_最佳化!$N1884)*12/3</f>
        <v>0.80212726242516708</v>
      </c>
      <c r="AA883" s="114">
        <f>(幕後結果!$AC$2+幕後結果!$AC$4*幕後結果_最佳化!$O1884)*12/3</f>
        <v>0.43559602769066408</v>
      </c>
      <c r="AB883" s="114">
        <f>(幕後結果!$AD$2+幕後結果!$AD$4*幕後結果_最佳化!$P1884)*12/3</f>
        <v>-0.33076628828131727</v>
      </c>
      <c r="AC883" s="114">
        <f>(幕後結果!$AE$2+幕後結果!$AE$4*幕後結果_最佳化!$Q1884)*12/3</f>
        <v>-0.15105189286173976</v>
      </c>
      <c r="AD883" s="114">
        <f>(幕後結果!$AF$2+幕後結果!$AF$4*幕後結果_最佳化!$R1884)*12/3</f>
        <v>-0.98830340028490449</v>
      </c>
      <c r="AE883" s="114">
        <f>(幕後結果!$AG$2+幕後結果!$AG$4*幕後結果_最佳化!$S1884)*12/3</f>
        <v>1.4111462264782546</v>
      </c>
      <c r="AF883" s="114">
        <f>(幕後結果!$AH$2+幕後結果!$AH$4*幕後結果_最佳化!$T1884)*12/3</f>
        <v>-0.49303035589848015</v>
      </c>
      <c r="AG883" s="114">
        <f>(幕後結果!$AI$2+幕後結果!$AI$4*幕後結果_最佳化!$U1884)*12/3</f>
        <v>-0.90140389940001409</v>
      </c>
      <c r="AH883" s="114">
        <f>(幕後結果!$AJ$2+幕後結果!$AJ$4*幕後結果_最佳化!$V1884)*12/3</f>
        <v>0.58602428697582021</v>
      </c>
      <c r="AI883" s="90">
        <f>(幕後結果!$AK$2+幕後結果!$AK$4*幕後結果_最佳化!$W1884)*12/3</f>
        <v>1.3818432745229672</v>
      </c>
      <c r="AJ883" s="50"/>
      <c r="AK883" s="50"/>
      <c r="AL883" s="50"/>
      <c r="AM883" s="98">
        <v>882</v>
      </c>
      <c r="AN883" s="118">
        <f t="shared" si="170"/>
        <v>4.9409633153280647E-2</v>
      </c>
      <c r="AO883" s="118">
        <f t="shared" si="171"/>
        <v>0.13225745818724716</v>
      </c>
      <c r="AP883" s="118">
        <f t="shared" si="172"/>
        <v>8.3382232148829824E-2</v>
      </c>
      <c r="AQ883" s="118">
        <f t="shared" si="173"/>
        <v>0.14956103636550755</v>
      </c>
      <c r="AR883" s="118">
        <f t="shared" si="174"/>
        <v>4.7148909827610941E-2</v>
      </c>
      <c r="AS883" s="118">
        <f t="shared" si="175"/>
        <v>0.12386265780537467</v>
      </c>
      <c r="AT883" s="118">
        <f t="shared" si="176"/>
        <v>7.6532473036605236E-2</v>
      </c>
      <c r="AU883" s="118">
        <f t="shared" si="177"/>
        <v>0.14891992248124031</v>
      </c>
      <c r="AV883" s="118">
        <f t="shared" si="178"/>
        <v>0.10686007349771544</v>
      </c>
      <c r="AW883" s="118">
        <f t="shared" si="179"/>
        <v>8.2065603496588146E-2</v>
      </c>
      <c r="AX883" s="118">
        <f t="shared" si="180"/>
        <v>1</v>
      </c>
      <c r="AY883" s="118">
        <f>SUMPRODUCT(AN883:AW883,幕後結果_最佳化!$Z$1005:$AI$1005)</f>
        <v>-7.4476642940675825E-2</v>
      </c>
      <c r="AZ883" s="118">
        <f>(SUMPRODUCT(AN883:AW883,MMULT(AN883:AW883,幕後結果!$AB$9:$AK$18)))*252</f>
        <v>6.5311323791606452E-2</v>
      </c>
      <c r="BA883" s="118">
        <f t="shared" si="181"/>
        <v>0.25556080253357799</v>
      </c>
      <c r="BB883" s="113">
        <f t="shared" si="182"/>
        <v>-0.45929047716640259</v>
      </c>
      <c r="BC883" s="50"/>
      <c r="BD883" s="50"/>
    </row>
    <row r="884" spans="1:56">
      <c r="A884" s="85">
        <v>883</v>
      </c>
      <c r="B884" s="114">
        <v>0.48467813074208399</v>
      </c>
      <c r="C884" s="114">
        <v>0.68320058433907627</v>
      </c>
      <c r="D884" s="114">
        <v>0.46234983946165475</v>
      </c>
      <c r="E884" s="114">
        <v>0.10048683479322773</v>
      </c>
      <c r="F884" s="114">
        <v>0.45143503825423492</v>
      </c>
      <c r="G884" s="114">
        <v>0.58114407948654279</v>
      </c>
      <c r="H884" s="114">
        <v>0.70159270177340005</v>
      </c>
      <c r="I884" s="114">
        <v>0.12341371990520411</v>
      </c>
      <c r="J884" s="114">
        <v>0.48351709631435202</v>
      </c>
      <c r="K884" s="94">
        <v>0.74993015232250682</v>
      </c>
      <c r="L884" s="95"/>
      <c r="M884" s="96">
        <v>883</v>
      </c>
      <c r="N884" s="117">
        <v>-3.8415677358162884E-2</v>
      </c>
      <c r="O884" s="117">
        <v>0.4766676093209109</v>
      </c>
      <c r="P884" s="117">
        <v>-9.4515489197878541E-2</v>
      </c>
      <c r="Q884" s="117">
        <v>-1.2787824674291823</v>
      </c>
      <c r="R884" s="117">
        <v>-0.12203654415309712</v>
      </c>
      <c r="S884" s="117">
        <v>0.20482117684933532</v>
      </c>
      <c r="T884" s="117">
        <v>0.52898681490120014</v>
      </c>
      <c r="U884" s="114">
        <v>-1.1580896829544871</v>
      </c>
      <c r="V884" s="114">
        <v>-4.1328274375853298E-2</v>
      </c>
      <c r="W884" s="88">
        <v>0.67426996526860872</v>
      </c>
      <c r="X884" s="50"/>
      <c r="Y884" s="89">
        <v>883</v>
      </c>
      <c r="Z884" s="114">
        <f>(幕後結果!$AB$2+幕後結果!$AB$4*幕後結果_最佳化!$N1885)*12/3</f>
        <v>-9.5985324407770564E-2</v>
      </c>
      <c r="AA884" s="114">
        <f>(幕後結果!$AC$2+幕後結果!$AC$4*幕後結果_最佳化!$O1885)*12/3</f>
        <v>1.8883204238267897</v>
      </c>
      <c r="AB884" s="114">
        <f>(幕後結果!$AD$2+幕後結果!$AD$4*幕後結果_最佳化!$P1885)*12/3</f>
        <v>-0.74606887214897089</v>
      </c>
      <c r="AC884" s="114">
        <f>(幕後結果!$AE$2+幕後結果!$AE$4*幕後結果_最佳化!$Q1885)*12/3</f>
        <v>-1.2524648220860488</v>
      </c>
      <c r="AD884" s="114">
        <f>(幕後結果!$AF$2+幕後結果!$AF$4*幕後結果_最佳化!$R1885)*12/3</f>
        <v>-1.1593651125711633</v>
      </c>
      <c r="AE884" s="114">
        <f>(幕後結果!$AG$2+幕後結果!$AG$4*幕後結果_最佳化!$S1885)*12/3</f>
        <v>0.45363859871477769</v>
      </c>
      <c r="AF884" s="114">
        <f>(幕後結果!$AH$2+幕後結果!$AH$4*幕後結果_最佳化!$T1885)*12/3</f>
        <v>-0.26461465951149182</v>
      </c>
      <c r="AG884" s="114">
        <f>(幕後結果!$AI$2+幕後結果!$AI$4*幕後結果_最佳化!$U1885)*12/3</f>
        <v>-3.7232013765100072</v>
      </c>
      <c r="AH884" s="114">
        <f>(幕後結果!$AJ$2+幕後結果!$AJ$4*幕後結果_最佳化!$V1885)*12/3</f>
        <v>0.56430671752546746</v>
      </c>
      <c r="AI884" s="90">
        <f>(幕後結果!$AK$2+幕後結果!$AK$4*幕後結果_最佳化!$W1885)*12/3</f>
        <v>0.76796583096037452</v>
      </c>
      <c r="AJ884" s="50"/>
      <c r="AK884" s="50"/>
      <c r="AL884" s="50"/>
      <c r="AM884" s="98">
        <v>883</v>
      </c>
      <c r="AN884" s="118">
        <f t="shared" si="170"/>
        <v>0.13844042171257437</v>
      </c>
      <c r="AO884" s="118">
        <f t="shared" si="171"/>
        <v>3.5324476424539369E-2</v>
      </c>
      <c r="AP884" s="118">
        <f t="shared" si="172"/>
        <v>0.14690251745751157</v>
      </c>
      <c r="AQ884" s="118">
        <f t="shared" si="173"/>
        <v>0.18805589764401562</v>
      </c>
      <c r="AR884" s="118">
        <f t="shared" si="174"/>
        <v>9.0399941735700498E-2</v>
      </c>
      <c r="AS884" s="118">
        <f t="shared" si="175"/>
        <v>4.9791901950109865E-2</v>
      </c>
      <c r="AT884" s="118">
        <f t="shared" si="176"/>
        <v>0.17094500989274777</v>
      </c>
      <c r="AU884" s="118">
        <f t="shared" si="177"/>
        <v>1.3754335342340352E-2</v>
      </c>
      <c r="AV884" s="118">
        <f t="shared" si="178"/>
        <v>0.15152685602441951</v>
      </c>
      <c r="AW884" s="118">
        <f t="shared" si="179"/>
        <v>1.4858641816041292E-2</v>
      </c>
      <c r="AX884" s="118">
        <f t="shared" si="180"/>
        <v>1.0000000000000002</v>
      </c>
      <c r="AY884" s="118">
        <f>SUMPRODUCT(AN884:AW884,幕後結果_最佳化!$Z$1005:$AI$1005)</f>
        <v>-0.18992994531737065</v>
      </c>
      <c r="AZ884" s="118">
        <f>(SUMPRODUCT(AN884:AW884,MMULT(AN884:AW884,幕後結果!$AB$9:$AK$18)))*252</f>
        <v>5.7849529761822685E-2</v>
      </c>
      <c r="BA884" s="118">
        <f t="shared" si="181"/>
        <v>0.24051929187036677</v>
      </c>
      <c r="BB884" s="113">
        <f t="shared" si="182"/>
        <v>-0.96803022953709472</v>
      </c>
      <c r="BC884" s="50"/>
      <c r="BD884" s="50"/>
    </row>
    <row r="885" spans="1:56">
      <c r="A885" s="85">
        <v>884</v>
      </c>
      <c r="B885" s="114">
        <v>0.61279308690238832</v>
      </c>
      <c r="C885" s="114">
        <v>0.95532176859046181</v>
      </c>
      <c r="D885" s="114">
        <v>7.5575176440648262E-2</v>
      </c>
      <c r="E885" s="114">
        <v>0.32123311822812939</v>
      </c>
      <c r="F885" s="114">
        <v>0.91274890223158489</v>
      </c>
      <c r="G885" s="114">
        <v>0.49851577830503713</v>
      </c>
      <c r="H885" s="114">
        <v>0.53445718721388991</v>
      </c>
      <c r="I885" s="114">
        <v>0.78885328793334675</v>
      </c>
      <c r="J885" s="114">
        <v>0.93015941937108115</v>
      </c>
      <c r="K885" s="94">
        <v>0.36681613359476239</v>
      </c>
      <c r="L885" s="95"/>
      <c r="M885" s="96">
        <v>884</v>
      </c>
      <c r="N885" s="117">
        <v>0.28660625276685131</v>
      </c>
      <c r="O885" s="117">
        <v>1.6988021796177528</v>
      </c>
      <c r="P885" s="117">
        <v>-1.435480037440656</v>
      </c>
      <c r="Q885" s="117">
        <v>-0.46425335821222996</v>
      </c>
      <c r="R885" s="117">
        <v>1.3578786420141415</v>
      </c>
      <c r="S885" s="117">
        <v>-3.7204006489773354E-3</v>
      </c>
      <c r="T885" s="117">
        <v>8.647902959357974E-2</v>
      </c>
      <c r="U885" s="114">
        <v>0.80244874799801202</v>
      </c>
      <c r="V885" s="114">
        <v>1.4769793928236579</v>
      </c>
      <c r="W885" s="88">
        <v>-0.3402978087137406</v>
      </c>
      <c r="X885" s="50"/>
      <c r="Y885" s="89">
        <v>884</v>
      </c>
      <c r="Z885" s="114">
        <f>(幕後結果!$AB$2+幕後結果!$AB$4*幕後結果_最佳化!$N1886)*12/3</f>
        <v>0.30754578193581628</v>
      </c>
      <c r="AA885" s="114">
        <f>(幕後結果!$AC$2+幕後結果!$AC$4*幕後結果_最佳化!$O1886)*12/3</f>
        <v>3.3646631985790805</v>
      </c>
      <c r="AB885" s="114">
        <f>(幕後結果!$AD$2+幕後結果!$AD$4*幕後結果_最佳化!$P1886)*12/3</f>
        <v>-1.2906744285146527</v>
      </c>
      <c r="AC885" s="114">
        <f>(幕後結果!$AE$2+幕後結果!$AE$4*幕後結果_最佳化!$Q1886)*12/3</f>
        <v>-0.55457798690104365</v>
      </c>
      <c r="AD885" s="114">
        <f>(幕後結果!$AF$2+幕後結果!$AF$4*幕後結果_最佳化!$R1886)*12/3</f>
        <v>0.60878435398696418</v>
      </c>
      <c r="AE885" s="114">
        <f>(幕後結果!$AG$2+幕後結果!$AG$4*幕後結果_最佳化!$S1886)*12/3</f>
        <v>0.90459813191181837</v>
      </c>
      <c r="AF885" s="114">
        <f>(幕後結果!$AH$2+幕後結果!$AH$4*幕後結果_最佳化!$T1886)*12/3</f>
        <v>-0.19460442674644263</v>
      </c>
      <c r="AG885" s="114">
        <f>(幕後結果!$AI$2+幕後結果!$AI$4*幕後結果_最佳化!$U1886)*12/3</f>
        <v>-1.0177933839419282</v>
      </c>
      <c r="AH885" s="114">
        <f>(幕後結果!$AJ$2+幕後結果!$AJ$4*幕後結果_最佳化!$V1886)*12/3</f>
        <v>1.3553835513664145</v>
      </c>
      <c r="AI885" s="90">
        <f>(幕後結果!$AK$2+幕後結果!$AK$4*幕後結果_最佳化!$W1886)*12/3</f>
        <v>0.93695861779373413</v>
      </c>
      <c r="AJ885" s="50"/>
      <c r="AK885" s="50"/>
      <c r="AL885" s="50"/>
      <c r="AM885" s="98">
        <v>884</v>
      </c>
      <c r="AN885" s="118">
        <f t="shared" si="170"/>
        <v>3.3084081971366433E-2</v>
      </c>
      <c r="AO885" s="118">
        <f t="shared" si="171"/>
        <v>0.15688114400302314</v>
      </c>
      <c r="AP885" s="118">
        <f t="shared" si="172"/>
        <v>9.1560502771672631E-2</v>
      </c>
      <c r="AQ885" s="118">
        <f t="shared" si="173"/>
        <v>5.5097221093528728E-2</v>
      </c>
      <c r="AR885" s="118">
        <f t="shared" si="174"/>
        <v>6.8355332996159562E-2</v>
      </c>
      <c r="AS885" s="118">
        <f t="shared" si="175"/>
        <v>0.21028505725959706</v>
      </c>
      <c r="AT885" s="118">
        <f t="shared" si="176"/>
        <v>0.14350477535476039</v>
      </c>
      <c r="AU885" s="118">
        <f t="shared" si="177"/>
        <v>6.4346063778083426E-2</v>
      </c>
      <c r="AV885" s="118">
        <f t="shared" si="178"/>
        <v>0.10654214328196858</v>
      </c>
      <c r="AW885" s="118">
        <f t="shared" si="179"/>
        <v>7.0343677489840051E-2</v>
      </c>
      <c r="AX885" s="118">
        <f t="shared" si="180"/>
        <v>0.99999999999999989</v>
      </c>
      <c r="AY885" s="118">
        <f>SUMPRODUCT(AN885:AW885,幕後結果_最佳化!$Z$1005:$AI$1005)</f>
        <v>0.12709349944995368</v>
      </c>
      <c r="AZ885" s="118">
        <f>(SUMPRODUCT(AN885:AW885,MMULT(AN885:AW885,幕後結果!$AB$9:$AK$18)))*252</f>
        <v>6.2453829483210745E-2</v>
      </c>
      <c r="BA885" s="118">
        <f t="shared" si="181"/>
        <v>0.24990764190638659</v>
      </c>
      <c r="BB885" s="113">
        <f t="shared" si="182"/>
        <v>0.33689845899747195</v>
      </c>
      <c r="BC885" s="50"/>
      <c r="BD885" s="50"/>
    </row>
    <row r="886" spans="1:56">
      <c r="A886" s="85">
        <v>885</v>
      </c>
      <c r="B886" s="114">
        <v>0.57605499073868449</v>
      </c>
      <c r="C886" s="114">
        <v>0.72653804049438153</v>
      </c>
      <c r="D886" s="114">
        <v>0.93487662057886656</v>
      </c>
      <c r="E886" s="114">
        <v>3.8110225344458293E-2</v>
      </c>
      <c r="F886" s="114">
        <v>0.55286970630722743</v>
      </c>
      <c r="G886" s="114">
        <v>4.4502235317507521E-2</v>
      </c>
      <c r="H886" s="114">
        <v>0.31470923665306305</v>
      </c>
      <c r="I886" s="114">
        <v>4.6050018686708327E-2</v>
      </c>
      <c r="J886" s="114">
        <v>8.8722803924864202E-2</v>
      </c>
      <c r="K886" s="94">
        <v>0.66473195328171819</v>
      </c>
      <c r="L886" s="95"/>
      <c r="M886" s="96">
        <v>885</v>
      </c>
      <c r="N886" s="117">
        <v>0.19181130086561551</v>
      </c>
      <c r="O886" s="117">
        <v>0.60237594415460149</v>
      </c>
      <c r="P886" s="117">
        <v>1.5131295344564406</v>
      </c>
      <c r="Q886" s="117">
        <v>-1.7730498272637354</v>
      </c>
      <c r="R886" s="117">
        <v>0.13291502085183832</v>
      </c>
      <c r="S886" s="117">
        <v>-1.7006726658650957</v>
      </c>
      <c r="T886" s="117">
        <v>-0.48254551534988782</v>
      </c>
      <c r="U886" s="114">
        <v>-1.6844225419335599</v>
      </c>
      <c r="V886" s="114">
        <v>-1.3486618398408425</v>
      </c>
      <c r="W886" s="88">
        <v>0.42541236537397109</v>
      </c>
      <c r="X886" s="50"/>
      <c r="Y886" s="89">
        <v>885</v>
      </c>
      <c r="Z886" s="114">
        <f>(幕後結果!$AB$2+幕後結果!$AB$4*幕後結果_最佳化!$N1887)*12/3</f>
        <v>0.18985307177998303</v>
      </c>
      <c r="AA886" s="114">
        <f>(幕後結果!$AC$2+幕後結果!$AC$4*幕後結果_最佳化!$O1887)*12/3</f>
        <v>2.1698677515936708</v>
      </c>
      <c r="AB886" s="114">
        <f>(幕後結果!$AD$2+幕後結果!$AD$4*幕後結果_最佳化!$P1887)*12/3</f>
        <v>1.2373185917303824</v>
      </c>
      <c r="AC886" s="114">
        <f>(幕後結果!$AE$2+幕後結果!$AE$4*幕後結果_最佳化!$Q1887)*12/3</f>
        <v>-1.5360764117029027</v>
      </c>
      <c r="AD886" s="114">
        <f>(幕後結果!$AF$2+幕後結果!$AF$4*幕後結果_最佳化!$R1887)*12/3</f>
        <v>-0.61671785031105286</v>
      </c>
      <c r="AE886" s="114">
        <f>(幕後結果!$AG$2+幕後結果!$AG$4*幕後結果_最佳化!$S1887)*12/3</f>
        <v>-1.0693037260847129</v>
      </c>
      <c r="AF886" s="114">
        <f>(幕後結果!$AH$2+幕後結果!$AH$4*幕後結果_最佳化!$T1887)*12/3</f>
        <v>-0.68215810589016301</v>
      </c>
      <c r="AG886" s="114">
        <f>(幕後結果!$AI$2+幕後結果!$AI$4*幕後結果_最佳化!$U1887)*12/3</f>
        <v>-4.1450928736464299</v>
      </c>
      <c r="AH886" s="114">
        <f>(幕後結果!$AJ$2+幕後結果!$AJ$4*幕後結果_最佳化!$V1887)*12/3</f>
        <v>-0.3993195086765402</v>
      </c>
      <c r="AI886" s="90">
        <f>(幕後結果!$AK$2+幕後結果!$AK$4*幕後結果_最佳化!$W1887)*12/3</f>
        <v>0.12646971878279867</v>
      </c>
      <c r="AJ886" s="50"/>
      <c r="AK886" s="50"/>
      <c r="AL886" s="50"/>
      <c r="AM886" s="98">
        <v>885</v>
      </c>
      <c r="AN886" s="118">
        <f t="shared" si="170"/>
        <v>4.5786645229277494E-2</v>
      </c>
      <c r="AO886" s="118">
        <f t="shared" si="171"/>
        <v>4.5241068367884336E-2</v>
      </c>
      <c r="AP886" s="118">
        <f t="shared" si="172"/>
        <v>0.15267824236529015</v>
      </c>
      <c r="AQ886" s="118">
        <f t="shared" si="173"/>
        <v>0.12461541560881072</v>
      </c>
      <c r="AR886" s="118">
        <f t="shared" si="174"/>
        <v>0.13449833491359275</v>
      </c>
      <c r="AS886" s="118">
        <f t="shared" si="175"/>
        <v>0.13017130788546788</v>
      </c>
      <c r="AT886" s="118">
        <f t="shared" si="176"/>
        <v>3.9209561071113959E-2</v>
      </c>
      <c r="AU886" s="118">
        <f t="shared" si="177"/>
        <v>0.15096369172740459</v>
      </c>
      <c r="AV886" s="118">
        <f t="shared" si="178"/>
        <v>9.7937943220799129E-2</v>
      </c>
      <c r="AW886" s="118">
        <f t="shared" si="179"/>
        <v>7.8897789610359079E-2</v>
      </c>
      <c r="AX886" s="118">
        <f t="shared" si="180"/>
        <v>1</v>
      </c>
      <c r="AY886" s="118">
        <f>SUMPRODUCT(AN886:AW886,幕後結果_最佳化!$Z$1005:$AI$1005)</f>
        <v>-0.31418375291223055</v>
      </c>
      <c r="AZ886" s="118">
        <f>(SUMPRODUCT(AN886:AW886,MMULT(AN886:AW886,幕後結果!$AB$9:$AK$18)))*252</f>
        <v>7.9306109782424056E-2</v>
      </c>
      <c r="BA886" s="118">
        <f t="shared" si="181"/>
        <v>0.28161340483440067</v>
      </c>
      <c r="BB886" s="113">
        <f t="shared" si="182"/>
        <v>-1.2679927403392224</v>
      </c>
      <c r="BC886" s="50"/>
      <c r="BD886" s="50"/>
    </row>
    <row r="887" spans="1:56">
      <c r="A887" s="85">
        <v>886</v>
      </c>
      <c r="B887" s="114">
        <v>0.95053675913165625</v>
      </c>
      <c r="C887" s="114">
        <v>0.73198261388563179</v>
      </c>
      <c r="D887" s="114">
        <v>0.86545774741123771</v>
      </c>
      <c r="E887" s="114">
        <v>0.43325612201392549</v>
      </c>
      <c r="F887" s="114">
        <v>0.14544878343477952</v>
      </c>
      <c r="G887" s="114">
        <v>9.2396390116372018E-2</v>
      </c>
      <c r="H887" s="114">
        <v>0.63578967055272728</v>
      </c>
      <c r="I887" s="114">
        <v>0.51471311534399211</v>
      </c>
      <c r="J887" s="114">
        <v>0.13484607554830941</v>
      </c>
      <c r="K887" s="94">
        <v>0.29605782644944689</v>
      </c>
      <c r="L887" s="95"/>
      <c r="M887" s="96">
        <v>886</v>
      </c>
      <c r="N887" s="117">
        <v>1.650080454871899</v>
      </c>
      <c r="O887" s="117">
        <v>0.61882026246693267</v>
      </c>
      <c r="P887" s="117">
        <v>1.1051732969228634</v>
      </c>
      <c r="Q887" s="117">
        <v>-0.16809029520604302</v>
      </c>
      <c r="R887" s="117">
        <v>-1.0561546478676658</v>
      </c>
      <c r="S887" s="117">
        <v>-1.3261416566992927</v>
      </c>
      <c r="T887" s="117">
        <v>0.34722717208785864</v>
      </c>
      <c r="U887" s="114">
        <v>3.6888675415791432E-2</v>
      </c>
      <c r="V887" s="114">
        <v>-1.1037717757625407</v>
      </c>
      <c r="W887" s="88">
        <v>-0.53577269866913779</v>
      </c>
      <c r="X887" s="50"/>
      <c r="Y887" s="89">
        <v>886</v>
      </c>
      <c r="Z887" s="114">
        <f>(幕後結果!$AB$2+幕後結果!$AB$4*幕後結果_最佳化!$N1888)*12/3</f>
        <v>2.0003677187040907</v>
      </c>
      <c r="AA887" s="114">
        <f>(幕後結果!$AC$2+幕後結果!$AC$4*幕後結果_最佳化!$O1888)*12/3</f>
        <v>3.1478728088252566</v>
      </c>
      <c r="AB887" s="114">
        <f>(幕後結果!$AD$2+幕後結果!$AD$4*幕後結果_最佳化!$P1888)*12/3</f>
        <v>2.3993547296310815</v>
      </c>
      <c r="AC887" s="114">
        <f>(幕後結果!$AE$2+幕後結果!$AE$4*幕後結果_最佳化!$Q1888)*12/3</f>
        <v>-0.36231374065373617</v>
      </c>
      <c r="AD887" s="114">
        <f>(幕後結果!$AF$2+幕後結果!$AF$4*幕後結果_最佳化!$R1888)*12/3</f>
        <v>-1.0472605019701038</v>
      </c>
      <c r="AE887" s="114">
        <f>(幕後結果!$AG$2+幕後結果!$AG$4*幕後結果_最佳化!$S1888)*12/3</f>
        <v>-0.27200903013112737</v>
      </c>
      <c r="AF887" s="114">
        <f>(幕後結果!$AH$2+幕後結果!$AH$4*幕後結果_最佳化!$T1888)*12/3</f>
        <v>-0.21446711636177099</v>
      </c>
      <c r="AG887" s="114">
        <f>(幕後結果!$AI$2+幕後結果!$AI$4*幕後結果_最佳化!$U1888)*12/3</f>
        <v>-1.0645198907246831</v>
      </c>
      <c r="AH887" s="114">
        <f>(幕後結果!$AJ$2+幕後結果!$AJ$4*幕後結果_最佳化!$V1888)*12/3</f>
        <v>0.35385062661483024</v>
      </c>
      <c r="AI887" s="90">
        <f>(幕後結果!$AK$2+幕後結果!$AK$4*幕後結果_最佳化!$W1888)*12/3</f>
        <v>0.66062270194223571</v>
      </c>
      <c r="AJ887" s="50"/>
      <c r="AK887" s="50"/>
      <c r="AL887" s="50"/>
      <c r="AM887" s="98">
        <v>886</v>
      </c>
      <c r="AN887" s="118">
        <f t="shared" si="170"/>
        <v>0.10371371629121764</v>
      </c>
      <c r="AO887" s="118">
        <f t="shared" si="171"/>
        <v>0.17774637812239863</v>
      </c>
      <c r="AP887" s="118">
        <f t="shared" si="172"/>
        <v>0.17993505952373781</v>
      </c>
      <c r="AQ887" s="118">
        <f t="shared" si="173"/>
        <v>6.3266210423709626E-2</v>
      </c>
      <c r="AR887" s="118">
        <f t="shared" si="174"/>
        <v>5.7531075894047656E-2</v>
      </c>
      <c r="AS887" s="118">
        <f t="shared" si="175"/>
        <v>4.5045447911355806E-2</v>
      </c>
      <c r="AT887" s="118">
        <f t="shared" si="176"/>
        <v>9.6066301226955982E-3</v>
      </c>
      <c r="AU887" s="118">
        <f t="shared" si="177"/>
        <v>0.17808621782205936</v>
      </c>
      <c r="AV887" s="118">
        <f t="shared" si="178"/>
        <v>2.4188854573809E-2</v>
      </c>
      <c r="AW887" s="118">
        <f t="shared" si="179"/>
        <v>0.16088040931496889</v>
      </c>
      <c r="AX887" s="118">
        <f t="shared" si="180"/>
        <v>1</v>
      </c>
      <c r="AY887" s="118">
        <f>SUMPRODUCT(AN887:AW887,幕後結果_最佳化!$Z$1005:$AI$1005)</f>
        <v>-9.8628942319657659E-2</v>
      </c>
      <c r="AZ887" s="118">
        <f>(SUMPRODUCT(AN887:AW887,MMULT(AN887:AW887,幕後結果!$AB$9:$AK$18)))*252</f>
        <v>0.11012078867921214</v>
      </c>
      <c r="BA887" s="118">
        <f t="shared" si="181"/>
        <v>0.33184452485947713</v>
      </c>
      <c r="BB887" s="113">
        <f t="shared" si="182"/>
        <v>-0.42649172042115052</v>
      </c>
      <c r="BC887" s="50"/>
      <c r="BD887" s="50"/>
    </row>
    <row r="888" spans="1:56">
      <c r="A888" s="85">
        <v>887</v>
      </c>
      <c r="B888" s="114">
        <v>0.96650075887717279</v>
      </c>
      <c r="C888" s="114">
        <v>3.3992532940020581E-2</v>
      </c>
      <c r="D888" s="114">
        <v>8.633056197880884E-2</v>
      </c>
      <c r="E888" s="114">
        <v>0.20581861588260608</v>
      </c>
      <c r="F888" s="114">
        <v>0.33862697476769288</v>
      </c>
      <c r="G888" s="114">
        <v>0.63073344394892517</v>
      </c>
      <c r="H888" s="114">
        <v>0.15275270827880405</v>
      </c>
      <c r="I888" s="114">
        <v>0.67296065319647624</v>
      </c>
      <c r="J888" s="114">
        <v>0.4275842538532566</v>
      </c>
      <c r="K888" s="94">
        <v>1.1339671179221744E-2</v>
      </c>
      <c r="L888" s="95"/>
      <c r="M888" s="96">
        <v>887</v>
      </c>
      <c r="N888" s="117">
        <v>1.831684211646095</v>
      </c>
      <c r="O888" s="117">
        <v>-1.8251057949436318</v>
      </c>
      <c r="P888" s="117">
        <v>-1.3637027952454994</v>
      </c>
      <c r="Q888" s="117">
        <v>-0.82101586451413777</v>
      </c>
      <c r="R888" s="117">
        <v>-0.41621327102460676</v>
      </c>
      <c r="S888" s="117">
        <v>0.33379651668995614</v>
      </c>
      <c r="T888" s="117">
        <v>-1.0246986154345779</v>
      </c>
      <c r="U888" s="114">
        <v>0.4481032347859995</v>
      </c>
      <c r="V888" s="114">
        <v>-0.1825278405802947</v>
      </c>
      <c r="W888" s="88">
        <v>-2.2787935189054358</v>
      </c>
      <c r="X888" s="50"/>
      <c r="Y888" s="89">
        <v>887</v>
      </c>
      <c r="Z888" s="114">
        <f>(幕後結果!$AB$2+幕後結果!$AB$4*幕後結果_最佳化!$N1889)*12/3</f>
        <v>2.2258379350032063</v>
      </c>
      <c r="AA888" s="114">
        <f>(幕後結果!$AC$2+幕後結果!$AC$4*幕後結果_最佳化!$O1889)*12/3</f>
        <v>0.74361045278638638</v>
      </c>
      <c r="AB888" s="114">
        <f>(幕後結果!$AD$2+幕後結果!$AD$4*幕後結果_最佳化!$P1889)*12/3</f>
        <v>-0.99697253317513235</v>
      </c>
      <c r="AC888" s="114">
        <f>(幕後結果!$AE$2+幕後結果!$AE$4*幕後結果_最佳化!$Q1889)*12/3</f>
        <v>-1.033449465771292</v>
      </c>
      <c r="AD888" s="114">
        <f>(幕後結果!$AF$2+幕後結果!$AF$4*幕後結果_最佳化!$R1889)*12/3</f>
        <v>-1.1730201803426754</v>
      </c>
      <c r="AE888" s="114">
        <f>(幕後結果!$AG$2+幕後結果!$AG$4*幕後結果_最佳化!$S1889)*12/3</f>
        <v>0.57993501438700279</v>
      </c>
      <c r="AF888" s="114">
        <f>(幕後結果!$AH$2+幕後結果!$AH$4*幕後結果_最佳化!$T1889)*12/3</f>
        <v>-0.97902167573014831</v>
      </c>
      <c r="AG888" s="114">
        <f>(幕後結果!$AI$2+幕後結果!$AI$4*幕後結果_最佳化!$U1889)*12/3</f>
        <v>-0.92154460238014047</v>
      </c>
      <c r="AH888" s="114">
        <f>(幕後結果!$AJ$2+幕後結果!$AJ$4*幕後結果_最佳化!$V1889)*12/3</f>
        <v>-7.8780087608491978E-2</v>
      </c>
      <c r="AI888" s="90">
        <f>(幕後結果!$AK$2+幕後結果!$AK$4*幕後結果_最佳化!$W1889)*12/3</f>
        <v>-1.0333156545576685</v>
      </c>
      <c r="AJ888" s="50"/>
      <c r="AK888" s="50"/>
      <c r="AL888" s="50"/>
      <c r="AM888" s="98">
        <v>887</v>
      </c>
      <c r="AN888" s="118">
        <f t="shared" si="170"/>
        <v>0.17272890679901545</v>
      </c>
      <c r="AO888" s="118">
        <f t="shared" si="171"/>
        <v>1.1845060336606907E-2</v>
      </c>
      <c r="AP888" s="118">
        <f t="shared" si="172"/>
        <v>3.1416838227843213E-3</v>
      </c>
      <c r="AQ888" s="118">
        <f t="shared" si="173"/>
        <v>9.5588364760599964E-3</v>
      </c>
      <c r="AR888" s="118">
        <f t="shared" si="174"/>
        <v>0.17714260259611822</v>
      </c>
      <c r="AS888" s="118">
        <f t="shared" si="175"/>
        <v>0.14366739574317436</v>
      </c>
      <c r="AT888" s="118">
        <f t="shared" si="176"/>
        <v>0.17499667122624685</v>
      </c>
      <c r="AU888" s="118">
        <f t="shared" si="177"/>
        <v>9.3067125170831655E-2</v>
      </c>
      <c r="AV888" s="118">
        <f t="shared" si="178"/>
        <v>0.12348570027211277</v>
      </c>
      <c r="AW888" s="118">
        <f t="shared" si="179"/>
        <v>9.0366017557049372E-2</v>
      </c>
      <c r="AX888" s="118">
        <f t="shared" si="180"/>
        <v>0.99999999999999978</v>
      </c>
      <c r="AY888" s="118">
        <f>SUMPRODUCT(AN888:AW888,幕後結果_最佳化!$Z$1005:$AI$1005)</f>
        <v>-0.14546800018914413</v>
      </c>
      <c r="AZ888" s="118">
        <f>(SUMPRODUCT(AN888:AW888,MMULT(AN888:AW888,幕後結果!$AB$9:$AK$18)))*252</f>
        <v>5.8234902253439635E-2</v>
      </c>
      <c r="BA888" s="118">
        <f t="shared" si="181"/>
        <v>0.24131908804203542</v>
      </c>
      <c r="BB888" s="113">
        <f t="shared" si="182"/>
        <v>-0.78057646296231764</v>
      </c>
      <c r="BC888" s="50"/>
      <c r="BD888" s="50"/>
    </row>
    <row r="889" spans="1:56">
      <c r="A889" s="85">
        <v>888</v>
      </c>
      <c r="B889" s="114">
        <v>4.4436137275738474E-4</v>
      </c>
      <c r="C889" s="114">
        <v>0.579882409020408</v>
      </c>
      <c r="D889" s="114">
        <v>0.30324845191449046</v>
      </c>
      <c r="E889" s="114">
        <v>0.6230537921371182</v>
      </c>
      <c r="F889" s="114">
        <v>3.1260779369239655E-2</v>
      </c>
      <c r="G889" s="114">
        <v>0.90081322737767455</v>
      </c>
      <c r="H889" s="114">
        <v>0.34569129225869766</v>
      </c>
      <c r="I889" s="114">
        <v>3.6765055600773699E-4</v>
      </c>
      <c r="J889" s="114">
        <v>0.38583618383805951</v>
      </c>
      <c r="K889" s="94">
        <v>0.66070996943103011</v>
      </c>
      <c r="L889" s="95"/>
      <c r="M889" s="96">
        <v>888</v>
      </c>
      <c r="N889" s="117">
        <v>-3.3235726378513872</v>
      </c>
      <c r="O889" s="117">
        <v>0.20159266247513546</v>
      </c>
      <c r="P889" s="117">
        <v>-0.51508030634493729</v>
      </c>
      <c r="Q889" s="117">
        <v>0.31351106466509576</v>
      </c>
      <c r="R889" s="117">
        <v>-1.8625787331749135</v>
      </c>
      <c r="S889" s="117">
        <v>1.2861992142030012</v>
      </c>
      <c r="T889" s="117">
        <v>-0.39697949089855372</v>
      </c>
      <c r="U889" s="114">
        <v>-3.3760666244609565</v>
      </c>
      <c r="V889" s="114">
        <v>-0.29018806322851171</v>
      </c>
      <c r="W889" s="88">
        <v>0.41440154021014447</v>
      </c>
      <c r="X889" s="50"/>
      <c r="Y889" s="89">
        <v>888</v>
      </c>
      <c r="Z889" s="114">
        <f>(幕後結果!$AB$2+幕後結果!$AB$4*幕後結果_最佳化!$N1890)*12/3</f>
        <v>-4.1746732525431796</v>
      </c>
      <c r="AA889" s="114">
        <f>(幕後結果!$AC$2+幕後結果!$AC$4*幕後結果_最佳化!$O1890)*12/3</f>
        <v>-0.56073086594270216</v>
      </c>
      <c r="AB889" s="114">
        <f>(幕後結果!$AD$2+幕後結果!$AD$4*幕後結果_最佳化!$P1890)*12/3</f>
        <v>-4.8635848374502446</v>
      </c>
      <c r="AC889" s="114">
        <f>(幕後結果!$AE$2+幕後結果!$AE$4*幕後結果_最佳化!$Q1890)*12/3</f>
        <v>-0.59560160458330202</v>
      </c>
      <c r="AD889" s="114">
        <f>(幕後結果!$AF$2+幕後結果!$AF$4*幕後結果_最佳化!$R1890)*12/3</f>
        <v>-4.0824508504977066</v>
      </c>
      <c r="AE889" s="114">
        <f>(幕後結果!$AG$2+幕後結果!$AG$4*幕後結果_最佳化!$S1890)*12/3</f>
        <v>0.35184033020988964</v>
      </c>
      <c r="AF889" s="114">
        <f>(幕後結果!$AH$2+幕後結果!$AH$4*幕後結果_最佳化!$T1890)*12/3</f>
        <v>-0.49091076618786172</v>
      </c>
      <c r="AG889" s="114">
        <f>(幕後結果!$AI$2+幕後結果!$AI$4*幕後結果_最佳化!$U1890)*12/3</f>
        <v>-8.1568361045440021</v>
      </c>
      <c r="AH889" s="114">
        <f>(幕後結果!$AJ$2+幕後結果!$AJ$4*幕後結果_最佳化!$V1890)*12/3</f>
        <v>0.39338956078036219</v>
      </c>
      <c r="AI889" s="90">
        <f>(幕後結果!$AK$2+幕後結果!$AK$4*幕後結果_最佳化!$W1890)*12/3</f>
        <v>-0.29801231686861829</v>
      </c>
      <c r="AJ889" s="50"/>
      <c r="AK889" s="50"/>
      <c r="AL889" s="50"/>
      <c r="AM889" s="98">
        <v>888</v>
      </c>
      <c r="AN889" s="118">
        <f t="shared" si="170"/>
        <v>5.925393052558256E-2</v>
      </c>
      <c r="AO889" s="118">
        <f t="shared" si="171"/>
        <v>9.2647928329374171E-2</v>
      </c>
      <c r="AP889" s="118">
        <f t="shared" si="172"/>
        <v>0.10511893363265429</v>
      </c>
      <c r="AQ889" s="118">
        <f t="shared" si="173"/>
        <v>0.10427925421510961</v>
      </c>
      <c r="AR889" s="118">
        <f t="shared" si="174"/>
        <v>0.18534899405449545</v>
      </c>
      <c r="AS889" s="118">
        <f t="shared" si="175"/>
        <v>0.17971009492008047</v>
      </c>
      <c r="AT889" s="118">
        <f t="shared" si="176"/>
        <v>7.6223533061432661E-2</v>
      </c>
      <c r="AU889" s="118">
        <f t="shared" si="177"/>
        <v>5.7701880724350015E-2</v>
      </c>
      <c r="AV889" s="118">
        <f t="shared" si="178"/>
        <v>8.6341737165524887E-2</v>
      </c>
      <c r="AW889" s="118">
        <f t="shared" si="179"/>
        <v>5.3373713371395883E-2</v>
      </c>
      <c r="AX889" s="118">
        <f t="shared" si="180"/>
        <v>1</v>
      </c>
      <c r="AY889" s="118">
        <f>SUMPRODUCT(AN889:AW889,幕後結果_最佳化!$Z$1005:$AI$1005)</f>
        <v>-0.11251056640440263</v>
      </c>
      <c r="AZ889" s="118">
        <f>(SUMPRODUCT(AN889:AW889,MMULT(AN889:AW889,幕後結果!$AB$9:$AK$18)))*252</f>
        <v>7.0498824325727974E-2</v>
      </c>
      <c r="BA889" s="118">
        <f t="shared" si="181"/>
        <v>0.26551614701506943</v>
      </c>
      <c r="BB889" s="113">
        <f t="shared" si="182"/>
        <v>-0.58531493527428391</v>
      </c>
      <c r="BC889" s="50"/>
      <c r="BD889" s="50"/>
    </row>
    <row r="890" spans="1:56">
      <c r="A890" s="85">
        <v>889</v>
      </c>
      <c r="B890" s="114">
        <v>0.42610201661192582</v>
      </c>
      <c r="C890" s="114">
        <v>6.7745504932597456E-2</v>
      </c>
      <c r="D890" s="114">
        <v>0.66812477102416823</v>
      </c>
      <c r="E890" s="114">
        <v>3.864833188876049E-2</v>
      </c>
      <c r="F890" s="114">
        <v>0.81930081288901979</v>
      </c>
      <c r="G890" s="114">
        <v>2.1419087470999187E-2</v>
      </c>
      <c r="H890" s="114">
        <v>0.28012490699226267</v>
      </c>
      <c r="I890" s="114">
        <v>0.8121130937979959</v>
      </c>
      <c r="J890" s="114">
        <v>0.66697293310184258</v>
      </c>
      <c r="K890" s="94">
        <v>0.88606527261694801</v>
      </c>
      <c r="L890" s="95"/>
      <c r="M890" s="96">
        <v>889</v>
      </c>
      <c r="N890" s="117">
        <v>-0.18630698104952789</v>
      </c>
      <c r="O890" s="117">
        <v>-1.4927944143773488</v>
      </c>
      <c r="P890" s="117">
        <v>0.43474096795497624</v>
      </c>
      <c r="Q890" s="117">
        <v>-1.7665915104621925</v>
      </c>
      <c r="R890" s="117">
        <v>0.91270374413168931</v>
      </c>
      <c r="S890" s="117">
        <v>-2.0252843464780717</v>
      </c>
      <c r="T890" s="117">
        <v>-0.58247048876570107</v>
      </c>
      <c r="U890" s="114">
        <v>0.88571001087096601</v>
      </c>
      <c r="V890" s="114">
        <v>0.43156976968273453</v>
      </c>
      <c r="W890" s="88">
        <v>1.205865241305597</v>
      </c>
      <c r="X890" s="50"/>
      <c r="Y890" s="89">
        <v>889</v>
      </c>
      <c r="Z890" s="114">
        <f>(幕後結果!$AB$2+幕後結果!$AB$4*幕後結果_最佳化!$N1891)*12/3</f>
        <v>-0.27959983120187359</v>
      </c>
      <c r="AA890" s="114">
        <f>(幕後結果!$AC$2+幕後結果!$AC$4*幕後結果_最佳化!$O1891)*12/3</f>
        <v>-0.24308601223017479</v>
      </c>
      <c r="AB890" s="114">
        <f>(幕後結果!$AD$2+幕後結果!$AD$4*幕後結果_最佳化!$P1891)*12/3</f>
        <v>-1.16747577695434</v>
      </c>
      <c r="AC890" s="114">
        <f>(幕後結果!$AE$2+幕後結果!$AE$4*幕後結果_最佳化!$Q1891)*12/3</f>
        <v>-1.8072526987212283</v>
      </c>
      <c r="AD890" s="114">
        <f>(幕後結果!$AF$2+幕後結果!$AF$4*幕後結果_最佳化!$R1891)*12/3</f>
        <v>-0.42647191861793604</v>
      </c>
      <c r="AE890" s="114">
        <f>(幕後結果!$AG$2+幕後結果!$AG$4*幕後結果_最佳化!$S1891)*12/3</f>
        <v>-1.8284628624187864</v>
      </c>
      <c r="AF890" s="114">
        <f>(幕後結果!$AH$2+幕後結果!$AH$4*幕後結果_最佳化!$T1891)*12/3</f>
        <v>-0.79289433489873185</v>
      </c>
      <c r="AG890" s="114">
        <f>(幕後結果!$AI$2+幕後結果!$AI$4*幕後結果_最佳化!$U1891)*12/3</f>
        <v>-0.63709598965258585</v>
      </c>
      <c r="AH890" s="114">
        <f>(幕後結果!$AJ$2+幕後結果!$AJ$4*幕後結果_最佳化!$V1891)*12/3</f>
        <v>-1.8972028794464801E-2</v>
      </c>
      <c r="AI890" s="90">
        <f>(幕後結果!$AK$2+幕後結果!$AK$4*幕後結果_最佳化!$W1891)*12/3</f>
        <v>1.168227880906159</v>
      </c>
      <c r="AJ890" s="50"/>
      <c r="AK890" s="50"/>
      <c r="AL890" s="50"/>
      <c r="AM890" s="98">
        <v>889</v>
      </c>
      <c r="AN890" s="118">
        <f t="shared" si="170"/>
        <v>1.5185092997442062E-2</v>
      </c>
      <c r="AO890" s="118">
        <f t="shared" si="171"/>
        <v>0.10024412688998922</v>
      </c>
      <c r="AP890" s="118">
        <f t="shared" si="172"/>
        <v>0.22251996509720015</v>
      </c>
      <c r="AQ890" s="118">
        <f t="shared" si="173"/>
        <v>3.6970708863708537E-3</v>
      </c>
      <c r="AR890" s="118">
        <f t="shared" si="174"/>
        <v>2.2089275737590289E-2</v>
      </c>
      <c r="AS890" s="118">
        <f t="shared" si="175"/>
        <v>3.7936544906956388E-2</v>
      </c>
      <c r="AT890" s="118">
        <f t="shared" si="176"/>
        <v>0.22827995250648922</v>
      </c>
      <c r="AU890" s="118">
        <f t="shared" si="177"/>
        <v>3.1730479121767623E-2</v>
      </c>
      <c r="AV890" s="118">
        <f t="shared" si="178"/>
        <v>0.12873011158455228</v>
      </c>
      <c r="AW890" s="118">
        <f t="shared" si="179"/>
        <v>0.20958738027164175</v>
      </c>
      <c r="AX890" s="118">
        <f t="shared" si="180"/>
        <v>0.99999999999999978</v>
      </c>
      <c r="AY890" s="118">
        <f>SUMPRODUCT(AN890:AW890,幕後結果_最佳化!$Z$1005:$AI$1005)</f>
        <v>9.3546956995190861E-2</v>
      </c>
      <c r="AZ890" s="118">
        <f>(SUMPRODUCT(AN890:AW890,MMULT(AN890:AW890,幕後結果!$AB$9:$AK$18)))*252</f>
        <v>6.7717618034714863E-2</v>
      </c>
      <c r="BA890" s="118">
        <f t="shared" si="181"/>
        <v>0.26022609022677734</v>
      </c>
      <c r="BB890" s="113">
        <f t="shared" si="182"/>
        <v>0.19462674534691707</v>
      </c>
      <c r="BC890" s="50"/>
      <c r="BD890" s="50"/>
    </row>
    <row r="891" spans="1:56">
      <c r="A891" s="85">
        <v>890</v>
      </c>
      <c r="B891" s="114">
        <v>0.35854656069760638</v>
      </c>
      <c r="C891" s="114">
        <v>0.49340456360266138</v>
      </c>
      <c r="D891" s="114">
        <v>0.89215417655482465</v>
      </c>
      <c r="E891" s="114">
        <v>0.48495900686375082</v>
      </c>
      <c r="F891" s="114">
        <v>0.14161160240386761</v>
      </c>
      <c r="G891" s="114">
        <v>0.80426431292188227</v>
      </c>
      <c r="H891" s="114">
        <v>0.73890967659497409</v>
      </c>
      <c r="I891" s="114">
        <v>0.47677311040248949</v>
      </c>
      <c r="J891" s="114">
        <v>0.67718014476846622</v>
      </c>
      <c r="K891" s="94">
        <v>0.28604428244342395</v>
      </c>
      <c r="L891" s="95"/>
      <c r="M891" s="96">
        <v>890</v>
      </c>
      <c r="N891" s="117">
        <v>-0.36234648963773919</v>
      </c>
      <c r="O891" s="117">
        <v>-1.6533060523105311E-2</v>
      </c>
      <c r="P891" s="117">
        <v>1.2380658453123683</v>
      </c>
      <c r="Q891" s="117">
        <v>-3.7711115107513932E-2</v>
      </c>
      <c r="R891" s="117">
        <v>-1.0731067900773648</v>
      </c>
      <c r="S891" s="117">
        <v>0.85695206983636141</v>
      </c>
      <c r="T891" s="117">
        <v>0.63998762176767043</v>
      </c>
      <c r="U891" s="114">
        <v>-5.8254109386054222E-2</v>
      </c>
      <c r="V891" s="114">
        <v>0.45982796263954917</v>
      </c>
      <c r="W891" s="88">
        <v>-0.56497824001684138</v>
      </c>
      <c r="X891" s="50"/>
      <c r="Y891" s="89">
        <v>890</v>
      </c>
      <c r="Z891" s="114">
        <f>(幕後結果!$AB$2+幕後結果!$AB$4*幕後結果_最佳化!$N1892)*12/3</f>
        <v>-0.49816175295730386</v>
      </c>
      <c r="AA891" s="114">
        <f>(幕後結果!$AC$2+幕後結果!$AC$4*幕後結果_最佳化!$O1892)*12/3</f>
        <v>1.1654964745868899</v>
      </c>
      <c r="AB891" s="114">
        <f>(幕後結果!$AD$2+幕後結果!$AD$4*幕後結果_最佳化!$P1892)*12/3</f>
        <v>9.2444598032134673E-2</v>
      </c>
      <c r="AC891" s="114">
        <f>(幕後結果!$AE$2+幕後結果!$AE$4*幕後結果_最佳化!$Q1892)*12/3</f>
        <v>-0.55437807692748464</v>
      </c>
      <c r="AD891" s="114">
        <f>(幕後結果!$AF$2+幕後結果!$AF$4*幕後結果_最佳化!$R1892)*12/3</f>
        <v>-1.905374421084751</v>
      </c>
      <c r="AE891" s="114">
        <f>(幕後結果!$AG$2+幕後結果!$AG$4*幕後結果_最佳化!$S1892)*12/3</f>
        <v>1.003996149063296</v>
      </c>
      <c r="AF891" s="114">
        <f>(幕後結果!$AH$2+幕後結果!$AH$4*幕後結果_最佳化!$T1892)*12/3</f>
        <v>-0.11001489325975294</v>
      </c>
      <c r="AG891" s="114">
        <f>(幕後結果!$AI$2+幕後結果!$AI$4*幕後結果_最佳化!$U1892)*12/3</f>
        <v>-1.6462486636993561</v>
      </c>
      <c r="AH891" s="114">
        <f>(幕後結果!$AJ$2+幕後結果!$AJ$4*幕後結果_最佳化!$V1892)*12/3</f>
        <v>1.1981549967060716</v>
      </c>
      <c r="AI891" s="90">
        <f>(幕後結果!$AK$2+幕後結果!$AK$4*幕後結果_最佳化!$W1892)*12/3</f>
        <v>0.25567018940060027</v>
      </c>
      <c r="AJ891" s="50"/>
      <c r="AK891" s="50"/>
      <c r="AL891" s="50"/>
      <c r="AM891" s="98">
        <v>890</v>
      </c>
      <c r="AN891" s="118">
        <f t="shared" si="170"/>
        <v>0.1435655207031982</v>
      </c>
      <c r="AO891" s="118">
        <f t="shared" si="171"/>
        <v>2.2156489950576657E-2</v>
      </c>
      <c r="AP891" s="118">
        <f t="shared" si="172"/>
        <v>0.1378049542587218</v>
      </c>
      <c r="AQ891" s="118">
        <f t="shared" si="173"/>
        <v>0.16114641604749252</v>
      </c>
      <c r="AR891" s="118">
        <f t="shared" si="174"/>
        <v>0.11578381187346323</v>
      </c>
      <c r="AS891" s="118">
        <f t="shared" si="175"/>
        <v>6.3969037410986354E-3</v>
      </c>
      <c r="AT891" s="118">
        <f t="shared" si="176"/>
        <v>5.8890540563908807E-2</v>
      </c>
      <c r="AU891" s="118">
        <f t="shared" si="177"/>
        <v>0.16441801895107866</v>
      </c>
      <c r="AV891" s="118">
        <f t="shared" si="178"/>
        <v>0.12767862152432233</v>
      </c>
      <c r="AW891" s="118">
        <f t="shared" si="179"/>
        <v>6.215872238613912E-2</v>
      </c>
      <c r="AX891" s="118">
        <f t="shared" si="180"/>
        <v>1</v>
      </c>
      <c r="AY891" s="118">
        <f>SUMPRODUCT(AN891:AW891,幕後結果_最佳化!$Z$1005:$AI$1005)</f>
        <v>-0.41645574923053852</v>
      </c>
      <c r="AZ891" s="118">
        <f>(SUMPRODUCT(AN891:AW891,MMULT(AN891:AW891,幕後結果!$AB$9:$AK$18)))*252</f>
        <v>8.0020104712306347E-2</v>
      </c>
      <c r="BA891" s="118">
        <f t="shared" si="181"/>
        <v>0.28287825068800598</v>
      </c>
      <c r="BB891" s="113">
        <f t="shared" si="182"/>
        <v>-1.6238637933927778</v>
      </c>
      <c r="BC891" s="50"/>
      <c r="BD891" s="50"/>
    </row>
    <row r="892" spans="1:56">
      <c r="A892" s="85">
        <v>891</v>
      </c>
      <c r="B892" s="114">
        <v>0.13301358511222316</v>
      </c>
      <c r="C892" s="114">
        <v>0.86700814173308149</v>
      </c>
      <c r="D892" s="114">
        <v>0.39770560690862333</v>
      </c>
      <c r="E892" s="114">
        <v>0.83676939382758109</v>
      </c>
      <c r="F892" s="114">
        <v>0.18475727362855787</v>
      </c>
      <c r="G892" s="114">
        <v>0.79599705082567573</v>
      </c>
      <c r="H892" s="114">
        <v>0.86378363115218648</v>
      </c>
      <c r="I892" s="114">
        <v>0.47234907430461837</v>
      </c>
      <c r="J892" s="114">
        <v>5.4465940126317003E-2</v>
      </c>
      <c r="K892" s="94">
        <v>0.56360730001399872</v>
      </c>
      <c r="L892" s="95"/>
      <c r="M892" s="96">
        <v>891</v>
      </c>
      <c r="N892" s="117">
        <v>-1.1122581544189341</v>
      </c>
      <c r="O892" s="117">
        <v>1.1123592536445495</v>
      </c>
      <c r="P892" s="117">
        <v>-0.25929036379430825</v>
      </c>
      <c r="Q892" s="117">
        <v>0.98126675526575136</v>
      </c>
      <c r="R892" s="117">
        <v>-0.89738306267419976</v>
      </c>
      <c r="S892" s="117">
        <v>0.82740791067186426</v>
      </c>
      <c r="T892" s="117">
        <v>1.0974774393194184</v>
      </c>
      <c r="U892" s="114">
        <v>-6.9366179866748631E-2</v>
      </c>
      <c r="V892" s="114">
        <v>-1.6030125640400656</v>
      </c>
      <c r="W892" s="88">
        <v>0.16012145577599096</v>
      </c>
      <c r="X892" s="50"/>
      <c r="Y892" s="89">
        <v>891</v>
      </c>
      <c r="Z892" s="114">
        <f>(幕後結果!$AB$2+幕後結果!$AB$4*幕後結果_最佳化!$N1893)*12/3</f>
        <v>-1.4292148779963487</v>
      </c>
      <c r="AA892" s="114">
        <f>(幕後結果!$AC$2+幕後結果!$AC$4*幕後結果_最佳化!$O1893)*12/3</f>
        <v>1.83714600095444</v>
      </c>
      <c r="AB892" s="114">
        <f>(幕後結果!$AD$2+幕後結果!$AD$4*幕後結果_最佳化!$P1893)*12/3</f>
        <v>-1.8204314781143316</v>
      </c>
      <c r="AC892" s="114">
        <f>(幕後結果!$AE$2+幕後結果!$AE$4*幕後結果_最佳化!$Q1893)*12/3</f>
        <v>0.15610013737765088</v>
      </c>
      <c r="AD892" s="114">
        <f>(幕後結果!$AF$2+幕後結果!$AF$4*幕後結果_最佳化!$R1893)*12/3</f>
        <v>-1.9164173005785854</v>
      </c>
      <c r="AE892" s="114">
        <f>(幕後結果!$AG$2+幕後結果!$AG$4*幕後結果_最佳化!$S1893)*12/3</f>
        <v>1.0742551390189994</v>
      </c>
      <c r="AF892" s="114">
        <f>(幕後結果!$AH$2+幕後結果!$AH$4*幕後結果_最佳化!$T1893)*12/3</f>
        <v>0.27429345017515527</v>
      </c>
      <c r="AG892" s="114">
        <f>(幕後結果!$AI$2+幕後結果!$AI$4*幕後結果_最佳化!$U1893)*12/3</f>
        <v>-2.244708974674047</v>
      </c>
      <c r="AH892" s="114">
        <f>(幕後結果!$AJ$2+幕後結果!$AJ$4*幕後結果_最佳化!$V1893)*12/3</f>
        <v>0.53740990891099427</v>
      </c>
      <c r="AI892" s="90">
        <f>(幕後結果!$AK$2+幕後結果!$AK$4*幕後結果_最佳化!$W1893)*12/3</f>
        <v>1.2556342333278068</v>
      </c>
      <c r="AJ892" s="50"/>
      <c r="AK892" s="50"/>
      <c r="AL892" s="50"/>
      <c r="AM892" s="98">
        <v>891</v>
      </c>
      <c r="AN892" s="118">
        <f t="shared" si="170"/>
        <v>0.13380960763718275</v>
      </c>
      <c r="AO892" s="118">
        <f t="shared" si="171"/>
        <v>9.0304733879151736E-2</v>
      </c>
      <c r="AP892" s="118">
        <f t="shared" si="172"/>
        <v>2.056983848974895E-2</v>
      </c>
      <c r="AQ892" s="118">
        <f t="shared" si="173"/>
        <v>6.6144281080564131E-3</v>
      </c>
      <c r="AR892" s="118">
        <f t="shared" si="174"/>
        <v>0.15257677096896261</v>
      </c>
      <c r="AS892" s="118">
        <f t="shared" si="175"/>
        <v>0.14015536354959002</v>
      </c>
      <c r="AT892" s="118">
        <f t="shared" si="176"/>
        <v>0.20614431524251303</v>
      </c>
      <c r="AU892" s="118">
        <f t="shared" si="177"/>
        <v>1.2303527167930163E-2</v>
      </c>
      <c r="AV892" s="118">
        <f t="shared" si="178"/>
        <v>8.5508057212494576E-2</v>
      </c>
      <c r="AW892" s="118">
        <f t="shared" si="179"/>
        <v>0.15201335774436975</v>
      </c>
      <c r="AX892" s="118">
        <f t="shared" si="180"/>
        <v>1</v>
      </c>
      <c r="AY892" s="118">
        <f>SUMPRODUCT(AN892:AW892,幕後結果_最佳化!$Z$1005:$AI$1005)</f>
        <v>0.12468632438741487</v>
      </c>
      <c r="AZ892" s="118">
        <f>(SUMPRODUCT(AN892:AW892,MMULT(AN892:AW892,幕後結果!$AB$9:$AK$18)))*252</f>
        <v>5.4610857881072505E-2</v>
      </c>
      <c r="BA892" s="118">
        <f t="shared" si="181"/>
        <v>0.23368966147665263</v>
      </c>
      <c r="BB892" s="113">
        <f t="shared" si="182"/>
        <v>0.34997835963567409</v>
      </c>
      <c r="BC892" s="50"/>
      <c r="BD892" s="50"/>
    </row>
    <row r="893" spans="1:56">
      <c r="A893" s="85">
        <v>892</v>
      </c>
      <c r="B893" s="114">
        <v>0.6794411696284659</v>
      </c>
      <c r="C893" s="114">
        <v>0.43150364266726471</v>
      </c>
      <c r="D893" s="114">
        <v>0.89166308493590618</v>
      </c>
      <c r="E893" s="114">
        <v>0.41512545776157084</v>
      </c>
      <c r="F893" s="114">
        <v>0.82231050304657383</v>
      </c>
      <c r="G893" s="114">
        <v>0.129343004608657</v>
      </c>
      <c r="H893" s="114">
        <v>0.62840286732109463</v>
      </c>
      <c r="I893" s="114">
        <v>0.75373512669398335</v>
      </c>
      <c r="J893" s="114">
        <v>0.43274468679935407</v>
      </c>
      <c r="K893" s="94">
        <v>0.41804462409214938</v>
      </c>
      <c r="L893" s="95"/>
      <c r="M893" s="96">
        <v>892</v>
      </c>
      <c r="N893" s="117">
        <v>0.46613669234783528</v>
      </c>
      <c r="O893" s="117">
        <v>-0.17254729183400444</v>
      </c>
      <c r="P893" s="117">
        <v>1.2354210835105388</v>
      </c>
      <c r="Q893" s="117">
        <v>-0.21437977080367379</v>
      </c>
      <c r="R893" s="117">
        <v>0.92420615065760892</v>
      </c>
      <c r="S893" s="117">
        <v>-1.1295022777890207</v>
      </c>
      <c r="T893" s="117">
        <v>0.32762625855771399</v>
      </c>
      <c r="U893" s="114">
        <v>0.6862908042381104</v>
      </c>
      <c r="V893" s="114">
        <v>-0.16939065490314381</v>
      </c>
      <c r="W893" s="88">
        <v>-0.2068983461120357</v>
      </c>
      <c r="X893" s="50"/>
      <c r="Y893" s="89">
        <v>892</v>
      </c>
      <c r="Z893" s="114">
        <f>(幕後結果!$AB$2+幕後結果!$AB$4*幕後結果_最佳化!$N1894)*12/3</f>
        <v>0.53044187045082736</v>
      </c>
      <c r="AA893" s="114">
        <f>(幕後結果!$AC$2+幕後結果!$AC$4*幕後結果_最佳化!$O1894)*12/3</f>
        <v>1.550357681293314</v>
      </c>
      <c r="AB893" s="114">
        <f>(幕後結果!$AD$2+幕後結果!$AD$4*幕後結果_最佳化!$P1894)*12/3</f>
        <v>0.92390875231578973</v>
      </c>
      <c r="AC893" s="114">
        <f>(幕後結果!$AE$2+幕後結果!$AE$4*幕後結果_最佳化!$Q1894)*12/3</f>
        <v>-0.60206930771320721</v>
      </c>
      <c r="AD893" s="114">
        <f>(幕後結果!$AF$2+幕後結果!$AF$4*幕後結果_最佳化!$R1894)*12/3</f>
        <v>0.43951037775355384</v>
      </c>
      <c r="AE893" s="114">
        <f>(幕後結果!$AG$2+幕後結果!$AG$4*幕後結果_最佳化!$S1894)*12/3</f>
        <v>-0.23475080318824096</v>
      </c>
      <c r="AF893" s="114">
        <f>(幕後結果!$AH$2+幕後結果!$AH$4*幕後結果_最佳化!$T1894)*12/3</f>
        <v>-0.15080223415984612</v>
      </c>
      <c r="AG893" s="114">
        <f>(幕後結果!$AI$2+幕後結果!$AI$4*幕後結果_最佳化!$U1894)*12/3</f>
        <v>7.331887700789963E-2</v>
      </c>
      <c r="AH893" s="114">
        <f>(幕後結果!$AJ$2+幕後結果!$AJ$4*幕後結果_最佳化!$V1894)*12/3</f>
        <v>0.60764906932981932</v>
      </c>
      <c r="AI893" s="90">
        <f>(幕後結果!$AK$2+幕後結果!$AK$4*幕後結果_最佳化!$W1894)*12/3</f>
        <v>0.93706315902805659</v>
      </c>
      <c r="AJ893" s="50"/>
      <c r="AK893" s="50"/>
      <c r="AL893" s="50"/>
      <c r="AM893" s="98">
        <v>892</v>
      </c>
      <c r="AN893" s="118">
        <f t="shared" si="170"/>
        <v>2.8346856757105448E-2</v>
      </c>
      <c r="AO893" s="118">
        <f t="shared" si="171"/>
        <v>9.9324107560329208E-2</v>
      </c>
      <c r="AP893" s="118">
        <f t="shared" si="172"/>
        <v>0.20109311801674157</v>
      </c>
      <c r="AQ893" s="118">
        <f t="shared" si="173"/>
        <v>8.4453180071192208E-2</v>
      </c>
      <c r="AR893" s="118">
        <f t="shared" si="174"/>
        <v>0.10765160197864949</v>
      </c>
      <c r="AS893" s="118">
        <f t="shared" si="175"/>
        <v>2.3239025928655704E-2</v>
      </c>
      <c r="AT893" s="118">
        <f t="shared" si="176"/>
        <v>0.14476837150636207</v>
      </c>
      <c r="AU893" s="118">
        <f t="shared" si="177"/>
        <v>4.7798165426520448E-2</v>
      </c>
      <c r="AV893" s="118">
        <f t="shared" si="178"/>
        <v>0.13656215439128289</v>
      </c>
      <c r="AW893" s="118">
        <f t="shared" si="179"/>
        <v>0.12676341836316091</v>
      </c>
      <c r="AX893" s="118">
        <f t="shared" si="180"/>
        <v>1</v>
      </c>
      <c r="AY893" s="118">
        <f>SUMPRODUCT(AN893:AW893,幕後結果_最佳化!$Z$1005:$AI$1005)</f>
        <v>-8.0058695099236521E-2</v>
      </c>
      <c r="AZ893" s="118">
        <f>(SUMPRODUCT(AN893:AW893,MMULT(AN893:AW893,幕後結果!$AB$9:$AK$18)))*252</f>
        <v>6.9666601433174519E-2</v>
      </c>
      <c r="BA893" s="118">
        <f t="shared" si="181"/>
        <v>0.2639443150234051</v>
      </c>
      <c r="BB893" s="113">
        <f t="shared" si="182"/>
        <v>-0.46585089392182299</v>
      </c>
      <c r="BC893" s="50"/>
      <c r="BD893" s="50"/>
    </row>
    <row r="894" spans="1:56">
      <c r="A894" s="85">
        <v>893</v>
      </c>
      <c r="B894" s="114">
        <v>0.51540393158312359</v>
      </c>
      <c r="C894" s="114">
        <v>0.21742095885261503</v>
      </c>
      <c r="D894" s="114">
        <v>0.76064869247083444</v>
      </c>
      <c r="E894" s="114">
        <v>0.12527176588256173</v>
      </c>
      <c r="F894" s="114">
        <v>0.91142075928525568</v>
      </c>
      <c r="G894" s="114">
        <v>0.19412697123698397</v>
      </c>
      <c r="H894" s="114">
        <v>0.53458057109029111</v>
      </c>
      <c r="I894" s="114">
        <v>0.76940583990400779</v>
      </c>
      <c r="J894" s="114">
        <v>0.96317712464291727</v>
      </c>
      <c r="K894" s="94">
        <v>0.75667327237485926</v>
      </c>
      <c r="L894" s="95"/>
      <c r="M894" s="96">
        <v>893</v>
      </c>
      <c r="N894" s="117">
        <v>3.8621529756376921E-2</v>
      </c>
      <c r="O894" s="117">
        <v>-0.78093297303462894</v>
      </c>
      <c r="P894" s="117">
        <v>0.7083907822715656</v>
      </c>
      <c r="Q894" s="117">
        <v>-1.1490301909163496</v>
      </c>
      <c r="R894" s="117">
        <v>1.3495558894788195</v>
      </c>
      <c r="S894" s="117">
        <v>-0.86278817390593565</v>
      </c>
      <c r="T894" s="117">
        <v>8.6789469928699875E-2</v>
      </c>
      <c r="U894" s="114">
        <v>0.73689152187956575</v>
      </c>
      <c r="V894" s="114">
        <v>1.7888079466043585</v>
      </c>
      <c r="W894" s="88">
        <v>0.69564136356957318</v>
      </c>
      <c r="X894" s="50"/>
      <c r="Y894" s="89">
        <v>893</v>
      </c>
      <c r="Z894" s="114">
        <f>(幕後結果!$AB$2+幕後結果!$AB$4*幕後結果_最佳化!$N1895)*12/3</f>
        <v>-3.3974933967212406E-4</v>
      </c>
      <c r="AA894" s="114">
        <f>(幕後結果!$AC$2+幕後結果!$AC$4*幕後結果_最佳化!$O1895)*12/3</f>
        <v>0.640313755860065</v>
      </c>
      <c r="AB894" s="114">
        <f>(幕後結果!$AD$2+幕後結果!$AD$4*幕後結果_最佳化!$P1895)*12/3</f>
        <v>-0.34279103999480726</v>
      </c>
      <c r="AC894" s="114">
        <f>(幕後結果!$AE$2+幕後結果!$AE$4*幕後結果_最佳化!$Q1895)*12/3</f>
        <v>-1.3095883885940973</v>
      </c>
      <c r="AD894" s="114">
        <f>(幕後結果!$AF$2+幕後結果!$AF$4*幕後結果_最佳化!$R1895)*12/3</f>
        <v>0.371994310953639</v>
      </c>
      <c r="AE894" s="114">
        <f>(幕後結果!$AG$2+幕後結果!$AG$4*幕後結果_最佳化!$S1895)*12/3</f>
        <v>-0.37253156998337272</v>
      </c>
      <c r="AF894" s="114">
        <f>(幕後結果!$AH$2+幕後結果!$AH$4*幕後結果_最佳化!$T1895)*12/3</f>
        <v>-0.38983288573248459</v>
      </c>
      <c r="AG894" s="114">
        <f>(幕後結果!$AI$2+幕後結果!$AI$4*幕後結果_最佳化!$U1895)*12/3</f>
        <v>-0.30045209846100929</v>
      </c>
      <c r="AH894" s="114">
        <f>(幕後結果!$AJ$2+幕後結果!$AJ$4*幕後結果_最佳化!$V1895)*12/3</f>
        <v>1.126716464185348</v>
      </c>
      <c r="AI894" s="90">
        <f>(幕後結果!$AK$2+幕後結果!$AK$4*幕後結果_最佳化!$W1895)*12/3</f>
        <v>1.2184383599571587</v>
      </c>
      <c r="AJ894" s="50"/>
      <c r="AK894" s="50"/>
      <c r="AL894" s="50"/>
      <c r="AM894" s="98">
        <v>893</v>
      </c>
      <c r="AN894" s="118">
        <f t="shared" si="170"/>
        <v>0.1074946486901561</v>
      </c>
      <c r="AO894" s="118">
        <f t="shared" si="171"/>
        <v>0.14556095974045838</v>
      </c>
      <c r="AP894" s="118">
        <f t="shared" si="172"/>
        <v>2.8268060811255092E-2</v>
      </c>
      <c r="AQ894" s="118">
        <f t="shared" si="173"/>
        <v>5.7053585333248738E-2</v>
      </c>
      <c r="AR894" s="118">
        <f t="shared" si="174"/>
        <v>1.933964336425999E-2</v>
      </c>
      <c r="AS894" s="118">
        <f t="shared" si="175"/>
        <v>0.12229504167896578</v>
      </c>
      <c r="AT894" s="118">
        <f t="shared" si="176"/>
        <v>0.26247810757475931</v>
      </c>
      <c r="AU894" s="118">
        <f t="shared" si="177"/>
        <v>3.6854486460191761E-3</v>
      </c>
      <c r="AV894" s="118">
        <f t="shared" si="178"/>
        <v>0.19563874565703487</v>
      </c>
      <c r="AW894" s="118">
        <f t="shared" si="179"/>
        <v>5.8185758503842555E-2</v>
      </c>
      <c r="AX894" s="118">
        <f t="shared" si="180"/>
        <v>0.99999999999999989</v>
      </c>
      <c r="AY894" s="118">
        <f>SUMPRODUCT(AN894:AW894,幕後結果_最佳化!$Z$1005:$AI$1005)</f>
        <v>0.27018035338052027</v>
      </c>
      <c r="AZ894" s="118">
        <f>(SUMPRODUCT(AN894:AW894,MMULT(AN894:AW894,幕後結果!$AB$9:$AK$18)))*252</f>
        <v>4.3523332827547348E-2</v>
      </c>
      <c r="BA894" s="118">
        <f t="shared" si="181"/>
        <v>0.2086224648199406</v>
      </c>
      <c r="BB894" s="113">
        <f t="shared" si="182"/>
        <v>1.0894337461532873</v>
      </c>
      <c r="BC894" s="50"/>
      <c r="BD894" s="50"/>
    </row>
    <row r="895" spans="1:56">
      <c r="A895" s="85">
        <v>894</v>
      </c>
      <c r="B895" s="114">
        <v>0.35271077685256458</v>
      </c>
      <c r="C895" s="114">
        <v>0.58145041337118841</v>
      </c>
      <c r="D895" s="114">
        <v>0.81706225382426179</v>
      </c>
      <c r="E895" s="114">
        <v>0.29275245790230908</v>
      </c>
      <c r="F895" s="114">
        <v>9.9743825010111475E-2</v>
      </c>
      <c r="G895" s="114">
        <v>0.5813264226835122</v>
      </c>
      <c r="H895" s="114">
        <v>0.11041572685991308</v>
      </c>
      <c r="I895" s="114">
        <v>0.46522007220338124</v>
      </c>
      <c r="J895" s="114">
        <v>0.30289884740531514</v>
      </c>
      <c r="K895" s="94">
        <v>0.29155148280743637</v>
      </c>
      <c r="L895" s="95"/>
      <c r="M895" s="96">
        <v>894</v>
      </c>
      <c r="N895" s="117">
        <v>-0.37801216940178933</v>
      </c>
      <c r="O895" s="117">
        <v>0.20560538182611904</v>
      </c>
      <c r="P895" s="117">
        <v>0.90422615826006503</v>
      </c>
      <c r="Q895" s="117">
        <v>-0.54536149739249906</v>
      </c>
      <c r="R895" s="117">
        <v>-1.2830126335129983</v>
      </c>
      <c r="S895" s="117">
        <v>0.2052879544145082</v>
      </c>
      <c r="T895" s="117">
        <v>-1.2243202156909077</v>
      </c>
      <c r="U895" s="114">
        <v>-8.7291079596249543E-2</v>
      </c>
      <c r="V895" s="114">
        <v>-0.51608120433218962</v>
      </c>
      <c r="W895" s="88">
        <v>-0.54885790907734577</v>
      </c>
      <c r="X895" s="50"/>
      <c r="Y895" s="89">
        <v>894</v>
      </c>
      <c r="Z895" s="114">
        <f>(幕後結果!$AB$2+幕後結果!$AB$4*幕後結果_最佳化!$N1896)*12/3</f>
        <v>-0.51761148388585998</v>
      </c>
      <c r="AA895" s="114">
        <f>(幕後結果!$AC$2+幕後結果!$AC$4*幕後結果_最佳化!$O1896)*12/3</f>
        <v>1.3845839721271813</v>
      </c>
      <c r="AB895" s="114">
        <f>(幕後結果!$AD$2+幕後結果!$AD$4*幕後結果_最佳化!$P1896)*12/3</f>
        <v>-0.18187632957049304</v>
      </c>
      <c r="AC895" s="114">
        <f>(幕後結果!$AE$2+幕後結果!$AE$4*幕後結果_最佳化!$Q1896)*12/3</f>
        <v>-0.85317272015863788</v>
      </c>
      <c r="AD895" s="114">
        <f>(幕後結果!$AF$2+幕後結果!$AF$4*幕後結果_最佳化!$R1896)*12/3</f>
        <v>-2.2432030149350326</v>
      </c>
      <c r="AE895" s="114">
        <f>(幕後結果!$AG$2+幕後結果!$AG$4*幕後結果_最佳化!$S1896)*12/3</f>
        <v>0.30513186446682661</v>
      </c>
      <c r="AF895" s="114">
        <f>(幕後結果!$AH$2+幕後結果!$AH$4*幕後結果_最佳化!$T1896)*12/3</f>
        <v>-0.9119698483527835</v>
      </c>
      <c r="AG895" s="114">
        <f>(幕後結果!$AI$2+幕後結果!$AI$4*幕後結果_最佳化!$U1896)*12/3</f>
        <v>-2.3448571211538005</v>
      </c>
      <c r="AH895" s="114">
        <f>(幕後結果!$AJ$2+幕後結果!$AJ$4*幕後結果_最佳化!$V1896)*12/3</f>
        <v>0.13237469529610324</v>
      </c>
      <c r="AI895" s="90">
        <f>(幕後結果!$AK$2+幕後結果!$AK$4*幕後結果_最佳化!$W1896)*12/3</f>
        <v>-0.20924428007351248</v>
      </c>
      <c r="AJ895" s="50"/>
      <c r="AK895" s="50"/>
      <c r="AL895" s="50"/>
      <c r="AM895" s="98">
        <v>894</v>
      </c>
      <c r="AN895" s="118">
        <f t="shared" si="170"/>
        <v>5.4310053480035161E-2</v>
      </c>
      <c r="AO895" s="118">
        <f t="shared" si="171"/>
        <v>0.1379849832404163</v>
      </c>
      <c r="AP895" s="118">
        <f t="shared" si="172"/>
        <v>7.1389313361893456E-2</v>
      </c>
      <c r="AQ895" s="118">
        <f t="shared" si="173"/>
        <v>0.22355114168873116</v>
      </c>
      <c r="AR895" s="118">
        <f t="shared" si="174"/>
        <v>0.12647579935637868</v>
      </c>
      <c r="AS895" s="118">
        <f t="shared" si="175"/>
        <v>0.14756983281821004</v>
      </c>
      <c r="AT895" s="118">
        <f t="shared" si="176"/>
        <v>0.14550085530172319</v>
      </c>
      <c r="AU895" s="118">
        <f t="shared" si="177"/>
        <v>5.1850103814552843E-3</v>
      </c>
      <c r="AV895" s="118">
        <f t="shared" si="178"/>
        <v>5.9764399718516034E-2</v>
      </c>
      <c r="AW895" s="118">
        <f t="shared" si="179"/>
        <v>2.8268610652640674E-2</v>
      </c>
      <c r="AX895" s="118">
        <f t="shared" si="180"/>
        <v>0.99999999999999978</v>
      </c>
      <c r="AY895" s="118">
        <f>SUMPRODUCT(AN895:AW895,幕後結果_最佳化!$Z$1005:$AI$1005)</f>
        <v>-1.753973301087754E-2</v>
      </c>
      <c r="AZ895" s="118">
        <f>(SUMPRODUCT(AN895:AW895,MMULT(AN895:AW895,幕後結果!$AB$9:$AK$18)))*252</f>
        <v>5.5584395950108063E-2</v>
      </c>
      <c r="BA895" s="118">
        <f t="shared" si="181"/>
        <v>0.2357634321732445</v>
      </c>
      <c r="BB895" s="113">
        <f t="shared" si="182"/>
        <v>-0.25635753795128419</v>
      </c>
      <c r="BC895" s="50"/>
      <c r="BD895" s="50"/>
    </row>
    <row r="896" spans="1:56">
      <c r="A896" s="85">
        <v>895</v>
      </c>
      <c r="B896" s="114">
        <v>0.3300991378091811</v>
      </c>
      <c r="C896" s="114">
        <v>0.26622997689813044</v>
      </c>
      <c r="D896" s="114">
        <v>0.54598866728866202</v>
      </c>
      <c r="E896" s="114">
        <v>0.46314922628081234</v>
      </c>
      <c r="F896" s="114">
        <v>0.59097835433083157</v>
      </c>
      <c r="G896" s="114">
        <v>2.1532902345157812E-2</v>
      </c>
      <c r="H896" s="114">
        <v>0.89225433303697299</v>
      </c>
      <c r="I896" s="114">
        <v>0.25648455359253219</v>
      </c>
      <c r="J896" s="114">
        <v>9.2707140899633611E-2</v>
      </c>
      <c r="K896" s="94">
        <v>0.28795894971013936</v>
      </c>
      <c r="L896" s="95"/>
      <c r="M896" s="96">
        <v>895</v>
      </c>
      <c r="N896" s="117">
        <v>-0.43963943326233995</v>
      </c>
      <c r="O896" s="117">
        <v>-0.62425527101012768</v>
      </c>
      <c r="P896" s="117">
        <v>0.11553299994359187</v>
      </c>
      <c r="Q896" s="117">
        <v>-9.250294364301638E-2</v>
      </c>
      <c r="R896" s="117">
        <v>0.23006238759170827</v>
      </c>
      <c r="S896" s="117">
        <v>-2.0230712255712535</v>
      </c>
      <c r="T896" s="117">
        <v>1.2386062997978833</v>
      </c>
      <c r="U896" s="114">
        <v>-0.65422150724781791</v>
      </c>
      <c r="V896" s="114">
        <v>-1.3242673143353072</v>
      </c>
      <c r="W896" s="88">
        <v>-0.55935729619383912</v>
      </c>
      <c r="X896" s="50"/>
      <c r="Y896" s="89">
        <v>895</v>
      </c>
      <c r="Z896" s="114">
        <f>(幕後結果!$AB$2+幕後結果!$AB$4*幕後結果_最佳化!$N1897)*12/3</f>
        <v>-0.59412483779096692</v>
      </c>
      <c r="AA896" s="114">
        <f>(幕後結果!$AC$2+幕後結果!$AC$4*幕後結果_最佳化!$O1897)*12/3</f>
        <v>0.48693970046114615</v>
      </c>
      <c r="AB896" s="114">
        <f>(幕後結果!$AD$2+幕後結果!$AD$4*幕後結果_最佳化!$P1897)*12/3</f>
        <v>-1.4169616100813911</v>
      </c>
      <c r="AC896" s="114">
        <f>(幕後結果!$AE$2+幕後結果!$AE$4*幕後結果_最佳化!$Q1897)*12/3</f>
        <v>-0.66307930718679353</v>
      </c>
      <c r="AD896" s="114">
        <f>(幕後結果!$AF$2+幕後結果!$AF$4*幕後結果_最佳化!$R1897)*12/3</f>
        <v>-0.86070685943075764</v>
      </c>
      <c r="AE896" s="114">
        <f>(幕後結果!$AG$2+幕後結果!$AG$4*幕後結果_最佳化!$S1897)*12/3</f>
        <v>-1.5796516955424096</v>
      </c>
      <c r="AF896" s="114">
        <f>(幕後結果!$AH$2+幕後結果!$AH$4*幕後結果_最佳化!$T1897)*12/3</f>
        <v>0.16657761184391534</v>
      </c>
      <c r="AG896" s="114">
        <f>(幕後結果!$AI$2+幕後結果!$AI$4*幕後結果_最佳化!$U1897)*12/3</f>
        <v>-2.4920002698610855</v>
      </c>
      <c r="AH896" s="114">
        <f>(幕後結果!$AJ$2+幕後結果!$AJ$4*幕後結果_最佳化!$V1897)*12/3</f>
        <v>2.0368450823178952E-2</v>
      </c>
      <c r="AI896" s="90">
        <f>(幕後結果!$AK$2+幕後結果!$AK$4*幕後結果_最佳化!$W1897)*12/3</f>
        <v>0.25811594766755508</v>
      </c>
      <c r="AJ896" s="50"/>
      <c r="AK896" s="50"/>
      <c r="AL896" s="50"/>
      <c r="AM896" s="98">
        <v>895</v>
      </c>
      <c r="AN896" s="118">
        <f t="shared" si="170"/>
        <v>6.9450428140483147E-2</v>
      </c>
      <c r="AO896" s="118">
        <f t="shared" si="171"/>
        <v>4.7245216576647577E-2</v>
      </c>
      <c r="AP896" s="118">
        <f t="shared" si="172"/>
        <v>7.961003282649369E-2</v>
      </c>
      <c r="AQ896" s="118">
        <f t="shared" si="173"/>
        <v>8.2952835257071852E-2</v>
      </c>
      <c r="AR896" s="118">
        <f t="shared" si="174"/>
        <v>0.15438753239869421</v>
      </c>
      <c r="AS896" s="118">
        <f t="shared" si="175"/>
        <v>0.13655086107945275</v>
      </c>
      <c r="AT896" s="118">
        <f t="shared" si="176"/>
        <v>0.13480536406825572</v>
      </c>
      <c r="AU896" s="118">
        <f t="shared" si="177"/>
        <v>0.15168267287999901</v>
      </c>
      <c r="AV896" s="118">
        <f t="shared" si="178"/>
        <v>4.3619932330884549E-2</v>
      </c>
      <c r="AW896" s="118">
        <f t="shared" si="179"/>
        <v>9.9695124442017419E-2</v>
      </c>
      <c r="AX896" s="118">
        <f t="shared" si="180"/>
        <v>1</v>
      </c>
      <c r="AY896" s="118">
        <f>SUMPRODUCT(AN896:AW896,幕後結果_最佳化!$Z$1005:$AI$1005)</f>
        <v>-0.29958730918643584</v>
      </c>
      <c r="AZ896" s="118">
        <f>(SUMPRODUCT(AN896:AW896,MMULT(AN896:AW896,幕後結果!$AB$9:$AK$18)))*252</f>
        <v>6.8979880181945771E-2</v>
      </c>
      <c r="BA896" s="118">
        <f t="shared" si="181"/>
        <v>0.26264021051991593</v>
      </c>
      <c r="BB896" s="113">
        <f t="shared" si="182"/>
        <v>-1.3040170372558588</v>
      </c>
      <c r="BC896" s="50"/>
      <c r="BD896" s="50"/>
    </row>
    <row r="897" spans="1:56">
      <c r="A897" s="85">
        <v>896</v>
      </c>
      <c r="B897" s="114">
        <v>0.45660339563716201</v>
      </c>
      <c r="C897" s="114">
        <v>0.54794438895743047</v>
      </c>
      <c r="D897" s="114">
        <v>0.38712908448447836</v>
      </c>
      <c r="E897" s="114">
        <v>0.82412590085254278</v>
      </c>
      <c r="F897" s="114">
        <v>0.9196427305987378</v>
      </c>
      <c r="G897" s="114">
        <v>0.28677815276308105</v>
      </c>
      <c r="H897" s="114">
        <v>0.30895400984264998</v>
      </c>
      <c r="I897" s="114">
        <v>0.24714759297561573</v>
      </c>
      <c r="J897" s="114">
        <v>2.7811742155273267E-2</v>
      </c>
      <c r="K897" s="94">
        <v>0.80947844264204916</v>
      </c>
      <c r="L897" s="95"/>
      <c r="M897" s="96">
        <v>896</v>
      </c>
      <c r="N897" s="117">
        <v>-0.10899457745744338</v>
      </c>
      <c r="O897" s="117">
        <v>0.12046952151863985</v>
      </c>
      <c r="P897" s="117">
        <v>-0.28680952545789712</v>
      </c>
      <c r="Q897" s="117">
        <v>0.93120371164331606</v>
      </c>
      <c r="R897" s="117">
        <v>1.4026724416577228</v>
      </c>
      <c r="S897" s="117">
        <v>-0.56282169521982028</v>
      </c>
      <c r="T897" s="117">
        <v>-0.49881741237830501</v>
      </c>
      <c r="U897" s="114">
        <v>-0.68349329444405849</v>
      </c>
      <c r="V897" s="114">
        <v>-1.9139739503582103</v>
      </c>
      <c r="W897" s="88">
        <v>0.87597593821510678</v>
      </c>
      <c r="X897" s="50"/>
      <c r="Y897" s="89">
        <v>896</v>
      </c>
      <c r="Z897" s="114">
        <f>(幕後結果!$AB$2+幕後結果!$AB$4*幕後結果_最佳化!$N1898)*12/3</f>
        <v>-0.18361258583785775</v>
      </c>
      <c r="AA897" s="114">
        <f>(幕後結果!$AC$2+幕後結果!$AC$4*幕後結果_最佳化!$O1898)*12/3</f>
        <v>1.473947527652997</v>
      </c>
      <c r="AB897" s="114">
        <f>(幕後結果!$AD$2+幕後結果!$AD$4*幕後結果_最佳化!$P1898)*12/3</f>
        <v>-1.1711056485745861</v>
      </c>
      <c r="AC897" s="114">
        <f>(幕後結果!$AE$2+幕後結果!$AE$4*幕後結果_最佳化!$Q1898)*12/3</f>
        <v>0.11056801515751308</v>
      </c>
      <c r="AD897" s="114">
        <f>(幕後結果!$AF$2+幕後結果!$AF$4*幕後結果_最佳化!$R1898)*12/3</f>
        <v>0.71201120395934014</v>
      </c>
      <c r="AE897" s="114">
        <f>(幕後結果!$AG$2+幕後結果!$AG$4*幕後結果_最佳化!$S1898)*12/3</f>
        <v>0.32931725569565029</v>
      </c>
      <c r="AF897" s="114">
        <f>(幕後結果!$AH$2+幕後結果!$AH$4*幕後結果_最佳化!$T1898)*12/3</f>
        <v>-0.28621465174436778</v>
      </c>
      <c r="AG897" s="114">
        <f>(幕後結果!$AI$2+幕後結果!$AI$4*幕後結果_最佳化!$U1898)*12/3</f>
        <v>-2.1215033404541317</v>
      </c>
      <c r="AH897" s="114">
        <f>(幕後結果!$AJ$2+幕後結果!$AJ$4*幕後結果_最佳化!$V1898)*12/3</f>
        <v>-0.26569101524075633</v>
      </c>
      <c r="AI897" s="90">
        <f>(幕後結果!$AK$2+幕後結果!$AK$4*幕後結果_最佳化!$W1898)*12/3</f>
        <v>1.8794905485597468</v>
      </c>
      <c r="AJ897" s="50"/>
      <c r="AK897" s="50"/>
      <c r="AL897" s="50"/>
      <c r="AM897" s="98">
        <v>896</v>
      </c>
      <c r="AN897" s="118">
        <f t="shared" si="170"/>
        <v>0.19964754781461105</v>
      </c>
      <c r="AO897" s="118">
        <f t="shared" si="171"/>
        <v>0.1201933550650584</v>
      </c>
      <c r="AP897" s="118">
        <f t="shared" si="172"/>
        <v>1.4001687306066648E-2</v>
      </c>
      <c r="AQ897" s="118">
        <f t="shared" si="173"/>
        <v>6.2936873454722134E-3</v>
      </c>
      <c r="AR897" s="118">
        <f t="shared" si="174"/>
        <v>0.13178453289797051</v>
      </c>
      <c r="AS897" s="118">
        <f t="shared" si="175"/>
        <v>0.21802950734219131</v>
      </c>
      <c r="AT897" s="118">
        <f t="shared" si="176"/>
        <v>0.12679927794753246</v>
      </c>
      <c r="AU897" s="118">
        <f t="shared" si="177"/>
        <v>5.4026890488937128E-2</v>
      </c>
      <c r="AV897" s="118">
        <f t="shared" si="178"/>
        <v>1.9666276588392206E-2</v>
      </c>
      <c r="AW897" s="118">
        <f t="shared" si="179"/>
        <v>0.10955723720376806</v>
      </c>
      <c r="AX897" s="118">
        <f t="shared" si="180"/>
        <v>1</v>
      </c>
      <c r="AY897" s="118">
        <f>SUMPRODUCT(AN897:AW897,幕後結果_最佳化!$Z$1005:$AI$1005)</f>
        <v>0.10641119280197645</v>
      </c>
      <c r="AZ897" s="118">
        <f>(SUMPRODUCT(AN897:AW897,MMULT(AN897:AW897,幕後結果!$AB$9:$AK$18)))*252</f>
        <v>7.3914270598507678E-2</v>
      </c>
      <c r="BA897" s="118">
        <f t="shared" si="181"/>
        <v>0.27187179073693479</v>
      </c>
      <c r="BB897" s="113">
        <f t="shared" si="182"/>
        <v>0.23360714485980033</v>
      </c>
      <c r="BC897" s="50"/>
      <c r="BD897" s="50"/>
    </row>
    <row r="898" spans="1:56">
      <c r="A898" s="85">
        <v>897</v>
      </c>
      <c r="B898" s="114">
        <v>0.99485825377100268</v>
      </c>
      <c r="C898" s="114">
        <v>0.34585424645523655</v>
      </c>
      <c r="D898" s="114">
        <v>0.34994958047743419</v>
      </c>
      <c r="E898" s="114">
        <v>0.97937411253973283</v>
      </c>
      <c r="F898" s="114">
        <v>0.7935788118570164</v>
      </c>
      <c r="G898" s="114">
        <v>0.63131704179607806</v>
      </c>
      <c r="H898" s="114">
        <v>0.33473204135642165</v>
      </c>
      <c r="I898" s="114">
        <v>0.48502811853621175</v>
      </c>
      <c r="J898" s="114">
        <v>0.99782309371233313</v>
      </c>
      <c r="K898" s="94">
        <v>0.64182847646216912</v>
      </c>
      <c r="L898" s="95"/>
      <c r="M898" s="96">
        <v>897</v>
      </c>
      <c r="N898" s="117">
        <v>2.5661480530479066</v>
      </c>
      <c r="O898" s="117">
        <v>-0.39653757642457599</v>
      </c>
      <c r="P898" s="117">
        <v>-0.38545659216502837</v>
      </c>
      <c r="Q898" s="117">
        <v>2.0409904643649344</v>
      </c>
      <c r="R898" s="117">
        <v>0.8189019167053202</v>
      </c>
      <c r="S898" s="117">
        <v>0.33534358856367602</v>
      </c>
      <c r="T898" s="117">
        <v>-0.42688363916847727</v>
      </c>
      <c r="U898" s="114">
        <v>-3.7537755174416675E-2</v>
      </c>
      <c r="V898" s="114">
        <v>2.8513200235130722</v>
      </c>
      <c r="W898" s="88">
        <v>0.36335053572721721</v>
      </c>
      <c r="X898" s="50"/>
      <c r="Y898" s="89">
        <v>897</v>
      </c>
      <c r="Z898" s="114">
        <f>(幕後結果!$AB$2+幕後結果!$AB$4*幕後結果_最佳化!$N1899)*12/3</f>
        <v>3.1377118087945424</v>
      </c>
      <c r="AA898" s="114">
        <f>(幕後結果!$AC$2+幕後結果!$AC$4*幕後結果_最佳化!$O1899)*12/3</f>
        <v>2.7029743414485252</v>
      </c>
      <c r="AB898" s="114">
        <f>(幕後結果!$AD$2+幕後結果!$AD$4*幕後結果_最佳化!$P1899)*12/3</f>
        <v>1.4139306977335686</v>
      </c>
      <c r="AC898" s="114">
        <f>(幕後結果!$AE$2+幕後結果!$AE$4*幕後結果_最佳化!$Q1899)*12/3</f>
        <v>1.0277179279262758</v>
      </c>
      <c r="AD898" s="114">
        <f>(幕後結果!$AF$2+幕後結果!$AF$4*幕後結果_最佳化!$R1899)*12/3</f>
        <v>1.2750894924512322</v>
      </c>
      <c r="AE898" s="114">
        <f>(幕後結果!$AG$2+幕後結果!$AG$4*幕後結果_最佳化!$S1899)*12/3</f>
        <v>1.8875763098814609</v>
      </c>
      <c r="AF898" s="114">
        <f>(幕後結果!$AH$2+幕後結果!$AH$4*幕後結果_最佳化!$T1899)*12/3</f>
        <v>-0.19399116002405234</v>
      </c>
      <c r="AG898" s="114">
        <f>(幕後結果!$AI$2+幕後結果!$AI$4*幕後結果_最佳化!$U1899)*12/3</f>
        <v>0.16900127295651757</v>
      </c>
      <c r="AH898" s="114">
        <f>(幕後結果!$AJ$2+幕後結果!$AJ$4*幕後結果_最佳化!$V1899)*12/3</f>
        <v>2.3232692843039748</v>
      </c>
      <c r="AI898" s="90">
        <f>(幕後結果!$AK$2+幕後結果!$AK$4*幕後結果_最佳化!$W1899)*12/3</f>
        <v>2.6001581005534544</v>
      </c>
      <c r="AJ898" s="50"/>
      <c r="AK898" s="50"/>
      <c r="AL898" s="50"/>
      <c r="AM898" s="98">
        <v>897</v>
      </c>
      <c r="AN898" s="118">
        <f t="shared" si="170"/>
        <v>4.1310778650127236E-2</v>
      </c>
      <c r="AO898" s="118">
        <f t="shared" si="171"/>
        <v>9.6425822029744049E-3</v>
      </c>
      <c r="AP898" s="118">
        <f t="shared" si="172"/>
        <v>0.19434299128122451</v>
      </c>
      <c r="AQ898" s="118">
        <f t="shared" si="173"/>
        <v>2.758173575411969E-2</v>
      </c>
      <c r="AR898" s="118">
        <f t="shared" si="174"/>
        <v>0.19569183037916443</v>
      </c>
      <c r="AS898" s="118">
        <f t="shared" si="175"/>
        <v>7.7179582827172868E-2</v>
      </c>
      <c r="AT898" s="118">
        <f t="shared" si="176"/>
        <v>0.20522590073771096</v>
      </c>
      <c r="AU898" s="118">
        <f t="shared" si="177"/>
        <v>7.5598124218138843E-2</v>
      </c>
      <c r="AV898" s="118">
        <f t="shared" si="178"/>
        <v>5.4359446223965456E-2</v>
      </c>
      <c r="AW898" s="118">
        <f t="shared" si="179"/>
        <v>0.11906702772540163</v>
      </c>
      <c r="AX898" s="118">
        <f t="shared" si="180"/>
        <v>1</v>
      </c>
      <c r="AY898" s="118">
        <f>SUMPRODUCT(AN898:AW898,幕後結果_最佳化!$Z$1005:$AI$1005)</f>
        <v>-0.35357083552187807</v>
      </c>
      <c r="AZ898" s="118">
        <f>(SUMPRODUCT(AN898:AW898,MMULT(AN898:AW898,幕後結果!$AB$9:$AK$18)))*252</f>
        <v>7.3456119570145986E-2</v>
      </c>
      <c r="BA898" s="118">
        <f t="shared" si="181"/>
        <v>0.2710278944502687</v>
      </c>
      <c r="BB898" s="113">
        <f t="shared" si="182"/>
        <v>-1.462841440457809</v>
      </c>
      <c r="BC898" s="50"/>
      <c r="BD898" s="50"/>
    </row>
    <row r="899" spans="1:56">
      <c r="A899" s="85">
        <v>898</v>
      </c>
      <c r="B899" s="114">
        <v>0.82739782664804484</v>
      </c>
      <c r="C899" s="114">
        <v>0.57981359667911492</v>
      </c>
      <c r="D899" s="114">
        <v>0.97585252392650279</v>
      </c>
      <c r="E899" s="114">
        <v>8.9155065441553383E-2</v>
      </c>
      <c r="F899" s="114">
        <v>0.30778661306574784</v>
      </c>
      <c r="G899" s="114">
        <v>0.72028106870144248</v>
      </c>
      <c r="H899" s="114">
        <v>8.0622338166247864E-2</v>
      </c>
      <c r="I899" s="114">
        <v>0.8963561060242109</v>
      </c>
      <c r="J899" s="114">
        <v>0.20825767310527032</v>
      </c>
      <c r="K899" s="94">
        <v>0.15492568332323486</v>
      </c>
      <c r="L899" s="95"/>
      <c r="M899" s="96">
        <v>898</v>
      </c>
      <c r="N899" s="117">
        <v>0.94393210097448776</v>
      </c>
      <c r="O899" s="117">
        <v>0.2014166378845387</v>
      </c>
      <c r="P899" s="117">
        <v>1.9747638595097097</v>
      </c>
      <c r="Q899" s="117">
        <v>-1.3459763902055002</v>
      </c>
      <c r="R899" s="117">
        <v>-0.50213405545433942</v>
      </c>
      <c r="S899" s="117">
        <v>0.58367667557404512</v>
      </c>
      <c r="T899" s="117">
        <v>-1.4008976676767537</v>
      </c>
      <c r="U899" s="114">
        <v>1.2610584531792326</v>
      </c>
      <c r="V899" s="114">
        <v>-0.8124815898775275</v>
      </c>
      <c r="W899" s="88">
        <v>-1.0155339605175879</v>
      </c>
      <c r="X899" s="50"/>
      <c r="Y899" s="89">
        <v>898</v>
      </c>
      <c r="Z899" s="114">
        <f>(幕後結果!$AB$2+幕後結果!$AB$4*幕後結果_最佳化!$N1900)*12/3</f>
        <v>1.1236489496618822</v>
      </c>
      <c r="AA899" s="114">
        <f>(幕後結果!$AC$2+幕後結果!$AC$4*幕後結果_最佳化!$O1900)*12/3</f>
        <v>2.2514401793135628</v>
      </c>
      <c r="AB899" s="114">
        <f>(幕後結果!$AD$2+幕後結果!$AD$4*幕後結果_最佳化!$P1900)*12/3</f>
        <v>2.3702792054759758</v>
      </c>
      <c r="AC899" s="114">
        <f>(幕後結果!$AE$2+幕後結果!$AE$4*幕後結果_最佳化!$Q1900)*12/3</f>
        <v>-1.2359567319986204</v>
      </c>
      <c r="AD899" s="114">
        <f>(幕後結果!$AF$2+幕後結果!$AF$4*幕後結果_最佳化!$R1900)*12/3</f>
        <v>-0.8836214314604266</v>
      </c>
      <c r="AE899" s="114">
        <f>(幕後結果!$AG$2+幕後結果!$AG$4*幕後結果_最佳化!$S1900)*12/3</f>
        <v>1.1105498026945289</v>
      </c>
      <c r="AF899" s="114">
        <f>(幕後結果!$AH$2+幕後結果!$AH$4*幕後結果_最佳化!$T1900)*12/3</f>
        <v>-1.0572550837670396</v>
      </c>
      <c r="AG899" s="114">
        <f>(幕後結果!$AI$2+幕後結果!$AI$4*幕後結果_最佳化!$U1900)*12/3</f>
        <v>0.32954936879918506</v>
      </c>
      <c r="AH899" s="114">
        <f>(幕後結果!$AJ$2+幕後結果!$AJ$4*幕後結果_最佳化!$V1900)*12/3</f>
        <v>4.2510245273541525E-3</v>
      </c>
      <c r="AI899" s="90">
        <f>(幕後結果!$AK$2+幕後結果!$AK$4*幕後結果_最佳化!$W1900)*12/3</f>
        <v>-0.30020677037641808</v>
      </c>
      <c r="AJ899" s="50"/>
      <c r="AK899" s="50"/>
      <c r="AL899" s="50"/>
      <c r="AM899" s="98">
        <v>898</v>
      </c>
      <c r="AN899" s="118">
        <f t="shared" si="170"/>
        <v>4.9956397622489615E-3</v>
      </c>
      <c r="AO899" s="118">
        <f t="shared" si="171"/>
        <v>0.13190090859612089</v>
      </c>
      <c r="AP899" s="118">
        <f t="shared" si="172"/>
        <v>0.1298375127933119</v>
      </c>
      <c r="AQ899" s="118">
        <f t="shared" si="173"/>
        <v>4.7862103536217795E-2</v>
      </c>
      <c r="AR899" s="118">
        <f t="shared" si="174"/>
        <v>0.12652082176159571</v>
      </c>
      <c r="AS899" s="118">
        <f t="shared" si="175"/>
        <v>6.3541794240118632E-2</v>
      </c>
      <c r="AT899" s="118">
        <f t="shared" si="176"/>
        <v>9.6800357091390302E-2</v>
      </c>
      <c r="AU899" s="118">
        <f t="shared" si="177"/>
        <v>0.14904740049626788</v>
      </c>
      <c r="AV899" s="118">
        <f t="shared" si="178"/>
        <v>9.6744150342360738E-2</v>
      </c>
      <c r="AW899" s="118">
        <f t="shared" si="179"/>
        <v>0.15274931138036707</v>
      </c>
      <c r="AX899" s="118">
        <f t="shared" si="180"/>
        <v>0.99999999999999989</v>
      </c>
      <c r="AY899" s="118">
        <f>SUMPRODUCT(AN899:AW899,幕後結果_最佳化!$Z$1005:$AI$1005)</f>
        <v>-0.11386993130337131</v>
      </c>
      <c r="AZ899" s="118">
        <f>(SUMPRODUCT(AN899:AW899,MMULT(AN899:AW899,幕後結果!$AB$9:$AK$18)))*252</f>
        <v>7.5132902252892278E-2</v>
      </c>
      <c r="BA899" s="118">
        <f t="shared" si="181"/>
        <v>0.27410381656024468</v>
      </c>
      <c r="BB899" s="113">
        <f t="shared" si="182"/>
        <v>-0.57193633153559242</v>
      </c>
      <c r="BC899" s="50"/>
      <c r="BD899" s="50"/>
    </row>
    <row r="900" spans="1:56">
      <c r="A900" s="85">
        <v>899</v>
      </c>
      <c r="B900" s="114">
        <v>0.77876849499658451</v>
      </c>
      <c r="C900" s="114">
        <v>0.79575459719756081</v>
      </c>
      <c r="D900" s="114">
        <v>0.90280284231899666</v>
      </c>
      <c r="E900" s="114">
        <v>0.17554420457993736</v>
      </c>
      <c r="F900" s="114">
        <v>5.4579396707484351E-2</v>
      </c>
      <c r="G900" s="114">
        <v>0.35856257452988061</v>
      </c>
      <c r="H900" s="114">
        <v>0.47389238914850984</v>
      </c>
      <c r="I900" s="114">
        <v>0.33939464068507808</v>
      </c>
      <c r="J900" s="114">
        <v>0.36834840257098844</v>
      </c>
      <c r="K900" s="94">
        <v>0.770230028157741</v>
      </c>
      <c r="L900" s="95"/>
      <c r="M900" s="96">
        <v>899</v>
      </c>
      <c r="N900" s="117">
        <v>0.76804069207554337</v>
      </c>
      <c r="O900" s="117">
        <v>0.82655240125573926</v>
      </c>
      <c r="P900" s="117">
        <v>1.2976887374063666</v>
      </c>
      <c r="Q900" s="117">
        <v>-0.9324802105413601</v>
      </c>
      <c r="R900" s="117">
        <v>-1.6019856019061014</v>
      </c>
      <c r="S900" s="117">
        <v>-0.36230362568874419</v>
      </c>
      <c r="T900" s="117">
        <v>-6.5488856773800647E-2</v>
      </c>
      <c r="U900" s="114">
        <v>-0.41411582832054861</v>
      </c>
      <c r="V900" s="114">
        <v>-0.33623083100286361</v>
      </c>
      <c r="W900" s="88">
        <v>0.73960460986509646</v>
      </c>
      <c r="X900" s="50"/>
      <c r="Y900" s="89">
        <v>899</v>
      </c>
      <c r="Z900" s="114">
        <f>(幕後結果!$AB$2+幕後結果!$AB$4*幕後結果_最佳化!$N1901)*12/3</f>
        <v>0.9052709011344402</v>
      </c>
      <c r="AA900" s="114">
        <f>(幕後結果!$AC$2+幕後結果!$AC$4*幕後結果_最佳化!$O1901)*12/3</f>
        <v>2.7811281637645684</v>
      </c>
      <c r="AB900" s="114">
        <f>(幕後結果!$AD$2+幕後結果!$AD$4*幕後結果_最佳化!$P1901)*12/3</f>
        <v>1.7297915495487628</v>
      </c>
      <c r="AC900" s="114">
        <f>(幕後結果!$AE$2+幕後結果!$AE$4*幕後結果_最佳化!$Q1901)*12/3</f>
        <v>-0.91530114225752934</v>
      </c>
      <c r="AD900" s="114">
        <f>(幕後結果!$AF$2+幕後結果!$AF$4*幕後結果_最佳化!$R1901)*12/3</f>
        <v>-2.0397179480720631</v>
      </c>
      <c r="AE900" s="114">
        <f>(幕後結果!$AG$2+幕後結果!$AG$4*幕後結果_最佳化!$S1901)*12/3</f>
        <v>0.15705795910213671</v>
      </c>
      <c r="AF900" s="114">
        <f>(幕後結果!$AH$2+幕後結果!$AH$4*幕後結果_最佳化!$T1901)*12/3</f>
        <v>-0.49990850200890624</v>
      </c>
      <c r="AG900" s="114">
        <f>(幕後結果!$AI$2+幕後結果!$AI$4*幕後結果_最佳化!$U1901)*12/3</f>
        <v>-2.4056159051197921</v>
      </c>
      <c r="AH900" s="114">
        <f>(幕後結果!$AJ$2+幕後結果!$AJ$4*幕後結果_最佳化!$V1901)*12/3</f>
        <v>0.54721497680893938</v>
      </c>
      <c r="AI900" s="90">
        <f>(幕後結果!$AK$2+幕後結果!$AK$4*幕後結果_最佳化!$W1901)*12/3</f>
        <v>1.0161356501961587</v>
      </c>
      <c r="AJ900" s="50"/>
      <c r="AK900" s="50"/>
      <c r="AL900" s="50"/>
      <c r="AM900" s="98">
        <v>899</v>
      </c>
      <c r="AN900" s="118">
        <f t="shared" ref="AN900:AN963" si="183">B1901/SUM($B1901:$K1901)</f>
        <v>0.12962642520174822</v>
      </c>
      <c r="AO900" s="118">
        <f t="shared" ref="AO900:AO963" si="184">C1901/SUM($B1901:$K1901)</f>
        <v>0.11757250930159796</v>
      </c>
      <c r="AP900" s="118">
        <f t="shared" ref="AP900:AP963" si="185">D1901/SUM($B1901:$K1901)</f>
        <v>7.7167927731517389E-3</v>
      </c>
      <c r="AQ900" s="118">
        <f t="shared" ref="AQ900:AQ963" si="186">E1901/SUM($B1901:$K1901)</f>
        <v>0.12469808348197953</v>
      </c>
      <c r="AR900" s="118">
        <f t="shared" ref="AR900:AR963" si="187">F1901/SUM($B1901:$K1901)</f>
        <v>0.15500449274717831</v>
      </c>
      <c r="AS900" s="118">
        <f t="shared" ref="AS900:AS963" si="188">G1901/SUM($B1901:$K1901)</f>
        <v>0.16560095907446248</v>
      </c>
      <c r="AT900" s="118">
        <f t="shared" ref="AT900:AT963" si="189">H1901/SUM($B1901:$K1901)</f>
        <v>1.7324201462379878E-2</v>
      </c>
      <c r="AU900" s="118">
        <f t="shared" ref="AU900:AU963" si="190">I1901/SUM($B1901:$K1901)</f>
        <v>8.9987750946965928E-2</v>
      </c>
      <c r="AV900" s="118">
        <f t="shared" ref="AV900:AV963" si="191">J1901/SUM($B1901:$K1901)</f>
        <v>2.7853117755255279E-2</v>
      </c>
      <c r="AW900" s="118">
        <f t="shared" ref="AW900:AW963" si="192">K1901/SUM($B1901:$K1901)</f>
        <v>0.16461566725528068</v>
      </c>
      <c r="AX900" s="118">
        <f t="shared" ref="AX900:AX963" si="193">SUM(AN900:AW900)</f>
        <v>0.99999999999999989</v>
      </c>
      <c r="AY900" s="118">
        <f>SUMPRODUCT(AN900:AW900,幕後結果_最佳化!$Z$1005:$AI$1005)</f>
        <v>3.3573905706233115E-2</v>
      </c>
      <c r="AZ900" s="118">
        <f>(SUMPRODUCT(AN900:AW900,MMULT(AN900:AW900,幕後結果!$AB$9:$AK$18)))*252</f>
        <v>7.2606785931567622E-2</v>
      </c>
      <c r="BA900" s="118">
        <f t="shared" ref="BA900:BA963" si="194">AZ900^0.5</f>
        <v>0.26945646388900679</v>
      </c>
      <c r="BB900" s="113">
        <f t="shared" ref="BB900:BB963" si="195">(AY900-$BC$2)/$BA900</f>
        <v>-3.4610764793560289E-2</v>
      </c>
      <c r="BC900" s="50"/>
      <c r="BD900" s="50"/>
    </row>
    <row r="901" spans="1:56">
      <c r="A901" s="85">
        <v>900</v>
      </c>
      <c r="B901" s="114">
        <v>0.81400249936331481</v>
      </c>
      <c r="C901" s="114">
        <v>0.75511544534446595</v>
      </c>
      <c r="D901" s="114">
        <v>0.83443490341815729</v>
      </c>
      <c r="E901" s="114">
        <v>0.3221795435577155</v>
      </c>
      <c r="F901" s="114">
        <v>0.51864132447245126</v>
      </c>
      <c r="G901" s="114">
        <v>0.95237998331127804</v>
      </c>
      <c r="H901" s="114">
        <v>0.15525145515554772</v>
      </c>
      <c r="I901" s="114">
        <v>0.67245682854834721</v>
      </c>
      <c r="J901" s="114">
        <v>0.41964118867593347</v>
      </c>
      <c r="K901" s="94">
        <v>0.81039508442736441</v>
      </c>
      <c r="L901" s="95"/>
      <c r="M901" s="96">
        <v>900</v>
      </c>
      <c r="N901" s="117">
        <v>0.89274265646796891</v>
      </c>
      <c r="O901" s="117">
        <v>0.69067610436187188</v>
      </c>
      <c r="P901" s="117">
        <v>0.97183991901356181</v>
      </c>
      <c r="Q901" s="117">
        <v>-0.46161269777060199</v>
      </c>
      <c r="R901" s="117">
        <v>4.6743887917751269E-2</v>
      </c>
      <c r="S901" s="117">
        <v>1.6683814243404202</v>
      </c>
      <c r="T901" s="117">
        <v>-1.0141673393285693</v>
      </c>
      <c r="U901" s="114">
        <v>0.44670739341910726</v>
      </c>
      <c r="V901" s="114">
        <v>-0.20281148936001156</v>
      </c>
      <c r="W901" s="88">
        <v>0.87935314051069602</v>
      </c>
      <c r="X901" s="50"/>
      <c r="Y901" s="89">
        <v>900</v>
      </c>
      <c r="Z901" s="114">
        <f>(幕後結果!$AB$2+幕後結果!$AB$4*幕後結果_最佳化!$N1902)*12/3</f>
        <v>1.060094674518405</v>
      </c>
      <c r="AA901" s="114">
        <f>(幕後結果!$AC$2+幕後結果!$AC$4*幕後結果_最佳化!$O1902)*12/3</f>
        <v>2.7229837300346804</v>
      </c>
      <c r="AB901" s="114">
        <f>(幕後結果!$AD$2+幕後結果!$AD$4*幕後結果_最佳化!$P1902)*12/3</f>
        <v>1.4680256773017561</v>
      </c>
      <c r="AC901" s="114">
        <f>(幕後結果!$AE$2+幕後結果!$AE$4*幕後結果_最佳化!$Q1902)*12/3</f>
        <v>-0.61678149785499869</v>
      </c>
      <c r="AD901" s="114">
        <f>(幕後結果!$AF$2+幕後結果!$AF$4*幕後結果_最佳化!$R1902)*12/3</f>
        <v>-0.26681196819347353</v>
      </c>
      <c r="AE901" s="114">
        <f>(幕後結果!$AG$2+幕後結果!$AG$4*幕後結果_最佳化!$S1902)*12/3</f>
        <v>2.3365725837478521</v>
      </c>
      <c r="AF901" s="114">
        <f>(幕後結果!$AH$2+幕後結果!$AH$4*幕後結果_最佳化!$T1902)*12/3</f>
        <v>-0.74306507600307226</v>
      </c>
      <c r="AG901" s="114">
        <f>(幕後結果!$AI$2+幕後結果!$AI$4*幕後結果_最佳化!$U1902)*12/3</f>
        <v>-0.65028851455574554</v>
      </c>
      <c r="AH901" s="114">
        <f>(幕後結果!$AJ$2+幕後結果!$AJ$4*幕後結果_最佳化!$V1902)*12/3</f>
        <v>0.61210169323558905</v>
      </c>
      <c r="AI901" s="90">
        <f>(幕後結果!$AK$2+幕後結果!$AK$4*幕後結果_最佳化!$W1902)*12/3</f>
        <v>1.6126582276846442</v>
      </c>
      <c r="AJ901" s="50"/>
      <c r="AK901" s="50"/>
      <c r="AL901" s="50"/>
      <c r="AM901" s="98">
        <v>900</v>
      </c>
      <c r="AN901" s="118">
        <f t="shared" si="183"/>
        <v>8.0755317642397642E-2</v>
      </c>
      <c r="AO901" s="118">
        <f t="shared" si="184"/>
        <v>0.1665085947316314</v>
      </c>
      <c r="AP901" s="118">
        <f t="shared" si="185"/>
        <v>9.6345814517169073E-2</v>
      </c>
      <c r="AQ901" s="118">
        <f t="shared" si="186"/>
        <v>0.12009644268841646</v>
      </c>
      <c r="AR901" s="118">
        <f t="shared" si="187"/>
        <v>0.12825108912002972</v>
      </c>
      <c r="AS901" s="118">
        <f t="shared" si="188"/>
        <v>0.17497329120379781</v>
      </c>
      <c r="AT901" s="118">
        <f t="shared" si="189"/>
        <v>8.0642943903842343E-2</v>
      </c>
      <c r="AU901" s="118">
        <f t="shared" si="190"/>
        <v>1.155288673085332E-3</v>
      </c>
      <c r="AV901" s="118">
        <f t="shared" si="191"/>
        <v>9.6297582862678519E-2</v>
      </c>
      <c r="AW901" s="118">
        <f t="shared" si="192"/>
        <v>5.4973634656951965E-2</v>
      </c>
      <c r="AX901" s="118">
        <f t="shared" si="193"/>
        <v>1.0000000000000002</v>
      </c>
      <c r="AY901" s="118">
        <f>SUMPRODUCT(AN901:AW901,幕後結果_最佳化!$Z$1005:$AI$1005)</f>
        <v>0.13973030551841967</v>
      </c>
      <c r="AZ901" s="118">
        <f>(SUMPRODUCT(AN901:AW901,MMULT(AN901:AW901,幕後結果!$AB$9:$AK$18)))*252</f>
        <v>7.0196303769790885E-2</v>
      </c>
      <c r="BA901" s="118">
        <f t="shared" si="194"/>
        <v>0.26494585063705167</v>
      </c>
      <c r="BB901" s="113">
        <f t="shared" si="195"/>
        <v>0.36547205885880107</v>
      </c>
      <c r="BC901" s="50"/>
      <c r="BD901" s="50"/>
    </row>
    <row r="902" spans="1:56">
      <c r="A902" s="85">
        <v>901</v>
      </c>
      <c r="B902" s="114">
        <v>0.33447281809821794</v>
      </c>
      <c r="C902" s="114">
        <v>0.17926414021369186</v>
      </c>
      <c r="D902" s="114">
        <v>0.40970029684093179</v>
      </c>
      <c r="E902" s="114">
        <v>5.3022281399900395E-2</v>
      </c>
      <c r="F902" s="114">
        <v>0.65963444827531315</v>
      </c>
      <c r="G902" s="114">
        <v>0.61939212809209132</v>
      </c>
      <c r="H902" s="114">
        <v>0.98597163379959674</v>
      </c>
      <c r="I902" s="114">
        <v>8.9812615206530166E-2</v>
      </c>
      <c r="J902" s="114">
        <v>0.31839048699302674</v>
      </c>
      <c r="K902" s="94">
        <v>0.32044304742019136</v>
      </c>
      <c r="L902" s="95"/>
      <c r="M902" s="96">
        <v>901</v>
      </c>
      <c r="N902" s="117">
        <v>-0.4275955089962058</v>
      </c>
      <c r="O902" s="117">
        <v>-0.91817304058981819</v>
      </c>
      <c r="P902" s="117">
        <v>-0.22831599117533521</v>
      </c>
      <c r="Q902" s="117">
        <v>-1.6162301482653121</v>
      </c>
      <c r="R902" s="117">
        <v>0.41146567777851628</v>
      </c>
      <c r="S902" s="117">
        <v>0.30388468783730765</v>
      </c>
      <c r="T902" s="117">
        <v>2.196492206261651</v>
      </c>
      <c r="U902" s="114">
        <v>-1.3419098413312169</v>
      </c>
      <c r="V902" s="114">
        <v>-0.47220429551476595</v>
      </c>
      <c r="W902" s="88">
        <v>-0.46646024860411689</v>
      </c>
      <c r="X902" s="50"/>
      <c r="Y902" s="89">
        <v>901</v>
      </c>
      <c r="Z902" s="114">
        <f>(幕後結果!$AB$2+幕後結果!$AB$4*幕後結果_最佳化!$N1903)*12/3</f>
        <v>-0.57917169883827491</v>
      </c>
      <c r="AA902" s="114">
        <f>(幕後結果!$AC$2+幕後結果!$AC$4*幕後結果_最佳化!$O1903)*12/3</f>
        <v>0.1913359709362501</v>
      </c>
      <c r="AB902" s="114">
        <f>(幕後結果!$AD$2+幕後結果!$AD$4*幕後結果_最佳化!$P1903)*12/3</f>
        <v>-1.8851377081796465</v>
      </c>
      <c r="AC902" s="114">
        <f>(幕後結果!$AE$2+幕後結果!$AE$4*幕後結果_最佳化!$Q1903)*12/3</f>
        <v>-1.6669512273914515</v>
      </c>
      <c r="AD902" s="114">
        <f>(幕後結果!$AF$2+幕後結果!$AF$4*幕後結果_最佳化!$R1903)*12/3</f>
        <v>-1.0398801486097664</v>
      </c>
      <c r="AE902" s="114">
        <f>(幕後結果!$AG$2+幕後結果!$AG$4*幕後結果_最佳化!$S1903)*12/3</f>
        <v>0.17982160995714036</v>
      </c>
      <c r="AF902" s="114">
        <f>(幕後結果!$AH$2+幕後結果!$AH$4*幕後結果_最佳化!$T1903)*12/3</f>
        <v>0.29981906429567207</v>
      </c>
      <c r="AG902" s="114">
        <f>(幕後結果!$AI$2+幕後結果!$AI$4*幕後結果_最佳化!$U1903)*12/3</f>
        <v>-3.6614780316602649</v>
      </c>
      <c r="AH902" s="114">
        <f>(幕後結果!$AJ$2+幕後結果!$AJ$4*幕後結果_最佳化!$V1903)*12/3</f>
        <v>0.48560930290389664</v>
      </c>
      <c r="AI902" s="90">
        <f>(幕後結果!$AK$2+幕後結果!$AK$4*幕後結果_最佳化!$W1903)*12/3</f>
        <v>-0.21116755010675214</v>
      </c>
      <c r="AJ902" s="50"/>
      <c r="AK902" s="50"/>
      <c r="AL902" s="50"/>
      <c r="AM902" s="98">
        <v>901</v>
      </c>
      <c r="AN902" s="118">
        <f t="shared" si="183"/>
        <v>0.17946729393288999</v>
      </c>
      <c r="AO902" s="118">
        <f t="shared" si="184"/>
        <v>6.7022188468218946E-2</v>
      </c>
      <c r="AP902" s="118">
        <f t="shared" si="185"/>
        <v>0.12742444213937945</v>
      </c>
      <c r="AQ902" s="118">
        <f t="shared" si="186"/>
        <v>5.7879820047917967E-2</v>
      </c>
      <c r="AR902" s="118">
        <f t="shared" si="187"/>
        <v>0.20055025456938416</v>
      </c>
      <c r="AS902" s="118">
        <f t="shared" si="188"/>
        <v>1.8353070935886114E-2</v>
      </c>
      <c r="AT902" s="118">
        <f t="shared" si="189"/>
        <v>1.1856233338721395E-2</v>
      </c>
      <c r="AU902" s="118">
        <f t="shared" si="190"/>
        <v>0.16927800084618494</v>
      </c>
      <c r="AV902" s="118">
        <f t="shared" si="191"/>
        <v>9.1558392662486041E-2</v>
      </c>
      <c r="AW902" s="118">
        <f t="shared" si="192"/>
        <v>7.6610303058930879E-2</v>
      </c>
      <c r="AX902" s="118">
        <f t="shared" si="193"/>
        <v>0.99999999999999989</v>
      </c>
      <c r="AY902" s="118">
        <f>SUMPRODUCT(AN902:AW902,幕後結果_最佳化!$Z$1005:$AI$1005)</f>
        <v>-0.36909175457971166</v>
      </c>
      <c r="AZ902" s="118">
        <f>(SUMPRODUCT(AN902:AW902,MMULT(AN902:AW902,幕後結果!$AB$9:$AK$18)))*252</f>
        <v>0.10230139219232266</v>
      </c>
      <c r="BA902" s="118">
        <f t="shared" si="194"/>
        <v>0.31984588819042625</v>
      </c>
      <c r="BB902" s="113">
        <f t="shared" si="195"/>
        <v>-1.288094578644152</v>
      </c>
      <c r="BC902" s="50"/>
      <c r="BD902" s="50"/>
    </row>
    <row r="903" spans="1:56">
      <c r="A903" s="85">
        <v>902</v>
      </c>
      <c r="B903" s="114">
        <v>0.85427661034031765</v>
      </c>
      <c r="C903" s="114">
        <v>0.78647046621416727</v>
      </c>
      <c r="D903" s="114">
        <v>0.34550455316022433</v>
      </c>
      <c r="E903" s="114">
        <v>0.99376190801945041</v>
      </c>
      <c r="F903" s="114">
        <v>0.80033271460385569</v>
      </c>
      <c r="G903" s="114">
        <v>0.60697371858482074</v>
      </c>
      <c r="H903" s="114">
        <v>0.89373284579525381</v>
      </c>
      <c r="I903" s="114">
        <v>0.4294602786123165</v>
      </c>
      <c r="J903" s="114">
        <v>0.91659295704951216</v>
      </c>
      <c r="K903" s="94">
        <v>0.23995439314006428</v>
      </c>
      <c r="L903" s="95"/>
      <c r="M903" s="96">
        <v>902</v>
      </c>
      <c r="N903" s="117">
        <v>1.0549530906524667</v>
      </c>
      <c r="O903" s="117">
        <v>0.79423425927331737</v>
      </c>
      <c r="P903" s="117">
        <v>-0.39748600284877561</v>
      </c>
      <c r="Q903" s="117">
        <v>2.4983815204437496</v>
      </c>
      <c r="R903" s="117">
        <v>0.84281025665320208</v>
      </c>
      <c r="S903" s="117">
        <v>0.27144010146051767</v>
      </c>
      <c r="T903" s="117">
        <v>1.2466269686312006</v>
      </c>
      <c r="U903" s="114">
        <v>-0.17774841974325001</v>
      </c>
      <c r="V903" s="114">
        <v>1.3825135076157207</v>
      </c>
      <c r="W903" s="88">
        <v>-0.70644927611127339</v>
      </c>
      <c r="X903" s="50"/>
      <c r="Y903" s="89">
        <v>902</v>
      </c>
      <c r="Z903" s="114">
        <f>(幕後結果!$AB$2+幕後結果!$AB$4*幕後結果_最佳化!$N1904)*12/3</f>
        <v>1.2614871034593291</v>
      </c>
      <c r="AA903" s="114">
        <f>(幕後結果!$AC$2+幕後結果!$AC$4*幕後結果_最佳化!$O1904)*12/3</f>
        <v>2.9368316900766822</v>
      </c>
      <c r="AB903" s="114">
        <f>(幕後結果!$AD$2+幕後結果!$AD$4*幕後結果_最佳化!$P1904)*12/3</f>
        <v>0.25447861499556601</v>
      </c>
      <c r="AC903" s="114">
        <f>(幕後結果!$AE$2+幕後結果!$AE$4*幕後結果_最佳化!$Q1904)*12/3</f>
        <v>1.3053555508584902</v>
      </c>
      <c r="AD903" s="114">
        <f>(幕後結果!$AF$2+幕後結果!$AF$4*幕後結果_最佳化!$R1904)*12/3</f>
        <v>0.95196792028196209</v>
      </c>
      <c r="AE903" s="114">
        <f>(幕後結果!$AG$2+幕後結果!$AG$4*幕後結果_最佳化!$S1904)*12/3</f>
        <v>1.7133841493096007</v>
      </c>
      <c r="AF903" s="114">
        <f>(幕後結果!$AH$2+幕後結果!$AH$4*幕後結果_最佳化!$T1904)*12/3</f>
        <v>0.60668566409219382</v>
      </c>
      <c r="AG903" s="114">
        <f>(幕後結果!$AI$2+幕後結果!$AI$4*幕後結果_最佳化!$U1904)*12/3</f>
        <v>-0.5036397823733787</v>
      </c>
      <c r="AH903" s="114">
        <f>(幕後結果!$AJ$2+幕後結果!$AJ$4*幕後結果_最佳化!$V1904)*12/3</f>
        <v>2.2213719073794675</v>
      </c>
      <c r="AI903" s="90">
        <f>(幕後結果!$AK$2+幕後結果!$AK$4*幕後結果_最佳化!$W1904)*12/3</f>
        <v>1.8240119478977519</v>
      </c>
      <c r="AJ903" s="50"/>
      <c r="AK903" s="50"/>
      <c r="AL903" s="50"/>
      <c r="AM903" s="98">
        <v>902</v>
      </c>
      <c r="AN903" s="118">
        <f t="shared" si="183"/>
        <v>0.13121634398669857</v>
      </c>
      <c r="AO903" s="118">
        <f t="shared" si="184"/>
        <v>0.14331161109778054</v>
      </c>
      <c r="AP903" s="118">
        <f t="shared" si="185"/>
        <v>0.19725328027902567</v>
      </c>
      <c r="AQ903" s="118">
        <f t="shared" si="186"/>
        <v>7.4547984713910539E-2</v>
      </c>
      <c r="AR903" s="118">
        <f t="shared" si="187"/>
        <v>1.574704135708738E-2</v>
      </c>
      <c r="AS903" s="118">
        <f t="shared" si="188"/>
        <v>0.18052851382401949</v>
      </c>
      <c r="AT903" s="118">
        <f t="shared" si="189"/>
        <v>5.8331294682248701E-2</v>
      </c>
      <c r="AU903" s="118">
        <f t="shared" si="190"/>
        <v>0.13659739800204285</v>
      </c>
      <c r="AV903" s="118">
        <f t="shared" si="191"/>
        <v>1.0685320012762251E-2</v>
      </c>
      <c r="AW903" s="118">
        <f t="shared" si="192"/>
        <v>5.1781212044423895E-2</v>
      </c>
      <c r="AX903" s="118">
        <f t="shared" si="193"/>
        <v>0.99999999999999989</v>
      </c>
      <c r="AY903" s="118">
        <f>SUMPRODUCT(AN903:AW903,幕後結果_最佳化!$Z$1005:$AI$1005)</f>
        <v>-0.11573314691066935</v>
      </c>
      <c r="AZ903" s="118">
        <f>(SUMPRODUCT(AN903:AW903,MMULT(AN903:AW903,幕後結果!$AB$9:$AK$18)))*252</f>
        <v>0.10522617800866392</v>
      </c>
      <c r="BA903" s="118">
        <f t="shared" si="194"/>
        <v>0.32438584742350263</v>
      </c>
      <c r="BB903" s="113">
        <f t="shared" si="195"/>
        <v>-0.48902610323675899</v>
      </c>
      <c r="BC903" s="50"/>
      <c r="BD903" s="50"/>
    </row>
    <row r="904" spans="1:56">
      <c r="A904" s="85">
        <v>903</v>
      </c>
      <c r="B904" s="114">
        <v>0.85752816716753788</v>
      </c>
      <c r="C904" s="114">
        <v>0.29994371242493312</v>
      </c>
      <c r="D904" s="114">
        <v>0.18474893938617698</v>
      </c>
      <c r="E904" s="114">
        <v>1.5840765970210446E-2</v>
      </c>
      <c r="F904" s="114">
        <v>0.82105596059254116</v>
      </c>
      <c r="G904" s="114">
        <v>0.42141129468892302</v>
      </c>
      <c r="H904" s="114">
        <v>0.84513269412420344</v>
      </c>
      <c r="I904" s="114">
        <v>0.59533632543443482</v>
      </c>
      <c r="J904" s="114">
        <v>0.72872157166506657</v>
      </c>
      <c r="K904" s="94">
        <v>0.10383242968359641</v>
      </c>
      <c r="L904" s="95"/>
      <c r="M904" s="96">
        <v>903</v>
      </c>
      <c r="N904" s="117">
        <v>1.0692796763265073</v>
      </c>
      <c r="O904" s="117">
        <v>-0.52456240848150659</v>
      </c>
      <c r="P904" s="117">
        <v>-0.89741431123594073</v>
      </c>
      <c r="Q904" s="117">
        <v>-2.1484058062492686</v>
      </c>
      <c r="R904" s="117">
        <v>0.91939676876477361</v>
      </c>
      <c r="S904" s="117">
        <v>-0.19828435781106873</v>
      </c>
      <c r="T904" s="117">
        <v>1.0157790558497388</v>
      </c>
      <c r="U904" s="114">
        <v>0.24129388607172006</v>
      </c>
      <c r="V904" s="114">
        <v>0.60895109284287774</v>
      </c>
      <c r="W904" s="88">
        <v>-1.2600124823467835</v>
      </c>
      <c r="X904" s="50"/>
      <c r="Y904" s="89">
        <v>903</v>
      </c>
      <c r="Z904" s="114">
        <f>(幕後結果!$AB$2+幕後結果!$AB$4*幕後結果_最佳化!$N1905)*12/3</f>
        <v>1.2792742815889655</v>
      </c>
      <c r="AA904" s="114">
        <f>(幕後結果!$AC$2+幕後結果!$AC$4*幕後結果_最佳化!$O1905)*12/3</f>
        <v>1.5842980422383033</v>
      </c>
      <c r="AB904" s="114">
        <f>(幕後結果!$AD$2+幕後結果!$AD$4*幕後結果_最佳化!$P1905)*12/3</f>
        <v>-0.79838278828807763</v>
      </c>
      <c r="AC904" s="114">
        <f>(幕後結果!$AE$2+幕後結果!$AE$4*幕後結果_最佳化!$Q1905)*12/3</f>
        <v>-1.8089065444476207</v>
      </c>
      <c r="AD904" s="114">
        <f>(幕後結果!$AF$2+幕後結果!$AF$4*幕後結果_最佳化!$R1905)*12/3</f>
        <v>-6.9305136256179511E-2</v>
      </c>
      <c r="AE904" s="114">
        <f>(幕後結果!$AG$2+幕後結果!$AG$4*幕後結果_最佳化!$S1905)*12/3</f>
        <v>0.18330472936090078</v>
      </c>
      <c r="AF904" s="114">
        <f>(幕後結果!$AH$2+幕後結果!$AH$4*幕後結果_最佳化!$T1905)*12/3</f>
        <v>-0.20922499175148856</v>
      </c>
      <c r="AG904" s="114">
        <f>(幕後結果!$AI$2+幕後結果!$AI$4*幕後結果_最佳化!$U1905)*12/3</f>
        <v>-1.4321108065443025</v>
      </c>
      <c r="AH904" s="114">
        <f>(幕後結果!$AJ$2+幕後結果!$AJ$4*幕後結果_最佳化!$V1905)*12/3</f>
        <v>0.62143850389287425</v>
      </c>
      <c r="AI904" s="90">
        <f>(幕後結果!$AK$2+幕後結果!$AK$4*幕後結果_最佳化!$W1905)*12/3</f>
        <v>-0.48008226814182037</v>
      </c>
      <c r="AJ904" s="50"/>
      <c r="AK904" s="50"/>
      <c r="AL904" s="50"/>
      <c r="AM904" s="98">
        <v>903</v>
      </c>
      <c r="AN904" s="118">
        <f t="shared" si="183"/>
        <v>0.16577507000948571</v>
      </c>
      <c r="AO904" s="118">
        <f t="shared" si="184"/>
        <v>0.1062602557570597</v>
      </c>
      <c r="AP904" s="118">
        <f t="shared" si="185"/>
        <v>0.14234471301223872</v>
      </c>
      <c r="AQ904" s="118">
        <f t="shared" si="186"/>
        <v>0.11776105766629336</v>
      </c>
      <c r="AR904" s="118">
        <f t="shared" si="187"/>
        <v>1.3361595255774759E-2</v>
      </c>
      <c r="AS904" s="118">
        <f t="shared" si="188"/>
        <v>7.7845703397505059E-2</v>
      </c>
      <c r="AT904" s="118">
        <f t="shared" si="189"/>
        <v>0.14782926351353537</v>
      </c>
      <c r="AU904" s="118">
        <f t="shared" si="190"/>
        <v>2.3275610864175428E-2</v>
      </c>
      <c r="AV904" s="118">
        <f t="shared" si="191"/>
        <v>2.7124342023620362E-2</v>
      </c>
      <c r="AW904" s="118">
        <f t="shared" si="192"/>
        <v>0.17842238850031159</v>
      </c>
      <c r="AX904" s="118">
        <f t="shared" si="193"/>
        <v>0.99999999999999989</v>
      </c>
      <c r="AY904" s="118">
        <f>SUMPRODUCT(AN904:AW904,幕後結果_最佳化!$Z$1005:$AI$1005)</f>
        <v>8.3942199156548394E-2</v>
      </c>
      <c r="AZ904" s="118">
        <f>(SUMPRODUCT(AN904:AW904,MMULT(AN904:AW904,幕後結果!$AB$9:$AK$18)))*252</f>
        <v>7.3462938013759083E-2</v>
      </c>
      <c r="BA904" s="118">
        <f t="shared" si="194"/>
        <v>0.27104047301788542</v>
      </c>
      <c r="BB904" s="113">
        <f t="shared" si="195"/>
        <v>0.15142461455872719</v>
      </c>
      <c r="BC904" s="50"/>
      <c r="BD904" s="50"/>
    </row>
    <row r="905" spans="1:56">
      <c r="A905" s="85">
        <v>904</v>
      </c>
      <c r="B905" s="114">
        <v>5.8295726030194617E-2</v>
      </c>
      <c r="C905" s="114">
        <v>0.91842051326049701</v>
      </c>
      <c r="D905" s="114">
        <v>0.60314471971066763</v>
      </c>
      <c r="E905" s="114">
        <v>2.6011379902486365E-2</v>
      </c>
      <c r="F905" s="114">
        <v>0.9401542390662796</v>
      </c>
      <c r="G905" s="114">
        <v>0.73738168834329221</v>
      </c>
      <c r="H905" s="114">
        <v>9.1156186167121289E-2</v>
      </c>
      <c r="I905" s="114">
        <v>0.50257545333953968</v>
      </c>
      <c r="J905" s="114">
        <v>0.69569653073174154</v>
      </c>
      <c r="K905" s="94">
        <v>0.62397386798974375</v>
      </c>
      <c r="L905" s="95"/>
      <c r="M905" s="96">
        <v>904</v>
      </c>
      <c r="N905" s="117">
        <v>-1.5692424685015032</v>
      </c>
      <c r="O905" s="117">
        <v>1.3945255038144586</v>
      </c>
      <c r="P905" s="117">
        <v>0.26149531679185484</v>
      </c>
      <c r="Q905" s="117">
        <v>-1.94294536591466</v>
      </c>
      <c r="R905" s="117">
        <v>1.5560696886584096</v>
      </c>
      <c r="S905" s="117">
        <v>0.63529409623658684</v>
      </c>
      <c r="T905" s="117">
        <v>-1.3336689582915215</v>
      </c>
      <c r="U905" s="114">
        <v>6.4557490029832354E-3</v>
      </c>
      <c r="V905" s="114">
        <v>0.51206297149266056</v>
      </c>
      <c r="W905" s="88">
        <v>0.31593444838900853</v>
      </c>
      <c r="X905" s="50"/>
      <c r="Y905" s="89">
        <v>904</v>
      </c>
      <c r="Z905" s="114">
        <f>(幕後結果!$AB$2+幕後結果!$AB$4*幕後結果_最佳化!$N1906)*12/3</f>
        <v>-1.9965839345165508</v>
      </c>
      <c r="AA905" s="114">
        <f>(幕後結果!$AC$2+幕後結果!$AC$4*幕後結果_最佳化!$O1906)*12/3</f>
        <v>1.8273907328289589</v>
      </c>
      <c r="AB905" s="114">
        <f>(幕後結果!$AD$2+幕後結果!$AD$4*幕後結果_最佳化!$P1906)*12/3</f>
        <v>-1.6547182161938956</v>
      </c>
      <c r="AC905" s="114">
        <f>(幕後結果!$AE$2+幕後結果!$AE$4*幕後結果_最佳化!$Q1906)*12/3</f>
        <v>-1.7253114577362332</v>
      </c>
      <c r="AD905" s="114">
        <f>(幕後結果!$AF$2+幕後結果!$AF$4*幕後結果_最佳化!$R1906)*12/3</f>
        <v>4.370129480046403E-2</v>
      </c>
      <c r="AE905" s="114">
        <f>(幕後結果!$AG$2+幕後結果!$AG$4*幕後結果_最佳化!$S1906)*12/3</f>
        <v>0.79088633432543654</v>
      </c>
      <c r="AF905" s="114">
        <f>(幕後結果!$AH$2+幕後結果!$AH$4*幕後結果_最佳化!$T1906)*12/3</f>
        <v>-0.9348419497377719</v>
      </c>
      <c r="AG905" s="114">
        <f>(幕後結果!$AI$2+幕後結果!$AI$4*幕後結果_最佳化!$U1906)*12/3</f>
        <v>-2.7832644642558848</v>
      </c>
      <c r="AH905" s="114">
        <f>(幕後結果!$AJ$2+幕後結果!$AJ$4*幕後結果_最佳化!$V1906)*12/3</f>
        <v>0.33666921604602257</v>
      </c>
      <c r="AI905" s="90">
        <f>(幕後結果!$AK$2+幕後結果!$AK$4*幕後結果_最佳化!$W1906)*12/3</f>
        <v>7.4374008602676178E-2</v>
      </c>
      <c r="AJ905" s="50"/>
      <c r="AK905" s="50"/>
      <c r="AL905" s="50"/>
      <c r="AM905" s="98">
        <v>904</v>
      </c>
      <c r="AN905" s="118">
        <f t="shared" si="183"/>
        <v>8.5680829976872944E-2</v>
      </c>
      <c r="AO905" s="118">
        <f t="shared" si="184"/>
        <v>0.11747538435972532</v>
      </c>
      <c r="AP905" s="118">
        <f t="shared" si="185"/>
        <v>0.14142921052654184</v>
      </c>
      <c r="AQ905" s="118">
        <f t="shared" si="186"/>
        <v>0.10287657628380692</v>
      </c>
      <c r="AR905" s="118">
        <f t="shared" si="187"/>
        <v>6.8799116760809523E-3</v>
      </c>
      <c r="AS905" s="118">
        <f t="shared" si="188"/>
        <v>0.13208591911756215</v>
      </c>
      <c r="AT905" s="118">
        <f t="shared" si="189"/>
        <v>0.12022360901688391</v>
      </c>
      <c r="AU905" s="118">
        <f t="shared" si="190"/>
        <v>3.0461032390057138E-2</v>
      </c>
      <c r="AV905" s="118">
        <f t="shared" si="191"/>
        <v>0.12072256324540051</v>
      </c>
      <c r="AW905" s="118">
        <f t="shared" si="192"/>
        <v>0.14216496340706827</v>
      </c>
      <c r="AX905" s="118">
        <f t="shared" si="193"/>
        <v>1</v>
      </c>
      <c r="AY905" s="118">
        <f>SUMPRODUCT(AN905:AW905,幕後結果_最佳化!$Z$1005:$AI$1005)</f>
        <v>0.16417825076022258</v>
      </c>
      <c r="AZ905" s="118">
        <f>(SUMPRODUCT(AN905:AW905,MMULT(AN905:AW905,幕後結果!$AB$9:$AK$18)))*252</f>
        <v>6.4668598745760156E-2</v>
      </c>
      <c r="BA905" s="118">
        <f t="shared" si="194"/>
        <v>0.254300213813831</v>
      </c>
      <c r="BB905" s="113">
        <f t="shared" si="195"/>
        <v>0.47690974750421716</v>
      </c>
      <c r="BC905" s="50"/>
      <c r="BD905" s="50"/>
    </row>
    <row r="906" spans="1:56">
      <c r="A906" s="85">
        <v>905</v>
      </c>
      <c r="B906" s="114">
        <v>0.21001080807518835</v>
      </c>
      <c r="C906" s="114">
        <v>0.39352504334157712</v>
      </c>
      <c r="D906" s="114">
        <v>0.70591611381572017</v>
      </c>
      <c r="E906" s="114">
        <v>0.45302313450072806</v>
      </c>
      <c r="F906" s="114">
        <v>0.54112641001380446</v>
      </c>
      <c r="G906" s="114">
        <v>0.38768518258796592</v>
      </c>
      <c r="H906" s="114">
        <v>0.95161381519967714</v>
      </c>
      <c r="I906" s="114">
        <v>9.4197084317397151E-2</v>
      </c>
      <c r="J906" s="114">
        <v>0.93358790999008656</v>
      </c>
      <c r="K906" s="94">
        <v>0.17235736856996664</v>
      </c>
      <c r="L906" s="95"/>
      <c r="M906" s="96">
        <v>905</v>
      </c>
      <c r="N906" s="117">
        <v>-0.80638374575631699</v>
      </c>
      <c r="O906" s="117">
        <v>-0.2701432021638962</v>
      </c>
      <c r="P906" s="117">
        <v>0.54149307086855203</v>
      </c>
      <c r="Q906" s="117">
        <v>-0.11802699431243267</v>
      </c>
      <c r="R906" s="117">
        <v>0.10327189613342178</v>
      </c>
      <c r="S906" s="117">
        <v>-0.2853573686165321</v>
      </c>
      <c r="T906" s="117">
        <v>1.6607066877053183</v>
      </c>
      <c r="U906" s="114">
        <v>-1.3153444412083475</v>
      </c>
      <c r="V906" s="114">
        <v>1.5030576436194576</v>
      </c>
      <c r="W906" s="88">
        <v>-0.94489058799012404</v>
      </c>
      <c r="X906" s="50"/>
      <c r="Y906" s="89">
        <v>905</v>
      </c>
      <c r="Z906" s="114">
        <f>(幕後結果!$AB$2+幕後結果!$AB$4*幕後結果_最佳化!$N1907)*12/3</f>
        <v>-1.0494563845237974</v>
      </c>
      <c r="AA906" s="114">
        <f>(幕後結果!$AC$2+幕後結果!$AC$4*幕後結果_最佳化!$O1907)*12/3</f>
        <v>0.61095539517425723</v>
      </c>
      <c r="AB906" s="114">
        <f>(幕後結果!$AD$2+幕後結果!$AD$4*幕後結果_最佳化!$P1907)*12/3</f>
        <v>-1.2227862991620602</v>
      </c>
      <c r="AC906" s="114">
        <f>(幕後結果!$AE$2+幕後結果!$AE$4*幕後結果_最佳化!$Q1907)*12/3</f>
        <v>-0.67685683255580964</v>
      </c>
      <c r="AD906" s="114">
        <f>(幕後結果!$AF$2+幕後結果!$AF$4*幕後結果_最佳化!$R1907)*12/3</f>
        <v>-1.0230955737928473</v>
      </c>
      <c r="AE906" s="114">
        <f>(幕後結果!$AG$2+幕後結果!$AG$4*幕後結果_最佳化!$S1907)*12/3</f>
        <v>-5.4681503495861483E-2</v>
      </c>
      <c r="AF906" s="114">
        <f>(幕後結果!$AH$2+幕後結果!$AH$4*幕後結果_最佳化!$T1907)*12/3</f>
        <v>0.33542527401361166</v>
      </c>
      <c r="AG906" s="114">
        <f>(幕後結果!$AI$2+幕後結果!$AI$4*幕後結果_最佳化!$U1907)*12/3</f>
        <v>-3.3362074270153421</v>
      </c>
      <c r="AH906" s="114">
        <f>(幕後結果!$AJ$2+幕後結果!$AJ$4*幕後結果_最佳化!$V1907)*12/3</f>
        <v>1.6430437959450834</v>
      </c>
      <c r="AI906" s="90">
        <f>(幕後結果!$AK$2+幕後結果!$AK$4*幕後結果_最佳化!$W1907)*12/3</f>
        <v>-0.18507707917294824</v>
      </c>
      <c r="AJ906" s="50"/>
      <c r="AK906" s="50"/>
      <c r="AL906" s="50"/>
      <c r="AM906" s="98">
        <v>905</v>
      </c>
      <c r="AN906" s="118">
        <f t="shared" si="183"/>
        <v>0.16750181873733286</v>
      </c>
      <c r="AO906" s="118">
        <f t="shared" si="184"/>
        <v>0.10880563944227044</v>
      </c>
      <c r="AP906" s="118">
        <f t="shared" si="185"/>
        <v>4.8259330931059517E-2</v>
      </c>
      <c r="AQ906" s="118">
        <f t="shared" si="186"/>
        <v>8.8862518717017405E-2</v>
      </c>
      <c r="AR906" s="118">
        <f t="shared" si="187"/>
        <v>0.10149307568531139</v>
      </c>
      <c r="AS906" s="118">
        <f t="shared" si="188"/>
        <v>0.16398774596558907</v>
      </c>
      <c r="AT906" s="118">
        <f t="shared" si="189"/>
        <v>2.0261381089629056E-2</v>
      </c>
      <c r="AU906" s="118">
        <f t="shared" si="190"/>
        <v>7.0327868325151172E-2</v>
      </c>
      <c r="AV906" s="118">
        <f t="shared" si="191"/>
        <v>0.15372118566988166</v>
      </c>
      <c r="AW906" s="118">
        <f t="shared" si="192"/>
        <v>7.6779435436757415E-2</v>
      </c>
      <c r="AX906" s="118">
        <f t="shared" si="193"/>
        <v>1</v>
      </c>
      <c r="AY906" s="118">
        <f>SUMPRODUCT(AN906:AW906,幕後結果_最佳化!$Z$1005:$AI$1005)</f>
        <v>9.2240740258297038E-2</v>
      </c>
      <c r="AZ906" s="118">
        <f>(SUMPRODUCT(AN906:AW906,MMULT(AN906:AW906,幕後結果!$AB$9:$AK$18)))*252</f>
        <v>6.9552442388745389E-2</v>
      </c>
      <c r="BA906" s="118">
        <f t="shared" si="194"/>
        <v>0.26372797043306839</v>
      </c>
      <c r="BB906" s="113">
        <f t="shared" si="195"/>
        <v>0.1870895232586611</v>
      </c>
      <c r="BC906" s="50"/>
      <c r="BD906" s="50"/>
    </row>
    <row r="907" spans="1:56">
      <c r="A907" s="85">
        <v>906</v>
      </c>
      <c r="B907" s="114">
        <v>0.23403053001225493</v>
      </c>
      <c r="C907" s="114">
        <v>3.0507688281362855E-2</v>
      </c>
      <c r="D907" s="114">
        <v>0.11168063087843016</v>
      </c>
      <c r="E907" s="114">
        <v>0.31769807857817556</v>
      </c>
      <c r="F907" s="114">
        <v>1.6538237389266852E-2</v>
      </c>
      <c r="G907" s="114">
        <v>0.67110046054332573</v>
      </c>
      <c r="H907" s="114">
        <v>0.40907404231201649</v>
      </c>
      <c r="I907" s="114">
        <v>0.91252970544500789</v>
      </c>
      <c r="J907" s="114">
        <v>0.96025470255926204</v>
      </c>
      <c r="K907" s="94">
        <v>0.50057149720575089</v>
      </c>
      <c r="L907" s="95"/>
      <c r="M907" s="96">
        <v>906</v>
      </c>
      <c r="N907" s="117">
        <v>-0.7256374442619985</v>
      </c>
      <c r="O907" s="117">
        <v>-1.8733840091698579</v>
      </c>
      <c r="P907" s="117">
        <v>-1.2176388036642365</v>
      </c>
      <c r="Q907" s="117">
        <v>-0.47414549600960332</v>
      </c>
      <c r="R907" s="117">
        <v>-2.1311537868936719</v>
      </c>
      <c r="S907" s="117">
        <v>0.44295390107157834</v>
      </c>
      <c r="T907" s="117">
        <v>-0.2299275285771972</v>
      </c>
      <c r="U907" s="114">
        <v>1.3564985729550472</v>
      </c>
      <c r="V907" s="114">
        <v>1.7536494344651878</v>
      </c>
      <c r="W907" s="88">
        <v>1.4325315447684434E-3</v>
      </c>
      <c r="X907" s="50"/>
      <c r="Y907" s="89">
        <v>906</v>
      </c>
      <c r="Z907" s="114">
        <f>(幕後結果!$AB$2+幕後結果!$AB$4*幕後結果_最佳化!$N1908)*12/3</f>
        <v>-0.94920578185639448</v>
      </c>
      <c r="AA907" s="114">
        <f>(幕後結果!$AC$2+幕後結果!$AC$4*幕後結果_最佳化!$O1908)*12/3</f>
        <v>-0.99156367484242869</v>
      </c>
      <c r="AB907" s="114">
        <f>(幕後結果!$AD$2+幕後結果!$AD$4*幕後結果_最佳化!$P1908)*12/3</f>
        <v>-3.638401249147615</v>
      </c>
      <c r="AC907" s="114">
        <f>(幕後結果!$AE$2+幕後結果!$AE$4*幕後結果_最佳化!$Q1908)*12/3</f>
        <v>-1.0743963796906424</v>
      </c>
      <c r="AD907" s="114">
        <f>(幕後結果!$AF$2+幕後結果!$AF$4*幕後結果_最佳化!$R1908)*12/3</f>
        <v>-3.8834688639507982</v>
      </c>
      <c r="AE907" s="114">
        <f>(幕後結果!$AG$2+幕後結果!$AG$4*幕後結果_最佳化!$S1908)*12/3</f>
        <v>-0.30677106949172733</v>
      </c>
      <c r="AF907" s="114">
        <f>(幕後結果!$AH$2+幕後結果!$AH$4*幕後結果_最佳化!$T1908)*12/3</f>
        <v>-0.68719073290492183</v>
      </c>
      <c r="AG907" s="114">
        <f>(幕後結果!$AI$2+幕後結果!$AI$4*幕後結果_最佳化!$U1908)*12/3</f>
        <v>-0.96630823315307202</v>
      </c>
      <c r="AH907" s="114">
        <f>(幕後結果!$AJ$2+幕後結果!$AJ$4*幕後結果_最佳化!$V1908)*12/3</f>
        <v>0.9902284492226231</v>
      </c>
      <c r="AI907" s="90">
        <f>(幕後結果!$AK$2+幕後結果!$AK$4*幕後結果_最佳化!$W1908)*12/3</f>
        <v>0.47045622298976825</v>
      </c>
      <c r="AJ907" s="50"/>
      <c r="AK907" s="50"/>
      <c r="AL907" s="50"/>
      <c r="AM907" s="98">
        <v>906</v>
      </c>
      <c r="AN907" s="118">
        <f t="shared" si="183"/>
        <v>0.10375136101827973</v>
      </c>
      <c r="AO907" s="118">
        <f t="shared" si="184"/>
        <v>9.22416932014338E-2</v>
      </c>
      <c r="AP907" s="118">
        <f t="shared" si="185"/>
        <v>1.8168745947308787E-2</v>
      </c>
      <c r="AQ907" s="118">
        <f t="shared" si="186"/>
        <v>1.4531750813327566E-2</v>
      </c>
      <c r="AR907" s="118">
        <f t="shared" si="187"/>
        <v>7.2944635449189346E-2</v>
      </c>
      <c r="AS907" s="118">
        <f t="shared" si="188"/>
        <v>3.0236149807154361E-2</v>
      </c>
      <c r="AT907" s="118">
        <f t="shared" si="189"/>
        <v>0.19139562074799074</v>
      </c>
      <c r="AU907" s="118">
        <f t="shared" si="190"/>
        <v>0.14503780896862983</v>
      </c>
      <c r="AV907" s="118">
        <f t="shared" si="191"/>
        <v>0.15996610717561444</v>
      </c>
      <c r="AW907" s="118">
        <f t="shared" si="192"/>
        <v>0.17172612687107136</v>
      </c>
      <c r="AX907" s="118">
        <f t="shared" si="193"/>
        <v>1</v>
      </c>
      <c r="AY907" s="118">
        <f>SUMPRODUCT(AN907:AW907,幕後結果_最佳化!$Z$1005:$AI$1005)</f>
        <v>-1.6770383085749074E-3</v>
      </c>
      <c r="AZ907" s="118">
        <f>(SUMPRODUCT(AN907:AW907,MMULT(AN907:AW907,幕後結果!$AB$9:$AK$18)))*252</f>
        <v>5.5232867190474766E-2</v>
      </c>
      <c r="BA907" s="118">
        <f t="shared" si="194"/>
        <v>0.23501673810704371</v>
      </c>
      <c r="BB907" s="113">
        <f t="shared" si="195"/>
        <v>-0.18967601485589203</v>
      </c>
      <c r="BC907" s="50"/>
      <c r="BD907" s="50"/>
    </row>
    <row r="908" spans="1:56">
      <c r="A908" s="85">
        <v>907</v>
      </c>
      <c r="B908" s="114">
        <v>0.47169065421947387</v>
      </c>
      <c r="C908" s="114">
        <v>0.80425236352029028</v>
      </c>
      <c r="D908" s="114">
        <v>0.73899442363965195</v>
      </c>
      <c r="E908" s="114">
        <v>0.62455719135204024</v>
      </c>
      <c r="F908" s="114">
        <v>0.31653782364582117</v>
      </c>
      <c r="G908" s="114">
        <v>0.9728407019181522</v>
      </c>
      <c r="H908" s="114">
        <v>0.86351816202533027</v>
      </c>
      <c r="I908" s="114">
        <v>0.63485983215392916</v>
      </c>
      <c r="J908" s="114">
        <v>8.9085517236888734E-2</v>
      </c>
      <c r="K908" s="94">
        <v>0.68906595212083954</v>
      </c>
      <c r="L908" s="95"/>
      <c r="M908" s="96">
        <v>907</v>
      </c>
      <c r="N908" s="117">
        <v>-7.1020665361006388E-2</v>
      </c>
      <c r="O908" s="117">
        <v>0.85690882903039545</v>
      </c>
      <c r="P908" s="117">
        <v>0.64024835164742377</v>
      </c>
      <c r="Q908" s="117">
        <v>0.31747182192704426</v>
      </c>
      <c r="R908" s="117">
        <v>-0.4774023413380753</v>
      </c>
      <c r="S908" s="117">
        <v>1.9242871836319317</v>
      </c>
      <c r="T908" s="117">
        <v>1.0962630468121994</v>
      </c>
      <c r="U908" s="114">
        <v>0.34475264625803381</v>
      </c>
      <c r="V908" s="114">
        <v>-1.3464078072378232</v>
      </c>
      <c r="W908" s="88">
        <v>0.49320450399751825</v>
      </c>
      <c r="X908" s="50"/>
      <c r="Y908" s="89">
        <v>907</v>
      </c>
      <c r="Z908" s="114">
        <f>(幕後結果!$AB$2+幕後結果!$AB$4*幕後結果_最佳化!$N1909)*12/3</f>
        <v>-0.13646606020318641</v>
      </c>
      <c r="AA908" s="114">
        <f>(幕後結果!$AC$2+幕後結果!$AC$4*幕後結果_最佳化!$O1909)*12/3</f>
        <v>2.2595238353611329</v>
      </c>
      <c r="AB908" s="114">
        <f>(幕後結果!$AD$2+幕後結果!$AD$4*幕後結果_最佳化!$P1909)*12/3</f>
        <v>0.14441300964301251</v>
      </c>
      <c r="AC908" s="114">
        <f>(幕後結果!$AE$2+幕後結果!$AE$4*幕後結果_最佳化!$Q1909)*12/3</f>
        <v>-0.19581433186691144</v>
      </c>
      <c r="AD908" s="114">
        <f>(幕後結果!$AF$2+幕後結果!$AF$4*幕後結果_最佳化!$R1909)*12/3</f>
        <v>-1.0805592163997151</v>
      </c>
      <c r="AE908" s="114">
        <f>(幕後結果!$AG$2+幕後結果!$AG$4*幕後結果_最佳化!$S1909)*12/3</f>
        <v>2.3366449924421877</v>
      </c>
      <c r="AF908" s="114">
        <f>(幕後結果!$AH$2+幕後結果!$AH$4*幕後結果_最佳化!$T1909)*12/3</f>
        <v>0.18010353640060792</v>
      </c>
      <c r="AG908" s="114">
        <f>(幕後結果!$AI$2+幕後結果!$AI$4*幕後結果_最佳化!$U1909)*12/3</f>
        <v>-0.94158714089276196</v>
      </c>
      <c r="AH908" s="114">
        <f>(幕後結果!$AJ$2+幕後結果!$AJ$4*幕後結果_最佳化!$V1909)*12/3</f>
        <v>0.73148818966922324</v>
      </c>
      <c r="AI908" s="90">
        <f>(幕後結果!$AK$2+幕後結果!$AK$4*幕後結果_最佳化!$W1909)*12/3</f>
        <v>1.6127805363355658</v>
      </c>
      <c r="AJ908" s="50"/>
      <c r="AK908" s="50"/>
      <c r="AL908" s="50"/>
      <c r="AM908" s="98">
        <v>907</v>
      </c>
      <c r="AN908" s="118">
        <f t="shared" si="183"/>
        <v>6.7778352373874765E-2</v>
      </c>
      <c r="AO908" s="118">
        <f t="shared" si="184"/>
        <v>1.2348889271984163E-2</v>
      </c>
      <c r="AP908" s="118">
        <f t="shared" si="185"/>
        <v>0.11714431673148869</v>
      </c>
      <c r="AQ908" s="118">
        <f t="shared" si="186"/>
        <v>0.1289664781728162</v>
      </c>
      <c r="AR908" s="118">
        <f t="shared" si="187"/>
        <v>0.12697756975741298</v>
      </c>
      <c r="AS908" s="118">
        <f t="shared" si="188"/>
        <v>6.0431271941820817E-2</v>
      </c>
      <c r="AT908" s="118">
        <f t="shared" si="189"/>
        <v>4.7866774077659061E-2</v>
      </c>
      <c r="AU908" s="118">
        <f t="shared" si="190"/>
        <v>0.14174080159234451</v>
      </c>
      <c r="AV908" s="118">
        <f t="shared" si="191"/>
        <v>0.20657027443394119</v>
      </c>
      <c r="AW908" s="118">
        <f t="shared" si="192"/>
        <v>9.0175271646657493E-2</v>
      </c>
      <c r="AX908" s="118">
        <f t="shared" si="193"/>
        <v>0.99999999999999978</v>
      </c>
      <c r="AY908" s="118">
        <f>SUMPRODUCT(AN908:AW908,幕後結果_最佳化!$Z$1005:$AI$1005)</f>
        <v>-0.26904401800181188</v>
      </c>
      <c r="AZ908" s="118">
        <f>(SUMPRODUCT(AN908:AW908,MMULT(AN908:AW908,幕後結果!$AB$9:$AK$18)))*252</f>
        <v>6.6002712609444861E-2</v>
      </c>
      <c r="BA908" s="118">
        <f t="shared" si="194"/>
        <v>0.25690993092802944</v>
      </c>
      <c r="BB908" s="113">
        <f t="shared" si="195"/>
        <v>-1.2142154913007221</v>
      </c>
      <c r="BC908" s="50"/>
      <c r="BD908" s="50"/>
    </row>
    <row r="909" spans="1:56">
      <c r="A909" s="85">
        <v>908</v>
      </c>
      <c r="B909" s="114">
        <v>0.94857776221621171</v>
      </c>
      <c r="C909" s="114">
        <v>0.31136337497506728</v>
      </c>
      <c r="D909" s="114">
        <v>0.49999351054596741</v>
      </c>
      <c r="E909" s="114">
        <v>0.95747921351438059</v>
      </c>
      <c r="F909" s="114">
        <v>0.30720365522677673</v>
      </c>
      <c r="G909" s="114">
        <v>0.17766076141001963</v>
      </c>
      <c r="H909" s="114">
        <v>0.28766449707105157</v>
      </c>
      <c r="I909" s="114">
        <v>0.91638387888765638</v>
      </c>
      <c r="J909" s="114">
        <v>0.23927648639541088</v>
      </c>
      <c r="K909" s="94">
        <v>0.77282790103458909</v>
      </c>
      <c r="L909" s="95"/>
      <c r="M909" s="96">
        <v>908</v>
      </c>
      <c r="N909" s="117">
        <v>1.6312173028799195</v>
      </c>
      <c r="O909" s="117">
        <v>-0.49198952316687045</v>
      </c>
      <c r="P909" s="117">
        <v>-1.6266648965719908E-5</v>
      </c>
      <c r="Q909" s="117">
        <v>1.722154288342842</v>
      </c>
      <c r="R909" s="117">
        <v>-0.5037923408850723</v>
      </c>
      <c r="S909" s="117">
        <v>-0.92431656089537095</v>
      </c>
      <c r="T909" s="117">
        <v>-0.56022057573198858</v>
      </c>
      <c r="U909" s="114">
        <v>1.3811519597377362</v>
      </c>
      <c r="V909" s="114">
        <v>-0.70863183918357453</v>
      </c>
      <c r="W909" s="88">
        <v>0.74819226165291253</v>
      </c>
      <c r="X909" s="50"/>
      <c r="Y909" s="89">
        <v>908</v>
      </c>
      <c r="Z909" s="114">
        <f>(幕後結果!$AB$2+幕後結果!$AB$4*幕後結果_最佳化!$N1910)*12/3</f>
        <v>1.9769481648619143</v>
      </c>
      <c r="AA909" s="114">
        <f>(幕後結果!$AC$2+幕後結果!$AC$4*幕後結果_最佳化!$O1910)*12/3</f>
        <v>1.9882631350932982</v>
      </c>
      <c r="AB909" s="114">
        <f>(幕後結果!$AD$2+幕後結果!$AD$4*幕後結果_最佳化!$P1910)*12/3</f>
        <v>0.76339482197135089</v>
      </c>
      <c r="AC909" s="114">
        <f>(幕後結果!$AE$2+幕後結果!$AE$4*幕後結果_最佳化!$Q1910)*12/3</f>
        <v>0.71819374870296449</v>
      </c>
      <c r="AD909" s="114">
        <f>(幕後結果!$AF$2+幕後結果!$AF$4*幕後結果_最佳化!$R1910)*12/3</f>
        <v>-0.47559965566765322</v>
      </c>
      <c r="AE909" s="114">
        <f>(幕後結果!$AG$2+幕後結果!$AG$4*幕後結果_最佳化!$S1910)*12/3</f>
        <v>0.20840684489827002</v>
      </c>
      <c r="AF909" s="114">
        <f>(幕後結果!$AH$2+幕後結果!$AH$4*幕後結果_最佳化!$T1910)*12/3</f>
        <v>-0.34538515013436416</v>
      </c>
      <c r="AG909" s="114">
        <f>(幕後結果!$AI$2+幕後結果!$AI$4*幕後結果_最佳化!$U1910)*12/3</f>
        <v>1.2575824262450332</v>
      </c>
      <c r="AH909" s="114">
        <f>(幕後結果!$AJ$2+幕後結果!$AJ$4*幕後結果_最佳化!$V1910)*12/3</f>
        <v>0.48505846157590365</v>
      </c>
      <c r="AI909" s="90">
        <f>(幕後結果!$AK$2+幕後結果!$AK$4*幕後結果_最佳化!$W1910)*12/3</f>
        <v>2.6351892125872252</v>
      </c>
      <c r="AJ909" s="50"/>
      <c r="AK909" s="50"/>
      <c r="AL909" s="50"/>
      <c r="AM909" s="98">
        <v>908</v>
      </c>
      <c r="AN909" s="118">
        <f t="shared" si="183"/>
        <v>9.8377792852086504E-2</v>
      </c>
      <c r="AO909" s="118">
        <f t="shared" si="184"/>
        <v>3.725566008360276E-2</v>
      </c>
      <c r="AP909" s="118">
        <f t="shared" si="185"/>
        <v>7.5623842939960672E-3</v>
      </c>
      <c r="AQ909" s="118">
        <f t="shared" si="186"/>
        <v>0.10391581151955545</v>
      </c>
      <c r="AR909" s="118">
        <f t="shared" si="187"/>
        <v>0.1515107405355883</v>
      </c>
      <c r="AS909" s="118">
        <f t="shared" si="188"/>
        <v>2.5016449905921737E-2</v>
      </c>
      <c r="AT909" s="118">
        <f t="shared" si="189"/>
        <v>2.4798041330880909E-2</v>
      </c>
      <c r="AU909" s="118">
        <f t="shared" si="190"/>
        <v>0.19619422838434716</v>
      </c>
      <c r="AV909" s="118">
        <f t="shared" si="191"/>
        <v>0.16093657333938</v>
      </c>
      <c r="AW909" s="118">
        <f t="shared" si="192"/>
        <v>0.19443231775464118</v>
      </c>
      <c r="AX909" s="118">
        <f t="shared" si="193"/>
        <v>1</v>
      </c>
      <c r="AY909" s="118">
        <f>SUMPRODUCT(AN909:AW909,幕後結果_最佳化!$Z$1005:$AI$1005)</f>
        <v>-0.19741422236341327</v>
      </c>
      <c r="AZ909" s="118">
        <f>(SUMPRODUCT(AN909:AW909,MMULT(AN909:AW909,幕後結果!$AB$9:$AK$18)))*252</f>
        <v>7.2322276784495182E-2</v>
      </c>
      <c r="BA909" s="118">
        <f t="shared" si="194"/>
        <v>0.2689280141310964</v>
      </c>
      <c r="BB909" s="113">
        <f t="shared" si="195"/>
        <v>-0.89360055381313097</v>
      </c>
      <c r="BC909" s="50"/>
      <c r="BD909" s="50"/>
    </row>
    <row r="910" spans="1:56">
      <c r="A910" s="85">
        <v>909</v>
      </c>
      <c r="B910" s="114">
        <v>0.80056265219594702</v>
      </c>
      <c r="C910" s="114">
        <v>0.71855787218945033</v>
      </c>
      <c r="D910" s="114">
        <v>0.21489234876707597</v>
      </c>
      <c r="E910" s="114">
        <v>0.3055394915981815</v>
      </c>
      <c r="F910" s="114">
        <v>0.74941511970108121</v>
      </c>
      <c r="G910" s="114">
        <v>0.91688899767085252</v>
      </c>
      <c r="H910" s="114">
        <v>5.0648328627429517E-2</v>
      </c>
      <c r="I910" s="114">
        <v>0.13636961803730374</v>
      </c>
      <c r="J910" s="114">
        <v>0.99137975362861952</v>
      </c>
      <c r="K910" s="94">
        <v>0.84446725277324974</v>
      </c>
      <c r="L910" s="95"/>
      <c r="M910" s="96">
        <v>909</v>
      </c>
      <c r="N910" s="117">
        <v>0.84363268198612695</v>
      </c>
      <c r="O910" s="117">
        <v>0.57856273470608888</v>
      </c>
      <c r="P910" s="117">
        <v>-0.78956013484217491</v>
      </c>
      <c r="Q910" s="117">
        <v>-0.50853388312566083</v>
      </c>
      <c r="R910" s="117">
        <v>0.67265035127132866</v>
      </c>
      <c r="S910" s="117">
        <v>1.3844457626678262</v>
      </c>
      <c r="T910" s="117">
        <v>-1.6385996885482401</v>
      </c>
      <c r="U910" s="114">
        <v>-1.0967762012489237</v>
      </c>
      <c r="V910" s="114">
        <v>2.3815384091634679</v>
      </c>
      <c r="W910" s="88">
        <v>1.0129888338993129</v>
      </c>
      <c r="X910" s="50"/>
      <c r="Y910" s="89">
        <v>909</v>
      </c>
      <c r="Z910" s="114">
        <f>(幕後結果!$AB$2+幕後結果!$AB$4*幕後結果_最佳化!$N1911)*12/3</f>
        <v>0.9991221662093791</v>
      </c>
      <c r="AA910" s="114">
        <f>(幕後結果!$AC$2+幕後結果!$AC$4*幕後結果_最佳化!$O1911)*12/3</f>
        <v>2.5748354350779978</v>
      </c>
      <c r="AB910" s="114">
        <f>(幕後結果!$AD$2+幕後結果!$AD$4*幕後結果_最佳化!$P1911)*12/3</f>
        <v>-0.47409014987187637</v>
      </c>
      <c r="AC910" s="114">
        <f>(幕後結果!$AE$2+幕後結果!$AE$4*幕後結果_最佳化!$Q1911)*12/3</f>
        <v>-0.65830244167266327</v>
      </c>
      <c r="AD910" s="114">
        <f>(幕後結果!$AF$2+幕後結果!$AF$4*幕後結果_最佳化!$R1911)*12/3</f>
        <v>5.5328790703511932E-2</v>
      </c>
      <c r="AE910" s="114">
        <f>(幕後結果!$AG$2+幕後結果!$AG$4*幕後結果_最佳化!$S1911)*12/3</f>
        <v>2.0070056219284802</v>
      </c>
      <c r="AF910" s="114">
        <f>(幕後結果!$AH$2+幕後結果!$AH$4*幕後結果_最佳化!$T1911)*12/3</f>
        <v>-0.982811094580749</v>
      </c>
      <c r="AG910" s="114">
        <f>(幕後結果!$AI$2+幕後結果!$AI$4*幕後結果_最佳化!$U1911)*12/3</f>
        <v>-3.2471061309352103</v>
      </c>
      <c r="AH910" s="114">
        <f>(幕後結果!$AJ$2+幕後結果!$AJ$4*幕後結果_最佳化!$V1911)*12/3</f>
        <v>1.3978650456072836</v>
      </c>
      <c r="AI910" s="90">
        <f>(幕後結果!$AK$2+幕後結果!$AK$4*幕後結果_最佳化!$W1911)*12/3</f>
        <v>1.4189755875938055</v>
      </c>
      <c r="AJ910" s="50"/>
      <c r="AK910" s="50"/>
      <c r="AL910" s="50"/>
      <c r="AM910" s="98">
        <v>909</v>
      </c>
      <c r="AN910" s="118">
        <f t="shared" si="183"/>
        <v>0.12764816417250643</v>
      </c>
      <c r="AO910" s="118">
        <f t="shared" si="184"/>
        <v>9.2278749600415391E-2</v>
      </c>
      <c r="AP910" s="118">
        <f t="shared" si="185"/>
        <v>1.135611666404957E-2</v>
      </c>
      <c r="AQ910" s="118">
        <f t="shared" si="186"/>
        <v>7.9788106452202814E-2</v>
      </c>
      <c r="AR910" s="118">
        <f t="shared" si="187"/>
        <v>0.12361269385138153</v>
      </c>
      <c r="AS910" s="118">
        <f t="shared" si="188"/>
        <v>7.8359449900104489E-2</v>
      </c>
      <c r="AT910" s="118">
        <f t="shared" si="189"/>
        <v>0.14098542717664991</v>
      </c>
      <c r="AU910" s="118">
        <f t="shared" si="190"/>
        <v>1.6679970152791858E-2</v>
      </c>
      <c r="AV910" s="118">
        <f t="shared" si="191"/>
        <v>0.1435048418266896</v>
      </c>
      <c r="AW910" s="118">
        <f t="shared" si="192"/>
        <v>0.18578648020320845</v>
      </c>
      <c r="AX910" s="118">
        <f t="shared" si="193"/>
        <v>1.0000000000000002</v>
      </c>
      <c r="AY910" s="118">
        <f>SUMPRODUCT(AN910:AW910,幕後結果_最佳化!$Z$1005:$AI$1005)</f>
        <v>0.17708814159911709</v>
      </c>
      <c r="AZ910" s="118">
        <f>(SUMPRODUCT(AN910:AW910,MMULT(AN910:AW910,幕後結果!$AB$9:$AK$18)))*252</f>
        <v>5.1133323031849982E-2</v>
      </c>
      <c r="BA910" s="118">
        <f t="shared" si="194"/>
        <v>0.22612678530384228</v>
      </c>
      <c r="BB910" s="113">
        <f t="shared" si="195"/>
        <v>0.59341993218013089</v>
      </c>
      <c r="BC910" s="50"/>
      <c r="BD910" s="50"/>
    </row>
    <row r="911" spans="1:56">
      <c r="A911" s="85">
        <v>910</v>
      </c>
      <c r="B911" s="114">
        <v>0.11317202950710037</v>
      </c>
      <c r="C911" s="114">
        <v>0.6999736207275844</v>
      </c>
      <c r="D911" s="114">
        <v>0.92346180409952616</v>
      </c>
      <c r="E911" s="114">
        <v>0.24302532613942707</v>
      </c>
      <c r="F911" s="114">
        <v>0.86317362900530026</v>
      </c>
      <c r="G911" s="114">
        <v>2.5605239738768937E-2</v>
      </c>
      <c r="H911" s="114">
        <v>0.99483441641750936</v>
      </c>
      <c r="I911" s="114">
        <v>0.53151354443936483</v>
      </c>
      <c r="J911" s="114">
        <v>0.33268800903328088</v>
      </c>
      <c r="K911" s="94">
        <v>0.21734213576320638</v>
      </c>
      <c r="L911" s="95"/>
      <c r="M911" s="96">
        <v>910</v>
      </c>
      <c r="N911" s="117">
        <v>-1.2098301902965409</v>
      </c>
      <c r="O911" s="117">
        <v>0.52432464469527795</v>
      </c>
      <c r="P911" s="117">
        <v>1.4287489892600256</v>
      </c>
      <c r="Q911" s="117">
        <v>-0.69660399938437412</v>
      </c>
      <c r="R911" s="117">
        <v>1.0946893819020613</v>
      </c>
      <c r="S911" s="117">
        <v>-1.9497117967124413</v>
      </c>
      <c r="T911" s="117">
        <v>2.5645433547372045</v>
      </c>
      <c r="U911" s="114">
        <v>7.9075071941786132E-2</v>
      </c>
      <c r="V911" s="114">
        <v>-0.43250279937415853</v>
      </c>
      <c r="W911" s="88">
        <v>-0.78120102405293934</v>
      </c>
      <c r="X911" s="50"/>
      <c r="Y911" s="89">
        <v>910</v>
      </c>
      <c r="Z911" s="114">
        <f>(幕後結果!$AB$2+幕後結果!$AB$4*幕後結果_最佳化!$N1912)*12/3</f>
        <v>-1.5503554778652333</v>
      </c>
      <c r="AA911" s="114">
        <f>(幕後結果!$AC$2+幕後結果!$AC$4*幕後結果_最佳化!$O1912)*12/3</f>
        <v>1.1655571745333262</v>
      </c>
      <c r="AB911" s="114">
        <f>(幕後結果!$AD$2+幕後結果!$AD$4*幕後結果_最佳化!$P1912)*12/3</f>
        <v>-0.40376433906785375</v>
      </c>
      <c r="AC911" s="114">
        <f>(幕後結果!$AE$2+幕後結果!$AE$4*幕後結果_最佳化!$Q1912)*12/3</f>
        <v>-0.99821086838806539</v>
      </c>
      <c r="AD911" s="114">
        <f>(幕後結果!$AF$2+幕後結果!$AF$4*幕後結果_最佳化!$R1912)*12/3</f>
        <v>-3.3110590423548469E-3</v>
      </c>
      <c r="AE911" s="114">
        <f>(幕後結果!$AG$2+幕後結果!$AG$4*幕後結果_最佳化!$S1912)*12/3</f>
        <v>-1.3542136319225191</v>
      </c>
      <c r="AF911" s="114">
        <f>(幕後結果!$AH$2+幕後結果!$AH$4*幕後結果_最佳化!$T1912)*12/3</f>
        <v>0.72948501996919213</v>
      </c>
      <c r="AG911" s="114">
        <f>(幕後結果!$AI$2+幕後結果!$AI$4*幕後結果_最佳化!$U1912)*12/3</f>
        <v>-1.3769113238190063</v>
      </c>
      <c r="AH911" s="114">
        <f>(幕後結果!$AJ$2+幕後結果!$AJ$4*幕後結果_最佳化!$V1912)*12/3</f>
        <v>0.87047667807317686</v>
      </c>
      <c r="AI911" s="90">
        <f>(幕後結果!$AK$2+幕後結果!$AK$4*幕後結果_最佳化!$W1912)*12/3</f>
        <v>0.10618537734447953</v>
      </c>
      <c r="AJ911" s="50"/>
      <c r="AK911" s="50"/>
      <c r="AL911" s="50"/>
      <c r="AM911" s="98">
        <v>910</v>
      </c>
      <c r="AN911" s="118">
        <f t="shared" si="183"/>
        <v>0.14381703188013112</v>
      </c>
      <c r="AO911" s="118">
        <f t="shared" si="184"/>
        <v>7.6102978878080013E-2</v>
      </c>
      <c r="AP911" s="118">
        <f t="shared" si="185"/>
        <v>0.14745231292859326</v>
      </c>
      <c r="AQ911" s="118">
        <f t="shared" si="186"/>
        <v>2.2007341304404314E-2</v>
      </c>
      <c r="AR911" s="118">
        <f t="shared" si="187"/>
        <v>0.15568665175190094</v>
      </c>
      <c r="AS911" s="118">
        <f t="shared" si="188"/>
        <v>0.15670749477095755</v>
      </c>
      <c r="AT911" s="118">
        <f t="shared" si="189"/>
        <v>4.9655821417860853E-2</v>
      </c>
      <c r="AU911" s="118">
        <f t="shared" si="190"/>
        <v>3.310152663152105E-2</v>
      </c>
      <c r="AV911" s="118">
        <f t="shared" si="191"/>
        <v>0.1468562371653887</v>
      </c>
      <c r="AW911" s="118">
        <f t="shared" si="192"/>
        <v>6.8612603271162087E-2</v>
      </c>
      <c r="AX911" s="118">
        <f t="shared" si="193"/>
        <v>0.99999999999999978</v>
      </c>
      <c r="AY911" s="118">
        <f>SUMPRODUCT(AN911:AW911,幕後結果_最佳化!$Z$1005:$AI$1005)</f>
        <v>-1.0134748915761632E-2</v>
      </c>
      <c r="AZ911" s="118">
        <f>(SUMPRODUCT(AN911:AW911,MMULT(AN911:AW911,幕後結果!$AB$9:$AK$18)))*252</f>
        <v>8.3119145079382312E-2</v>
      </c>
      <c r="BA911" s="118">
        <f t="shared" si="194"/>
        <v>0.28830391096789221</v>
      </c>
      <c r="BB911" s="113">
        <f t="shared" si="195"/>
        <v>-0.18395431660192774</v>
      </c>
      <c r="BC911" s="50"/>
      <c r="BD911" s="50"/>
    </row>
    <row r="912" spans="1:56">
      <c r="A912" s="85">
        <v>911</v>
      </c>
      <c r="B912" s="114">
        <v>0.77306909148130631</v>
      </c>
      <c r="C912" s="114">
        <v>0.19718891832646346</v>
      </c>
      <c r="D912" s="114">
        <v>0.70185259466678818</v>
      </c>
      <c r="E912" s="114">
        <v>0.23670034135764295</v>
      </c>
      <c r="F912" s="114">
        <v>0.13122145721602596</v>
      </c>
      <c r="G912" s="114">
        <v>0.61760604661364482</v>
      </c>
      <c r="H912" s="114">
        <v>0.9908347342068955</v>
      </c>
      <c r="I912" s="114">
        <v>0.41771546831525108</v>
      </c>
      <c r="J912" s="114">
        <v>0.92716989067668809</v>
      </c>
      <c r="K912" s="94">
        <v>0.2323837956670316</v>
      </c>
      <c r="L912" s="95"/>
      <c r="M912" s="96">
        <v>911</v>
      </c>
      <c r="N912" s="117">
        <v>0.74899234877264376</v>
      </c>
      <c r="O912" s="117">
        <v>-0.85170501468122117</v>
      </c>
      <c r="P912" s="117">
        <v>0.52973625018182757</v>
      </c>
      <c r="Q912" s="117">
        <v>-0.7169569136057341</v>
      </c>
      <c r="R912" s="117">
        <v>-1.1206358126549336</v>
      </c>
      <c r="S912" s="117">
        <v>0.29919940038857207</v>
      </c>
      <c r="T912" s="117">
        <v>2.358872923917787</v>
      </c>
      <c r="U912" s="114">
        <v>-0.20774134062158298</v>
      </c>
      <c r="V912" s="114">
        <v>1.4550326649357064</v>
      </c>
      <c r="W912" s="88">
        <v>-0.73101892849221739</v>
      </c>
      <c r="X912" s="50"/>
      <c r="Y912" s="89">
        <v>911</v>
      </c>
      <c r="Z912" s="114">
        <f>(幕後結果!$AB$2+幕後結果!$AB$4*幕後結果_最佳化!$N1913)*12/3</f>
        <v>0.88162142294669144</v>
      </c>
      <c r="AA912" s="114">
        <f>(幕後結果!$AC$2+幕後結果!$AC$4*幕後結果_最佳化!$O1913)*12/3</f>
        <v>1.035370140246898</v>
      </c>
      <c r="AB912" s="114">
        <f>(幕後結果!$AD$2+幕後結果!$AD$4*幕後結果_最佳化!$P1913)*12/3</f>
        <v>0.21168806637400284</v>
      </c>
      <c r="AC912" s="114">
        <f>(幕後結果!$AE$2+幕後結果!$AE$4*幕後結果_最佳化!$Q1913)*12/3</f>
        <v>-0.97016964151725082</v>
      </c>
      <c r="AD912" s="114">
        <f>(幕後結果!$AF$2+幕後結果!$AF$4*幕後結果_最佳化!$R1913)*12/3</f>
        <v>-1.8703582026503798</v>
      </c>
      <c r="AE912" s="114">
        <f>(幕後結果!$AG$2+幕後結果!$AG$4*幕後結果_最佳化!$S1913)*12/3</f>
        <v>0.4743415911329727</v>
      </c>
      <c r="AF912" s="114">
        <f>(幕後結果!$AH$2+幕後結果!$AH$4*幕後結果_最佳化!$T1913)*12/3</f>
        <v>0.40762778283498607</v>
      </c>
      <c r="AG912" s="114">
        <f>(幕後結果!$AI$2+幕後結果!$AI$4*幕後結果_最佳化!$U1913)*12/3</f>
        <v>-1.5350690818836219</v>
      </c>
      <c r="AH912" s="114">
        <f>(幕後結果!$AJ$2+幕後結果!$AJ$4*幕後結果_最佳化!$V1913)*12/3</f>
        <v>1.765160446872051</v>
      </c>
      <c r="AI912" s="90">
        <f>(幕後結果!$AK$2+幕後結果!$AK$4*幕後結果_最佳化!$W1913)*12/3</f>
        <v>0.26761721604996525</v>
      </c>
      <c r="AJ912" s="50"/>
      <c r="AK912" s="50"/>
      <c r="AL912" s="50"/>
      <c r="AM912" s="98">
        <v>911</v>
      </c>
      <c r="AN912" s="118">
        <f t="shared" si="183"/>
        <v>2.8525747769118145E-3</v>
      </c>
      <c r="AO912" s="118">
        <f t="shared" si="184"/>
        <v>0.17020328203779483</v>
      </c>
      <c r="AP912" s="118">
        <f t="shared" si="185"/>
        <v>0.17811957899671574</v>
      </c>
      <c r="AQ912" s="118">
        <f t="shared" si="186"/>
        <v>0.11098289190976621</v>
      </c>
      <c r="AR912" s="118">
        <f t="shared" si="187"/>
        <v>0.12395048010785151</v>
      </c>
      <c r="AS912" s="118">
        <f t="shared" si="188"/>
        <v>9.6621335544913048E-2</v>
      </c>
      <c r="AT912" s="118">
        <f t="shared" si="189"/>
        <v>0.16121056105597731</v>
      </c>
      <c r="AU912" s="118">
        <f t="shared" si="190"/>
        <v>3.8450592675437045E-2</v>
      </c>
      <c r="AV912" s="118">
        <f t="shared" si="191"/>
        <v>3.0406149385547431E-2</v>
      </c>
      <c r="AW912" s="118">
        <f t="shared" si="192"/>
        <v>8.7202553509085165E-2</v>
      </c>
      <c r="AX912" s="118">
        <f t="shared" si="193"/>
        <v>1</v>
      </c>
      <c r="AY912" s="118">
        <f>SUMPRODUCT(AN912:AW912,幕後結果_最佳化!$Z$1005:$AI$1005)</f>
        <v>-4.8601060049768122E-2</v>
      </c>
      <c r="AZ912" s="118">
        <f>(SUMPRODUCT(AN912:AW912,MMULT(AN912:AW912,幕後結果!$AB$9:$AK$18)))*252</f>
        <v>7.3470826133960596E-2</v>
      </c>
      <c r="BA912" s="118">
        <f t="shared" si="194"/>
        <v>0.2710550241813654</v>
      </c>
      <c r="BB912" s="113">
        <f t="shared" si="195"/>
        <v>-0.33757374660778816</v>
      </c>
      <c r="BC912" s="50"/>
      <c r="BD912" s="50"/>
    </row>
    <row r="913" spans="1:56">
      <c r="A913" s="85">
        <v>912</v>
      </c>
      <c r="B913" s="114">
        <v>0.57672234987297766</v>
      </c>
      <c r="C913" s="114">
        <v>0.10899682577862579</v>
      </c>
      <c r="D913" s="114">
        <v>0.91517287363618727</v>
      </c>
      <c r="E913" s="114">
        <v>0.60657467403503795</v>
      </c>
      <c r="F913" s="114">
        <v>0.19420421649428454</v>
      </c>
      <c r="G913" s="114">
        <v>0.86805668087506604</v>
      </c>
      <c r="H913" s="114">
        <v>0.21594093509980916</v>
      </c>
      <c r="I913" s="114">
        <v>0.762131119370967</v>
      </c>
      <c r="J913" s="114">
        <v>0.86323709824636552</v>
      </c>
      <c r="K913" s="94">
        <v>0.1287304568166403</v>
      </c>
      <c r="L913" s="95"/>
      <c r="M913" s="96">
        <v>912</v>
      </c>
      <c r="N913" s="117">
        <v>0.19351545911417592</v>
      </c>
      <c r="O913" s="117">
        <v>-1.2318807009527957</v>
      </c>
      <c r="P913" s="117">
        <v>1.3733156072133708</v>
      </c>
      <c r="Q913" s="117">
        <v>0.27040245458539813</v>
      </c>
      <c r="R913" s="117">
        <v>-0.86250727225796664</v>
      </c>
      <c r="S913" s="117">
        <v>1.1172518931123672</v>
      </c>
      <c r="T913" s="117">
        <v>-0.78597544953130249</v>
      </c>
      <c r="U913" s="114">
        <v>0.71317453602043857</v>
      </c>
      <c r="V913" s="114">
        <v>1.0949790758236253</v>
      </c>
      <c r="W913" s="88">
        <v>-1.1324128293901956</v>
      </c>
      <c r="X913" s="50"/>
      <c r="Y913" s="89">
        <v>912</v>
      </c>
      <c r="Z913" s="114">
        <f>(幕後結果!$AB$2+幕後結果!$AB$4*幕後結果_最佳化!$N1914)*12/3</f>
        <v>0.1919688701298409</v>
      </c>
      <c r="AA913" s="114">
        <f>(幕後結果!$AC$2+幕後結果!$AC$4*幕後結果_最佳化!$O1914)*12/3</f>
        <v>0.27667918851899409</v>
      </c>
      <c r="AB913" s="114">
        <f>(幕後結果!$AD$2+幕後結果!$AD$4*幕後結果_最佳化!$P1914)*12/3</f>
        <v>0.33425416308884004</v>
      </c>
      <c r="AC913" s="114">
        <f>(幕後結果!$AE$2+幕後結果!$AE$4*幕後結果_最佳化!$Q1914)*12/3</f>
        <v>-0.44245538485098229</v>
      </c>
      <c r="AD913" s="114">
        <f>(幕後結果!$AF$2+幕後結果!$AF$4*幕後結果_最佳化!$R1914)*12/3</f>
        <v>-1.5620233081721377</v>
      </c>
      <c r="AE913" s="114">
        <f>(幕後結果!$AG$2+幕後結果!$AG$4*幕後結果_最佳化!$S1914)*12/3</f>
        <v>1.2614823790613603</v>
      </c>
      <c r="AF913" s="114">
        <f>(幕後結果!$AH$2+幕後結果!$AH$4*幕後結果_最佳化!$T1914)*12/3</f>
        <v>-0.6841822032217677</v>
      </c>
      <c r="AG913" s="114">
        <f>(幕後結果!$AI$2+幕後結果!$AI$4*幕後結果_最佳化!$U1914)*12/3</f>
        <v>-0.11007876682707884</v>
      </c>
      <c r="AH913" s="114">
        <f>(幕後結果!$AJ$2+幕後結果!$AJ$4*幕後結果_最佳化!$V1914)*12/3</f>
        <v>1.1118814454224004</v>
      </c>
      <c r="AI913" s="90">
        <f>(幕後結果!$AK$2+幕後結果!$AK$4*幕後結果_最佳化!$W1914)*12/3</f>
        <v>-3.5622864256683595E-2</v>
      </c>
      <c r="AJ913" s="50"/>
      <c r="AK913" s="50"/>
      <c r="AL913" s="50"/>
      <c r="AM913" s="98">
        <v>912</v>
      </c>
      <c r="AN913" s="118">
        <f t="shared" si="183"/>
        <v>9.2023230855608748E-2</v>
      </c>
      <c r="AO913" s="118">
        <f t="shared" si="184"/>
        <v>0.12365234952794311</v>
      </c>
      <c r="AP913" s="118">
        <f t="shared" si="185"/>
        <v>0.1559558623345623</v>
      </c>
      <c r="AQ913" s="118">
        <f t="shared" si="186"/>
        <v>0.1126680645213389</v>
      </c>
      <c r="AR913" s="118">
        <f t="shared" si="187"/>
        <v>4.7815599431044187E-2</v>
      </c>
      <c r="AS913" s="118">
        <f t="shared" si="188"/>
        <v>0.10279192013080564</v>
      </c>
      <c r="AT913" s="118">
        <f t="shared" si="189"/>
        <v>7.3419697241233983E-2</v>
      </c>
      <c r="AU913" s="118">
        <f t="shared" si="190"/>
        <v>2.2577246848013949E-3</v>
      </c>
      <c r="AV913" s="118">
        <f t="shared" si="191"/>
        <v>0.14060835090970866</v>
      </c>
      <c r="AW913" s="118">
        <f t="shared" si="192"/>
        <v>0.14880720036295325</v>
      </c>
      <c r="AX913" s="118">
        <f t="shared" si="193"/>
        <v>1</v>
      </c>
      <c r="AY913" s="118">
        <f>SUMPRODUCT(AN913:AW913,幕後結果_最佳化!$Z$1005:$AI$1005)</f>
        <v>0.18656246353880596</v>
      </c>
      <c r="AZ913" s="118">
        <f>(SUMPRODUCT(AN913:AW913,MMULT(AN913:AW913,幕後結果!$AB$9:$AK$18)))*252</f>
        <v>7.0200625318135715E-2</v>
      </c>
      <c r="BA913" s="118">
        <f t="shared" si="194"/>
        <v>0.26495400604281438</v>
      </c>
      <c r="BB913" s="113">
        <f t="shared" si="195"/>
        <v>0.54221661217528938</v>
      </c>
      <c r="BC913" s="50"/>
      <c r="BD913" s="50"/>
    </row>
    <row r="914" spans="1:56">
      <c r="A914" s="85">
        <v>913</v>
      </c>
      <c r="B914" s="114">
        <v>0.13111116593527128</v>
      </c>
      <c r="C914" s="114">
        <v>0.26232302124182771</v>
      </c>
      <c r="D914" s="114">
        <v>0.17582250530808796</v>
      </c>
      <c r="E914" s="114">
        <v>0.52819991119664311</v>
      </c>
      <c r="F914" s="114">
        <v>0.94863909975947935</v>
      </c>
      <c r="G914" s="114">
        <v>0.91646702291199467</v>
      </c>
      <c r="H914" s="114">
        <v>0.18364808657260601</v>
      </c>
      <c r="I914" s="114">
        <v>7.4807410033016053E-2</v>
      </c>
      <c r="J914" s="114">
        <v>0.77943371135234729</v>
      </c>
      <c r="K914" s="94">
        <v>0.72537528622797454</v>
      </c>
      <c r="L914" s="95"/>
      <c r="M914" s="96">
        <v>913</v>
      </c>
      <c r="N914" s="117">
        <v>-1.1211539633298406</v>
      </c>
      <c r="O914" s="117">
        <v>-0.63620004708415867</v>
      </c>
      <c r="P914" s="117">
        <v>-0.93140324948344322</v>
      </c>
      <c r="Q914" s="117">
        <v>7.0745663542301274E-2</v>
      </c>
      <c r="R914" s="117">
        <v>1.6317991688786271</v>
      </c>
      <c r="S914" s="117">
        <v>1.3816930991620524</v>
      </c>
      <c r="T914" s="117">
        <v>-0.90154960235251758</v>
      </c>
      <c r="U914" s="114">
        <v>-1.4408933323618971</v>
      </c>
      <c r="V914" s="114">
        <v>0.77028209123958291</v>
      </c>
      <c r="W914" s="88">
        <v>0.59888522085318441</v>
      </c>
      <c r="X914" s="50"/>
      <c r="Y914" s="89">
        <v>913</v>
      </c>
      <c r="Z914" s="114">
        <f>(幕後結果!$AB$2+幕後結果!$AB$4*幕後結果_最佳化!$N1915)*12/3</f>
        <v>-1.4402594730803131</v>
      </c>
      <c r="AA914" s="114">
        <f>(幕後結果!$AC$2+幕後結果!$AC$4*幕後結果_最佳化!$O1915)*12/3</f>
        <v>2.5475034474784497E-2</v>
      </c>
      <c r="AB914" s="114">
        <f>(幕後結果!$AD$2+幕後結果!$AD$4*幕後結果_最佳化!$P1915)*12/3</f>
        <v>-3.2563480475887161</v>
      </c>
      <c r="AC914" s="114">
        <f>(幕後結果!$AE$2+幕後結果!$AE$4*幕後結果_最佳化!$Q1915)*12/3</f>
        <v>-0.62483863252275951</v>
      </c>
      <c r="AD914" s="114">
        <f>(幕後結果!$AF$2+幕後結果!$AF$4*幕後結果_最佳化!$R1915)*12/3</f>
        <v>0.18333831042896431</v>
      </c>
      <c r="AE914" s="114">
        <f>(幕後結果!$AG$2+幕後結果!$AG$4*幕後結果_最佳化!$S1915)*12/3</f>
        <v>1.4616459460240312</v>
      </c>
      <c r="AF914" s="114">
        <f>(幕後結果!$AH$2+幕後結果!$AH$4*幕後結果_最佳化!$T1915)*12/3</f>
        <v>-0.60465640466219539</v>
      </c>
      <c r="AG914" s="114">
        <f>(幕後結果!$AI$2+幕後結果!$AI$4*幕後結果_最佳化!$U1915)*12/3</f>
        <v>-3.7795051022418669</v>
      </c>
      <c r="AH914" s="114">
        <f>(幕後結果!$AJ$2+幕後結果!$AJ$4*幕後結果_最佳化!$V1915)*12/3</f>
        <v>0.65490291128587208</v>
      </c>
      <c r="AI914" s="90">
        <f>(幕後結果!$AK$2+幕後結果!$AK$4*幕後結果_最佳化!$W1915)*12/3</f>
        <v>0.9270235477525155</v>
      </c>
      <c r="AJ914" s="50"/>
      <c r="AK914" s="50"/>
      <c r="AL914" s="50"/>
      <c r="AM914" s="98">
        <v>913</v>
      </c>
      <c r="AN914" s="118">
        <f t="shared" si="183"/>
        <v>7.8345945251391352E-2</v>
      </c>
      <c r="AO914" s="118">
        <f t="shared" si="184"/>
        <v>0.1521663183034801</v>
      </c>
      <c r="AP914" s="118">
        <f t="shared" si="185"/>
        <v>0.15123858470318535</v>
      </c>
      <c r="AQ914" s="118">
        <f t="shared" si="186"/>
        <v>0.14263863375700983</v>
      </c>
      <c r="AR914" s="118">
        <f t="shared" si="187"/>
        <v>2.1360283983969035E-2</v>
      </c>
      <c r="AS914" s="118">
        <f t="shared" si="188"/>
        <v>5.8919691590548273E-2</v>
      </c>
      <c r="AT914" s="118">
        <f t="shared" si="189"/>
        <v>8.3033433741723089E-2</v>
      </c>
      <c r="AU914" s="118">
        <f t="shared" si="190"/>
        <v>0.16140976611946614</v>
      </c>
      <c r="AV914" s="118">
        <f t="shared" si="191"/>
        <v>0.11174946082468118</v>
      </c>
      <c r="AW914" s="118">
        <f t="shared" si="192"/>
        <v>3.9137881724545694E-2</v>
      </c>
      <c r="AX914" s="118">
        <f t="shared" si="193"/>
        <v>1</v>
      </c>
      <c r="AY914" s="118">
        <f>SUMPRODUCT(AN914:AW914,幕後結果_最佳化!$Z$1005:$AI$1005)</f>
        <v>-0.15779121199493959</v>
      </c>
      <c r="AZ914" s="118">
        <f>(SUMPRODUCT(AN914:AW914,MMULT(AN914:AW914,幕後結果!$AB$9:$AK$18)))*252</f>
        <v>7.9545384505161576E-2</v>
      </c>
      <c r="BA914" s="118">
        <f t="shared" si="194"/>
        <v>0.2820379132406875</v>
      </c>
      <c r="BB914" s="113">
        <f t="shared" si="195"/>
        <v>-0.71157529740929659</v>
      </c>
      <c r="BC914" s="50"/>
      <c r="BD914" s="50"/>
    </row>
    <row r="915" spans="1:56">
      <c r="A915" s="85">
        <v>914</v>
      </c>
      <c r="B915" s="114">
        <v>0.17269277781888737</v>
      </c>
      <c r="C915" s="114">
        <v>0.77564743336243369</v>
      </c>
      <c r="D915" s="114">
        <v>0.15252125686187479</v>
      </c>
      <c r="E915" s="114">
        <v>0.88070629739485917</v>
      </c>
      <c r="F915" s="114">
        <v>0.66021767054431479</v>
      </c>
      <c r="G915" s="114">
        <v>4.4662397153919287E-2</v>
      </c>
      <c r="H915" s="114">
        <v>0.85939980318018927</v>
      </c>
      <c r="I915" s="114">
        <v>0.5260834591259318</v>
      </c>
      <c r="J915" s="114">
        <v>0.37397771223368936</v>
      </c>
      <c r="K915" s="94">
        <v>0.46832875493627868</v>
      </c>
      <c r="L915" s="95"/>
      <c r="M915" s="96">
        <v>914</v>
      </c>
      <c r="N915" s="117">
        <v>-0.94357757605186077</v>
      </c>
      <c r="O915" s="117">
        <v>0.75757553087034513</v>
      </c>
      <c r="P915" s="117">
        <v>-1.0256798533992977</v>
      </c>
      <c r="Q915" s="117">
        <v>1.1785249159539692</v>
      </c>
      <c r="R915" s="117">
        <v>0.41305726451526198</v>
      </c>
      <c r="S915" s="117">
        <v>-1.6989702228638728</v>
      </c>
      <c r="T915" s="117">
        <v>1.0776266736481011</v>
      </c>
      <c r="U915" s="114">
        <v>6.5428187536435797E-2</v>
      </c>
      <c r="V915" s="114">
        <v>-0.32133646623087658</v>
      </c>
      <c r="W915" s="88">
        <v>-7.9471612816361142E-2</v>
      </c>
      <c r="X915" s="50"/>
      <c r="Y915" s="89">
        <v>914</v>
      </c>
      <c r="Z915" s="114">
        <f>(幕後結果!$AB$2+幕後結果!$AB$4*幕後結果_最佳化!$N1916)*12/3</f>
        <v>-1.219789438977634</v>
      </c>
      <c r="AA915" s="114">
        <f>(幕後結果!$AC$2+幕後結果!$AC$4*幕後結果_最佳化!$O1916)*12/3</f>
        <v>1.5819095416913216</v>
      </c>
      <c r="AB915" s="114">
        <f>(幕後結果!$AD$2+幕後結果!$AD$4*幕後結果_最佳化!$P1916)*12/3</f>
        <v>-2.585846916257573</v>
      </c>
      <c r="AC915" s="114">
        <f>(幕後結果!$AE$2+幕後結果!$AE$4*幕後結果_最佳化!$Q1916)*12/3</f>
        <v>0.26076537522763082</v>
      </c>
      <c r="AD915" s="114">
        <f>(幕後結果!$AF$2+幕後結果!$AF$4*幕後結果_最佳化!$R1916)*12/3</f>
        <v>-0.62833797312048534</v>
      </c>
      <c r="AE915" s="114">
        <f>(幕後結果!$AG$2+幕後結果!$AG$4*幕後結果_最佳化!$S1916)*12/3</f>
        <v>-0.9969327658212408</v>
      </c>
      <c r="AF915" s="114">
        <f>(幕後結果!$AH$2+幕後結果!$AH$4*幕後結果_最佳化!$T1916)*12/3</f>
        <v>0.35615964379069026</v>
      </c>
      <c r="AG915" s="114">
        <f>(幕後結果!$AI$2+幕後結果!$AI$4*幕後結果_最佳化!$U1916)*12/3</f>
        <v>-1.9054904610042509</v>
      </c>
      <c r="AH915" s="114">
        <f>(幕後結果!$AJ$2+幕後結果!$AJ$4*幕後結果_最佳化!$V1916)*12/3</f>
        <v>0.78622694182564368</v>
      </c>
      <c r="AI915" s="90">
        <f>(幕後結果!$AK$2+幕後結果!$AK$4*幕後結果_最佳化!$W1916)*12/3</f>
        <v>1.2978153348597397</v>
      </c>
      <c r="AJ915" s="50"/>
      <c r="AK915" s="50"/>
      <c r="AL915" s="50"/>
      <c r="AM915" s="98">
        <v>914</v>
      </c>
      <c r="AN915" s="118">
        <f t="shared" si="183"/>
        <v>0.1378040641611864</v>
      </c>
      <c r="AO915" s="118">
        <f t="shared" si="184"/>
        <v>0.12470104197858387</v>
      </c>
      <c r="AP915" s="118">
        <f t="shared" si="185"/>
        <v>3.6599782794646422E-2</v>
      </c>
      <c r="AQ915" s="118">
        <f t="shared" si="186"/>
        <v>0.11618127837321171</v>
      </c>
      <c r="AR915" s="118">
        <f t="shared" si="187"/>
        <v>0.13362071340460541</v>
      </c>
      <c r="AS915" s="118">
        <f t="shared" si="188"/>
        <v>8.9946584676963884E-2</v>
      </c>
      <c r="AT915" s="118">
        <f t="shared" si="189"/>
        <v>9.6614439279855927E-2</v>
      </c>
      <c r="AU915" s="118">
        <f t="shared" si="190"/>
        <v>4.6406978288157132E-2</v>
      </c>
      <c r="AV915" s="118">
        <f t="shared" si="191"/>
        <v>8.4151164881259941E-2</v>
      </c>
      <c r="AW915" s="118">
        <f t="shared" si="192"/>
        <v>0.13397395216152935</v>
      </c>
      <c r="AX915" s="118">
        <f t="shared" si="193"/>
        <v>1.0000000000000002</v>
      </c>
      <c r="AY915" s="118">
        <f>SUMPRODUCT(AN915:AW915,幕後結果_最佳化!$Z$1005:$AI$1005)</f>
        <v>6.5330696163222499E-2</v>
      </c>
      <c r="AZ915" s="118">
        <f>(SUMPRODUCT(AN915:AW915,MMULT(AN915:AW915,幕後結果!$AB$9:$AK$18)))*252</f>
        <v>6.1891432514099821E-2</v>
      </c>
      <c r="BA915" s="118">
        <f t="shared" si="194"/>
        <v>0.24877988768005307</v>
      </c>
      <c r="BB915" s="113">
        <f t="shared" si="195"/>
        <v>9.0162819721463242E-2</v>
      </c>
      <c r="BC915" s="50"/>
      <c r="BD915" s="50"/>
    </row>
    <row r="916" spans="1:56">
      <c r="A916" s="85">
        <v>915</v>
      </c>
      <c r="B916" s="114">
        <v>0.79929204494077588</v>
      </c>
      <c r="C916" s="114">
        <v>0.67311311108393079</v>
      </c>
      <c r="D916" s="114">
        <v>0.39317872430287926</v>
      </c>
      <c r="E916" s="114">
        <v>9.9331568619246413E-2</v>
      </c>
      <c r="F916" s="114">
        <v>0.28352525875022794</v>
      </c>
      <c r="G916" s="114">
        <v>0.91045493160092272</v>
      </c>
      <c r="H916" s="114">
        <v>0.86867412484699602</v>
      </c>
      <c r="I916" s="114">
        <v>0.91108228168922589</v>
      </c>
      <c r="J916" s="114">
        <v>8.5186853863535417E-2</v>
      </c>
      <c r="K916" s="94">
        <v>0.7460816406029307</v>
      </c>
      <c r="L916" s="95"/>
      <c r="M916" s="96">
        <v>915</v>
      </c>
      <c r="N916" s="117">
        <v>0.8390951631591882</v>
      </c>
      <c r="O916" s="117">
        <v>0.44852578990616226</v>
      </c>
      <c r="P916" s="117">
        <v>-0.27104366545168895</v>
      </c>
      <c r="Q916" s="117">
        <v>-1.2853696627309785</v>
      </c>
      <c r="R916" s="117">
        <v>-0.57240073577599015</v>
      </c>
      <c r="S916" s="117">
        <v>1.3435617764852956</v>
      </c>
      <c r="T916" s="117">
        <v>1.1201455321771958</v>
      </c>
      <c r="U916" s="114">
        <v>1.3474497199378968</v>
      </c>
      <c r="V916" s="114">
        <v>-1.371004004443662</v>
      </c>
      <c r="W916" s="88">
        <v>0.66220988684723137</v>
      </c>
      <c r="X916" s="50"/>
      <c r="Y916" s="89">
        <v>915</v>
      </c>
      <c r="Z916" s="114">
        <f>(幕後結果!$AB$2+幕後結果!$AB$4*幕後結果_最佳化!$N1917)*12/3</f>
        <v>0.99348860790891269</v>
      </c>
      <c r="AA916" s="114">
        <f>(幕後結果!$AC$2+幕後結果!$AC$4*幕後結果_最佳化!$O1917)*12/3</f>
        <v>2.4375506834874034</v>
      </c>
      <c r="AB916" s="114">
        <f>(幕後結果!$AD$2+幕後結果!$AD$4*幕後結果_最佳化!$P1917)*12/3</f>
        <v>9.5843938249491334E-3</v>
      </c>
      <c r="AC916" s="114">
        <f>(幕後結果!$AE$2+幕後結果!$AE$4*幕後結果_最佳化!$Q1917)*12/3</f>
        <v>-1.1713550398039003</v>
      </c>
      <c r="AD916" s="114">
        <f>(幕後結果!$AF$2+幕後結果!$AF$4*幕後結果_最佳化!$R1917)*12/3</f>
        <v>-1.3132716607068744</v>
      </c>
      <c r="AE916" s="114">
        <f>(幕後結果!$AG$2+幕後結果!$AG$4*幕後結果_最佳化!$S1917)*12/3</f>
        <v>1.6229697270931664</v>
      </c>
      <c r="AF916" s="114">
        <f>(幕後結果!$AH$2+幕後結果!$AH$4*幕後結果_最佳化!$T1917)*12/3</f>
        <v>-7.8661500334803847E-2</v>
      </c>
      <c r="AG916" s="114">
        <f>(幕後結果!$AI$2+幕後結果!$AI$4*幕後結果_最佳化!$U1917)*12/3</f>
        <v>-4.6720971967239899E-2</v>
      </c>
      <c r="AH916" s="114">
        <f>(幕後結果!$AJ$2+幕後結果!$AJ$4*幕後結果_最佳化!$V1917)*12/3</f>
        <v>0.27469138284078293</v>
      </c>
      <c r="AI916" s="90">
        <f>(幕後結果!$AK$2+幕後結果!$AK$4*幕後結果_最佳化!$W1917)*12/3</f>
        <v>1.5049807180171986</v>
      </c>
      <c r="AJ916" s="50"/>
      <c r="AK916" s="50"/>
      <c r="AL916" s="50"/>
      <c r="AM916" s="98">
        <v>915</v>
      </c>
      <c r="AN916" s="118">
        <f t="shared" si="183"/>
        <v>0.16390819603970877</v>
      </c>
      <c r="AO916" s="118">
        <f t="shared" si="184"/>
        <v>0.1054149860022137</v>
      </c>
      <c r="AP916" s="118">
        <f t="shared" si="185"/>
        <v>0.15460565295694068</v>
      </c>
      <c r="AQ916" s="118">
        <f t="shared" si="186"/>
        <v>2.6714162096421346E-2</v>
      </c>
      <c r="AR916" s="118">
        <f t="shared" si="187"/>
        <v>0.12338151185739921</v>
      </c>
      <c r="AS916" s="118">
        <f t="shared" si="188"/>
        <v>4.1055560068922727E-2</v>
      </c>
      <c r="AT916" s="118">
        <f t="shared" si="189"/>
        <v>0.11548323431547081</v>
      </c>
      <c r="AU916" s="118">
        <f t="shared" si="190"/>
        <v>0.19024211308784222</v>
      </c>
      <c r="AV916" s="118">
        <f t="shared" si="191"/>
        <v>1.8737106198286062E-3</v>
      </c>
      <c r="AW916" s="118">
        <f t="shared" si="192"/>
        <v>7.7320872955251946E-2</v>
      </c>
      <c r="AX916" s="118">
        <f t="shared" si="193"/>
        <v>1</v>
      </c>
      <c r="AY916" s="118">
        <f>SUMPRODUCT(AN916:AW916,幕後結果_最佳化!$Z$1005:$AI$1005)</f>
        <v>-0.36564843987292162</v>
      </c>
      <c r="AZ916" s="118">
        <f>(SUMPRODUCT(AN916:AW916,MMULT(AN916:AW916,幕後結果!$AB$9:$AK$18)))*252</f>
        <v>0.10396500089723856</v>
      </c>
      <c r="BA916" s="118">
        <f t="shared" si="194"/>
        <v>0.32243604156055283</v>
      </c>
      <c r="BB916" s="113">
        <f t="shared" si="195"/>
        <v>-1.267068153720021</v>
      </c>
      <c r="BC916" s="50"/>
      <c r="BD916" s="50"/>
    </row>
    <row r="917" spans="1:56">
      <c r="A917" s="85">
        <v>916</v>
      </c>
      <c r="B917" s="114">
        <v>2.533393863072031E-2</v>
      </c>
      <c r="C917" s="114">
        <v>0.38707338386971424</v>
      </c>
      <c r="D917" s="114">
        <v>0.13859275257851866</v>
      </c>
      <c r="E917" s="114">
        <v>0.69427226293062239</v>
      </c>
      <c r="F917" s="114">
        <v>0.41968232934598326</v>
      </c>
      <c r="G917" s="114">
        <v>0.36240661127760965</v>
      </c>
      <c r="H917" s="114">
        <v>0.18913982118715889</v>
      </c>
      <c r="I917" s="114">
        <v>0.80772236203165626</v>
      </c>
      <c r="J917" s="114">
        <v>0.63939824319846283</v>
      </c>
      <c r="K917" s="94">
        <v>0.91415664932603846</v>
      </c>
      <c r="L917" s="95"/>
      <c r="M917" s="96">
        <v>916</v>
      </c>
      <c r="N917" s="117">
        <v>-1.9542819925217425</v>
      </c>
      <c r="O917" s="117">
        <v>-0.28695501154138908</v>
      </c>
      <c r="P917" s="117">
        <v>-1.086663602540751</v>
      </c>
      <c r="Q917" s="117">
        <v>0.50799696145409678</v>
      </c>
      <c r="R917" s="117">
        <v>-0.20270622327561982</v>
      </c>
      <c r="S917" s="117">
        <v>-0.35203338880210133</v>
      </c>
      <c r="T917" s="117">
        <v>-0.88107053805165547</v>
      </c>
      <c r="U917" s="114">
        <v>0.86953371410998748</v>
      </c>
      <c r="V917" s="114">
        <v>0.35685078676875787</v>
      </c>
      <c r="W917" s="88">
        <v>1.366804150983586</v>
      </c>
      <c r="X917" s="50"/>
      <c r="Y917" s="89">
        <v>916</v>
      </c>
      <c r="Z917" s="114">
        <f>(幕後結果!$AB$2+幕後結果!$AB$4*幕後結果_最佳化!$N1918)*12/3</f>
        <v>-2.4746299083809378</v>
      </c>
      <c r="AA917" s="114">
        <f>(幕後結果!$AC$2+幕後結果!$AC$4*幕後結果_最佳化!$O1918)*12/3</f>
        <v>-0.1628898690738132</v>
      </c>
      <c r="AB917" s="114">
        <f>(幕後結果!$AD$2+幕後結果!$AD$4*幕後結果_最佳化!$P1918)*12/3</f>
        <v>-4.1781018829787779</v>
      </c>
      <c r="AC917" s="114">
        <f>(幕後結果!$AE$2+幕後結果!$AE$4*幕後結果_最佳化!$Q1918)*12/3</f>
        <v>-0.38849699009371835</v>
      </c>
      <c r="AD917" s="114">
        <f>(幕後結果!$AF$2+幕後結果!$AF$4*幕後結果_最佳化!$R1918)*12/3</f>
        <v>-1.9454661556366795</v>
      </c>
      <c r="AE917" s="114">
        <f>(幕後結果!$AG$2+幕後結果!$AG$4*幕後結果_最佳化!$S1918)*12/3</f>
        <v>-0.52620753254244179</v>
      </c>
      <c r="AF917" s="114">
        <f>(幕後結果!$AH$2+幕後結果!$AH$4*幕後結果_最佳化!$T1918)*12/3</f>
        <v>-0.59628244682691234</v>
      </c>
      <c r="AG917" s="114">
        <f>(幕後結果!$AI$2+幕後結果!$AI$4*幕後結果_最佳化!$U1918)*12/3</f>
        <v>-1.6263978794372063</v>
      </c>
      <c r="AH917" s="114">
        <f>(幕後結果!$AJ$2+幕後結果!$AJ$4*幕後結果_最佳化!$V1918)*12/3</f>
        <v>0.43481643883895787</v>
      </c>
      <c r="AI917" s="90">
        <f>(幕後結果!$AK$2+幕後結果!$AK$4*幕後結果_最佳化!$W1918)*12/3</f>
        <v>1.7782744482700774</v>
      </c>
      <c r="AJ917" s="50"/>
      <c r="AK917" s="50"/>
      <c r="AL917" s="50"/>
      <c r="AM917" s="98">
        <v>916</v>
      </c>
      <c r="AN917" s="118">
        <f t="shared" si="183"/>
        <v>0.14746293665475929</v>
      </c>
      <c r="AO917" s="118">
        <f t="shared" si="184"/>
        <v>7.806158230480531E-2</v>
      </c>
      <c r="AP917" s="118">
        <f t="shared" si="185"/>
        <v>0.18117649683142217</v>
      </c>
      <c r="AQ917" s="118">
        <f t="shared" si="186"/>
        <v>0.10476323936871818</v>
      </c>
      <c r="AR917" s="118">
        <f t="shared" si="187"/>
        <v>3.5435929203260511E-2</v>
      </c>
      <c r="AS917" s="118">
        <f t="shared" si="188"/>
        <v>2.1135102865422237E-2</v>
      </c>
      <c r="AT917" s="118">
        <f t="shared" si="189"/>
        <v>0.16251876033460536</v>
      </c>
      <c r="AU917" s="118">
        <f t="shared" si="190"/>
        <v>0.16674764682834109</v>
      </c>
      <c r="AV917" s="118">
        <f t="shared" si="191"/>
        <v>2.4474863299097187E-2</v>
      </c>
      <c r="AW917" s="118">
        <f t="shared" si="192"/>
        <v>7.8223442309568569E-2</v>
      </c>
      <c r="AX917" s="118">
        <f t="shared" si="193"/>
        <v>0.99999999999999989</v>
      </c>
      <c r="AY917" s="118">
        <f>SUMPRODUCT(AN917:AW917,幕後結果_最佳化!$Z$1005:$AI$1005)</f>
        <v>-0.35391067586343977</v>
      </c>
      <c r="AZ917" s="118">
        <f>(SUMPRODUCT(AN917:AW917,MMULT(AN917:AW917,幕後結果!$AB$9:$AK$18)))*252</f>
        <v>8.806453238729868E-2</v>
      </c>
      <c r="BA917" s="118">
        <f t="shared" si="194"/>
        <v>0.29675668886698858</v>
      </c>
      <c r="BB917" s="113">
        <f t="shared" si="195"/>
        <v>-1.3371583211096452</v>
      </c>
      <c r="BC917" s="50"/>
      <c r="BD917" s="50"/>
    </row>
    <row r="918" spans="1:56">
      <c r="A918" s="85">
        <v>917</v>
      </c>
      <c r="B918" s="114">
        <v>0.17895589638009479</v>
      </c>
      <c r="C918" s="114">
        <v>0.40189847221178909</v>
      </c>
      <c r="D918" s="114">
        <v>0.33134539584345224</v>
      </c>
      <c r="E918" s="114">
        <v>0.41531030660957291</v>
      </c>
      <c r="F918" s="114">
        <v>0.82120244586327318</v>
      </c>
      <c r="G918" s="114">
        <v>0.59563198940553752</v>
      </c>
      <c r="H918" s="114">
        <v>0.13452150550311082</v>
      </c>
      <c r="I918" s="114">
        <v>4.1222575600412315E-2</v>
      </c>
      <c r="J918" s="114">
        <v>0.38127460394461488</v>
      </c>
      <c r="K918" s="94">
        <v>4.2326294322398761E-2</v>
      </c>
      <c r="L918" s="95"/>
      <c r="M918" s="96">
        <v>917</v>
      </c>
      <c r="N918" s="117">
        <v>-0.91935141564367817</v>
      </c>
      <c r="O918" s="117">
        <v>-0.24843617847417715</v>
      </c>
      <c r="P918" s="117">
        <v>-0.43620115269329379</v>
      </c>
      <c r="Q918" s="117">
        <v>-0.21390567683484682</v>
      </c>
      <c r="R918" s="117">
        <v>0.91995723349262937</v>
      </c>
      <c r="S918" s="117">
        <v>0.24205696818066161</v>
      </c>
      <c r="T918" s="117">
        <v>-1.1052690814593995</v>
      </c>
      <c r="U918" s="114">
        <v>-1.7366716124442323</v>
      </c>
      <c r="V918" s="114">
        <v>-0.30213492708973755</v>
      </c>
      <c r="W918" s="88">
        <v>-1.724306155571079</v>
      </c>
      <c r="X918" s="50"/>
      <c r="Y918" s="89">
        <v>917</v>
      </c>
      <c r="Z918" s="114">
        <f>(幕後結果!$AB$2+幕後結果!$AB$4*幕後結果_最佳化!$N1919)*12/3</f>
        <v>-1.1897114399078144</v>
      </c>
      <c r="AA918" s="114">
        <f>(幕後結果!$AC$2+幕後結果!$AC$4*幕後結果_最佳化!$O1919)*12/3</f>
        <v>0.5589256500385128</v>
      </c>
      <c r="AB918" s="114">
        <f>(幕後結果!$AD$2+幕後結果!$AD$4*幕後結果_最佳化!$P1919)*12/3</f>
        <v>-2.3590511717436913</v>
      </c>
      <c r="AC918" s="114">
        <f>(幕後結果!$AE$2+幕後結果!$AE$4*幕後結果_最佳化!$Q1919)*12/3</f>
        <v>-0.74339609272107088</v>
      </c>
      <c r="AD918" s="114">
        <f>(幕後結果!$AF$2+幕後結果!$AF$4*幕後結果_最佳化!$R1919)*12/3</f>
        <v>-0.39209993391673476</v>
      </c>
      <c r="AE918" s="114">
        <f>(幕後結果!$AG$2+幕後結果!$AG$4*幕後結果_最佳化!$S1919)*12/3</f>
        <v>0.43889323709690853</v>
      </c>
      <c r="AF918" s="114">
        <f>(幕後結果!$AH$2+幕後結果!$AH$4*幕後結果_最佳化!$T1919)*12/3</f>
        <v>-0.73153213797915451</v>
      </c>
      <c r="AG918" s="114">
        <f>(幕後結果!$AI$2+幕後結果!$AI$4*幕後結果_最佳化!$U1919)*12/3</f>
        <v>-4.3906698043453805</v>
      </c>
      <c r="AH918" s="114">
        <f>(幕後結果!$AJ$2+幕後結果!$AJ$4*幕後結果_最佳化!$V1919)*12/3</f>
        <v>6.1860098548542908E-2</v>
      </c>
      <c r="AI918" s="90">
        <f>(幕後結果!$AK$2+幕後結果!$AK$4*幕後結果_最佳化!$W1919)*12/3</f>
        <v>-1.2120635280382834</v>
      </c>
      <c r="AJ918" s="50"/>
      <c r="AK918" s="50"/>
      <c r="AL918" s="50"/>
      <c r="AM918" s="98">
        <v>917</v>
      </c>
      <c r="AN918" s="118">
        <f t="shared" si="183"/>
        <v>0.12157383344664981</v>
      </c>
      <c r="AO918" s="118">
        <f t="shared" si="184"/>
        <v>2.3050921307347389E-2</v>
      </c>
      <c r="AP918" s="118">
        <f t="shared" si="185"/>
        <v>0.17616965854397845</v>
      </c>
      <c r="AQ918" s="118">
        <f t="shared" si="186"/>
        <v>0.16502937603046247</v>
      </c>
      <c r="AR918" s="118">
        <f t="shared" si="187"/>
        <v>7.2758733553694013E-2</v>
      </c>
      <c r="AS918" s="118">
        <f t="shared" si="188"/>
        <v>9.4696813440767719E-2</v>
      </c>
      <c r="AT918" s="118">
        <f t="shared" si="189"/>
        <v>4.5188116000609027E-2</v>
      </c>
      <c r="AU918" s="118">
        <f t="shared" si="190"/>
        <v>0.11647308412778726</v>
      </c>
      <c r="AV918" s="118">
        <f t="shared" si="191"/>
        <v>0.11564408572579415</v>
      </c>
      <c r="AW918" s="118">
        <f t="shared" si="192"/>
        <v>6.9415377822909755E-2</v>
      </c>
      <c r="AX918" s="118">
        <f t="shared" si="193"/>
        <v>1.0000000000000002</v>
      </c>
      <c r="AY918" s="118">
        <f>SUMPRODUCT(AN918:AW918,幕後結果_最佳化!$Z$1005:$AI$1005)</f>
        <v>-0.28510859112096509</v>
      </c>
      <c r="AZ918" s="118">
        <f>(SUMPRODUCT(AN918:AW918,MMULT(AN918:AW918,幕後結果!$AB$9:$AK$18)))*252</f>
        <v>7.8523055374895373E-2</v>
      </c>
      <c r="BA918" s="118">
        <f t="shared" si="194"/>
        <v>0.28021965558271494</v>
      </c>
      <c r="BB918" s="113">
        <f t="shared" si="195"/>
        <v>-1.170540983068705</v>
      </c>
      <c r="BC918" s="50"/>
      <c r="BD918" s="50"/>
    </row>
    <row r="919" spans="1:56">
      <c r="A919" s="85">
        <v>918</v>
      </c>
      <c r="B919" s="114">
        <v>0.79553213546309687</v>
      </c>
      <c r="C919" s="114">
        <v>0.63468720722944383</v>
      </c>
      <c r="D919" s="114">
        <v>0.49067293165801273</v>
      </c>
      <c r="E919" s="114">
        <v>0.27190611547787324</v>
      </c>
      <c r="F919" s="114">
        <v>0.49861176099245386</v>
      </c>
      <c r="G919" s="114">
        <v>0.92357150461227433</v>
      </c>
      <c r="H919" s="114">
        <v>0.41313736560042869</v>
      </c>
      <c r="I919" s="114">
        <v>0.32236010778957658</v>
      </c>
      <c r="J919" s="114">
        <v>0.91809438264497101</v>
      </c>
      <c r="K919" s="94">
        <v>5.5703085098576688E-2</v>
      </c>
      <c r="L919" s="95"/>
      <c r="M919" s="96">
        <v>918</v>
      </c>
      <c r="N919" s="117">
        <v>0.82576796605231073</v>
      </c>
      <c r="O919" s="117">
        <v>0.34429348210128302</v>
      </c>
      <c r="P919" s="117">
        <v>-2.3381623507578032E-2</v>
      </c>
      <c r="Q919" s="117">
        <v>-0.60705828745217627</v>
      </c>
      <c r="R919" s="117">
        <v>-3.4798061711064803E-3</v>
      </c>
      <c r="S919" s="117">
        <v>1.4295124791454841</v>
      </c>
      <c r="T919" s="117">
        <v>-0.21948183151374404</v>
      </c>
      <c r="U919" s="114">
        <v>-0.4611092640387402</v>
      </c>
      <c r="V919" s="114">
        <v>1.3923671897431997</v>
      </c>
      <c r="W919" s="88">
        <v>-1.5919044737507577</v>
      </c>
      <c r="X919" s="50"/>
      <c r="Y919" s="89">
        <v>918</v>
      </c>
      <c r="Z919" s="114">
        <f>(幕後結果!$AB$2+幕後結果!$AB$4*幕後結果_最佳化!$N1920)*12/3</f>
        <v>0.97694222105148187</v>
      </c>
      <c r="AA919" s="114">
        <f>(幕後結果!$AC$2+幕後結果!$AC$4*幕後結果_最佳化!$O1920)*12/3</f>
        <v>2.3211228963018766</v>
      </c>
      <c r="AB919" s="114">
        <f>(幕後結果!$AD$2+幕後結果!$AD$4*幕後結果_最佳化!$P1920)*12/3</f>
        <v>0.21107610457990211</v>
      </c>
      <c r="AC919" s="114">
        <f>(幕後結果!$AE$2+幕後結果!$AE$4*幕後結果_最佳化!$Q1920)*12/3</f>
        <v>-0.75266618276756025</v>
      </c>
      <c r="AD919" s="114">
        <f>(幕後結果!$AF$2+幕後結果!$AF$4*幕後結果_最佳化!$R1920)*12/3</f>
        <v>-0.58082807440002182</v>
      </c>
      <c r="AE919" s="114">
        <f>(幕後結果!$AG$2+幕後結果!$AG$4*幕後結果_最佳化!$S1920)*12/3</f>
        <v>1.9190158556416013</v>
      </c>
      <c r="AF919" s="114">
        <f>(幕後結果!$AH$2+幕後結果!$AH$4*幕後結果_最佳化!$T1920)*12/3</f>
        <v>-0.48074303268080953</v>
      </c>
      <c r="AG919" s="114">
        <f>(幕後結果!$AI$2+幕後結果!$AI$4*幕後結果_最佳化!$U1920)*12/3</f>
        <v>-2.1466991056219253</v>
      </c>
      <c r="AH919" s="114">
        <f>(幕後結果!$AJ$2+幕後結果!$AJ$4*幕後結果_最佳化!$V1920)*12/3</f>
        <v>1.3324823073410919</v>
      </c>
      <c r="AI919" s="90">
        <f>(幕後結果!$AK$2+幕後結果!$AK$4*幕後結果_最佳化!$W1920)*12/3</f>
        <v>-0.53840482948849722</v>
      </c>
      <c r="AJ919" s="50"/>
      <c r="AK919" s="50"/>
      <c r="AL919" s="50"/>
      <c r="AM919" s="98">
        <v>918</v>
      </c>
      <c r="AN919" s="118">
        <f t="shared" si="183"/>
        <v>0.17061936699460906</v>
      </c>
      <c r="AO919" s="118">
        <f t="shared" si="184"/>
        <v>4.9850559657397951E-2</v>
      </c>
      <c r="AP919" s="118">
        <f t="shared" si="185"/>
        <v>1.6879866178856822E-2</v>
      </c>
      <c r="AQ919" s="118">
        <f t="shared" si="186"/>
        <v>4.5128845212678223E-2</v>
      </c>
      <c r="AR919" s="118">
        <f t="shared" si="187"/>
        <v>8.2689451063178626E-2</v>
      </c>
      <c r="AS919" s="118">
        <f t="shared" si="188"/>
        <v>0.16405533948075596</v>
      </c>
      <c r="AT919" s="118">
        <f t="shared" si="189"/>
        <v>0.13469747348591413</v>
      </c>
      <c r="AU919" s="118">
        <f t="shared" si="190"/>
        <v>5.1980725719939426E-2</v>
      </c>
      <c r="AV919" s="118">
        <f t="shared" si="191"/>
        <v>0.13860580896568009</v>
      </c>
      <c r="AW919" s="118">
        <f t="shared" si="192"/>
        <v>0.14549256324098978</v>
      </c>
      <c r="AX919" s="118">
        <f t="shared" si="193"/>
        <v>1</v>
      </c>
      <c r="AY919" s="118">
        <f>SUMPRODUCT(AN919:AW919,幕後結果_最佳化!$Z$1005:$AI$1005)</f>
        <v>0.11326732710591615</v>
      </c>
      <c r="AZ919" s="118">
        <f>(SUMPRODUCT(AN919:AW919,MMULT(AN919:AW919,幕後結果!$AB$9:$AK$18)))*252</f>
        <v>5.4803959336554298E-2</v>
      </c>
      <c r="BA919" s="118">
        <f t="shared" si="194"/>
        <v>0.23410245478540864</v>
      </c>
      <c r="BB919" s="113">
        <f t="shared" si="195"/>
        <v>0.30058346534819019</v>
      </c>
      <c r="BC919" s="50"/>
      <c r="BD919" s="50"/>
    </row>
    <row r="920" spans="1:56">
      <c r="A920" s="85">
        <v>919</v>
      </c>
      <c r="B920" s="114">
        <v>0.98931948960583704</v>
      </c>
      <c r="C920" s="114">
        <v>0.67344785610593227</v>
      </c>
      <c r="D920" s="114">
        <v>0.54561000117271341</v>
      </c>
      <c r="E920" s="114">
        <v>0.76529686889725723</v>
      </c>
      <c r="F920" s="114">
        <v>0.53557501421509368</v>
      </c>
      <c r="G920" s="114">
        <v>0.46387410130002049</v>
      </c>
      <c r="H920" s="114">
        <v>0.28557098876354869</v>
      </c>
      <c r="I920" s="114">
        <v>0.21426764406163179</v>
      </c>
      <c r="J920" s="114">
        <v>0.51678115017388682</v>
      </c>
      <c r="K920" s="94">
        <v>0.69031278991005074</v>
      </c>
      <c r="L920" s="95"/>
      <c r="M920" s="96">
        <v>919</v>
      </c>
      <c r="N920" s="117">
        <v>2.3015418837750832</v>
      </c>
      <c r="O920" s="117">
        <v>0.44945385660710396</v>
      </c>
      <c r="P920" s="117">
        <v>0.11457752142316602</v>
      </c>
      <c r="Q920" s="117">
        <v>0.72344544086035634</v>
      </c>
      <c r="R920" s="117">
        <v>8.9291849227759013E-2</v>
      </c>
      <c r="S920" s="117">
        <v>-9.0678313936123411E-2</v>
      </c>
      <c r="T920" s="117">
        <v>-0.56637045100897265</v>
      </c>
      <c r="U920" s="114">
        <v>-0.79170057303456365</v>
      </c>
      <c r="V920" s="114">
        <v>4.2076517821984641E-2</v>
      </c>
      <c r="W920" s="88">
        <v>0.49673715140392866</v>
      </c>
      <c r="X920" s="50"/>
      <c r="Y920" s="89">
        <v>919</v>
      </c>
      <c r="Z920" s="114">
        <f>(幕後結果!$AB$2+幕後結果!$AB$4*幕後結果_最佳化!$N1921)*12/3</f>
        <v>2.8091899143152035</v>
      </c>
      <c r="AA920" s="114">
        <f>(幕後結果!$AC$2+幕後結果!$AC$4*幕後結果_最佳化!$O1921)*12/3</f>
        <v>3.4022845571858493</v>
      </c>
      <c r="AB920" s="114">
        <f>(幕後結果!$AD$2+幕後結果!$AD$4*幕後結果_最佳化!$P1921)*12/3</f>
        <v>1.9998368791650709</v>
      </c>
      <c r="AC920" s="114">
        <f>(幕後結果!$AE$2+幕後結果!$AE$4*幕後結果_最佳化!$Q1921)*12/3</f>
        <v>0.25596649491915674</v>
      </c>
      <c r="AD920" s="114">
        <f>(幕後結果!$AF$2+幕後結果!$AF$4*幕後結果_最佳化!$R1921)*12/3</f>
        <v>0.3760623909138936</v>
      </c>
      <c r="AE920" s="114">
        <f>(幕後結果!$AG$2+幕後結果!$AG$4*幕後結果_最佳化!$S1921)*12/3</f>
        <v>1.2718454350850088</v>
      </c>
      <c r="AF920" s="114">
        <f>(幕後結果!$AH$2+幕後結果!$AH$4*幕後結果_最佳化!$T1921)*12/3</f>
        <v>-0.41969491919518082</v>
      </c>
      <c r="AG920" s="114">
        <f>(幕後結果!$AI$2+幕後結果!$AI$4*幕後結果_最佳化!$U1921)*12/3</f>
        <v>-1.6266794641164468</v>
      </c>
      <c r="AH920" s="114">
        <f>(幕後結果!$AJ$2+幕後結果!$AJ$4*幕後結果_最佳化!$V1921)*12/3</f>
        <v>0.84601968157900698</v>
      </c>
      <c r="AI920" s="90">
        <f>(幕後結果!$AK$2+幕後結果!$AK$4*幕後結果_最佳化!$W1921)*12/3</f>
        <v>1.8924961348963976</v>
      </c>
      <c r="AJ920" s="50"/>
      <c r="AK920" s="50"/>
      <c r="AL920" s="50"/>
      <c r="AM920" s="98">
        <v>919</v>
      </c>
      <c r="AN920" s="118">
        <f t="shared" si="183"/>
        <v>0.12972121008343343</v>
      </c>
      <c r="AO920" s="118">
        <f t="shared" si="184"/>
        <v>0.11639778882176999</v>
      </c>
      <c r="AP920" s="118">
        <f t="shared" si="185"/>
        <v>0.13074508947126881</v>
      </c>
      <c r="AQ920" s="118">
        <f t="shared" si="186"/>
        <v>0.24290039068412966</v>
      </c>
      <c r="AR920" s="118">
        <f t="shared" si="187"/>
        <v>1.2052885171361187E-2</v>
      </c>
      <c r="AS920" s="118">
        <f t="shared" si="188"/>
        <v>8.2147332576671617E-2</v>
      </c>
      <c r="AT920" s="118">
        <f t="shared" si="189"/>
        <v>0.11279139921568307</v>
      </c>
      <c r="AU920" s="118">
        <f t="shared" si="190"/>
        <v>1.9484182128101012E-2</v>
      </c>
      <c r="AV920" s="118">
        <f t="shared" si="191"/>
        <v>9.654899069046656E-2</v>
      </c>
      <c r="AW920" s="118">
        <f t="shared" si="192"/>
        <v>5.7210731157114655E-2</v>
      </c>
      <c r="AX920" s="118">
        <f t="shared" si="193"/>
        <v>0.99999999999999978</v>
      </c>
      <c r="AY920" s="118">
        <f>SUMPRODUCT(AN920:AW920,幕後結果_最佳化!$Z$1005:$AI$1005)</f>
        <v>7.0808909505232775E-3</v>
      </c>
      <c r="AZ920" s="118">
        <f>(SUMPRODUCT(AN920:AW920,MMULT(AN920:AW920,幕後結果!$AB$9:$AK$18)))*252</f>
        <v>6.3419249740314057E-2</v>
      </c>
      <c r="BA920" s="118">
        <f t="shared" si="194"/>
        <v>0.25183178858181121</v>
      </c>
      <c r="BB920" s="113">
        <f t="shared" si="195"/>
        <v>-0.14223426379644827</v>
      </c>
      <c r="BC920" s="50"/>
      <c r="BD920" s="50"/>
    </row>
    <row r="921" spans="1:56">
      <c r="A921" s="85">
        <v>920</v>
      </c>
      <c r="B921" s="114">
        <v>0.72191840453927636</v>
      </c>
      <c r="C921" s="114">
        <v>0.7433480281742435</v>
      </c>
      <c r="D921" s="114">
        <v>0.81816935064048479</v>
      </c>
      <c r="E921" s="114">
        <v>0.61401394847618418</v>
      </c>
      <c r="F921" s="114">
        <v>2.7267133521016396E-2</v>
      </c>
      <c r="G921" s="114">
        <v>0.71111581268617785</v>
      </c>
      <c r="H921" s="114">
        <v>0.94559705033931563</v>
      </c>
      <c r="I921" s="114">
        <v>0.90514057201345732</v>
      </c>
      <c r="J921" s="114">
        <v>0.53411607172976461</v>
      </c>
      <c r="K921" s="94">
        <v>0.94567531043506436</v>
      </c>
      <c r="L921" s="95"/>
      <c r="M921" s="96">
        <v>920</v>
      </c>
      <c r="N921" s="117">
        <v>0.58854998877097242</v>
      </c>
      <c r="O921" s="117">
        <v>0.65370179955001095</v>
      </c>
      <c r="P921" s="117">
        <v>0.90841065439329438</v>
      </c>
      <c r="Q921" s="117">
        <v>0.28979626809797204</v>
      </c>
      <c r="R921" s="117">
        <v>-1.922568469218374</v>
      </c>
      <c r="S921" s="117">
        <v>0.55664738099287336</v>
      </c>
      <c r="T921" s="117">
        <v>1.6035834583773667</v>
      </c>
      <c r="U921" s="114">
        <v>1.3114112620836911</v>
      </c>
      <c r="V921" s="114">
        <v>8.5620808337023735E-2</v>
      </c>
      <c r="W921" s="88">
        <v>1.6042934730541332</v>
      </c>
      <c r="X921" s="50"/>
      <c r="Y921" s="89">
        <v>920</v>
      </c>
      <c r="Z921" s="114">
        <f>(幕後結果!$AB$2+幕後結果!$AB$4*幕後結果_最佳化!$N1922)*12/3</f>
        <v>0.68242414720918043</v>
      </c>
      <c r="AA921" s="114">
        <f>(幕後結果!$AC$2+幕後結果!$AC$4*幕後結果_最佳化!$O1922)*12/3</f>
        <v>2.4843310989794847</v>
      </c>
      <c r="AB921" s="114">
        <f>(幕後結果!$AD$2+幕後結果!$AD$4*幕後結果_最佳化!$P1922)*12/3</f>
        <v>1.0563882901978452</v>
      </c>
      <c r="AC921" s="114">
        <f>(幕後結果!$AE$2+幕後結果!$AE$4*幕後結果_最佳化!$Q1922)*12/3</f>
        <v>-0.17173723785521741</v>
      </c>
      <c r="AD921" s="114">
        <f>(幕後結果!$AF$2+幕後結果!$AF$4*幕後結果_最佳化!$R1922)*12/3</f>
        <v>-2.3096144575454103</v>
      </c>
      <c r="AE921" s="114">
        <f>(幕後結果!$AG$2+幕後結果!$AG$4*幕後結果_最佳化!$S1922)*12/3</f>
        <v>1.0205987700745738</v>
      </c>
      <c r="AF921" s="114">
        <f>(幕後結果!$AH$2+幕後結果!$AH$4*幕後結果_最佳化!$T1922)*12/3</f>
        <v>0.29273116296945312</v>
      </c>
      <c r="AG921" s="114">
        <f>(幕後結果!$AI$2+幕後結果!$AI$4*幕後結果_最佳化!$U1922)*12/3</f>
        <v>0.30952377460350533</v>
      </c>
      <c r="AH921" s="114">
        <f>(幕後結果!$AJ$2+幕後結果!$AJ$4*幕後結果_最佳化!$V1922)*12/3</f>
        <v>1.4393823705057562</v>
      </c>
      <c r="AI921" s="90">
        <f>(幕後結果!$AK$2+幕後結果!$AK$4*幕後結果_最佳化!$W1922)*12/3</f>
        <v>2.7147506456816419</v>
      </c>
      <c r="AJ921" s="50"/>
      <c r="AK921" s="50"/>
      <c r="AL921" s="50"/>
      <c r="AM921" s="98">
        <v>920</v>
      </c>
      <c r="AN921" s="118">
        <f t="shared" si="183"/>
        <v>0.19599174422091284</v>
      </c>
      <c r="AO921" s="118">
        <f t="shared" si="184"/>
        <v>0.16305618236442326</v>
      </c>
      <c r="AP921" s="118">
        <f t="shared" si="185"/>
        <v>4.0004552256155013E-2</v>
      </c>
      <c r="AQ921" s="118">
        <f t="shared" si="186"/>
        <v>0.14390138078765211</v>
      </c>
      <c r="AR921" s="118">
        <f t="shared" si="187"/>
        <v>6.7303724878198537E-2</v>
      </c>
      <c r="AS921" s="118">
        <f t="shared" si="188"/>
        <v>2.3275266472738063E-2</v>
      </c>
      <c r="AT921" s="118">
        <f t="shared" si="189"/>
        <v>3.9697643560408544E-2</v>
      </c>
      <c r="AU921" s="118">
        <f t="shared" si="190"/>
        <v>0.18904507156022218</v>
      </c>
      <c r="AV921" s="118">
        <f t="shared" si="191"/>
        <v>9.4368474593720178E-2</v>
      </c>
      <c r="AW921" s="118">
        <f t="shared" si="192"/>
        <v>4.3355959305569299E-2</v>
      </c>
      <c r="AX921" s="118">
        <f t="shared" si="193"/>
        <v>1</v>
      </c>
      <c r="AY921" s="118">
        <f>SUMPRODUCT(AN921:AW921,幕後結果_最佳化!$Z$1005:$AI$1005)</f>
        <v>-0.15351136884853439</v>
      </c>
      <c r="AZ921" s="118">
        <f>(SUMPRODUCT(AN921:AW921,MMULT(AN921:AW921,幕後結果!$AB$9:$AK$18)))*252</f>
        <v>8.2977620249658671E-2</v>
      </c>
      <c r="BA921" s="118">
        <f t="shared" si="194"/>
        <v>0.28805836257546608</v>
      </c>
      <c r="BB921" s="113">
        <f t="shared" si="195"/>
        <v>-0.68184574505132844</v>
      </c>
      <c r="BC921" s="50"/>
      <c r="BD921" s="50"/>
    </row>
    <row r="922" spans="1:56">
      <c r="A922" s="85">
        <v>921</v>
      </c>
      <c r="B922" s="114">
        <v>0.48830415407566363</v>
      </c>
      <c r="C922" s="114">
        <v>0.11937625433677046</v>
      </c>
      <c r="D922" s="114">
        <v>0.90238952714319476</v>
      </c>
      <c r="E922" s="114">
        <v>0.58641190410969091</v>
      </c>
      <c r="F922" s="114">
        <v>0.76836406999356854</v>
      </c>
      <c r="G922" s="114">
        <v>4.4822256823063178E-2</v>
      </c>
      <c r="H922" s="114">
        <v>0.7337833651635044</v>
      </c>
      <c r="I922" s="114">
        <v>0.48970732844853693</v>
      </c>
      <c r="J922" s="114">
        <v>0.76472173263071364</v>
      </c>
      <c r="K922" s="94">
        <v>0.15172769131884967</v>
      </c>
      <c r="L922" s="95"/>
      <c r="M922" s="96">
        <v>921</v>
      </c>
      <c r="N922" s="117">
        <v>-2.9321339007067758E-2</v>
      </c>
      <c r="O922" s="117">
        <v>-1.1781106202172933</v>
      </c>
      <c r="P922" s="117">
        <v>1.2952878594535608</v>
      </c>
      <c r="Q922" s="117">
        <v>0.21832462172578213</v>
      </c>
      <c r="R922" s="117">
        <v>0.7334699323707814</v>
      </c>
      <c r="S922" s="117">
        <v>-1.697275887840934</v>
      </c>
      <c r="T922" s="117">
        <v>0.62429590968163673</v>
      </c>
      <c r="U922" s="114">
        <v>-2.5802764418624974E-2</v>
      </c>
      <c r="V922" s="114">
        <v>0.72157382826817196</v>
      </c>
      <c r="W922" s="88">
        <v>-1.0290516967470891</v>
      </c>
      <c r="X922" s="50"/>
      <c r="Y922" s="89">
        <v>921</v>
      </c>
      <c r="Z922" s="114">
        <f>(幕後結果!$AB$2+幕後結果!$AB$4*幕後結果_最佳化!$N1923)*12/3</f>
        <v>-8.4694245018546624E-2</v>
      </c>
      <c r="AA922" s="114">
        <f>(幕後結果!$AC$2+幕後結果!$AC$4*幕後結果_最佳化!$O1923)*12/3</f>
        <v>0.18535678391657417</v>
      </c>
      <c r="AB922" s="114">
        <f>(幕後結果!$AD$2+幕後結果!$AD$4*幕後結果_最佳化!$P1923)*12/3</f>
        <v>3.3135947384793196E-2</v>
      </c>
      <c r="AC922" s="114">
        <f>(幕後結果!$AE$2+幕後結果!$AE$4*幕後結果_最佳化!$Q1923)*12/3</f>
        <v>-0.49155220768010821</v>
      </c>
      <c r="AD922" s="114">
        <f>(幕後結果!$AF$2+幕後結果!$AF$4*幕後結果_最佳化!$R1923)*12/3</f>
        <v>-8.8961681498526124E-3</v>
      </c>
      <c r="AE922" s="114">
        <f>(幕後結果!$AG$2+幕後結果!$AG$4*幕後結果_最佳化!$S1923)*12/3</f>
        <v>-1.0364761971046692</v>
      </c>
      <c r="AF922" s="114">
        <f>(幕後結果!$AH$2+幕後結果!$AH$4*幕後結果_最佳化!$T1923)*12/3</f>
        <v>-2.6086180836858708E-2</v>
      </c>
      <c r="AG922" s="114">
        <f>(幕後結果!$AI$2+幕後結果!$AI$4*幕後結果_最佳化!$U1923)*12/3</f>
        <v>-0.78695870985843064</v>
      </c>
      <c r="AH922" s="114">
        <f>(幕後結果!$AJ$2+幕後結果!$AJ$4*幕後結果_最佳化!$V1923)*12/3</f>
        <v>0.95649198596555152</v>
      </c>
      <c r="AI922" s="90">
        <f>(幕後結果!$AK$2+幕後結果!$AK$4*幕後結果_最佳化!$W1923)*12/3</f>
        <v>0.13807288065929035</v>
      </c>
      <c r="AJ922" s="50"/>
      <c r="AK922" s="50"/>
      <c r="AL922" s="50"/>
      <c r="AM922" s="98">
        <v>921</v>
      </c>
      <c r="AN922" s="118">
        <f t="shared" si="183"/>
        <v>0.1901832514832443</v>
      </c>
      <c r="AO922" s="118">
        <f t="shared" si="184"/>
        <v>3.9663661065546821E-2</v>
      </c>
      <c r="AP922" s="118">
        <f t="shared" si="185"/>
        <v>0.12844379171035636</v>
      </c>
      <c r="AQ922" s="118">
        <f t="shared" si="186"/>
        <v>0.11948416194792706</v>
      </c>
      <c r="AR922" s="118">
        <f t="shared" si="187"/>
        <v>0.11796130892770455</v>
      </c>
      <c r="AS922" s="118">
        <f t="shared" si="188"/>
        <v>3.5152535468798346E-2</v>
      </c>
      <c r="AT922" s="118">
        <f t="shared" si="189"/>
        <v>7.6451092300012555E-2</v>
      </c>
      <c r="AU922" s="118">
        <f t="shared" si="190"/>
        <v>0.17288084386678743</v>
      </c>
      <c r="AV922" s="118">
        <f t="shared" si="191"/>
        <v>4.2898093582686272E-2</v>
      </c>
      <c r="AW922" s="118">
        <f t="shared" si="192"/>
        <v>7.6881259646936331E-2</v>
      </c>
      <c r="AX922" s="118">
        <f t="shared" si="193"/>
        <v>1</v>
      </c>
      <c r="AY922" s="118">
        <f>SUMPRODUCT(AN922:AW922,幕後結果_最佳化!$Z$1005:$AI$1005)</f>
        <v>-0.41395062057809889</v>
      </c>
      <c r="AZ922" s="118">
        <f>(SUMPRODUCT(AN922:AW922,MMULT(AN922:AW922,幕後結果!$AB$9:$AK$18)))*252</f>
        <v>9.0856347857457054E-2</v>
      </c>
      <c r="BA922" s="118">
        <f t="shared" si="194"/>
        <v>0.30142386743165689</v>
      </c>
      <c r="BB922" s="113">
        <f t="shared" si="195"/>
        <v>-1.5156418251506993</v>
      </c>
      <c r="BC922" s="50"/>
      <c r="BD922" s="50"/>
    </row>
    <row r="923" spans="1:56">
      <c r="A923" s="85">
        <v>922</v>
      </c>
      <c r="B923" s="114">
        <v>0.7712278855507313</v>
      </c>
      <c r="C923" s="114">
        <v>0.42890142975352719</v>
      </c>
      <c r="D923" s="114">
        <v>0.98233940549150289</v>
      </c>
      <c r="E923" s="114">
        <v>0.54064439793562102</v>
      </c>
      <c r="F923" s="114">
        <v>0.1459770917309593</v>
      </c>
      <c r="G923" s="114">
        <v>0.80613064334222351</v>
      </c>
      <c r="H923" s="114">
        <v>0.78992607606207565</v>
      </c>
      <c r="I923" s="114">
        <v>0.53792040414199183</v>
      </c>
      <c r="J923" s="114">
        <v>0.52745927631369116</v>
      </c>
      <c r="K923" s="94">
        <v>0.46768689033561706</v>
      </c>
      <c r="L923" s="95"/>
      <c r="M923" s="96">
        <v>922</v>
      </c>
      <c r="N923" s="117">
        <v>0.7428966915464098</v>
      </c>
      <c r="O923" s="117">
        <v>-0.17917173152097238</v>
      </c>
      <c r="P923" s="117">
        <v>2.1046568512575101</v>
      </c>
      <c r="Q923" s="117">
        <v>0.1020572867907535</v>
      </c>
      <c r="R923" s="117">
        <v>-1.0538443528963868</v>
      </c>
      <c r="S923" s="117">
        <v>0.8637254794398731</v>
      </c>
      <c r="T923" s="117">
        <v>0.80616477246766827</v>
      </c>
      <c r="U923" s="114">
        <v>9.5195943824784912E-2</v>
      </c>
      <c r="V923" s="114">
        <v>6.8884636992944004E-2</v>
      </c>
      <c r="W923" s="88">
        <v>-8.1085721770676591E-2</v>
      </c>
      <c r="X923" s="50"/>
      <c r="Y923" s="89">
        <v>922</v>
      </c>
      <c r="Z923" s="114">
        <f>(幕後結果!$AB$2+幕後結果!$AB$4*幕後結果_最佳化!$N1924)*12/3</f>
        <v>0.87405335729817546</v>
      </c>
      <c r="AA923" s="114">
        <f>(幕後結果!$AC$2+幕後結果!$AC$4*幕後結果_最佳化!$O1924)*12/3</f>
        <v>1.7259055505570704</v>
      </c>
      <c r="AB923" s="114">
        <f>(幕後結果!$AD$2+幕後結果!$AD$4*幕後結果_最佳化!$P1924)*12/3</f>
        <v>2.1306476727720032</v>
      </c>
      <c r="AC923" s="114">
        <f>(幕後結果!$AE$2+幕後結果!$AE$4*幕後結果_最佳化!$Q1924)*12/3</f>
        <v>-0.37623366926129281</v>
      </c>
      <c r="AD923" s="114">
        <f>(幕後結果!$AF$2+幕後結果!$AF$4*幕後結果_最佳化!$R1924)*12/3</f>
        <v>-1.306938158407557</v>
      </c>
      <c r="AE923" s="114">
        <f>(幕後結果!$AG$2+幕後結果!$AG$4*幕後結果_最佳化!$S1924)*12/3</f>
        <v>1.3965476039262372</v>
      </c>
      <c r="AF923" s="114">
        <f>(幕後結果!$AH$2+幕後結果!$AH$4*幕後結果_最佳化!$T1924)*12/3</f>
        <v>-3.4332841843060347E-2</v>
      </c>
      <c r="AG923" s="114">
        <f>(幕後結果!$AI$2+幕後結果!$AI$4*幕後結果_最佳化!$U1924)*12/3</f>
        <v>-0.59004090273768228</v>
      </c>
      <c r="AH923" s="114">
        <f>(幕後結果!$AJ$2+幕後結果!$AJ$4*幕後結果_最佳化!$V1924)*12/3</f>
        <v>1.2061641215359584</v>
      </c>
      <c r="AI923" s="90">
        <f>(幕後結果!$AK$2+幕後結果!$AK$4*幕後結果_最佳化!$W1924)*12/3</f>
        <v>0.97811758080374445</v>
      </c>
      <c r="AJ923" s="50"/>
      <c r="AK923" s="50"/>
      <c r="AL923" s="50"/>
      <c r="AM923" s="98">
        <v>922</v>
      </c>
      <c r="AN923" s="118">
        <f t="shared" si="183"/>
        <v>5.1041593924910499E-2</v>
      </c>
      <c r="AO923" s="118">
        <f t="shared" si="184"/>
        <v>0.15255468362476735</v>
      </c>
      <c r="AP923" s="118">
        <f t="shared" si="185"/>
        <v>0.12367062164690776</v>
      </c>
      <c r="AQ923" s="118">
        <f t="shared" si="186"/>
        <v>0.10364859430694916</v>
      </c>
      <c r="AR923" s="118">
        <f t="shared" si="187"/>
        <v>0.18913081599436024</v>
      </c>
      <c r="AS923" s="118">
        <f t="shared" si="188"/>
        <v>1.5118115057835535E-2</v>
      </c>
      <c r="AT923" s="118">
        <f t="shared" si="189"/>
        <v>0.14854296303386563</v>
      </c>
      <c r="AU923" s="118">
        <f t="shared" si="190"/>
        <v>0.1488518138099483</v>
      </c>
      <c r="AV923" s="118">
        <f t="shared" si="191"/>
        <v>4.8494327204151165E-2</v>
      </c>
      <c r="AW923" s="118">
        <f t="shared" si="192"/>
        <v>1.8946471396304374E-2</v>
      </c>
      <c r="AX923" s="118">
        <f t="shared" si="193"/>
        <v>0.99999999999999989</v>
      </c>
      <c r="AY923" s="118">
        <f>SUMPRODUCT(AN923:AW923,幕後結果_最佳化!$Z$1005:$AI$1005)</f>
        <v>-0.34873212654766245</v>
      </c>
      <c r="AZ923" s="118">
        <f>(SUMPRODUCT(AN923:AW923,MMULT(AN923:AW923,幕後結果!$AB$9:$AK$18)))*252</f>
        <v>7.9270013428555733E-2</v>
      </c>
      <c r="BA923" s="118">
        <f t="shared" si="194"/>
        <v>0.28154930905359321</v>
      </c>
      <c r="BB923" s="113">
        <f t="shared" si="195"/>
        <v>-1.3909894784118075</v>
      </c>
      <c r="BC923" s="50"/>
      <c r="BD923" s="50"/>
    </row>
    <row r="924" spans="1:56">
      <c r="A924" s="85">
        <v>923</v>
      </c>
      <c r="B924" s="114">
        <v>6.9290033727308131E-2</v>
      </c>
      <c r="C924" s="114">
        <v>0.84418485038102831</v>
      </c>
      <c r="D924" s="114">
        <v>1.1544009358329443E-2</v>
      </c>
      <c r="E924" s="114">
        <v>0.30850081457944811</v>
      </c>
      <c r="F924" s="114">
        <v>0.14542608866014839</v>
      </c>
      <c r="G924" s="114">
        <v>0.99918318037969156</v>
      </c>
      <c r="H924" s="114">
        <v>0.6681100854212676</v>
      </c>
      <c r="I924" s="114">
        <v>0.81005596028757187</v>
      </c>
      <c r="J924" s="114">
        <v>0.74431633517404516</v>
      </c>
      <c r="K924" s="94">
        <v>0.16381902692540895</v>
      </c>
      <c r="L924" s="95"/>
      <c r="M924" s="96">
        <v>923</v>
      </c>
      <c r="N924" s="117">
        <v>-1.4810994761557548</v>
      </c>
      <c r="O924" s="117">
        <v>1.0118070902151752</v>
      </c>
      <c r="P924" s="117">
        <v>-2.2719750270021493</v>
      </c>
      <c r="Q924" s="117">
        <v>-0.50010431332348371</v>
      </c>
      <c r="R924" s="117">
        <v>-1.0562540185412159</v>
      </c>
      <c r="S924" s="117">
        <v>3.1498328055724123</v>
      </c>
      <c r="T924" s="117">
        <v>0.43470050862737458</v>
      </c>
      <c r="U924" s="114">
        <v>0.87810253129106475</v>
      </c>
      <c r="V924" s="114">
        <v>0.6567101144196329</v>
      </c>
      <c r="W924" s="88">
        <v>-0.97888247179911569</v>
      </c>
      <c r="X924" s="50"/>
      <c r="Y924" s="89">
        <v>923</v>
      </c>
      <c r="Z924" s="114">
        <f>(幕後結果!$AB$2+幕後結果!$AB$4*幕後結果_最佳化!$N1925)*12/3</f>
        <v>-1.8871499673869068</v>
      </c>
      <c r="AA924" s="114">
        <f>(幕後結果!$AC$2+幕後結果!$AC$4*幕後結果_最佳化!$O1925)*12/3</f>
        <v>1.4902294417014652</v>
      </c>
      <c r="AB924" s="114">
        <f>(幕後結果!$AD$2+幕後結果!$AD$4*幕後結果_最佳化!$P1925)*12/3</f>
        <v>-4.3674681870161836</v>
      </c>
      <c r="AC924" s="114">
        <f>(幕後結果!$AE$2+幕後結果!$AE$4*幕後結果_最佳化!$Q1925)*12/3</f>
        <v>-0.83071480201337755</v>
      </c>
      <c r="AD924" s="114">
        <f>(幕後結果!$AF$2+幕後結果!$AF$4*幕後結果_最佳化!$R1925)*12/3</f>
        <v>-2.8325287872641325</v>
      </c>
      <c r="AE924" s="114">
        <f>(幕後結果!$AG$2+幕後結果!$AG$4*幕後結果_最佳化!$S1925)*12/3</f>
        <v>2.5674980936440455</v>
      </c>
      <c r="AF924" s="114">
        <f>(幕後結果!$AH$2+幕後結果!$AH$4*幕後結果_最佳化!$T1925)*12/3</f>
        <v>-0.24483404527085872</v>
      </c>
      <c r="AG924" s="114">
        <f>(幕後結果!$AI$2+幕後結果!$AI$4*幕後結果_最佳化!$U1925)*12/3</f>
        <v>-2.2645182349084929</v>
      </c>
      <c r="AH924" s="114">
        <f>(幕後結果!$AJ$2+幕後結果!$AJ$4*幕後結果_最佳化!$V1925)*12/3</f>
        <v>1.1380897355564412</v>
      </c>
      <c r="AI924" s="90">
        <f>(幕後結果!$AK$2+幕後結果!$AK$4*幕後結果_最佳化!$W1925)*12/3</f>
        <v>-0.15412595964761</v>
      </c>
      <c r="AJ924" s="50"/>
      <c r="AK924" s="50"/>
      <c r="AL924" s="50"/>
      <c r="AM924" s="98">
        <v>923</v>
      </c>
      <c r="AN924" s="118">
        <f t="shared" si="183"/>
        <v>0.16796489290885649</v>
      </c>
      <c r="AO924" s="118">
        <f t="shared" si="184"/>
        <v>6.6062824418341798E-2</v>
      </c>
      <c r="AP924" s="118">
        <f t="shared" si="185"/>
        <v>0.13764734430715794</v>
      </c>
      <c r="AQ924" s="118">
        <f t="shared" si="186"/>
        <v>8.3584951997258544E-3</v>
      </c>
      <c r="AR924" s="118">
        <f t="shared" si="187"/>
        <v>5.8852712881277802E-2</v>
      </c>
      <c r="AS924" s="118">
        <f t="shared" si="188"/>
        <v>8.7012409839406085E-2</v>
      </c>
      <c r="AT924" s="118">
        <f t="shared" si="189"/>
        <v>0.17701102172341307</v>
      </c>
      <c r="AU924" s="118">
        <f t="shared" si="190"/>
        <v>9.560801221728539E-2</v>
      </c>
      <c r="AV924" s="118">
        <f t="shared" si="191"/>
        <v>5.6298755177505121E-3</v>
      </c>
      <c r="AW924" s="118">
        <f t="shared" si="192"/>
        <v>0.19585241098678505</v>
      </c>
      <c r="AX924" s="118">
        <f t="shared" si="193"/>
        <v>1</v>
      </c>
      <c r="AY924" s="118">
        <f>SUMPRODUCT(AN924:AW924,幕後結果_最佳化!$Z$1005:$AI$1005)</f>
        <v>-8.0052930474873885E-2</v>
      </c>
      <c r="AZ924" s="118">
        <f>(SUMPRODUCT(AN924:AW924,MMULT(AN924:AW924,幕後結果!$AB$9:$AK$18)))*252</f>
        <v>7.9765485682669016E-2</v>
      </c>
      <c r="BA924" s="118">
        <f t="shared" si="194"/>
        <v>0.2824278415501365</v>
      </c>
      <c r="BB924" s="113">
        <f t="shared" si="195"/>
        <v>-0.43534281110542467</v>
      </c>
      <c r="BC924" s="50"/>
      <c r="BD924" s="50"/>
    </row>
    <row r="925" spans="1:56">
      <c r="A925" s="85">
        <v>924</v>
      </c>
      <c r="B925" s="114">
        <v>0.78611988850822834</v>
      </c>
      <c r="C925" s="114">
        <v>0.434365688654758</v>
      </c>
      <c r="D925" s="114">
        <v>0.62888444152896317</v>
      </c>
      <c r="E925" s="114">
        <v>0.66164484386959388</v>
      </c>
      <c r="F925" s="114">
        <v>4.6076768150902669E-2</v>
      </c>
      <c r="G925" s="114">
        <v>0.6111731348178171</v>
      </c>
      <c r="H925" s="114">
        <v>0.72184289790730971</v>
      </c>
      <c r="I925" s="114">
        <v>0.77126024272975235</v>
      </c>
      <c r="J925" s="114">
        <v>0.72157444728864806</v>
      </c>
      <c r="K925" s="94">
        <v>0.83330771908204793</v>
      </c>
      <c r="L925" s="95"/>
      <c r="M925" s="96">
        <v>924</v>
      </c>
      <c r="N925" s="117">
        <v>0.79303020825504111</v>
      </c>
      <c r="O925" s="117">
        <v>-0.16527011855133783</v>
      </c>
      <c r="P925" s="117">
        <v>0.32890020819758181</v>
      </c>
      <c r="Q925" s="117">
        <v>0.41695638176624727</v>
      </c>
      <c r="R925" s="117">
        <v>-1.6841455857326577</v>
      </c>
      <c r="S925" s="117">
        <v>0.28237793735767791</v>
      </c>
      <c r="T925" s="117">
        <v>0.58832494647778755</v>
      </c>
      <c r="U925" s="114">
        <v>0.74300357744509993</v>
      </c>
      <c r="V925" s="114">
        <v>0.5875250890909276</v>
      </c>
      <c r="W925" s="88">
        <v>0.96731905305467114</v>
      </c>
      <c r="X925" s="50"/>
      <c r="Y925" s="89">
        <v>924</v>
      </c>
      <c r="Z925" s="114">
        <f>(幕後結果!$AB$2+幕後結果!$AB$4*幕後結果_最佳化!$N1926)*12/3</f>
        <v>0.93629664486510178</v>
      </c>
      <c r="AA925" s="114">
        <f>(幕後結果!$AC$2+幕後結果!$AC$4*幕後結果_最佳化!$O1926)*12/3</f>
        <v>1.7733010901944868</v>
      </c>
      <c r="AB925" s="114">
        <f>(幕後結果!$AD$2+幕後結果!$AD$4*幕後結果_最佳化!$P1926)*12/3</f>
        <v>0.33329720809706043</v>
      </c>
      <c r="AC925" s="114">
        <f>(幕後結果!$AE$2+幕後結果!$AE$4*幕後結果_最佳化!$Q1926)*12/3</f>
        <v>-0.16233263186579761</v>
      </c>
      <c r="AD925" s="114">
        <f>(幕後結果!$AF$2+幕後結果!$AF$4*幕後結果_最佳化!$R1926)*12/3</f>
        <v>-2.1677807136602993</v>
      </c>
      <c r="AE925" s="114">
        <f>(幕後結果!$AG$2+幕後結果!$AG$4*幕後結果_最佳化!$S1926)*12/3</f>
        <v>0.69117485908809295</v>
      </c>
      <c r="AF925" s="114">
        <f>(幕後結果!$AH$2+幕後結果!$AH$4*幕後結果_最佳化!$T1926)*12/3</f>
        <v>-0.12374153469445963</v>
      </c>
      <c r="AG925" s="114">
        <f>(幕後結果!$AI$2+幕後結果!$AI$4*幕後結果_最佳化!$U1926)*12/3</f>
        <v>-0.44481518201583015</v>
      </c>
      <c r="AH925" s="114">
        <f>(幕後結果!$AJ$2+幕後結果!$AJ$4*幕後結果_最佳化!$V1926)*12/3</f>
        <v>1.2562002147836608</v>
      </c>
      <c r="AI925" s="90">
        <f>(幕後結果!$AK$2+幕後結果!$AK$4*幕後結果_最佳化!$W1926)*12/3</f>
        <v>2.0394818572798177</v>
      </c>
      <c r="AJ925" s="50"/>
      <c r="AK925" s="50"/>
      <c r="AL925" s="50"/>
      <c r="AM925" s="98">
        <v>924</v>
      </c>
      <c r="AN925" s="118">
        <f t="shared" si="183"/>
        <v>0.11264647130000721</v>
      </c>
      <c r="AO925" s="118">
        <f t="shared" si="184"/>
        <v>7.646919802144117E-2</v>
      </c>
      <c r="AP925" s="118">
        <f t="shared" si="185"/>
        <v>4.9792326317643902E-2</v>
      </c>
      <c r="AQ925" s="118">
        <f t="shared" si="186"/>
        <v>0.16770166500727904</v>
      </c>
      <c r="AR925" s="118">
        <f t="shared" si="187"/>
        <v>2.4446883710456786E-2</v>
      </c>
      <c r="AS925" s="118">
        <f t="shared" si="188"/>
        <v>0.12679472696061847</v>
      </c>
      <c r="AT925" s="118">
        <f t="shared" si="189"/>
        <v>0.16216526741009768</v>
      </c>
      <c r="AU925" s="118">
        <f t="shared" si="190"/>
        <v>0.12860405005556877</v>
      </c>
      <c r="AV925" s="118">
        <f t="shared" si="191"/>
        <v>4.4677871199591858E-2</v>
      </c>
      <c r="AW925" s="118">
        <f t="shared" si="192"/>
        <v>0.10670154001729497</v>
      </c>
      <c r="AX925" s="118">
        <f t="shared" si="193"/>
        <v>0.99999999999999989</v>
      </c>
      <c r="AY925" s="118">
        <f>SUMPRODUCT(AN925:AW925,幕後結果_最佳化!$Z$1005:$AI$1005)</f>
        <v>-0.12745473085220449</v>
      </c>
      <c r="AZ925" s="118">
        <f>(SUMPRODUCT(AN925:AW925,MMULT(AN925:AW925,幕後結果!$AB$9:$AK$18)))*252</f>
        <v>5.6534185283943439E-2</v>
      </c>
      <c r="BA925" s="118">
        <f t="shared" si="194"/>
        <v>0.23776918489144769</v>
      </c>
      <c r="BB925" s="113">
        <f t="shared" si="195"/>
        <v>-0.71647102180200128</v>
      </c>
      <c r="BC925" s="50"/>
      <c r="BD925" s="50"/>
    </row>
    <row r="926" spans="1:56">
      <c r="A926" s="85">
        <v>925</v>
      </c>
      <c r="B926" s="114">
        <v>0.90758543627805888</v>
      </c>
      <c r="C926" s="114">
        <v>0.7370889510011378</v>
      </c>
      <c r="D926" s="114">
        <v>0.67015716527023872</v>
      </c>
      <c r="E926" s="114">
        <v>0.14357971591570839</v>
      </c>
      <c r="F926" s="114">
        <v>0.43475254248179884</v>
      </c>
      <c r="G926" s="114">
        <v>0.1790665060387322</v>
      </c>
      <c r="H926" s="114">
        <v>0.76426191404279642</v>
      </c>
      <c r="I926" s="114">
        <v>0.359904334591713</v>
      </c>
      <c r="J926" s="114">
        <v>0.10876235020973457</v>
      </c>
      <c r="K926" s="94">
        <v>0.39687591701238478</v>
      </c>
      <c r="L926" s="95"/>
      <c r="M926" s="96">
        <v>925</v>
      </c>
      <c r="N926" s="117">
        <v>1.3260319114339902</v>
      </c>
      <c r="O926" s="117">
        <v>0.63439649259572495</v>
      </c>
      <c r="P926" s="117">
        <v>0.44034718703517622</v>
      </c>
      <c r="Q926" s="117">
        <v>-1.0643737248191067</v>
      </c>
      <c r="R926" s="117">
        <v>-0.16428716537403026</v>
      </c>
      <c r="S926" s="117">
        <v>-0.91892842289145016</v>
      </c>
      <c r="T926" s="117">
        <v>0.72007929972074469</v>
      </c>
      <c r="U926" s="114">
        <v>-0.35871451437816398</v>
      </c>
      <c r="V926" s="114">
        <v>-1.2331368787008943</v>
      </c>
      <c r="W926" s="88">
        <v>-0.2614417893959079</v>
      </c>
      <c r="X926" s="50"/>
      <c r="Y926" s="89">
        <v>925</v>
      </c>
      <c r="Z926" s="114">
        <f>(幕後結果!$AB$2+幕後結果!$AB$4*幕後結果_最佳化!$N1927)*12/3</f>
        <v>1.5980451209882036</v>
      </c>
      <c r="AA926" s="114">
        <f>(幕後結果!$AC$2+幕後結果!$AC$4*幕後結果_最佳化!$O1927)*12/3</f>
        <v>2.9504059231504081</v>
      </c>
      <c r="AB926" s="114">
        <f>(幕後結果!$AD$2+幕後結果!$AD$4*幕後結果_最佳化!$P1927)*12/3</f>
        <v>1.3588362160758873</v>
      </c>
      <c r="AC926" s="114">
        <f>(幕後結果!$AE$2+幕後結果!$AE$4*幕後結果_最佳化!$Q1927)*12/3</f>
        <v>-0.96264650136002328</v>
      </c>
      <c r="AD926" s="114">
        <f>(幕後結果!$AF$2+幕後結果!$AF$4*幕後結果_最佳化!$R1927)*12/3</f>
        <v>-0.51677758065967283</v>
      </c>
      <c r="AE926" s="114">
        <f>(幕後結果!$AG$2+幕後結果!$AG$4*幕後結果_最佳化!$S1927)*12/3</f>
        <v>-5.1430682268018502E-2</v>
      </c>
      <c r="AF926" s="114">
        <f>(幕後結果!$AH$2+幕後結果!$AH$4*幕後結果_最佳化!$T1927)*12/3</f>
        <v>-0.15281766181185233</v>
      </c>
      <c r="AG926" s="114">
        <f>(幕後結果!$AI$2+幕後結果!$AI$4*幕後結果_最佳化!$U1927)*12/3</f>
        <v>-1.9259938350358334</v>
      </c>
      <c r="AH926" s="114">
        <f>(幕後結果!$AJ$2+幕後結果!$AJ$4*幕後結果_最佳化!$V1927)*12/3</f>
        <v>0.15236385264581925</v>
      </c>
      <c r="AI926" s="90">
        <f>(幕後結果!$AK$2+幕後結果!$AK$4*幕後結果_最佳化!$W1927)*12/3</f>
        <v>0.5505332495547528</v>
      </c>
      <c r="AJ926" s="50"/>
      <c r="AK926" s="50"/>
      <c r="AL926" s="50"/>
      <c r="AM926" s="98">
        <v>925</v>
      </c>
      <c r="AN926" s="118">
        <f t="shared" si="183"/>
        <v>3.3621959861488748E-2</v>
      </c>
      <c r="AO926" s="118">
        <f t="shared" si="184"/>
        <v>0.14570436928339345</v>
      </c>
      <c r="AP926" s="118">
        <f t="shared" si="185"/>
        <v>0.19907999753567834</v>
      </c>
      <c r="AQ926" s="118">
        <f t="shared" si="186"/>
        <v>3.8675178856714829E-2</v>
      </c>
      <c r="AR926" s="118">
        <f t="shared" si="187"/>
        <v>9.8397147234530635E-2</v>
      </c>
      <c r="AS926" s="118">
        <f t="shared" si="188"/>
        <v>5.0208130322254747E-2</v>
      </c>
      <c r="AT926" s="118">
        <f t="shared" si="189"/>
        <v>0.19558528841378026</v>
      </c>
      <c r="AU926" s="118">
        <f t="shared" si="190"/>
        <v>0.17299264215707483</v>
      </c>
      <c r="AV926" s="118">
        <f t="shared" si="191"/>
        <v>3.1221082071400046E-2</v>
      </c>
      <c r="AW926" s="118">
        <f t="shared" si="192"/>
        <v>3.4514204263684199E-2</v>
      </c>
      <c r="AX926" s="118">
        <f t="shared" si="193"/>
        <v>1.0000000000000002</v>
      </c>
      <c r="AY926" s="118">
        <f>SUMPRODUCT(AN926:AW926,幕後結果_最佳化!$Z$1005:$AI$1005)</f>
        <v>-0.33897086102904717</v>
      </c>
      <c r="AZ926" s="118">
        <f>(SUMPRODUCT(AN926:AW926,MMULT(AN926:AW926,幕後結果!$AB$9:$AK$18)))*252</f>
        <v>8.8325783631190979E-2</v>
      </c>
      <c r="BA926" s="118">
        <f t="shared" si="194"/>
        <v>0.29719654040918947</v>
      </c>
      <c r="BB926" s="113">
        <f t="shared" si="195"/>
        <v>-1.2849101826800386</v>
      </c>
      <c r="BC926" s="50"/>
      <c r="BD926" s="50"/>
    </row>
    <row r="927" spans="1:56">
      <c r="A927" s="85">
        <v>926</v>
      </c>
      <c r="B927" s="114">
        <v>0.67204853941793119</v>
      </c>
      <c r="C927" s="114">
        <v>0.67484399902759651</v>
      </c>
      <c r="D927" s="114">
        <v>0.48774759163522785</v>
      </c>
      <c r="E927" s="114">
        <v>0.38009592020889693</v>
      </c>
      <c r="F927" s="114">
        <v>0.49019031072391406</v>
      </c>
      <c r="G927" s="114">
        <v>0.88792933232644367</v>
      </c>
      <c r="H927" s="114">
        <v>0.45013561085828768</v>
      </c>
      <c r="I927" s="114">
        <v>4.7206227128061551E-2</v>
      </c>
      <c r="J927" s="114">
        <v>0.56012458915433894</v>
      </c>
      <c r="K927" s="94">
        <v>0.71147867545674681</v>
      </c>
      <c r="L927" s="95"/>
      <c r="M927" s="96">
        <v>926</v>
      </c>
      <c r="N927" s="117">
        <v>0.4455768705132418</v>
      </c>
      <c r="O927" s="117">
        <v>0.45332879387648589</v>
      </c>
      <c r="P927" s="117">
        <v>-3.0717063008376715E-2</v>
      </c>
      <c r="Q927" s="117">
        <v>-0.30522887705896407</v>
      </c>
      <c r="R927" s="117">
        <v>-2.4591722932319354E-2</v>
      </c>
      <c r="S927" s="117">
        <v>1.2155895016596934</v>
      </c>
      <c r="T927" s="117">
        <v>-0.12531873374166969</v>
      </c>
      <c r="U927" s="114">
        <v>-1.6725675766645391</v>
      </c>
      <c r="V927" s="114">
        <v>0.15128510099640774</v>
      </c>
      <c r="W927" s="88">
        <v>0.55770967631293822</v>
      </c>
      <c r="X927" s="50"/>
      <c r="Y927" s="89">
        <v>926</v>
      </c>
      <c r="Z927" s="114">
        <f>(幕後結果!$AB$2+幕後結果!$AB$4*幕後結果_最佳化!$N1928)*12/3</f>
        <v>0.50491581549216846</v>
      </c>
      <c r="AA927" s="114">
        <f>(幕後結果!$AC$2+幕後結果!$AC$4*幕後結果_最佳化!$O1928)*12/3</f>
        <v>2.1831761890477615</v>
      </c>
      <c r="AB927" s="114">
        <f>(幕後結果!$AD$2+幕後結果!$AD$4*幕後結果_最佳化!$P1928)*12/3</f>
        <v>-0.16393990783136414</v>
      </c>
      <c r="AC927" s="114">
        <f>(幕後結果!$AE$2+幕後結果!$AE$4*幕後結果_最佳化!$Q1928)*12/3</f>
        <v>-0.58555066106443021</v>
      </c>
      <c r="AD927" s="114">
        <f>(幕後結果!$AF$2+幕後結果!$AF$4*幕後結果_最佳化!$R1928)*12/3</f>
        <v>-0.68422821006040302</v>
      </c>
      <c r="AE927" s="114">
        <f>(幕後結果!$AG$2+幕後結果!$AG$4*幕後結果_最佳化!$S1928)*12/3</f>
        <v>1.6886970154348031</v>
      </c>
      <c r="AF927" s="114">
        <f>(幕後結果!$AH$2+幕後結果!$AH$4*幕後結果_最佳化!$T1928)*12/3</f>
        <v>-0.39111873400892461</v>
      </c>
      <c r="AG927" s="114">
        <f>(幕後結果!$AI$2+幕後結果!$AI$4*幕後結果_最佳化!$U1928)*12/3</f>
        <v>-3.8574062241395803</v>
      </c>
      <c r="AH927" s="114">
        <f>(幕後結果!$AJ$2+幕後結果!$AJ$4*幕後結果_最佳化!$V1928)*12/3</f>
        <v>0.80497084598173563</v>
      </c>
      <c r="AI927" s="90">
        <f>(幕後結果!$AK$2+幕後結果!$AK$4*幕後結果_最佳化!$W1928)*12/3</f>
        <v>1.0116748722997555</v>
      </c>
      <c r="AJ927" s="50"/>
      <c r="AK927" s="50"/>
      <c r="AL927" s="50"/>
      <c r="AM927" s="98">
        <v>926</v>
      </c>
      <c r="AN927" s="118">
        <f t="shared" si="183"/>
        <v>5.0398085826094778E-2</v>
      </c>
      <c r="AO927" s="118">
        <f t="shared" si="184"/>
        <v>0.12001368755827274</v>
      </c>
      <c r="AP927" s="118">
        <f t="shared" si="185"/>
        <v>0.23348728906889368</v>
      </c>
      <c r="AQ927" s="118">
        <f t="shared" si="186"/>
        <v>0.14991186803864193</v>
      </c>
      <c r="AR927" s="118">
        <f t="shared" si="187"/>
        <v>3.4857596342770115E-2</v>
      </c>
      <c r="AS927" s="118">
        <f t="shared" si="188"/>
        <v>0.15985168866863955</v>
      </c>
      <c r="AT927" s="118">
        <f t="shared" si="189"/>
        <v>9.963915949952229E-2</v>
      </c>
      <c r="AU927" s="118">
        <f t="shared" si="190"/>
        <v>4.8845781466795794E-2</v>
      </c>
      <c r="AV927" s="118">
        <f t="shared" si="191"/>
        <v>5.4849395662741836E-2</v>
      </c>
      <c r="AW927" s="118">
        <f t="shared" si="192"/>
        <v>4.8145447867627256E-2</v>
      </c>
      <c r="AX927" s="118">
        <f t="shared" si="193"/>
        <v>1</v>
      </c>
      <c r="AY927" s="118">
        <f>SUMPRODUCT(AN927:AW927,幕後結果_最佳化!$Z$1005:$AI$1005)</f>
        <v>-8.5108205546996329E-2</v>
      </c>
      <c r="AZ927" s="118">
        <f>(SUMPRODUCT(AN927:AW927,MMULT(AN927:AW927,幕後結果!$AB$9:$AK$18)))*252</f>
        <v>8.461540026469086E-2</v>
      </c>
      <c r="BA927" s="118">
        <f t="shared" si="194"/>
        <v>0.2908872638406344</v>
      </c>
      <c r="BB927" s="113">
        <f t="shared" si="195"/>
        <v>-0.44006122460255581</v>
      </c>
      <c r="BC927" s="50"/>
      <c r="BD927" s="50"/>
    </row>
    <row r="928" spans="1:56">
      <c r="A928" s="85">
        <v>927</v>
      </c>
      <c r="B928" s="114">
        <v>0.12530281234600671</v>
      </c>
      <c r="C928" s="114">
        <v>0.20905710347966644</v>
      </c>
      <c r="D928" s="114">
        <v>0.81698665388910485</v>
      </c>
      <c r="E928" s="114">
        <v>0.55510079804166179</v>
      </c>
      <c r="F928" s="114">
        <v>0.13021964605477043</v>
      </c>
      <c r="G928" s="114">
        <v>0.65601472579007769</v>
      </c>
      <c r="H928" s="114">
        <v>0.41382072398861647</v>
      </c>
      <c r="I928" s="114">
        <v>0.62249974430995825</v>
      </c>
      <c r="J928" s="114">
        <v>0.29599137245462748</v>
      </c>
      <c r="K928" s="94">
        <v>0.50067626191098458</v>
      </c>
      <c r="L928" s="95"/>
      <c r="M928" s="96">
        <v>927</v>
      </c>
      <c r="N928" s="117">
        <v>-1.1488796142869298</v>
      </c>
      <c r="O928" s="117">
        <v>-0.80969723605811572</v>
      </c>
      <c r="P928" s="117">
        <v>0.90394099053560384</v>
      </c>
      <c r="Q928" s="117">
        <v>0.13855930375578956</v>
      </c>
      <c r="R928" s="117">
        <v>-1.1253534413596498</v>
      </c>
      <c r="S928" s="117">
        <v>0.40161070751225575</v>
      </c>
      <c r="T928" s="117">
        <v>-0.21772748431183675</v>
      </c>
      <c r="U928" s="114">
        <v>0.31205264913534059</v>
      </c>
      <c r="V928" s="114">
        <v>-0.53596499280266374</v>
      </c>
      <c r="W928" s="88">
        <v>1.6951380389574567E-3</v>
      </c>
      <c r="X928" s="50"/>
      <c r="Y928" s="89">
        <v>927</v>
      </c>
      <c r="Z928" s="114">
        <f>(幕後結果!$AB$2+幕後結果!$AB$4*幕後結果_最佳化!$N1929)*12/3</f>
        <v>-1.4746822660300287</v>
      </c>
      <c r="AA928" s="114">
        <f>(幕後結果!$AC$2+幕後結果!$AC$4*幕後結果_最佳化!$O1929)*12/3</f>
        <v>-0.17197422765930659</v>
      </c>
      <c r="AB928" s="114">
        <f>(幕後結果!$AD$2+幕後結果!$AD$4*幕後結果_最佳化!$P1929)*12/3</f>
        <v>-1.4383689252177616</v>
      </c>
      <c r="AC928" s="114">
        <f>(幕後結果!$AE$2+幕後結果!$AE$4*幕後結果_最佳化!$Q1929)*12/3</f>
        <v>-0.61083086476567949</v>
      </c>
      <c r="AD928" s="114">
        <f>(幕後結果!$AF$2+幕後結果!$AF$4*幕後結果_最佳化!$R1929)*12/3</f>
        <v>-2.4047621000805637</v>
      </c>
      <c r="AE928" s="114">
        <f>(幕後結果!$AG$2+幕後結果!$AG$4*幕後結果_最佳化!$S1929)*12/3</f>
        <v>0.20772933534718421</v>
      </c>
      <c r="AF928" s="114">
        <f>(幕後結果!$AH$2+幕後結果!$AH$4*幕後結果_最佳化!$T1929)*12/3</f>
        <v>-0.45822508270639267</v>
      </c>
      <c r="AG928" s="114">
        <f>(幕後結果!$AI$2+幕後結果!$AI$4*幕後結果_最佳化!$U1929)*12/3</f>
        <v>-1.5290554256782467</v>
      </c>
      <c r="AH928" s="114">
        <f>(幕後結果!$AJ$2+幕後結果!$AJ$4*幕後結果_最佳化!$V1929)*12/3</f>
        <v>0.34932275447251987</v>
      </c>
      <c r="AI928" s="90">
        <f>(幕後結果!$AK$2+幕後結果!$AK$4*幕後結果_最佳化!$W1929)*12/3</f>
        <v>0.51101856221975828</v>
      </c>
      <c r="AJ928" s="50"/>
      <c r="AK928" s="50"/>
      <c r="AL928" s="50"/>
      <c r="AM928" s="98">
        <v>927</v>
      </c>
      <c r="AN928" s="118">
        <f t="shared" si="183"/>
        <v>0.1488675568823527</v>
      </c>
      <c r="AO928" s="118">
        <f t="shared" si="184"/>
        <v>9.4809729519604008E-2</v>
      </c>
      <c r="AP928" s="118">
        <f t="shared" si="185"/>
        <v>0.14462557736064721</v>
      </c>
      <c r="AQ928" s="118">
        <f t="shared" si="186"/>
        <v>0.12342710334171544</v>
      </c>
      <c r="AR928" s="118">
        <f t="shared" si="187"/>
        <v>3.9311822322315629E-2</v>
      </c>
      <c r="AS928" s="118">
        <f t="shared" si="188"/>
        <v>7.2100914493763837E-2</v>
      </c>
      <c r="AT928" s="118">
        <f t="shared" si="189"/>
        <v>7.2018571547043164E-2</v>
      </c>
      <c r="AU928" s="118">
        <f t="shared" si="190"/>
        <v>3.5639399732798754E-2</v>
      </c>
      <c r="AV928" s="118">
        <f t="shared" si="191"/>
        <v>0.10684703479286042</v>
      </c>
      <c r="AW928" s="118">
        <f t="shared" si="192"/>
        <v>0.16235229000689891</v>
      </c>
      <c r="AX928" s="118">
        <f t="shared" si="193"/>
        <v>1.0000000000000002</v>
      </c>
      <c r="AY928" s="118">
        <f>SUMPRODUCT(AN928:AW928,幕後結果_最佳化!$Z$1005:$AI$1005)</f>
        <v>7.8947297459110152E-2</v>
      </c>
      <c r="AZ928" s="118">
        <f>(SUMPRODUCT(AN928:AW928,MMULT(AN928:AW928,幕後結果!$AB$9:$AK$18)))*252</f>
        <v>7.3488357652218034E-2</v>
      </c>
      <c r="BA928" s="118">
        <f t="shared" si="194"/>
        <v>0.2710873616608086</v>
      </c>
      <c r="BB928" s="113">
        <f t="shared" si="195"/>
        <v>0.13297299157831433</v>
      </c>
      <c r="BC928" s="50"/>
      <c r="BD928" s="50"/>
    </row>
    <row r="929" spans="1:56">
      <c r="A929" s="85">
        <v>928</v>
      </c>
      <c r="B929" s="114">
        <v>0.43494881060548929</v>
      </c>
      <c r="C929" s="114">
        <v>0.43476302003734046</v>
      </c>
      <c r="D929" s="114">
        <v>0.31885504951561083</v>
      </c>
      <c r="E929" s="114">
        <v>0.87167399615348651</v>
      </c>
      <c r="F929" s="114">
        <v>0.53136207158499982</v>
      </c>
      <c r="G929" s="114">
        <v>0.40814821167193549</v>
      </c>
      <c r="H929" s="114">
        <v>0.39849975467687204</v>
      </c>
      <c r="I929" s="114">
        <v>0.89265436553437527</v>
      </c>
      <c r="J929" s="114">
        <v>0.44007679534732191</v>
      </c>
      <c r="K929" s="94">
        <v>0.35294959383006241</v>
      </c>
      <c r="L929" s="95"/>
      <c r="M929" s="96">
        <v>928</v>
      </c>
      <c r="N929" s="117">
        <v>-0.1637885303300072</v>
      </c>
      <c r="O929" s="117">
        <v>-0.16426054526563666</v>
      </c>
      <c r="P929" s="117">
        <v>-0.47090286917073815</v>
      </c>
      <c r="Q929" s="117">
        <v>1.134339878073418</v>
      </c>
      <c r="R929" s="117">
        <v>7.8694202607377514E-2</v>
      </c>
      <c r="S929" s="117">
        <v>-0.23231105925418544</v>
      </c>
      <c r="T929" s="117">
        <v>-0.2572322242992145</v>
      </c>
      <c r="U929" s="114">
        <v>1.2407685325771098</v>
      </c>
      <c r="V929" s="114">
        <v>-0.15077451474936429</v>
      </c>
      <c r="W929" s="88">
        <v>-0.37736928741943576</v>
      </c>
      <c r="X929" s="50"/>
      <c r="Y929" s="89">
        <v>928</v>
      </c>
      <c r="Z929" s="114">
        <f>(幕後結果!$AB$2+幕後結果!$AB$4*幕後結果_最佳化!$N1930)*12/3</f>
        <v>-0.25164203977377952</v>
      </c>
      <c r="AA929" s="114">
        <f>(幕後結果!$AC$2+幕後結果!$AC$4*幕後結果_最佳化!$O1930)*12/3</f>
        <v>1.1437850997553469</v>
      </c>
      <c r="AB929" s="114">
        <f>(幕後結果!$AD$2+幕後結果!$AD$4*幕後結果_最佳化!$P1930)*12/3</f>
        <v>-1.5408805992273618</v>
      </c>
      <c r="AC929" s="114">
        <f>(幕後結果!$AE$2+幕後結果!$AE$4*幕後結果_最佳化!$Q1930)*12/3</f>
        <v>0.20259077535438666</v>
      </c>
      <c r="AD929" s="114">
        <f>(幕後結果!$AF$2+幕後結果!$AF$4*幕後結果_最佳化!$R1930)*12/3</f>
        <v>-0.71631702887166193</v>
      </c>
      <c r="AE929" s="114">
        <f>(幕後結果!$AG$2+幕後結果!$AG$4*幕後結果_最佳化!$S1930)*12/3</f>
        <v>0.33504628903053463</v>
      </c>
      <c r="AF929" s="114">
        <f>(幕後結果!$AH$2+幕後結果!$AH$4*幕後結果_最佳化!$T1930)*12/3</f>
        <v>-0.25325260077173511</v>
      </c>
      <c r="AG929" s="114">
        <f>(幕後結果!$AI$2+幕後結果!$AI$4*幕後結果_最佳化!$U1930)*12/3</f>
        <v>0.16443341595666494</v>
      </c>
      <c r="AH929" s="114">
        <f>(幕後結果!$AJ$2+幕後結果!$AJ$4*幕後結果_最佳化!$V1930)*12/3</f>
        <v>0.65986168106961662</v>
      </c>
      <c r="AI929" s="90">
        <f>(幕後結果!$AK$2+幕後結果!$AK$4*幕後結果_最佳化!$W1930)*12/3</f>
        <v>1.1978293289639579</v>
      </c>
      <c r="AJ929" s="50"/>
      <c r="AK929" s="50"/>
      <c r="AL929" s="50"/>
      <c r="AM929" s="98">
        <v>928</v>
      </c>
      <c r="AN929" s="118">
        <f t="shared" si="183"/>
        <v>4.4893881534418284E-2</v>
      </c>
      <c r="AO929" s="118">
        <f t="shared" si="184"/>
        <v>0.14035992141780076</v>
      </c>
      <c r="AP929" s="118">
        <f t="shared" si="185"/>
        <v>0.10983009969495769</v>
      </c>
      <c r="AQ929" s="118">
        <f t="shared" si="186"/>
        <v>6.5299938305684146E-2</v>
      </c>
      <c r="AR929" s="118">
        <f t="shared" si="187"/>
        <v>0.1099450416039264</v>
      </c>
      <c r="AS929" s="118">
        <f t="shared" si="188"/>
        <v>0.18082191290529728</v>
      </c>
      <c r="AT929" s="118">
        <f t="shared" si="189"/>
        <v>0.13007359276489297</v>
      </c>
      <c r="AU929" s="118">
        <f t="shared" si="190"/>
        <v>6.6690232899300594E-2</v>
      </c>
      <c r="AV929" s="118">
        <f t="shared" si="191"/>
        <v>0.1504599185184459</v>
      </c>
      <c r="AW929" s="118">
        <f t="shared" si="192"/>
        <v>1.6254603552760985E-3</v>
      </c>
      <c r="AX929" s="118">
        <f t="shared" si="193"/>
        <v>1</v>
      </c>
      <c r="AY929" s="118">
        <f>SUMPRODUCT(AN929:AW929,幕後結果_最佳化!$Z$1005:$AI$1005)</f>
        <v>3.1958444884199093E-3</v>
      </c>
      <c r="AZ929" s="118">
        <f>(SUMPRODUCT(AN929:AW929,MMULT(AN929:AW929,幕後結果!$AB$9:$AK$18)))*252</f>
        <v>6.5092118830136547E-2</v>
      </c>
      <c r="BA929" s="118">
        <f t="shared" si="194"/>
        <v>0.25513157160597855</v>
      </c>
      <c r="BB929" s="113">
        <f t="shared" si="195"/>
        <v>-0.15562227466265369</v>
      </c>
      <c r="BC929" s="50"/>
      <c r="BD929" s="50"/>
    </row>
    <row r="930" spans="1:56">
      <c r="A930" s="85">
        <v>929</v>
      </c>
      <c r="B930" s="114">
        <v>0.14038786512501189</v>
      </c>
      <c r="C930" s="114">
        <v>0.28572649247371062</v>
      </c>
      <c r="D930" s="114">
        <v>0.53689427657587485</v>
      </c>
      <c r="E930" s="114">
        <v>0.36840602415204482</v>
      </c>
      <c r="F930" s="114">
        <v>0.50048849253688799</v>
      </c>
      <c r="G930" s="114">
        <v>0.20169383896324167</v>
      </c>
      <c r="H930" s="114">
        <v>0.7562316257715187</v>
      </c>
      <c r="I930" s="114">
        <v>0.65055816926524002</v>
      </c>
      <c r="J930" s="114">
        <v>0.71217608093408313</v>
      </c>
      <c r="K930" s="94">
        <v>0.56672674830760039</v>
      </c>
      <c r="L930" s="95"/>
      <c r="M930" s="96">
        <v>929</v>
      </c>
      <c r="N930" s="117">
        <v>-1.0785783649297327</v>
      </c>
      <c r="O930" s="117">
        <v>-0.56591291008535083</v>
      </c>
      <c r="P930" s="117">
        <v>9.2612457227915113E-2</v>
      </c>
      <c r="Q930" s="117">
        <v>-0.33607799956539391</v>
      </c>
      <c r="R930" s="117">
        <v>1.2244695108893269E-3</v>
      </c>
      <c r="S930" s="117">
        <v>-0.8355863011827056</v>
      </c>
      <c r="T930" s="117">
        <v>0.69423196678056165</v>
      </c>
      <c r="U930" s="114">
        <v>0.38682784516596097</v>
      </c>
      <c r="V930" s="114">
        <v>0.55975312875738503</v>
      </c>
      <c r="W930" s="88">
        <v>0.16804674673521952</v>
      </c>
      <c r="X930" s="50"/>
      <c r="Y930" s="89">
        <v>929</v>
      </c>
      <c r="Z930" s="114">
        <f>(幕後結果!$AB$2+幕後結果!$AB$4*幕後結果_最佳化!$N1931)*12/3</f>
        <v>-1.3873997219889711</v>
      </c>
      <c r="AA930" s="114">
        <f>(幕後結果!$AC$2+幕後結果!$AC$4*幕後結果_最佳化!$O1931)*12/3</f>
        <v>0.12612141672996113</v>
      </c>
      <c r="AB930" s="114">
        <f>(幕後結果!$AD$2+幕後結果!$AD$4*幕後結果_最佳化!$P1931)*12/3</f>
        <v>-2.1099432550369732</v>
      </c>
      <c r="AC930" s="114">
        <f>(幕後結果!$AE$2+幕後結果!$AE$4*幕後結果_最佳化!$Q1931)*12/3</f>
        <v>-0.87575451746538135</v>
      </c>
      <c r="AD930" s="114">
        <f>(幕後結果!$AF$2+幕後結果!$AF$4*幕後結果_最佳化!$R1931)*12/3</f>
        <v>-1.3900331879675616</v>
      </c>
      <c r="AE930" s="114">
        <f>(幕後結果!$AG$2+幕後結果!$AG$4*幕後結果_最佳化!$S1931)*12/3</f>
        <v>-0.77756420685400018</v>
      </c>
      <c r="AF930" s="114">
        <f>(幕後結果!$AH$2+幕後結果!$AH$4*幕後結果_最佳化!$T1931)*12/3</f>
        <v>-9.3728738488448385E-2</v>
      </c>
      <c r="AG930" s="114">
        <f>(幕後結果!$AI$2+幕後結果!$AI$4*幕後結果_最佳化!$U1931)*12/3</f>
        <v>-1.5177481083524575</v>
      </c>
      <c r="AH930" s="114">
        <f>(幕後結果!$AJ$2+幕後結果!$AJ$4*幕後結果_最佳化!$V1931)*12/3</f>
        <v>0.80566679908857763</v>
      </c>
      <c r="AI930" s="90">
        <f>(幕後結果!$AK$2+幕後結果!$AK$4*幕後結果_最佳化!$W1931)*12/3</f>
        <v>0.74788511652728706</v>
      </c>
      <c r="AJ930" s="50"/>
      <c r="AK930" s="50"/>
      <c r="AL930" s="50"/>
      <c r="AM930" s="98">
        <v>929</v>
      </c>
      <c r="AN930" s="118">
        <f t="shared" si="183"/>
        <v>0.1425740837252617</v>
      </c>
      <c r="AO930" s="118">
        <f t="shared" si="184"/>
        <v>0.10761030575223345</v>
      </c>
      <c r="AP930" s="118">
        <f t="shared" si="185"/>
        <v>5.0731641921607229E-2</v>
      </c>
      <c r="AQ930" s="118">
        <f t="shared" si="186"/>
        <v>6.5709406274513868E-2</v>
      </c>
      <c r="AR930" s="118">
        <f t="shared" si="187"/>
        <v>0.10856948595502044</v>
      </c>
      <c r="AS930" s="118">
        <f t="shared" si="188"/>
        <v>9.326415236468362E-2</v>
      </c>
      <c r="AT930" s="118">
        <f t="shared" si="189"/>
        <v>0.10427415642511625</v>
      </c>
      <c r="AU930" s="118">
        <f t="shared" si="190"/>
        <v>0.11353242662317049</v>
      </c>
      <c r="AV930" s="118">
        <f t="shared" si="191"/>
        <v>4.8975573895791359E-2</v>
      </c>
      <c r="AW930" s="118">
        <f t="shared" si="192"/>
        <v>0.16475876706260167</v>
      </c>
      <c r="AX930" s="118">
        <f t="shared" si="193"/>
        <v>1.0000000000000002</v>
      </c>
      <c r="AY930" s="118">
        <f>SUMPRODUCT(AN930:AW930,幕後結果_最佳化!$Z$1005:$AI$1005)</f>
        <v>-2.9526343714074338E-2</v>
      </c>
      <c r="AZ930" s="118">
        <f>(SUMPRODUCT(AN930:AW930,MMULT(AN930:AW930,幕後結果!$AB$9:$AK$18)))*252</f>
        <v>7.0126806050156046E-2</v>
      </c>
      <c r="BA930" s="118">
        <f t="shared" si="194"/>
        <v>0.26481466358598055</v>
      </c>
      <c r="BB930" s="113">
        <f t="shared" si="195"/>
        <v>-0.27349823734575335</v>
      </c>
      <c r="BC930" s="50"/>
      <c r="BD930" s="50"/>
    </row>
    <row r="931" spans="1:56">
      <c r="A931" s="85">
        <v>930</v>
      </c>
      <c r="B931" s="114">
        <v>0.26975394248310502</v>
      </c>
      <c r="C931" s="114">
        <v>0.17836136027592042</v>
      </c>
      <c r="D931" s="114">
        <v>0.42921853705443569</v>
      </c>
      <c r="E931" s="114">
        <v>0.14206835852775401</v>
      </c>
      <c r="F931" s="114">
        <v>8.0776801455124447E-2</v>
      </c>
      <c r="G931" s="114">
        <v>0.62453717586501756</v>
      </c>
      <c r="H931" s="114">
        <v>0.72642212333816136</v>
      </c>
      <c r="I931" s="114">
        <v>0.11000286048488261</v>
      </c>
      <c r="J931" s="114">
        <v>0.70970842614224172</v>
      </c>
      <c r="K931" s="94">
        <v>0.83492205539208975</v>
      </c>
      <c r="L931" s="95"/>
      <c r="M931" s="96">
        <v>930</v>
      </c>
      <c r="N931" s="117">
        <v>-0.6135573339692717</v>
      </c>
      <c r="O931" s="117">
        <v>-0.9216278613345249</v>
      </c>
      <c r="P931" s="117">
        <v>-0.17836405814034453</v>
      </c>
      <c r="Q931" s="117">
        <v>-1.0710727559582707</v>
      </c>
      <c r="R931" s="117">
        <v>-1.3998654867708369</v>
      </c>
      <c r="S931" s="117">
        <v>0.31741905784673696</v>
      </c>
      <c r="T931" s="117">
        <v>0.60202761851277842</v>
      </c>
      <c r="U931" s="114">
        <v>-1.2265129077113972</v>
      </c>
      <c r="V931" s="114">
        <v>0.55253312232305551</v>
      </c>
      <c r="W931" s="88">
        <v>0.97379992729825104</v>
      </c>
      <c r="X931" s="50"/>
      <c r="Y931" s="89">
        <v>930</v>
      </c>
      <c r="Z931" s="114">
        <f>(幕後結果!$AB$2+幕後結果!$AB$4*幕後結果_最佳化!$N1932)*12/3</f>
        <v>-0.81005267643935641</v>
      </c>
      <c r="AA931" s="114">
        <f>(幕後結果!$AC$2+幕後結果!$AC$4*幕後結果_最佳化!$O1932)*12/3</f>
        <v>6.5216265258261741E-2</v>
      </c>
      <c r="AB931" s="114">
        <f>(幕後結果!$AD$2+幕後結果!$AD$4*幕後結果_最佳化!$P1932)*12/3</f>
        <v>-2.0360517457455591</v>
      </c>
      <c r="AC931" s="114">
        <f>(幕後結果!$AE$2+幕後結果!$AE$4*幕後結果_最佳化!$Q1932)*12/3</f>
        <v>-1.3382350691674427</v>
      </c>
      <c r="AD931" s="114">
        <f>(幕後結果!$AF$2+幕後結果!$AF$4*幕後結果_最佳化!$R1932)*12/3</f>
        <v>-2.8863283581272534</v>
      </c>
      <c r="AE931" s="114">
        <f>(幕後結果!$AG$2+幕後結果!$AG$4*幕後結果_最佳化!$S1932)*12/3</f>
        <v>-8.8202457408176949E-2</v>
      </c>
      <c r="AF931" s="114">
        <f>(幕後結果!$AH$2+幕後結果!$AH$4*幕後結果_最佳化!$T1932)*12/3</f>
        <v>-0.34493559823014613</v>
      </c>
      <c r="AG931" s="114">
        <f>(幕後結果!$AI$2+幕後結果!$AI$4*幕後結果_最佳化!$U1932)*12/3</f>
        <v>-4.1006262531300424</v>
      </c>
      <c r="AH931" s="114">
        <f>(幕後結果!$AJ$2+幕後結果!$AJ$4*幕後結果_最佳化!$V1932)*12/3</f>
        <v>0.69796964072746137</v>
      </c>
      <c r="AI931" s="90">
        <f>(幕後結果!$AK$2+幕後結果!$AK$4*幕後結果_最佳化!$W1932)*12/3</f>
        <v>0.74787894143805855</v>
      </c>
      <c r="AJ931" s="50"/>
      <c r="AK931" s="50"/>
      <c r="AL931" s="50"/>
      <c r="AM931" s="98">
        <v>930</v>
      </c>
      <c r="AN931" s="118">
        <f t="shared" si="183"/>
        <v>1.7277522965433296E-2</v>
      </c>
      <c r="AO931" s="118">
        <f t="shared" si="184"/>
        <v>0.12013256326652058</v>
      </c>
      <c r="AP931" s="118">
        <f t="shared" si="185"/>
        <v>9.4289485021034306E-2</v>
      </c>
      <c r="AQ931" s="118">
        <f t="shared" si="186"/>
        <v>0.16764147205967364</v>
      </c>
      <c r="AR931" s="118">
        <f t="shared" si="187"/>
        <v>0.24321828072759882</v>
      </c>
      <c r="AS931" s="118">
        <f t="shared" si="188"/>
        <v>0.13716981106712059</v>
      </c>
      <c r="AT931" s="118">
        <f t="shared" si="189"/>
        <v>3.9062875784644381E-2</v>
      </c>
      <c r="AU931" s="118">
        <f t="shared" si="190"/>
        <v>5.3643527514894516E-3</v>
      </c>
      <c r="AV931" s="118">
        <f t="shared" si="191"/>
        <v>1.5223218177166521E-2</v>
      </c>
      <c r="AW931" s="118">
        <f t="shared" si="192"/>
        <v>0.1606204181793183</v>
      </c>
      <c r="AX931" s="118">
        <f t="shared" si="193"/>
        <v>1</v>
      </c>
      <c r="AY931" s="118">
        <f>SUMPRODUCT(AN931:AW931,幕後結果_最佳化!$Z$1005:$AI$1005)</f>
        <v>-2.4051871006274622E-2</v>
      </c>
      <c r="AZ931" s="118">
        <f>(SUMPRODUCT(AN931:AW931,MMULT(AN931:AW931,幕後結果!$AB$9:$AK$18)))*252</f>
        <v>7.4188266214154835E-2</v>
      </c>
      <c r="BA931" s="118">
        <f t="shared" si="194"/>
        <v>0.27237523054447305</v>
      </c>
      <c r="BB931" s="113">
        <f t="shared" si="195"/>
        <v>-0.24580748723897936</v>
      </c>
      <c r="BC931" s="50"/>
      <c r="BD931" s="50"/>
    </row>
    <row r="932" spans="1:56">
      <c r="A932" s="85">
        <v>931</v>
      </c>
      <c r="B932" s="114">
        <v>0.17438399779204072</v>
      </c>
      <c r="C932" s="114">
        <v>0.50917374003760041</v>
      </c>
      <c r="D932" s="114">
        <v>0.45483243892579872</v>
      </c>
      <c r="E932" s="114">
        <v>0.52023251928014913</v>
      </c>
      <c r="F932" s="114">
        <v>0.58546570582432089</v>
      </c>
      <c r="G932" s="114">
        <v>0.78212440517494697</v>
      </c>
      <c r="H932" s="114">
        <v>4.7227140628592013E-2</v>
      </c>
      <c r="I932" s="114">
        <v>0.18216136022453022</v>
      </c>
      <c r="J932" s="114">
        <v>0.40854613119606054</v>
      </c>
      <c r="K932" s="94">
        <v>0.91346746565501147</v>
      </c>
      <c r="L932" s="95"/>
      <c r="M932" s="96">
        <v>931</v>
      </c>
      <c r="N932" s="117">
        <v>-0.93698165282004564</v>
      </c>
      <c r="O932" s="117">
        <v>2.2997183089915572E-2</v>
      </c>
      <c r="P932" s="117">
        <v>-0.11346125607746538</v>
      </c>
      <c r="Q932" s="117">
        <v>5.0737164933137346E-2</v>
      </c>
      <c r="R932" s="117">
        <v>0.21589629090927903</v>
      </c>
      <c r="S932" s="117">
        <v>0.77938800144093201</v>
      </c>
      <c r="T932" s="117">
        <v>-1.6723552985939703</v>
      </c>
      <c r="U932" s="114">
        <v>-0.90715900225780288</v>
      </c>
      <c r="V932" s="114">
        <v>-0.23128646322952764</v>
      </c>
      <c r="W932" s="88">
        <v>1.3624209726957244</v>
      </c>
      <c r="X932" s="50"/>
      <c r="Y932" s="89">
        <v>931</v>
      </c>
      <c r="Z932" s="114">
        <f>(幕後結果!$AB$2+幕後結果!$AB$4*幕後結果_最佳化!$N1933)*12/3</f>
        <v>-1.2116002678713398</v>
      </c>
      <c r="AA932" s="114">
        <f>(幕後結果!$AC$2+幕後結果!$AC$4*幕後結果_最佳化!$O1933)*12/3</f>
        <v>0.82762734640364899</v>
      </c>
      <c r="AB932" s="114">
        <f>(幕後結果!$AD$2+幕後結果!$AD$4*幕後結果_最佳化!$P1933)*12/3</f>
        <v>-1.9283156374534336</v>
      </c>
      <c r="AC932" s="114">
        <f>(幕後結果!$AE$2+幕後結果!$AE$4*幕後結果_最佳化!$Q1933)*12/3</f>
        <v>-0.54615791978745665</v>
      </c>
      <c r="AD932" s="114">
        <f>(幕後結果!$AF$2+幕後結果!$AF$4*幕後結果_最佳化!$R1933)*12/3</f>
        <v>-0.99123825254689002</v>
      </c>
      <c r="AE932" s="114">
        <f>(幕後結果!$AG$2+幕後結果!$AG$4*幕後結果_最佳化!$S1933)*12/3</f>
        <v>0.9142266911144431</v>
      </c>
      <c r="AF932" s="114">
        <f>(幕後結果!$AH$2+幕後結果!$AH$4*幕後結果_最佳化!$T1933)*12/3</f>
        <v>-0.94104884650732734</v>
      </c>
      <c r="AG932" s="114">
        <f>(幕後結果!$AI$2+幕後結果!$AI$4*幕後結果_最佳化!$U1933)*12/3</f>
        <v>-3.3782548677927462</v>
      </c>
      <c r="AH932" s="114">
        <f>(幕後結果!$AJ$2+幕後結果!$AJ$4*幕後結果_最佳化!$V1933)*12/3</f>
        <v>0.14702865152646449</v>
      </c>
      <c r="AI932" s="90">
        <f>(幕後結果!$AK$2+幕後結果!$AK$4*幕後結果_最佳化!$W1933)*12/3</f>
        <v>1.4273196333600116</v>
      </c>
      <c r="AJ932" s="50"/>
      <c r="AK932" s="50"/>
      <c r="AL932" s="50"/>
      <c r="AM932" s="98">
        <v>931</v>
      </c>
      <c r="AN932" s="118">
        <f t="shared" si="183"/>
        <v>5.6455573987436516E-2</v>
      </c>
      <c r="AO932" s="118">
        <f t="shared" si="184"/>
        <v>0.11124109722772225</v>
      </c>
      <c r="AP932" s="118">
        <f t="shared" si="185"/>
        <v>4.2103369556139608E-2</v>
      </c>
      <c r="AQ932" s="118">
        <f t="shared" si="186"/>
        <v>0.1121881683325697</v>
      </c>
      <c r="AR932" s="118">
        <f t="shared" si="187"/>
        <v>1.9939191702023948E-2</v>
      </c>
      <c r="AS932" s="118">
        <f t="shared" si="188"/>
        <v>0.1790409860136008</v>
      </c>
      <c r="AT932" s="118">
        <f t="shared" si="189"/>
        <v>9.0653133962561611E-2</v>
      </c>
      <c r="AU932" s="118">
        <f t="shared" si="190"/>
        <v>0.15481585897163419</v>
      </c>
      <c r="AV932" s="118">
        <f t="shared" si="191"/>
        <v>6.9337590683304473E-2</v>
      </c>
      <c r="AW932" s="118">
        <f t="shared" si="192"/>
        <v>0.16422502956300689</v>
      </c>
      <c r="AX932" s="118">
        <f t="shared" si="193"/>
        <v>0.99999999999999989</v>
      </c>
      <c r="AY932" s="118">
        <f>SUMPRODUCT(AN932:AW932,幕後結果_最佳化!$Z$1005:$AI$1005)</f>
        <v>2.8203691103487138E-2</v>
      </c>
      <c r="AZ932" s="118">
        <f>(SUMPRODUCT(AN932:AW932,MMULT(AN932:AW932,幕後結果!$AB$9:$AK$18)))*252</f>
        <v>6.4081598491472935E-2</v>
      </c>
      <c r="BA932" s="118">
        <f t="shared" si="194"/>
        <v>0.25314343462051891</v>
      </c>
      <c r="BB932" s="113">
        <f t="shared" si="195"/>
        <v>-5.8055263880510022E-2</v>
      </c>
      <c r="BC932" s="50"/>
      <c r="BD932" s="50"/>
    </row>
    <row r="933" spans="1:56">
      <c r="A933" s="85">
        <v>932</v>
      </c>
      <c r="B933" s="114">
        <v>0.16662988265327083</v>
      </c>
      <c r="C933" s="114">
        <v>0.69099277201674569</v>
      </c>
      <c r="D933" s="114">
        <v>0.84019215627073818</v>
      </c>
      <c r="E933" s="114">
        <v>0.69864574241263688</v>
      </c>
      <c r="F933" s="114">
        <v>0.54002383838408319</v>
      </c>
      <c r="G933" s="114">
        <v>0.76953597754190817</v>
      </c>
      <c r="H933" s="114">
        <v>0.83486089268763131</v>
      </c>
      <c r="I933" s="114">
        <v>0.95484806235867703</v>
      </c>
      <c r="J933" s="114">
        <v>0.96007667508709327</v>
      </c>
      <c r="K933" s="94">
        <v>0.22515911620573315</v>
      </c>
      <c r="L933" s="95"/>
      <c r="M933" s="96">
        <v>932</v>
      </c>
      <c r="N933" s="117">
        <v>-0.96756880042155136</v>
      </c>
      <c r="O933" s="117">
        <v>0.49866634747127442</v>
      </c>
      <c r="P933" s="117">
        <v>0.99524794696565355</v>
      </c>
      <c r="Q933" s="117">
        <v>0.5205094901002425</v>
      </c>
      <c r="R933" s="117">
        <v>0.1004937767885468</v>
      </c>
      <c r="S933" s="117">
        <v>0.73731955195654031</v>
      </c>
      <c r="T933" s="117">
        <v>0.97355363984269727</v>
      </c>
      <c r="U933" s="114">
        <v>1.6937969426372184</v>
      </c>
      <c r="V933" s="114">
        <v>1.7515765379757651</v>
      </c>
      <c r="W933" s="88">
        <v>-0.75488459055465063</v>
      </c>
      <c r="X933" s="50"/>
      <c r="Y933" s="89">
        <v>932</v>
      </c>
      <c r="Z933" s="114">
        <f>(幕後結果!$AB$2+幕後結果!$AB$4*幕後結果_最佳化!$N1934)*12/3</f>
        <v>-1.2495757531156209</v>
      </c>
      <c r="AA933" s="114">
        <f>(幕後結果!$AC$2+幕後結果!$AC$4*幕後結果_最佳化!$O1934)*12/3</f>
        <v>1.2987128761302256</v>
      </c>
      <c r="AB933" s="114">
        <f>(幕後結果!$AD$2+幕後結果!$AD$4*幕後結果_最佳化!$P1934)*12/3</f>
        <v>-0.6050186236445888</v>
      </c>
      <c r="AC933" s="114">
        <f>(幕後結果!$AE$2+幕後結果!$AE$4*幕後結果_最佳化!$Q1934)*12/3</f>
        <v>-0.19857730195549184</v>
      </c>
      <c r="AD933" s="114">
        <f>(幕後結果!$AF$2+幕後結果!$AF$4*幕後結果_最佳化!$R1934)*12/3</f>
        <v>-0.79245055964309197</v>
      </c>
      <c r="AE933" s="114">
        <f>(幕後結果!$AG$2+幕後結果!$AG$4*幕後結果_最佳化!$S1934)*12/3</f>
        <v>1.1150236559534881</v>
      </c>
      <c r="AF933" s="114">
        <f>(幕後結果!$AH$2+幕後結果!$AH$4*幕後結果_最佳化!$T1934)*12/3</f>
        <v>0.1950343202221656</v>
      </c>
      <c r="AG933" s="114">
        <f>(幕後結果!$AI$2+幕後結果!$AI$4*幕後結果_最佳化!$U1934)*12/3</f>
        <v>0.83079639935762062</v>
      </c>
      <c r="AH933" s="114">
        <f>(幕後結果!$AJ$2+幕後結果!$AJ$4*幕後結果_最佳化!$V1934)*12/3</f>
        <v>1.9905847585337593</v>
      </c>
      <c r="AI933" s="90">
        <f>(幕後結果!$AK$2+幕後結果!$AK$4*幕後結果_最佳化!$W1934)*12/3</f>
        <v>0.73852520170470826</v>
      </c>
      <c r="AJ933" s="50"/>
      <c r="AK933" s="50"/>
      <c r="AL933" s="50"/>
      <c r="AM933" s="98">
        <v>932</v>
      </c>
      <c r="AN933" s="118">
        <f t="shared" si="183"/>
        <v>0.12803437163141665</v>
      </c>
      <c r="AO933" s="118">
        <f t="shared" si="184"/>
        <v>0.10958901959574567</v>
      </c>
      <c r="AP933" s="118">
        <f t="shared" si="185"/>
        <v>0.11550559271898944</v>
      </c>
      <c r="AQ933" s="118">
        <f t="shared" si="186"/>
        <v>5.3918472032080743E-2</v>
      </c>
      <c r="AR933" s="118">
        <f t="shared" si="187"/>
        <v>0.10282296768174502</v>
      </c>
      <c r="AS933" s="118">
        <f t="shared" si="188"/>
        <v>0.12067928031324186</v>
      </c>
      <c r="AT933" s="118">
        <f t="shared" si="189"/>
        <v>9.1731047426422491E-2</v>
      </c>
      <c r="AU933" s="118">
        <f t="shared" si="190"/>
        <v>0.11470654814686197</v>
      </c>
      <c r="AV933" s="118">
        <f t="shared" si="191"/>
        <v>9.559952759188392E-2</v>
      </c>
      <c r="AW933" s="118">
        <f t="shared" si="192"/>
        <v>6.7413172861612344E-2</v>
      </c>
      <c r="AX933" s="118">
        <f t="shared" si="193"/>
        <v>1</v>
      </c>
      <c r="AY933" s="118">
        <f>SUMPRODUCT(AN933:AW933,幕後結果_最佳化!$Z$1005:$AI$1005)</f>
        <v>-0.10447333251919118</v>
      </c>
      <c r="AZ933" s="118">
        <f>(SUMPRODUCT(AN933:AW933,MMULT(AN933:AW933,幕後結果!$AB$9:$AK$18)))*252</f>
        <v>7.7244274586631731E-2</v>
      </c>
      <c r="BA933" s="118">
        <f t="shared" si="194"/>
        <v>0.27792854223096936</v>
      </c>
      <c r="BB933" s="113">
        <f t="shared" si="195"/>
        <v>-0.53025619943963243</v>
      </c>
      <c r="BC933" s="50"/>
      <c r="BD933" s="50"/>
    </row>
    <row r="934" spans="1:56">
      <c r="A934" s="85">
        <v>933</v>
      </c>
      <c r="B934" s="114">
        <v>0.10784221975564834</v>
      </c>
      <c r="C934" s="114">
        <v>0.41744694295252138</v>
      </c>
      <c r="D934" s="114">
        <v>0.7454872531642478</v>
      </c>
      <c r="E934" s="114">
        <v>0.60920850000661009</v>
      </c>
      <c r="F934" s="114">
        <v>0.31210689473704556</v>
      </c>
      <c r="G934" s="114">
        <v>9.8875393974926507E-2</v>
      </c>
      <c r="H934" s="114">
        <v>0.81211224596591403</v>
      </c>
      <c r="I934" s="114">
        <v>0.12718683867270819</v>
      </c>
      <c r="J934" s="114">
        <v>0.29093363522266413</v>
      </c>
      <c r="K934" s="94">
        <v>9.9485699752679402E-3</v>
      </c>
      <c r="L934" s="95"/>
      <c r="M934" s="96">
        <v>933</v>
      </c>
      <c r="N934" s="117">
        <v>-1.238085284913383</v>
      </c>
      <c r="O934" s="117">
        <v>-0.20842916508059761</v>
      </c>
      <c r="P934" s="117">
        <v>0.66035585579981604</v>
      </c>
      <c r="Q934" s="117">
        <v>0.27725670662003465</v>
      </c>
      <c r="R934" s="117">
        <v>-0.48988710339658403</v>
      </c>
      <c r="S934" s="117">
        <v>-1.2879861398612045</v>
      </c>
      <c r="T934" s="117">
        <v>0.88570686495349238</v>
      </c>
      <c r="U934" s="114">
        <v>-1.1397902964246172</v>
      </c>
      <c r="V934" s="114">
        <v>-0.55065926991896974</v>
      </c>
      <c r="W934" s="88">
        <v>-2.3282818964698175</v>
      </c>
      <c r="X934" s="50"/>
      <c r="Y934" s="89">
        <v>933</v>
      </c>
      <c r="Z934" s="114">
        <f>(幕後結果!$AB$2+幕後結果!$AB$4*幕後結果_最佳化!$N1935)*12/3</f>
        <v>-1.5854356018008442</v>
      </c>
      <c r="AA934" s="114">
        <f>(幕後結果!$AC$2+幕後結果!$AC$4*幕後結果_最佳化!$O1935)*12/3</f>
        <v>0.39019188439864361</v>
      </c>
      <c r="AB934" s="114">
        <f>(幕後結果!$AD$2+幕後結果!$AD$4*幕後結果_最佳化!$P1935)*12/3</f>
        <v>-1.5412480876392545</v>
      </c>
      <c r="AC934" s="114">
        <f>(幕後結果!$AE$2+幕後結果!$AE$4*幕後結果_最佳化!$Q1935)*12/3</f>
        <v>-0.46115594859682058</v>
      </c>
      <c r="AD934" s="114">
        <f>(幕後結果!$AF$2+幕後結果!$AF$4*幕後結果_最佳化!$R1935)*12/3</f>
        <v>-1.7097807611282925</v>
      </c>
      <c r="AE934" s="114">
        <f>(幕後結果!$AG$2+幕後結果!$AG$4*幕後結果_最佳化!$S1935)*12/3</f>
        <v>-1.0906711242544451</v>
      </c>
      <c r="AF934" s="114">
        <f>(幕後結果!$AH$2+幕後結果!$AH$4*幕後結果_最佳化!$T1935)*12/3</f>
        <v>7.1411691850475134E-2</v>
      </c>
      <c r="AG934" s="114">
        <f>(幕後結果!$AI$2+幕後結果!$AI$4*幕後結果_最佳化!$U1935)*12/3</f>
        <v>-3.4458596671977717</v>
      </c>
      <c r="AH934" s="114">
        <f>(幕後結果!$AJ$2+幕後結果!$AJ$4*幕後結果_最佳化!$V1935)*12/3</f>
        <v>0.50161551815318084</v>
      </c>
      <c r="AI934" s="90">
        <f>(幕後結果!$AK$2+幕後結果!$AK$4*幕後結果_最佳化!$W1935)*12/3</f>
        <v>-1.4134503261865341</v>
      </c>
      <c r="AJ934" s="50"/>
      <c r="AK934" s="50"/>
      <c r="AL934" s="50"/>
      <c r="AM934" s="98">
        <v>933</v>
      </c>
      <c r="AN934" s="118">
        <f t="shared" si="183"/>
        <v>7.415159114800457E-2</v>
      </c>
      <c r="AO934" s="118">
        <f t="shared" si="184"/>
        <v>5.7405650472562506E-2</v>
      </c>
      <c r="AP934" s="118">
        <f t="shared" si="185"/>
        <v>8.8975482728721911E-2</v>
      </c>
      <c r="AQ934" s="118">
        <f t="shared" si="186"/>
        <v>2.0853879702110351E-2</v>
      </c>
      <c r="AR934" s="118">
        <f t="shared" si="187"/>
        <v>0.16862555914738225</v>
      </c>
      <c r="AS934" s="118">
        <f t="shared" si="188"/>
        <v>4.4715123671991965E-2</v>
      </c>
      <c r="AT934" s="118">
        <f t="shared" si="189"/>
        <v>6.0865042589783253E-3</v>
      </c>
      <c r="AU934" s="118">
        <f t="shared" si="190"/>
        <v>0.17941467007456088</v>
      </c>
      <c r="AV934" s="118">
        <f t="shared" si="191"/>
        <v>0.19935656647189801</v>
      </c>
      <c r="AW934" s="118">
        <f t="shared" si="192"/>
        <v>0.16041497232378926</v>
      </c>
      <c r="AX934" s="118">
        <f t="shared" si="193"/>
        <v>1.0000000000000002</v>
      </c>
      <c r="AY934" s="118">
        <f>SUMPRODUCT(AN934:AW934,幕後結果_最佳化!$Z$1005:$AI$1005)</f>
        <v>-0.16839654241086871</v>
      </c>
      <c r="AZ934" s="118">
        <f>(SUMPRODUCT(AN934:AW934,MMULT(AN934:AW934,幕後結果!$AB$9:$AK$18)))*252</f>
        <v>8.0097403541856113E-2</v>
      </c>
      <c r="BA934" s="118">
        <f t="shared" si="194"/>
        <v>0.28301484685764478</v>
      </c>
      <c r="BB934" s="113">
        <f t="shared" si="195"/>
        <v>-0.74659172392164264</v>
      </c>
      <c r="BC934" s="50"/>
      <c r="BD934" s="50"/>
    </row>
    <row r="935" spans="1:56">
      <c r="A935" s="85">
        <v>934</v>
      </c>
      <c r="B935" s="114">
        <v>0.38454831600628037</v>
      </c>
      <c r="C935" s="114">
        <v>0.16691335304203725</v>
      </c>
      <c r="D935" s="114">
        <v>0.90132028933131791</v>
      </c>
      <c r="E935" s="114">
        <v>0.35389062851222852</v>
      </c>
      <c r="F935" s="114">
        <v>0.81532624981401547</v>
      </c>
      <c r="G935" s="114">
        <v>0.80239503590554073</v>
      </c>
      <c r="H935" s="114">
        <v>0.35481825556388502</v>
      </c>
      <c r="I935" s="114">
        <v>0.24119032697337173</v>
      </c>
      <c r="J935" s="114">
        <v>4.5185712460736882E-2</v>
      </c>
      <c r="K935" s="94">
        <v>0.55859371846954398</v>
      </c>
      <c r="L935" s="95"/>
      <c r="M935" s="96">
        <v>934</v>
      </c>
      <c r="N935" s="117">
        <v>-0.29355674574528345</v>
      </c>
      <c r="O935" s="117">
        <v>-0.96643470298951228</v>
      </c>
      <c r="P935" s="117">
        <v>1.2891112260461244</v>
      </c>
      <c r="Q935" s="117">
        <v>-0.37483758903111863</v>
      </c>
      <c r="R935" s="117">
        <v>0.89769626663198598</v>
      </c>
      <c r="S935" s="117">
        <v>0.85020714830485689</v>
      </c>
      <c r="T935" s="117">
        <v>-0.37234431094757847</v>
      </c>
      <c r="U935" s="114">
        <v>-0.70247874264903609</v>
      </c>
      <c r="V935" s="114">
        <v>-1.693441690687465</v>
      </c>
      <c r="W935" s="88">
        <v>0.14740474171389675</v>
      </c>
      <c r="X935" s="50"/>
      <c r="Y935" s="89">
        <v>934</v>
      </c>
      <c r="Z935" s="114">
        <f>(幕後結果!$AB$2+幕後結果!$AB$4*幕後結果_最佳化!$N1936)*12/3</f>
        <v>-0.41275581912589221</v>
      </c>
      <c r="AA935" s="114">
        <f>(幕後結果!$AC$2+幕後結果!$AC$4*幕後結果_最佳化!$O1936)*12/3</f>
        <v>0.22982784027779535</v>
      </c>
      <c r="AB935" s="114">
        <f>(幕後結果!$AD$2+幕後結果!$AD$4*幕後結果_最佳化!$P1936)*12/3</f>
        <v>-0.1724232349468352</v>
      </c>
      <c r="AC935" s="114">
        <f>(幕後結果!$AE$2+幕後結果!$AE$4*幕後結果_最佳化!$Q1936)*12/3</f>
        <v>-0.8721963329908311</v>
      </c>
      <c r="AD935" s="114">
        <f>(幕後結果!$AF$2+幕後結果!$AF$4*幕後結果_最佳化!$R1936)*12/3</f>
        <v>-2.1090589332101617E-2</v>
      </c>
      <c r="AE935" s="114">
        <f>(幕後結果!$AG$2+幕後結果!$AG$4*幕後結果_最佳化!$S1936)*12/3</f>
        <v>1.1301951289162675</v>
      </c>
      <c r="AF935" s="114">
        <f>(幕後結果!$AH$2+幕後結果!$AH$4*幕後結果_最佳化!$T1936)*12/3</f>
        <v>-0.49787366659920179</v>
      </c>
      <c r="AG935" s="114">
        <f>(幕後結果!$AI$2+幕後結果!$AI$4*幕後結果_最佳化!$U1936)*12/3</f>
        <v>-1.9601790319345131</v>
      </c>
      <c r="AH935" s="114">
        <f>(幕後結果!$AJ$2+幕後結果!$AJ$4*幕後結果_最佳化!$V1936)*12/3</f>
        <v>-0.2609774596370561</v>
      </c>
      <c r="AI935" s="90">
        <f>(幕後結果!$AK$2+幕後結果!$AK$4*幕後結果_最佳化!$W1936)*12/3</f>
        <v>0.60763195176462104</v>
      </c>
      <c r="AJ935" s="50"/>
      <c r="AK935" s="50"/>
      <c r="AL935" s="50"/>
      <c r="AM935" s="98">
        <v>934</v>
      </c>
      <c r="AN935" s="118">
        <f t="shared" si="183"/>
        <v>2.3039821687301006E-2</v>
      </c>
      <c r="AO935" s="118">
        <f t="shared" si="184"/>
        <v>0.18082232264622214</v>
      </c>
      <c r="AP935" s="118">
        <f t="shared" si="185"/>
        <v>0.1193920254032405</v>
      </c>
      <c r="AQ935" s="118">
        <f t="shared" si="186"/>
        <v>0.18219443131965746</v>
      </c>
      <c r="AR935" s="118">
        <f t="shared" si="187"/>
        <v>3.7302485814705556E-2</v>
      </c>
      <c r="AS935" s="118">
        <f t="shared" si="188"/>
        <v>1.9315384212216676E-2</v>
      </c>
      <c r="AT935" s="118">
        <f t="shared" si="189"/>
        <v>0.10662897444118162</v>
      </c>
      <c r="AU935" s="118">
        <f t="shared" si="190"/>
        <v>0.13761072306365424</v>
      </c>
      <c r="AV935" s="118">
        <f t="shared" si="191"/>
        <v>0.18043679545162808</v>
      </c>
      <c r="AW935" s="118">
        <f t="shared" si="192"/>
        <v>1.3257035960192693E-2</v>
      </c>
      <c r="AX935" s="118">
        <f t="shared" si="193"/>
        <v>0.99999999999999989</v>
      </c>
      <c r="AY935" s="118">
        <f>SUMPRODUCT(AN935:AW935,幕後結果_最佳化!$Z$1005:$AI$1005)</f>
        <v>-9.2336732608966396E-2</v>
      </c>
      <c r="AZ935" s="118">
        <f>(SUMPRODUCT(AN935:AW935,MMULT(AN935:AW935,幕後結果!$AB$9:$AK$18)))*252</f>
        <v>6.447016771497957E-2</v>
      </c>
      <c r="BA935" s="118">
        <f t="shared" si="194"/>
        <v>0.25390976293750417</v>
      </c>
      <c r="BB935" s="113">
        <f t="shared" si="195"/>
        <v>-0.53261730090407267</v>
      </c>
      <c r="BC935" s="50"/>
      <c r="BD935" s="50"/>
    </row>
    <row r="936" spans="1:56">
      <c r="A936" s="85">
        <v>935</v>
      </c>
      <c r="B936" s="114">
        <v>0.20810727633437054</v>
      </c>
      <c r="C936" s="114">
        <v>1.8335075808387336E-2</v>
      </c>
      <c r="D936" s="114">
        <v>0.33007503382366155</v>
      </c>
      <c r="E936" s="114">
        <v>0.3087341620979398</v>
      </c>
      <c r="F936" s="114">
        <v>0.45904403101635061</v>
      </c>
      <c r="G936" s="114">
        <v>0.90139545867538584</v>
      </c>
      <c r="H936" s="114">
        <v>0.15516440135565035</v>
      </c>
      <c r="I936" s="114">
        <v>1.3449245777426011E-2</v>
      </c>
      <c r="J936" s="114">
        <v>0.19124500775846087</v>
      </c>
      <c r="K936" s="94">
        <v>0.47191269857892726</v>
      </c>
      <c r="L936" s="95"/>
      <c r="M936" s="96">
        <v>935</v>
      </c>
      <c r="N936" s="117">
        <v>-0.81300611418078095</v>
      </c>
      <c r="O936" s="117">
        <v>-2.0894175629047793</v>
      </c>
      <c r="P936" s="117">
        <v>-0.43970598447589376</v>
      </c>
      <c r="Q936" s="117">
        <v>-0.49944159245597614</v>
      </c>
      <c r="R936" s="117">
        <v>-0.10284238902109676</v>
      </c>
      <c r="S936" s="117">
        <v>1.289543848218609</v>
      </c>
      <c r="T936" s="117">
        <v>-1.0145323467376497</v>
      </c>
      <c r="U936" s="114">
        <v>-2.2129877305138006</v>
      </c>
      <c r="V936" s="114">
        <v>-0.87331755326407923</v>
      </c>
      <c r="W936" s="88">
        <v>-7.0462688263412551E-2</v>
      </c>
      <c r="X936" s="50"/>
      <c r="Y936" s="89">
        <v>935</v>
      </c>
      <c r="Z936" s="114">
        <f>(幕後結果!$AB$2+幕後結果!$AB$4*幕後結果_最佳化!$N1937)*12/3</f>
        <v>-1.0576783886695205</v>
      </c>
      <c r="AA936" s="114">
        <f>(幕後結果!$AC$2+幕後結果!$AC$4*幕後結果_最佳化!$O1937)*12/3</f>
        <v>-1.2722476641388025</v>
      </c>
      <c r="AB936" s="114">
        <f>(幕後結果!$AD$2+幕後結果!$AD$4*幕後結果_最佳化!$P1937)*12/3</f>
        <v>-3.0087968933584914</v>
      </c>
      <c r="AC936" s="114">
        <f>(幕後結果!$AE$2+幕後結果!$AE$4*幕後結果_最佳化!$Q1937)*12/3</f>
        <v>-1.1269315060630609</v>
      </c>
      <c r="AD936" s="114">
        <f>(幕後結果!$AF$2+幕後結果!$AF$4*幕後結果_最佳化!$R1937)*12/3</f>
        <v>-1.7240236840346206</v>
      </c>
      <c r="AE936" s="114">
        <f>(幕後結果!$AG$2+幕後結果!$AG$4*幕後結果_最佳化!$S1937)*12/3</f>
        <v>0.80733896089914348</v>
      </c>
      <c r="AF936" s="114">
        <f>(幕後結果!$AH$2+幕後結果!$AH$4*幕後結果_最佳化!$T1937)*12/3</f>
        <v>-0.89709371577879971</v>
      </c>
      <c r="AG936" s="114">
        <f>(幕後結果!$AI$2+幕後結果!$AI$4*幕後結果_最佳化!$U1937)*12/3</f>
        <v>-4.9560891564076552</v>
      </c>
      <c r="AH936" s="114">
        <f>(幕後結果!$AJ$2+幕後結果!$AJ$4*幕後結果_最佳化!$V1937)*12/3</f>
        <v>-0.36621985686403558</v>
      </c>
      <c r="AI936" s="90">
        <f>(幕後結果!$AK$2+幕後結果!$AK$4*幕後結果_最佳化!$W1937)*12/3</f>
        <v>-0.23108646068589078</v>
      </c>
      <c r="AJ936" s="50"/>
      <c r="AK936" s="50"/>
      <c r="AL936" s="50"/>
      <c r="AM936" s="98">
        <v>935</v>
      </c>
      <c r="AN936" s="118">
        <f t="shared" si="183"/>
        <v>0.1056454817498942</v>
      </c>
      <c r="AO936" s="118">
        <f t="shared" si="184"/>
        <v>0.14426708448691097</v>
      </c>
      <c r="AP936" s="118">
        <f t="shared" si="185"/>
        <v>3.0186276523632084E-2</v>
      </c>
      <c r="AQ936" s="118">
        <f t="shared" si="186"/>
        <v>9.0731195828979254E-3</v>
      </c>
      <c r="AR936" s="118">
        <f t="shared" si="187"/>
        <v>0.16707685900956132</v>
      </c>
      <c r="AS936" s="118">
        <f t="shared" si="188"/>
        <v>0.10334160454627277</v>
      </c>
      <c r="AT936" s="118">
        <f t="shared" si="189"/>
        <v>5.9338129770163589E-2</v>
      </c>
      <c r="AU936" s="118">
        <f t="shared" si="190"/>
        <v>0.10263009151393537</v>
      </c>
      <c r="AV936" s="118">
        <f t="shared" si="191"/>
        <v>9.073153777720401E-2</v>
      </c>
      <c r="AW936" s="118">
        <f t="shared" si="192"/>
        <v>0.18770981503952786</v>
      </c>
      <c r="AX936" s="118">
        <f t="shared" si="193"/>
        <v>1</v>
      </c>
      <c r="AY936" s="118">
        <f>SUMPRODUCT(AN936:AW936,幕後結果_最佳化!$Z$1005:$AI$1005)</f>
        <v>9.6095489755833596E-2</v>
      </c>
      <c r="AZ936" s="118">
        <f>(SUMPRODUCT(AN936:AW936,MMULT(AN936:AW936,幕後結果!$AB$9:$AK$18)))*252</f>
        <v>7.3226558143593773E-2</v>
      </c>
      <c r="BA936" s="118">
        <f t="shared" si="194"/>
        <v>0.2706040615800025</v>
      </c>
      <c r="BB936" s="113">
        <f t="shared" si="195"/>
        <v>0.19658052966846051</v>
      </c>
      <c r="BC936" s="50"/>
      <c r="BD936" s="50"/>
    </row>
    <row r="937" spans="1:56">
      <c r="A937" s="85">
        <v>936</v>
      </c>
      <c r="B937" s="114">
        <v>0.44246219218974447</v>
      </c>
      <c r="C937" s="114">
        <v>0.27877208443270973</v>
      </c>
      <c r="D937" s="114">
        <v>0.71433317179715772</v>
      </c>
      <c r="E937" s="114">
        <v>0.86885589711889244</v>
      </c>
      <c r="F937" s="114">
        <v>8.6716574742966124E-2</v>
      </c>
      <c r="G937" s="114">
        <v>1.4951078343705682E-3</v>
      </c>
      <c r="H937" s="114">
        <v>0.66797327103139081</v>
      </c>
      <c r="I937" s="114">
        <v>0.19063445137292945</v>
      </c>
      <c r="J937" s="114">
        <v>0.62965168472730482</v>
      </c>
      <c r="K937" s="94">
        <v>1.041358588672936E-2</v>
      </c>
      <c r="L937" s="95"/>
      <c r="M937" s="96">
        <v>936</v>
      </c>
      <c r="N937" s="117">
        <v>-0.14472957898573666</v>
      </c>
      <c r="O937" s="117">
        <v>-0.5864931418975825</v>
      </c>
      <c r="P937" s="117">
        <v>0.56608844716163975</v>
      </c>
      <c r="Q937" s="117">
        <v>1.12099919337043</v>
      </c>
      <c r="R937" s="117">
        <v>-1.3612549019297759</v>
      </c>
      <c r="S937" s="117">
        <v>-2.9687419757250728</v>
      </c>
      <c r="T937" s="117">
        <v>0.4343236145852164</v>
      </c>
      <c r="U937" s="114">
        <v>-0.87556069140627224</v>
      </c>
      <c r="V937" s="114">
        <v>0.33093096672737071</v>
      </c>
      <c r="W937" s="88">
        <v>-2.3111029013983848</v>
      </c>
      <c r="X937" s="50"/>
      <c r="Y937" s="89">
        <v>936</v>
      </c>
      <c r="Z937" s="114">
        <f>(幕後結果!$AB$2+幕後結果!$AB$4*幕後結果_最佳化!$N1938)*12/3</f>
        <v>-0.22797939116805643</v>
      </c>
      <c r="AA937" s="114">
        <f>(幕後結果!$AC$2+幕後結果!$AC$4*幕後結果_最佳化!$O1938)*12/3</f>
        <v>0.72028842955391648</v>
      </c>
      <c r="AB937" s="114">
        <f>(幕後結果!$AD$2+幕後結果!$AD$4*幕後結果_最佳化!$P1938)*12/3</f>
        <v>-0.61012481682884756</v>
      </c>
      <c r="AC937" s="114">
        <f>(幕後結果!$AE$2+幕後結果!$AE$4*幕後結果_最佳化!$Q1938)*12/3</f>
        <v>0.14368808468981814</v>
      </c>
      <c r="AD937" s="114">
        <f>(幕後結果!$AF$2+幕後結果!$AF$4*幕後結果_最佳化!$R1938)*12/3</f>
        <v>-2.0978918508259436</v>
      </c>
      <c r="AE937" s="114">
        <f>(幕後結果!$AG$2+幕後結果!$AG$4*幕後結果_最佳化!$S1938)*12/3</f>
        <v>-2.3668191565084928</v>
      </c>
      <c r="AF937" s="114">
        <f>(幕後結果!$AH$2+幕後結果!$AH$4*幕後結果_最佳化!$T1938)*12/3</f>
        <v>-5.2574893051195004E-2</v>
      </c>
      <c r="AG937" s="114">
        <f>(幕後結果!$AI$2+幕後結果!$AI$4*幕後結果_最佳化!$U1938)*12/3</f>
        <v>-2.7341093939057495</v>
      </c>
      <c r="AH937" s="114">
        <f>(幕後結果!$AJ$2+幕後結果!$AJ$4*幕後結果_最佳化!$V1938)*12/3</f>
        <v>0.81470422759915728</v>
      </c>
      <c r="AI937" s="90">
        <f>(幕後結果!$AK$2+幕後結果!$AK$4*幕後結果_最佳化!$W1938)*12/3</f>
        <v>-0.9667666229547397</v>
      </c>
      <c r="AJ937" s="50"/>
      <c r="AK937" s="50"/>
      <c r="AL937" s="50"/>
      <c r="AM937" s="98">
        <v>936</v>
      </c>
      <c r="AN937" s="118">
        <f t="shared" si="183"/>
        <v>0.17036674281720676</v>
      </c>
      <c r="AO937" s="118">
        <f t="shared" si="184"/>
        <v>8.5957768834812098E-2</v>
      </c>
      <c r="AP937" s="118">
        <f t="shared" si="185"/>
        <v>0.11310113212773061</v>
      </c>
      <c r="AQ937" s="118">
        <f t="shared" si="186"/>
        <v>0.17395543807502842</v>
      </c>
      <c r="AR937" s="118">
        <f t="shared" si="187"/>
        <v>8.1675286841071809E-2</v>
      </c>
      <c r="AS937" s="118">
        <f t="shared" si="188"/>
        <v>0.11069841200257882</v>
      </c>
      <c r="AT937" s="118">
        <f t="shared" si="189"/>
        <v>4.585185257664872E-2</v>
      </c>
      <c r="AU937" s="118">
        <f t="shared" si="190"/>
        <v>6.6671216540365535E-2</v>
      </c>
      <c r="AV937" s="118">
        <f t="shared" si="191"/>
        <v>4.0065496402052765E-2</v>
      </c>
      <c r="AW937" s="118">
        <f t="shared" si="192"/>
        <v>0.11165665378250436</v>
      </c>
      <c r="AX937" s="118">
        <f t="shared" si="193"/>
        <v>0.99999999999999989</v>
      </c>
      <c r="AY937" s="118">
        <f>SUMPRODUCT(AN937:AW937,幕後結果_最佳化!$Z$1005:$AI$1005)</f>
        <v>-8.3198746399633525E-2</v>
      </c>
      <c r="AZ937" s="118">
        <f>(SUMPRODUCT(AN937:AW937,MMULT(AN937:AW937,幕後結果!$AB$9:$AK$18)))*252</f>
        <v>7.6942595265175551E-2</v>
      </c>
      <c r="BA937" s="118">
        <f t="shared" si="194"/>
        <v>0.27738528307243621</v>
      </c>
      <c r="BB937" s="113">
        <f t="shared" si="195"/>
        <v>-0.45459782510056307</v>
      </c>
      <c r="BC937" s="50"/>
      <c r="BD937" s="50"/>
    </row>
    <row r="938" spans="1:56">
      <c r="A938" s="85">
        <v>937</v>
      </c>
      <c r="B938" s="114">
        <v>0.47043140150331397</v>
      </c>
      <c r="C938" s="114">
        <v>0.6874624423904121</v>
      </c>
      <c r="D938" s="114">
        <v>0.95445283386489166</v>
      </c>
      <c r="E938" s="114">
        <v>0.53747592002778855</v>
      </c>
      <c r="F938" s="114">
        <v>0.79805011862013409</v>
      </c>
      <c r="G938" s="114">
        <v>0.90113888649710705</v>
      </c>
      <c r="H938" s="114">
        <v>0.30322696691046502</v>
      </c>
      <c r="I938" s="114">
        <v>0.42493002955668913</v>
      </c>
      <c r="J938" s="114">
        <v>2.4470780979375162E-2</v>
      </c>
      <c r="K938" s="94">
        <v>0.59478328671374103</v>
      </c>
      <c r="L938" s="95"/>
      <c r="M938" s="96">
        <v>937</v>
      </c>
      <c r="N938" s="117">
        <v>-7.4185475334611992E-2</v>
      </c>
      <c r="O938" s="117">
        <v>0.48867032620491035</v>
      </c>
      <c r="P938" s="117">
        <v>1.6896531444800698</v>
      </c>
      <c r="Q938" s="117">
        <v>9.4076786915237895E-2</v>
      </c>
      <c r="R938" s="117">
        <v>0.83467670206102251</v>
      </c>
      <c r="S938" s="117">
        <v>1.2880681906584597</v>
      </c>
      <c r="T938" s="117">
        <v>-0.51514180181022429</v>
      </c>
      <c r="U938" s="114">
        <v>-0.18929698387074589</v>
      </c>
      <c r="V938" s="114">
        <v>-1.9691004085112216</v>
      </c>
      <c r="W938" s="88">
        <v>0.23986691963552442</v>
      </c>
      <c r="X938" s="50"/>
      <c r="Y938" s="89">
        <v>937</v>
      </c>
      <c r="Z938" s="114">
        <f>(幕後結果!$AB$2+幕後結果!$AB$4*幕後結果_最佳化!$N1939)*12/3</f>
        <v>-0.14039533128198739</v>
      </c>
      <c r="AA938" s="114">
        <f>(幕後結果!$AC$2+幕後結果!$AC$4*幕後結果_最佳化!$O1939)*12/3</f>
        <v>1.8771432587549353</v>
      </c>
      <c r="AB938" s="114">
        <f>(幕後結果!$AD$2+幕後結果!$AD$4*幕後結果_最佳化!$P1939)*12/3</f>
        <v>1.08637712454724</v>
      </c>
      <c r="AC938" s="114">
        <f>(幕後結果!$AE$2+幕後結果!$AE$4*幕後結果_最佳化!$Q1939)*12/3</f>
        <v>-0.38482978061899215</v>
      </c>
      <c r="AD938" s="114">
        <f>(幕後結果!$AF$2+幕後結果!$AF$4*幕後結果_最佳化!$R1939)*12/3</f>
        <v>0.35553782603282991</v>
      </c>
      <c r="AE938" s="114">
        <f>(幕後結果!$AG$2+幕後結果!$AG$4*幕後結果_最佳化!$S1939)*12/3</f>
        <v>1.9769817735394748</v>
      </c>
      <c r="AF938" s="114">
        <f>(幕後結果!$AH$2+幕後結果!$AH$4*幕後結果_最佳化!$T1939)*12/3</f>
        <v>-0.41604686393171564</v>
      </c>
      <c r="AG938" s="114">
        <f>(幕後結果!$AI$2+幕後結果!$AI$4*幕後結果_最佳化!$U1939)*12/3</f>
        <v>-1.170904108228402</v>
      </c>
      <c r="AH938" s="114">
        <f>(幕後結果!$AJ$2+幕後結果!$AJ$4*幕後結果_最佳化!$V1939)*12/3</f>
        <v>-3.4149621864255741E-2</v>
      </c>
      <c r="AI938" s="90">
        <f>(幕後結果!$AK$2+幕後結果!$AK$4*幕後結果_最佳化!$W1939)*12/3</f>
        <v>1.0723838177685285</v>
      </c>
      <c r="AJ938" s="50"/>
      <c r="AK938" s="50"/>
      <c r="AL938" s="50"/>
      <c r="AM938" s="98">
        <v>937</v>
      </c>
      <c r="AN938" s="118">
        <f t="shared" si="183"/>
        <v>5.7813376290157245E-2</v>
      </c>
      <c r="AO938" s="118">
        <f t="shared" si="184"/>
        <v>4.9068628128039436E-2</v>
      </c>
      <c r="AP938" s="118">
        <f t="shared" si="185"/>
        <v>9.8449714227457394E-2</v>
      </c>
      <c r="AQ938" s="118">
        <f t="shared" si="186"/>
        <v>0.11279243391035566</v>
      </c>
      <c r="AR938" s="118">
        <f t="shared" si="187"/>
        <v>0.14942999346645863</v>
      </c>
      <c r="AS938" s="118">
        <f t="shared" si="188"/>
        <v>0.14523423068220259</v>
      </c>
      <c r="AT938" s="118">
        <f t="shared" si="189"/>
        <v>9.8665276002689137E-2</v>
      </c>
      <c r="AU938" s="118">
        <f t="shared" si="190"/>
        <v>0.14988863722580381</v>
      </c>
      <c r="AV938" s="118">
        <f t="shared" si="191"/>
        <v>0.101723519543125</v>
      </c>
      <c r="AW938" s="118">
        <f t="shared" si="192"/>
        <v>3.6934190523711052E-2</v>
      </c>
      <c r="AX938" s="118">
        <f t="shared" si="193"/>
        <v>0.99999999999999989</v>
      </c>
      <c r="AY938" s="118">
        <f>SUMPRODUCT(AN938:AW938,幕後結果_最佳化!$Z$1005:$AI$1005)</f>
        <v>-0.31942617215775965</v>
      </c>
      <c r="AZ938" s="118">
        <f>(SUMPRODUCT(AN938:AW938,MMULT(AN938:AW938,幕後結果!$AB$9:$AK$18)))*252</f>
        <v>6.8824114156760499E-2</v>
      </c>
      <c r="BA938" s="118">
        <f t="shared" si="194"/>
        <v>0.26234350412533658</v>
      </c>
      <c r="BB938" s="113">
        <f t="shared" si="195"/>
        <v>-1.3811135646974342</v>
      </c>
      <c r="BC938" s="50"/>
      <c r="BD938" s="50"/>
    </row>
    <row r="939" spans="1:56">
      <c r="A939" s="85">
        <v>938</v>
      </c>
      <c r="B939" s="114">
        <v>0.93692410354453659</v>
      </c>
      <c r="C939" s="114">
        <v>0.56370201144011856</v>
      </c>
      <c r="D939" s="114">
        <v>0.10381816063848803</v>
      </c>
      <c r="E939" s="114">
        <v>3.3803193630941086E-2</v>
      </c>
      <c r="F939" s="114">
        <v>0.40616281825284539</v>
      </c>
      <c r="G939" s="114">
        <v>0.46700675101672284</v>
      </c>
      <c r="H939" s="114">
        <v>0.66891973116026637</v>
      </c>
      <c r="I939" s="114">
        <v>0.67651447632328621</v>
      </c>
      <c r="J939" s="114">
        <v>0.65164696863196681</v>
      </c>
      <c r="K939" s="94">
        <v>0.93993924601874435</v>
      </c>
      <c r="L939" s="95"/>
      <c r="M939" s="96">
        <v>938</v>
      </c>
      <c r="N939" s="117">
        <v>1.5294545709492202</v>
      </c>
      <c r="O939" s="117">
        <v>0.16036192975408067</v>
      </c>
      <c r="P939" s="117">
        <v>-1.260091596882172</v>
      </c>
      <c r="Q939" s="117">
        <v>-1.8276214301847116</v>
      </c>
      <c r="R939" s="117">
        <v>-0.23742688268921988</v>
      </c>
      <c r="S939" s="117">
        <v>-8.2796311527937955E-2</v>
      </c>
      <c r="T939" s="117">
        <v>0.43693217410296459</v>
      </c>
      <c r="U939" s="114">
        <v>0.45797410224895918</v>
      </c>
      <c r="V939" s="114">
        <v>0.38977076610779621</v>
      </c>
      <c r="W939" s="88">
        <v>1.5542637860217776</v>
      </c>
      <c r="X939" s="50"/>
      <c r="Y939" s="89">
        <v>938</v>
      </c>
      <c r="Z939" s="114">
        <f>(幕後結果!$AB$2+幕後結果!$AB$4*幕後結果_最佳化!$N1940)*12/3</f>
        <v>1.8506046046450819</v>
      </c>
      <c r="AA939" s="114">
        <f>(幕後結果!$AC$2+幕後結果!$AC$4*幕後結果_最佳化!$O1940)*12/3</f>
        <v>2.5949098374722794</v>
      </c>
      <c r="AB939" s="114">
        <f>(幕後結果!$AD$2+幕後結果!$AD$4*幕後結果_最佳化!$P1940)*12/3</f>
        <v>-0.39525250659114458</v>
      </c>
      <c r="AC939" s="114">
        <f>(幕後結果!$AE$2+幕後結果!$AE$4*幕後結果_最佳化!$Q1940)*12/3</f>
        <v>-1.4779184627311199</v>
      </c>
      <c r="AD939" s="114">
        <f>(幕後結果!$AF$2+幕後結果!$AF$4*幕後結果_最佳化!$R1940)*12/3</f>
        <v>-0.99078368567939723</v>
      </c>
      <c r="AE939" s="114">
        <f>(幕後結果!$AG$2+幕後結果!$AG$4*幕後結果_最佳化!$S1940)*12/3</f>
        <v>0.37340334872868758</v>
      </c>
      <c r="AF939" s="114">
        <f>(幕後結果!$AH$2+幕後結果!$AH$4*幕後結果_最佳化!$T1940)*12/3</f>
        <v>-0.42728907555397971</v>
      </c>
      <c r="AG939" s="114">
        <f>(幕後結果!$AI$2+幕後結果!$AI$4*幕後結果_最佳化!$U1940)*12/3</f>
        <v>-1.4930795194410524</v>
      </c>
      <c r="AH939" s="114">
        <f>(幕後結果!$AJ$2+幕後結果!$AJ$4*幕後結果_最佳化!$V1940)*12/3</f>
        <v>0.55840541710353431</v>
      </c>
      <c r="AI939" s="90">
        <f>(幕後結果!$AK$2+幕後結果!$AK$4*幕後結果_最佳化!$W1940)*12/3</f>
        <v>1.9317644075713218</v>
      </c>
      <c r="AJ939" s="50"/>
      <c r="AK939" s="50"/>
      <c r="AL939" s="50"/>
      <c r="AM939" s="98">
        <v>938</v>
      </c>
      <c r="AN939" s="118">
        <f t="shared" si="183"/>
        <v>4.4944924062674835E-2</v>
      </c>
      <c r="AO939" s="118">
        <f t="shared" si="184"/>
        <v>0.16473248777372684</v>
      </c>
      <c r="AP939" s="118">
        <f t="shared" si="185"/>
        <v>2.34352341579281E-2</v>
      </c>
      <c r="AQ939" s="118">
        <f t="shared" si="186"/>
        <v>0.11664824455341037</v>
      </c>
      <c r="AR939" s="118">
        <f t="shared" si="187"/>
        <v>0.15862041568922944</v>
      </c>
      <c r="AS939" s="118">
        <f t="shared" si="188"/>
        <v>3.9789913728740745E-2</v>
      </c>
      <c r="AT939" s="118">
        <f t="shared" si="189"/>
        <v>7.8310141712296267E-3</v>
      </c>
      <c r="AU939" s="118">
        <f t="shared" si="190"/>
        <v>0.13800656622084512</v>
      </c>
      <c r="AV939" s="118">
        <f t="shared" si="191"/>
        <v>0.12287701258682893</v>
      </c>
      <c r="AW939" s="118">
        <f t="shared" si="192"/>
        <v>0.18311418705538582</v>
      </c>
      <c r="AX939" s="118">
        <f t="shared" si="193"/>
        <v>0.99999999999999989</v>
      </c>
      <c r="AY939" s="118">
        <f>SUMPRODUCT(AN939:AW939,幕後結果_最佳化!$Z$1005:$AI$1005)</f>
        <v>3.1095859321384589E-2</v>
      </c>
      <c r="AZ939" s="118">
        <f>(SUMPRODUCT(AN939:AW939,MMULT(AN939:AW939,幕後結果!$AB$9:$AK$18)))*252</f>
        <v>7.0319523656698329E-2</v>
      </c>
      <c r="BA939" s="118">
        <f t="shared" si="194"/>
        <v>0.26517828654831138</v>
      </c>
      <c r="BB939" s="113">
        <f t="shared" si="195"/>
        <v>-4.4513978999803513E-2</v>
      </c>
      <c r="BC939" s="50"/>
      <c r="BD939" s="50"/>
    </row>
    <row r="940" spans="1:56">
      <c r="A940" s="85">
        <v>939</v>
      </c>
      <c r="B940" s="114">
        <v>0.74391979654717288</v>
      </c>
      <c r="C940" s="114">
        <v>8.3953827573677309E-2</v>
      </c>
      <c r="D940" s="114">
        <v>1.4620951644410685E-2</v>
      </c>
      <c r="E940" s="114">
        <v>0.16158624175924574</v>
      </c>
      <c r="F940" s="114">
        <v>0.73769591051538352</v>
      </c>
      <c r="G940" s="114">
        <v>0.67480655467141193</v>
      </c>
      <c r="H940" s="114">
        <v>0.90374220795794602</v>
      </c>
      <c r="I940" s="114">
        <v>0.72804440759274303</v>
      </c>
      <c r="J940" s="114">
        <v>0.12242779952313287</v>
      </c>
      <c r="K940" s="94">
        <v>8.4435643512947856E-2</v>
      </c>
      <c r="L940" s="95"/>
      <c r="M940" s="96">
        <v>939</v>
      </c>
      <c r="N940" s="117">
        <v>0.65547743983415596</v>
      </c>
      <c r="O940" s="117">
        <v>-1.3789581577282919</v>
      </c>
      <c r="P940" s="117">
        <v>-2.1802099379632272</v>
      </c>
      <c r="Q940" s="117">
        <v>-0.98795949977277064</v>
      </c>
      <c r="R940" s="117">
        <v>0.63625814751347676</v>
      </c>
      <c r="S940" s="117">
        <v>0.45322477998603267</v>
      </c>
      <c r="T940" s="117">
        <v>1.3031733564503514</v>
      </c>
      <c r="U940" s="114">
        <v>0.60690918112621506</v>
      </c>
      <c r="V940" s="114">
        <v>-1.1629356816865264</v>
      </c>
      <c r="W940" s="88">
        <v>-1.3758396365007732</v>
      </c>
      <c r="X940" s="50"/>
      <c r="Y940" s="89">
        <v>939</v>
      </c>
      <c r="Z940" s="114">
        <f>(幕後結果!$AB$2+幕後結果!$AB$4*幕後結果_最佳化!$N1941)*12/3</f>
        <v>0.76551795063928996</v>
      </c>
      <c r="AA940" s="114">
        <f>(幕後結果!$AC$2+幕後結果!$AC$4*幕後結果_最佳化!$O1941)*12/3</f>
        <v>0.42922652260954203</v>
      </c>
      <c r="AB940" s="114">
        <f>(幕後結果!$AD$2+幕後結果!$AD$4*幕後結果_最佳化!$P1941)*12/3</f>
        <v>-2.9425079800533531</v>
      </c>
      <c r="AC940" s="114">
        <f>(幕後結果!$AE$2+幕後結果!$AE$4*幕後結果_最佳化!$Q1941)*12/3</f>
        <v>-1.2035823944408663</v>
      </c>
      <c r="AD940" s="114">
        <f>(幕後結果!$AF$2+幕後結果!$AF$4*幕後結果_最佳化!$R1941)*12/3</f>
        <v>-0.64445030142934967</v>
      </c>
      <c r="AE940" s="114">
        <f>(幕後結果!$AG$2+幕後結果!$AG$4*幕後結果_最佳化!$S1941)*12/3</f>
        <v>0.52827140458603794</v>
      </c>
      <c r="AF940" s="114">
        <f>(幕後結果!$AH$2+幕後結果!$AH$4*幕後結果_最佳化!$T1941)*12/3</f>
        <v>-6.3847795429795018E-3</v>
      </c>
      <c r="AG940" s="114">
        <f>(幕後結果!$AI$2+幕後結果!$AI$4*幕後結果_最佳化!$U1941)*12/3</f>
        <v>-1.0096076603154041</v>
      </c>
      <c r="AH940" s="114">
        <f>(幕後結果!$AJ$2+幕後結果!$AJ$4*幕後結果_最佳化!$V1941)*12/3</f>
        <v>-7.1451465175805029E-2</v>
      </c>
      <c r="AI940" s="90">
        <f>(幕後結果!$AK$2+幕後結果!$AK$4*幕後結果_最佳化!$W1941)*12/3</f>
        <v>-0.13027106324406079</v>
      </c>
      <c r="AJ940" s="50"/>
      <c r="AK940" s="50"/>
      <c r="AL940" s="50"/>
      <c r="AM940" s="98">
        <v>939</v>
      </c>
      <c r="AN940" s="118">
        <f t="shared" si="183"/>
        <v>0.18933067040743889</v>
      </c>
      <c r="AO940" s="118">
        <f t="shared" si="184"/>
        <v>0.11614367772922765</v>
      </c>
      <c r="AP940" s="118">
        <f t="shared" si="185"/>
        <v>0.10884504876370683</v>
      </c>
      <c r="AQ940" s="118">
        <f t="shared" si="186"/>
        <v>0.12451930685003136</v>
      </c>
      <c r="AR940" s="118">
        <f t="shared" si="187"/>
        <v>4.2644293765643479E-2</v>
      </c>
      <c r="AS940" s="118">
        <f t="shared" si="188"/>
        <v>1.0987195342378772E-4</v>
      </c>
      <c r="AT940" s="118">
        <f t="shared" si="189"/>
        <v>0.19127398081442862</v>
      </c>
      <c r="AU940" s="118">
        <f t="shared" si="190"/>
        <v>8.623222942651676E-2</v>
      </c>
      <c r="AV940" s="118">
        <f t="shared" si="191"/>
        <v>0.12523489424491571</v>
      </c>
      <c r="AW940" s="118">
        <f t="shared" si="192"/>
        <v>1.5666026044666923E-2</v>
      </c>
      <c r="AX940" s="118">
        <f t="shared" si="193"/>
        <v>1</v>
      </c>
      <c r="AY940" s="118">
        <f>SUMPRODUCT(AN940:AW940,幕後結果_最佳化!$Z$1005:$AI$1005)</f>
        <v>-0.13668644536757585</v>
      </c>
      <c r="AZ940" s="118">
        <f>(SUMPRODUCT(AN940:AW940,MMULT(AN940:AW940,幕後結果!$AB$9:$AK$18)))*252</f>
        <v>6.6603438428162104E-2</v>
      </c>
      <c r="BA940" s="118">
        <f t="shared" si="194"/>
        <v>0.25807641974454409</v>
      </c>
      <c r="BB940" s="113">
        <f t="shared" si="195"/>
        <v>-0.69586537795796599</v>
      </c>
      <c r="BC940" s="50"/>
      <c r="BD940" s="50"/>
    </row>
    <row r="941" spans="1:56">
      <c r="A941" s="85">
        <v>940</v>
      </c>
      <c r="B941" s="114">
        <v>0.66342363942419502</v>
      </c>
      <c r="C941" s="114">
        <v>1.8525821793303532E-2</v>
      </c>
      <c r="D941" s="114">
        <v>0.60388476461050788</v>
      </c>
      <c r="E941" s="114">
        <v>0.7816643255223068</v>
      </c>
      <c r="F941" s="114">
        <v>0.33856826837137044</v>
      </c>
      <c r="G941" s="114">
        <v>0.38813874921398739</v>
      </c>
      <c r="H941" s="114">
        <v>0.48419861069337999</v>
      </c>
      <c r="I941" s="114">
        <v>0.2660474281038594</v>
      </c>
      <c r="J941" s="114">
        <v>0.98272799698051316</v>
      </c>
      <c r="K941" s="94">
        <v>0.18602110690403628</v>
      </c>
      <c r="L941" s="95"/>
      <c r="M941" s="96">
        <v>940</v>
      </c>
      <c r="N941" s="117">
        <v>0.42182504842865604</v>
      </c>
      <c r="O941" s="117">
        <v>-2.0851945590996421</v>
      </c>
      <c r="P941" s="117">
        <v>0.26341533689496877</v>
      </c>
      <c r="Q941" s="117">
        <v>0.77782642238936706</v>
      </c>
      <c r="R941" s="117">
        <v>-0.41637374589569648</v>
      </c>
      <c r="S941" s="117">
        <v>-0.28417340104875161</v>
      </c>
      <c r="T941" s="117">
        <v>-3.9618571198768479E-2</v>
      </c>
      <c r="U941" s="114">
        <v>-0.62481138705360073</v>
      </c>
      <c r="V941" s="114">
        <v>2.1136636409642926</v>
      </c>
      <c r="W941" s="88">
        <v>-0.89265451825716624</v>
      </c>
      <c r="X941" s="50"/>
      <c r="Y941" s="89">
        <v>940</v>
      </c>
      <c r="Z941" s="114">
        <f>(幕後結果!$AB$2+幕後結果!$AB$4*幕後結果_最佳化!$N1942)*12/3</f>
        <v>0.47542673135626906</v>
      </c>
      <c r="AA941" s="114">
        <f>(幕後結果!$AC$2+幕後結果!$AC$4*幕後結果_最佳化!$O1942)*12/3</f>
        <v>-0.4541132120482485</v>
      </c>
      <c r="AB941" s="114">
        <f>(幕後結果!$AD$2+幕後結果!$AD$4*幕後結果_最佳化!$P1942)*12/3</f>
        <v>-0.93199151810288106</v>
      </c>
      <c r="AC941" s="114">
        <f>(幕後結果!$AE$2+幕後結果!$AE$4*幕後結果_最佳化!$Q1942)*12/3</f>
        <v>-0.19004578406789419</v>
      </c>
      <c r="AD941" s="114">
        <f>(幕後結果!$AF$2+幕後結果!$AF$4*幕後結果_最佳化!$R1942)*12/3</f>
        <v>-1.2168321677147631</v>
      </c>
      <c r="AE941" s="114">
        <f>(幕後結果!$AG$2+幕後結果!$AG$4*幕後結果_最佳化!$S1942)*12/3</f>
        <v>-1.3821592324685605E-2</v>
      </c>
      <c r="AF941" s="114">
        <f>(幕後結果!$AH$2+幕後結果!$AH$4*幕後結果_最佳化!$T1942)*12/3</f>
        <v>-0.34330301706507066</v>
      </c>
      <c r="AG941" s="114">
        <f>(幕後結果!$AI$2+幕後結果!$AI$4*幕後結果_最佳化!$U1942)*12/3</f>
        <v>-1.7257991637858556</v>
      </c>
      <c r="AH941" s="114">
        <f>(幕後結果!$AJ$2+幕後結果!$AJ$4*幕後結果_最佳化!$V1942)*12/3</f>
        <v>1.4972338814480868</v>
      </c>
      <c r="AI941" s="90">
        <f>(幕後結果!$AK$2+幕後結果!$AK$4*幕後結果_最佳化!$W1942)*12/3</f>
        <v>0.25691823239278033</v>
      </c>
      <c r="AJ941" s="50"/>
      <c r="AK941" s="50"/>
      <c r="AL941" s="50"/>
      <c r="AM941" s="98">
        <v>940</v>
      </c>
      <c r="AN941" s="118">
        <f t="shared" si="183"/>
        <v>4.1807895597142854E-2</v>
      </c>
      <c r="AO941" s="118">
        <f t="shared" si="184"/>
        <v>0.15317625141233501</v>
      </c>
      <c r="AP941" s="118">
        <f t="shared" si="185"/>
        <v>1.9084764152483145E-2</v>
      </c>
      <c r="AQ941" s="118">
        <f t="shared" si="186"/>
        <v>8.1522576306505126E-2</v>
      </c>
      <c r="AR941" s="118">
        <f t="shared" si="187"/>
        <v>7.4922960924945575E-2</v>
      </c>
      <c r="AS941" s="118">
        <f t="shared" si="188"/>
        <v>2.5342409825508866E-2</v>
      </c>
      <c r="AT941" s="118">
        <f t="shared" si="189"/>
        <v>0.1450444402973603</v>
      </c>
      <c r="AU941" s="118">
        <f t="shared" si="190"/>
        <v>0.12743958863504903</v>
      </c>
      <c r="AV941" s="118">
        <f t="shared" si="191"/>
        <v>0.18532607074494933</v>
      </c>
      <c r="AW941" s="118">
        <f t="shared" si="192"/>
        <v>0.14633304210372061</v>
      </c>
      <c r="AX941" s="118">
        <f t="shared" si="193"/>
        <v>0.99999999999999978</v>
      </c>
      <c r="AY941" s="118">
        <f>SUMPRODUCT(AN941:AW941,幕後結果_最佳化!$Z$1005:$AI$1005)</f>
        <v>8.5022155044828657E-2</v>
      </c>
      <c r="AZ941" s="118">
        <f>(SUMPRODUCT(AN941:AW941,MMULT(AN941:AW941,幕後結果!$AB$9:$AK$18)))*252</f>
        <v>5.2481549262014891E-2</v>
      </c>
      <c r="BA941" s="118">
        <f t="shared" si="194"/>
        <v>0.22908851839848912</v>
      </c>
      <c r="BB941" s="113">
        <f t="shared" si="195"/>
        <v>0.18386846856968656</v>
      </c>
      <c r="BC941" s="50"/>
      <c r="BD941" s="50"/>
    </row>
    <row r="942" spans="1:56">
      <c r="A942" s="85">
        <v>941</v>
      </c>
      <c r="B942" s="114">
        <v>0.82174937981215668</v>
      </c>
      <c r="C942" s="114">
        <v>0.23118418949989428</v>
      </c>
      <c r="D942" s="114">
        <v>0.80258109949727841</v>
      </c>
      <c r="E942" s="114">
        <v>0.27074769990844438</v>
      </c>
      <c r="F942" s="114">
        <v>0.18629717647674671</v>
      </c>
      <c r="G942" s="114">
        <v>8.5269099162593731E-2</v>
      </c>
      <c r="H942" s="114">
        <v>0.843387573926347</v>
      </c>
      <c r="I942" s="114">
        <v>8.0019036697433599E-2</v>
      </c>
      <c r="J942" s="114">
        <v>0.58978530705507826</v>
      </c>
      <c r="K942" s="94">
        <v>0.53700531528713391</v>
      </c>
      <c r="L942" s="95"/>
      <c r="M942" s="96">
        <v>941</v>
      </c>
      <c r="N942" s="117">
        <v>0.92205240678040667</v>
      </c>
      <c r="O942" s="117">
        <v>-0.73495257238543699</v>
      </c>
      <c r="P942" s="117">
        <v>0.85087678670402589</v>
      </c>
      <c r="Q942" s="117">
        <v>-0.6105532206421237</v>
      </c>
      <c r="R942" s="117">
        <v>-0.89162427749473638</v>
      </c>
      <c r="S942" s="117">
        <v>-1.3704765253700741</v>
      </c>
      <c r="T942" s="117">
        <v>1.0084783999419433</v>
      </c>
      <c r="U942" s="114">
        <v>-1.4049435219135891</v>
      </c>
      <c r="V942" s="114">
        <v>0.22699274204078829</v>
      </c>
      <c r="W942" s="88">
        <v>9.2891989825641577E-2</v>
      </c>
      <c r="X942" s="50"/>
      <c r="Y942" s="89">
        <v>941</v>
      </c>
      <c r="Z942" s="114">
        <f>(幕後結果!$AB$2+幕後結果!$AB$4*幕後結果_最佳化!$N1943)*12/3</f>
        <v>1.0964842066514617</v>
      </c>
      <c r="AA942" s="114">
        <f>(幕後結果!$AC$2+幕後結果!$AC$4*幕後結果_最佳化!$O1943)*12/3</f>
        <v>1.2699944518481767</v>
      </c>
      <c r="AB942" s="114">
        <f>(幕後結果!$AD$2+幕後結果!$AD$4*幕後結果_最佳化!$P1943)*12/3</f>
        <v>0.78363892266695423</v>
      </c>
      <c r="AC942" s="114">
        <f>(幕後結果!$AE$2+幕後結果!$AE$4*幕後結果_最佳化!$Q1943)*12/3</f>
        <v>-0.87261833435997449</v>
      </c>
      <c r="AD942" s="114">
        <f>(幕後結果!$AF$2+幕後結果!$AF$4*幕後結果_最佳化!$R1943)*12/3</f>
        <v>-1.4769776909635697</v>
      </c>
      <c r="AE942" s="114">
        <f>(幕後結果!$AG$2+幕後結果!$AG$4*幕後結果_最佳化!$S1943)*12/3</f>
        <v>-0.8589701637865419</v>
      </c>
      <c r="AF942" s="114">
        <f>(幕後結果!$AH$2+幕後結果!$AH$4*幕後結果_最佳化!$T1943)*12/3</f>
        <v>-7.4552674698555532E-2</v>
      </c>
      <c r="AG942" s="114">
        <f>(幕後結果!$AI$2+幕後結果!$AI$4*幕後結果_最佳化!$U1943)*12/3</f>
        <v>-3.1507074090452272</v>
      </c>
      <c r="AH942" s="114">
        <f>(幕後結果!$AJ$2+幕後結果!$AJ$4*幕後結果_最佳化!$V1943)*12/3</f>
        <v>0.76712746823902778</v>
      </c>
      <c r="AI942" s="90">
        <f>(幕後結果!$AK$2+幕後結果!$AK$4*幕後結果_最佳化!$W1943)*12/3</f>
        <v>0.58604961218197993</v>
      </c>
      <c r="AJ942" s="50"/>
      <c r="AK942" s="50"/>
      <c r="AL942" s="50"/>
      <c r="AM942" s="98">
        <v>941</v>
      </c>
      <c r="AN942" s="118">
        <f t="shared" si="183"/>
        <v>0.16306575102747289</v>
      </c>
      <c r="AO942" s="118">
        <f t="shared" si="184"/>
        <v>3.3291415633671967E-2</v>
      </c>
      <c r="AP942" s="118">
        <f t="shared" si="185"/>
        <v>0.1669207139563153</v>
      </c>
      <c r="AQ942" s="118">
        <f t="shared" si="186"/>
        <v>0.11995570123736465</v>
      </c>
      <c r="AR942" s="118">
        <f t="shared" si="187"/>
        <v>4.474157120118686E-2</v>
      </c>
      <c r="AS942" s="118">
        <f t="shared" si="188"/>
        <v>0.10544418617401373</v>
      </c>
      <c r="AT942" s="118">
        <f t="shared" si="189"/>
        <v>8.3836294594506824E-3</v>
      </c>
      <c r="AU942" s="118">
        <f t="shared" si="190"/>
        <v>7.4539999498461532E-2</v>
      </c>
      <c r="AV942" s="118">
        <f t="shared" si="191"/>
        <v>0.17468945278615955</v>
      </c>
      <c r="AW942" s="118">
        <f t="shared" si="192"/>
        <v>0.10896757902590271</v>
      </c>
      <c r="AX942" s="118">
        <f t="shared" si="193"/>
        <v>0.99999999999999989</v>
      </c>
      <c r="AY942" s="118">
        <f>SUMPRODUCT(AN942:AW942,幕後結果_最佳化!$Z$1005:$AI$1005)</f>
        <v>-5.7976673256125849E-2</v>
      </c>
      <c r="AZ942" s="118">
        <f>(SUMPRODUCT(AN942:AW942,MMULT(AN942:AW942,幕後結果!$AB$9:$AK$18)))*252</f>
        <v>7.9200089662149253E-2</v>
      </c>
      <c r="BA942" s="118">
        <f t="shared" si="194"/>
        <v>0.28142510488964778</v>
      </c>
      <c r="BB942" s="113">
        <f t="shared" si="195"/>
        <v>-0.35844944712974891</v>
      </c>
      <c r="BC942" s="50"/>
      <c r="BD942" s="50"/>
    </row>
    <row r="943" spans="1:56">
      <c r="A943" s="85">
        <v>942</v>
      </c>
      <c r="B943" s="114">
        <v>0.6901220449927381</v>
      </c>
      <c r="C943" s="114">
        <v>0.81779304585378698</v>
      </c>
      <c r="D943" s="114">
        <v>0.57560799930441342</v>
      </c>
      <c r="E943" s="114">
        <v>0.4383675544332255</v>
      </c>
      <c r="F943" s="114">
        <v>0.98973083840934106</v>
      </c>
      <c r="G943" s="114">
        <v>0.2536205506657867</v>
      </c>
      <c r="H943" s="114">
        <v>0.52746183594129437</v>
      </c>
      <c r="I943" s="114">
        <v>0.77975835190455545</v>
      </c>
      <c r="J943" s="114">
        <v>0.96307022523295172</v>
      </c>
      <c r="K943" s="94">
        <v>0.33314359485921563</v>
      </c>
      <c r="L943" s="95"/>
      <c r="M943" s="96">
        <v>942</v>
      </c>
      <c r="N943" s="117">
        <v>0.49619631589898627</v>
      </c>
      <c r="O943" s="117">
        <v>0.90698655292739427</v>
      </c>
      <c r="P943" s="117">
        <v>0.1906701819924041</v>
      </c>
      <c r="Q943" s="117">
        <v>-0.15510935291488395</v>
      </c>
      <c r="R943" s="117">
        <v>2.3163654562575853</v>
      </c>
      <c r="S943" s="117">
        <v>-0.66313967700679721</v>
      </c>
      <c r="T943" s="117">
        <v>6.8891068269705383E-2</v>
      </c>
      <c r="U943" s="114">
        <v>0.77137735047601363</v>
      </c>
      <c r="V943" s="114">
        <v>1.7874824290393987</v>
      </c>
      <c r="W943" s="88">
        <v>-0.43124919128412076</v>
      </c>
      <c r="X943" s="50"/>
      <c r="Y943" s="89">
        <v>942</v>
      </c>
      <c r="Z943" s="114">
        <f>(幕後結果!$AB$2+幕後結果!$AB$4*幕後結果_最佳化!$N1944)*12/3</f>
        <v>0.56776240800102329</v>
      </c>
      <c r="AA943" s="114">
        <f>(幕後結果!$AC$2+幕後結果!$AC$4*幕後結果_最佳化!$O1944)*12/3</f>
        <v>2.6850460666869953</v>
      </c>
      <c r="AB943" s="114">
        <f>(幕後結果!$AD$2+幕後結果!$AD$4*幕後結果_最佳化!$P1944)*12/3</f>
        <v>0.31018673471416003</v>
      </c>
      <c r="AC943" s="114">
        <f>(幕後結果!$AE$2+幕後結果!$AE$4*幕後結果_最佳化!$Q1944)*12/3</f>
        <v>-0.4332224065945442</v>
      </c>
      <c r="AD943" s="114">
        <f>(幕後結果!$AF$2+幕後結果!$AF$4*幕後結果_最佳化!$R1944)*12/3</f>
        <v>1.8911090292098018</v>
      </c>
      <c r="AE943" s="114">
        <f>(幕後結果!$AG$2+幕後結果!$AG$4*幕後結果_最佳化!$S1944)*12/3</f>
        <v>0.58022941527940042</v>
      </c>
      <c r="AF943" s="114">
        <f>(幕後結果!$AH$2+幕後結果!$AH$4*幕後結果_最佳化!$T1944)*12/3</f>
        <v>-0.12687900101211497</v>
      </c>
      <c r="AG943" s="114">
        <f>(幕後結果!$AI$2+幕後結果!$AI$4*幕後結果_最佳化!$U1944)*12/3</f>
        <v>5.9559670270243226E-2</v>
      </c>
      <c r="AH943" s="114">
        <f>(幕後結果!$AJ$2+幕後結果!$AJ$4*幕後結果_最佳化!$V1944)*12/3</f>
        <v>1.5293442380191458</v>
      </c>
      <c r="AI943" s="90">
        <f>(幕後結果!$AK$2+幕後結果!$AK$4*幕後結果_最佳化!$W1944)*12/3</f>
        <v>1.0251027179794072</v>
      </c>
      <c r="AJ943" s="50"/>
      <c r="AK943" s="50"/>
      <c r="AL943" s="50"/>
      <c r="AM943" s="98">
        <v>942</v>
      </c>
      <c r="AN943" s="118">
        <f t="shared" si="183"/>
        <v>1.8331721124292752E-2</v>
      </c>
      <c r="AO943" s="118">
        <f t="shared" si="184"/>
        <v>0.12409283339164061</v>
      </c>
      <c r="AP943" s="118">
        <f t="shared" si="185"/>
        <v>7.4387421881136243E-2</v>
      </c>
      <c r="AQ943" s="118">
        <f t="shared" si="186"/>
        <v>0.13796793073906283</v>
      </c>
      <c r="AR943" s="118">
        <f t="shared" si="187"/>
        <v>0.12742553070048368</v>
      </c>
      <c r="AS943" s="118">
        <f t="shared" si="188"/>
        <v>0.13031901957209818</v>
      </c>
      <c r="AT943" s="118">
        <f t="shared" si="189"/>
        <v>0.11659608645563345</v>
      </c>
      <c r="AU943" s="118">
        <f t="shared" si="190"/>
        <v>0.14028852437626024</v>
      </c>
      <c r="AV943" s="118">
        <f t="shared" si="191"/>
        <v>2.8329927733450239E-2</v>
      </c>
      <c r="AW943" s="118">
        <f t="shared" si="192"/>
        <v>0.10226100402594172</v>
      </c>
      <c r="AX943" s="118">
        <f t="shared" si="193"/>
        <v>1</v>
      </c>
      <c r="AY943" s="118">
        <f>SUMPRODUCT(AN943:AW943,幕後結果_最佳化!$Z$1005:$AI$1005)</f>
        <v>-0.17563778395934349</v>
      </c>
      <c r="AZ943" s="118">
        <f>(SUMPRODUCT(AN943:AW943,MMULT(AN943:AW943,幕後結果!$AB$9:$AK$18)))*252</f>
        <v>6.5878174605872586E-2</v>
      </c>
      <c r="BA943" s="118">
        <f t="shared" si="194"/>
        <v>0.25666743970724565</v>
      </c>
      <c r="BB943" s="113">
        <f t="shared" si="195"/>
        <v>-0.85144334711331993</v>
      </c>
      <c r="BC943" s="50"/>
      <c r="BD943" s="50"/>
    </row>
    <row r="944" spans="1:56">
      <c r="A944" s="85">
        <v>943</v>
      </c>
      <c r="B944" s="114">
        <v>0.89580544516682559</v>
      </c>
      <c r="C944" s="114">
        <v>0.27038923857432673</v>
      </c>
      <c r="D944" s="114">
        <v>0.13499349256929971</v>
      </c>
      <c r="E944" s="114">
        <v>0.89079928184073376</v>
      </c>
      <c r="F944" s="114">
        <v>0.24611567406163104</v>
      </c>
      <c r="G944" s="114">
        <v>0.83828919008255176</v>
      </c>
      <c r="H944" s="114">
        <v>0.77744501928399146</v>
      </c>
      <c r="I944" s="114">
        <v>0.50223906101889382</v>
      </c>
      <c r="J944" s="114">
        <v>0.2704488780118115</v>
      </c>
      <c r="K944" s="94">
        <v>0.16761410541988875</v>
      </c>
      <c r="L944" s="95"/>
      <c r="M944" s="96">
        <v>943</v>
      </c>
      <c r="N944" s="117">
        <v>1.2580073180724065</v>
      </c>
      <c r="O944" s="117">
        <v>-0.61163620709505051</v>
      </c>
      <c r="P944" s="117">
        <v>-1.1030925284891742</v>
      </c>
      <c r="Q944" s="117">
        <v>1.2307899473046695</v>
      </c>
      <c r="R944" s="117">
        <v>-0.68676417605353812</v>
      </c>
      <c r="S944" s="117">
        <v>0.98745094528771848</v>
      </c>
      <c r="T944" s="117">
        <v>0.76359276617830196</v>
      </c>
      <c r="U944" s="114">
        <v>5.612523124579486E-3</v>
      </c>
      <c r="V944" s="114">
        <v>-0.61145597419520847</v>
      </c>
      <c r="W944" s="88">
        <v>-0.96363647961634336</v>
      </c>
      <c r="X944" s="50"/>
      <c r="Y944" s="89">
        <v>943</v>
      </c>
      <c r="Z944" s="114">
        <f>(幕後結果!$AB$2+幕後結果!$AB$4*幕後結果_最佳化!$N1945)*12/3</f>
        <v>1.5135891601020741</v>
      </c>
      <c r="AA944" s="114">
        <f>(幕後結果!$AC$2+幕後結果!$AC$4*幕後結果_最佳化!$O1945)*12/3</f>
        <v>1.6187478681650045</v>
      </c>
      <c r="AB944" s="114">
        <f>(幕後結果!$AD$2+幕後結果!$AD$4*幕後結果_最佳化!$P1945)*12/3</f>
        <v>-0.84480536897208258</v>
      </c>
      <c r="AC944" s="114">
        <f>(幕後結果!$AE$2+幕後結果!$AE$4*幕後結果_最佳化!$Q1945)*12/3</f>
        <v>0.35734479039476724</v>
      </c>
      <c r="AD944" s="114">
        <f>(幕後結果!$AF$2+幕後結果!$AF$4*幕後結果_最佳化!$R1945)*12/3</f>
        <v>-1.0960462052755759</v>
      </c>
      <c r="AE944" s="114">
        <f>(幕後結果!$AG$2+幕後結果!$AG$4*幕後結果_最佳化!$S1945)*12/3</f>
        <v>1.5756441334376587</v>
      </c>
      <c r="AF944" s="114">
        <f>(幕後結果!$AH$2+幕後結果!$AH$4*幕後結果_最佳化!$T1945)*12/3</f>
        <v>6.6011825300394511E-2</v>
      </c>
      <c r="AG944" s="114">
        <f>(幕後結果!$AI$2+幕後結果!$AI$4*幕後結果_最佳化!$U1945)*12/3</f>
        <v>-1.0253017932250721</v>
      </c>
      <c r="AH944" s="114">
        <f>(幕後結果!$AJ$2+幕後結果!$AJ$4*幕後結果_最佳化!$V1945)*12/3</f>
        <v>0.78922868603872098</v>
      </c>
      <c r="AI944" s="90">
        <f>(幕後結果!$AK$2+幕後結果!$AK$4*幕後結果_最佳化!$W1945)*12/3</f>
        <v>0.91455559647760376</v>
      </c>
      <c r="AJ944" s="50"/>
      <c r="AK944" s="50"/>
      <c r="AL944" s="50"/>
      <c r="AM944" s="98">
        <v>943</v>
      </c>
      <c r="AN944" s="118">
        <f t="shared" si="183"/>
        <v>0.15911927345592911</v>
      </c>
      <c r="AO944" s="118">
        <f t="shared" si="184"/>
        <v>0.14162646120195954</v>
      </c>
      <c r="AP944" s="118">
        <f t="shared" si="185"/>
        <v>0.10506646639935427</v>
      </c>
      <c r="AQ944" s="118">
        <f t="shared" si="186"/>
        <v>5.2417995524188018E-3</v>
      </c>
      <c r="AR944" s="118">
        <f t="shared" si="187"/>
        <v>0.15593886520045688</v>
      </c>
      <c r="AS944" s="118">
        <f t="shared" si="188"/>
        <v>9.6059291077452896E-2</v>
      </c>
      <c r="AT944" s="118">
        <f t="shared" si="189"/>
        <v>7.0831784270776479E-2</v>
      </c>
      <c r="AU944" s="118">
        <f t="shared" si="190"/>
        <v>6.9858755181299081E-2</v>
      </c>
      <c r="AV944" s="118">
        <f t="shared" si="191"/>
        <v>0.14209618635913612</v>
      </c>
      <c r="AW944" s="118">
        <f t="shared" si="192"/>
        <v>5.41611173012169E-2</v>
      </c>
      <c r="AX944" s="118">
        <f t="shared" si="193"/>
        <v>1.0000000000000002</v>
      </c>
      <c r="AY944" s="118">
        <f>SUMPRODUCT(AN944:AW944,幕後結果_最佳化!$Z$1005:$AI$1005)</f>
        <v>1.2139131279538348E-2</v>
      </c>
      <c r="AZ944" s="118">
        <f>(SUMPRODUCT(AN944:AW944,MMULT(AN944:AW944,幕後結果!$AB$9:$AK$18)))*252</f>
        <v>8.2779033424880438E-2</v>
      </c>
      <c r="BA944" s="118">
        <f t="shared" si="194"/>
        <v>0.28771345714943614</v>
      </c>
      <c r="BB944" s="113">
        <f t="shared" si="195"/>
        <v>-0.10691494595084128</v>
      </c>
      <c r="BC944" s="50"/>
      <c r="BD944" s="50"/>
    </row>
    <row r="945" spans="1:56">
      <c r="A945" s="85">
        <v>944</v>
      </c>
      <c r="B945" s="114">
        <v>0.40974924900580656</v>
      </c>
      <c r="C945" s="114">
        <v>0.93776362444920847</v>
      </c>
      <c r="D945" s="114">
        <v>0.50456287603818994</v>
      </c>
      <c r="E945" s="114">
        <v>0.16587950846858135</v>
      </c>
      <c r="F945" s="114">
        <v>0.47556933841357663</v>
      </c>
      <c r="G945" s="114">
        <v>8.6731311981185888E-2</v>
      </c>
      <c r="H945" s="114">
        <v>0.2632928957374574</v>
      </c>
      <c r="I945" s="114">
        <v>0.27402690735484603</v>
      </c>
      <c r="J945" s="114">
        <v>0.1154238202211928</v>
      </c>
      <c r="K945" s="94">
        <v>0.63805608086234478</v>
      </c>
      <c r="L945" s="95"/>
      <c r="M945" s="96">
        <v>944</v>
      </c>
      <c r="N945" s="117">
        <v>-0.22819004786993657</v>
      </c>
      <c r="O945" s="117">
        <v>1.5362676462931413</v>
      </c>
      <c r="P945" s="117">
        <v>1.1437683466844494E-2</v>
      </c>
      <c r="Q945" s="117">
        <v>-0.97057689354317722</v>
      </c>
      <c r="R945" s="117">
        <v>-6.1276913217596193E-2</v>
      </c>
      <c r="S945" s="117">
        <v>-1.3611616075384059</v>
      </c>
      <c r="T945" s="117">
        <v>-0.63322642550297359</v>
      </c>
      <c r="U945" s="114">
        <v>-0.6006789909635134</v>
      </c>
      <c r="V945" s="114">
        <v>-1.1981782253753523</v>
      </c>
      <c r="W945" s="88">
        <v>0.35326759301774652</v>
      </c>
      <c r="X945" s="50"/>
      <c r="Y945" s="89">
        <v>944</v>
      </c>
      <c r="Z945" s="114">
        <f>(幕後結果!$AB$2+幕後結果!$AB$4*幕後結果_最佳化!$N1946)*12/3</f>
        <v>-0.33159976943558345</v>
      </c>
      <c r="AA945" s="114">
        <f>(幕後結果!$AC$2+幕後結果!$AC$4*幕後結果_最佳化!$O1946)*12/3</f>
        <v>2.8575482887895292</v>
      </c>
      <c r="AB945" s="114">
        <f>(幕後結果!$AD$2+幕後結果!$AD$4*幕後結果_最佳化!$P1946)*12/3</f>
        <v>-0.40285156035775399</v>
      </c>
      <c r="AC945" s="114">
        <f>(幕後結果!$AE$2+幕後結果!$AE$4*幕後結果_最佳化!$Q1946)*12/3</f>
        <v>-0.95315363402387732</v>
      </c>
      <c r="AD945" s="114">
        <f>(幕後結果!$AF$2+幕後結果!$AF$4*幕後結果_最佳化!$R1946)*12/3</f>
        <v>-0.9485069005119694</v>
      </c>
      <c r="AE945" s="114">
        <f>(幕後結果!$AG$2+幕後結果!$AG$4*幕後結果_最佳化!$S1946)*12/3</f>
        <v>-0.71783173591569349</v>
      </c>
      <c r="AF945" s="114">
        <f>(幕後結果!$AH$2+幕後結果!$AH$4*幕後結果_最佳化!$T1946)*12/3</f>
        <v>-0.60362578759417107</v>
      </c>
      <c r="AG945" s="114">
        <f>(幕後結果!$AI$2+幕後結果!$AI$4*幕後結果_最佳化!$U1946)*12/3</f>
        <v>-3.3356594418396184</v>
      </c>
      <c r="AH945" s="114">
        <f>(幕後結果!$AJ$2+幕後結果!$AJ$4*幕後結果_最佳化!$V1946)*12/3</f>
        <v>-0.19178262800819323</v>
      </c>
      <c r="AI945" s="90">
        <f>(幕後結果!$AK$2+幕後結果!$AK$4*幕後結果_最佳化!$W1946)*12/3</f>
        <v>0.56589600118525774</v>
      </c>
      <c r="AJ945" s="50"/>
      <c r="AK945" s="50"/>
      <c r="AL945" s="50"/>
      <c r="AM945" s="98">
        <v>944</v>
      </c>
      <c r="AN945" s="118">
        <f t="shared" si="183"/>
        <v>0.19838057691416727</v>
      </c>
      <c r="AO945" s="118">
        <f t="shared" si="184"/>
        <v>0.18930877875097871</v>
      </c>
      <c r="AP945" s="118">
        <f t="shared" si="185"/>
        <v>3.0947491272171938E-2</v>
      </c>
      <c r="AQ945" s="118">
        <f t="shared" si="186"/>
        <v>4.0484275427782879E-3</v>
      </c>
      <c r="AR945" s="118">
        <f t="shared" si="187"/>
        <v>0.10678440406330181</v>
      </c>
      <c r="AS945" s="118">
        <f t="shared" si="188"/>
        <v>9.6663934481718242E-2</v>
      </c>
      <c r="AT945" s="118">
        <f t="shared" si="189"/>
        <v>9.7957771318484238E-2</v>
      </c>
      <c r="AU945" s="118">
        <f t="shared" si="190"/>
        <v>9.2186336133067967E-2</v>
      </c>
      <c r="AV945" s="118">
        <f t="shared" si="191"/>
        <v>2.5566255121664258E-2</v>
      </c>
      <c r="AW945" s="118">
        <f t="shared" si="192"/>
        <v>0.15815602440166732</v>
      </c>
      <c r="AX945" s="118">
        <f t="shared" si="193"/>
        <v>1</v>
      </c>
      <c r="AY945" s="118">
        <f>SUMPRODUCT(AN945:AW945,幕後結果_最佳化!$Z$1005:$AI$1005)</f>
        <v>0.1511621360047343</v>
      </c>
      <c r="AZ945" s="118">
        <f>(SUMPRODUCT(AN945:AW945,MMULT(AN945:AW945,幕後結果!$AB$9:$AK$18)))*252</f>
        <v>8.2535010093060676E-2</v>
      </c>
      <c r="BA945" s="118">
        <f t="shared" si="194"/>
        <v>0.28728907061191988</v>
      </c>
      <c r="BB945" s="113">
        <f t="shared" si="195"/>
        <v>0.3768404268708801</v>
      </c>
      <c r="BC945" s="50"/>
      <c r="BD945" s="50"/>
    </row>
    <row r="946" spans="1:56">
      <c r="A946" s="85">
        <v>945</v>
      </c>
      <c r="B946" s="114">
        <v>0.65990732910218375</v>
      </c>
      <c r="C946" s="114">
        <v>0.1008941528968863</v>
      </c>
      <c r="D946" s="114">
        <v>0.15294238288781137</v>
      </c>
      <c r="E946" s="114">
        <v>0.56767022511947163</v>
      </c>
      <c r="F946" s="114">
        <v>0.4307645693579667</v>
      </c>
      <c r="G946" s="114">
        <v>0.18708680052603532</v>
      </c>
      <c r="H946" s="114">
        <v>3.5830506917362115E-2</v>
      </c>
      <c r="I946" s="114">
        <v>0.42153509120189203</v>
      </c>
      <c r="J946" s="114">
        <v>0.46035082782361569</v>
      </c>
      <c r="K946" s="94">
        <v>0.49438770784806674</v>
      </c>
      <c r="L946" s="95"/>
      <c r="M946" s="96">
        <v>945</v>
      </c>
      <c r="N946" s="117">
        <v>0.41221022700502719</v>
      </c>
      <c r="O946" s="117">
        <v>-1.2764731684737971</v>
      </c>
      <c r="P946" s="117">
        <v>-1.0238952251393902</v>
      </c>
      <c r="Q946" s="117">
        <v>0.17044580777203436</v>
      </c>
      <c r="R946" s="117">
        <v>-0.17442796445959044</v>
      </c>
      <c r="S946" s="117">
        <v>-0.88868275613725423</v>
      </c>
      <c r="T946" s="117">
        <v>-1.8012656841378345</v>
      </c>
      <c r="U946" s="114">
        <v>-0.19796789532363804</v>
      </c>
      <c r="V946" s="114">
        <v>-9.9549918278273697E-2</v>
      </c>
      <c r="W946" s="88">
        <v>-1.4068394248516074E-2</v>
      </c>
      <c r="X946" s="50"/>
      <c r="Y946" s="89">
        <v>945</v>
      </c>
      <c r="Z946" s="114">
        <f>(幕後結果!$AB$2+幕後結果!$AB$4*幕後結果_最佳化!$N1947)*12/3</f>
        <v>0.46348944600176817</v>
      </c>
      <c r="AA946" s="114">
        <f>(幕後結果!$AC$2+幕後結果!$AC$4*幕後結果_最佳化!$O1947)*12/3</f>
        <v>0.37475002535428725</v>
      </c>
      <c r="AB946" s="114">
        <f>(幕後結果!$AD$2+幕後結果!$AD$4*幕後結果_最佳化!$P1947)*12/3</f>
        <v>-1.9544872662449162</v>
      </c>
      <c r="AC946" s="114">
        <f>(幕後結果!$AE$2+幕後結果!$AE$4*幕後結果_最佳化!$Q1947)*12/3</f>
        <v>-0.48095783517526119</v>
      </c>
      <c r="AD946" s="114">
        <f>(幕後結果!$AF$2+幕後結果!$AF$4*幕後結果_最佳化!$R1947)*12/3</f>
        <v>-1.1718299489760555</v>
      </c>
      <c r="AE946" s="114">
        <f>(幕後結果!$AG$2+幕後結果!$AG$4*幕後結果_最佳化!$S1947)*12/3</f>
        <v>-0.56720526328867837</v>
      </c>
      <c r="AF946" s="114">
        <f>(幕後結果!$AH$2+幕後結果!$AH$4*幕後結果_最佳化!$T1947)*12/3</f>
        <v>-1.0744806112893013</v>
      </c>
      <c r="AG946" s="114">
        <f>(幕後結果!$AI$2+幕後結果!$AI$4*幕後結果_最佳化!$U1947)*12/3</f>
        <v>-2.1311769614742948</v>
      </c>
      <c r="AH946" s="114">
        <f>(幕後結果!$AJ$2+幕後結果!$AJ$4*幕後結果_最佳化!$V1947)*12/3</f>
        <v>-0.13436945041817761</v>
      </c>
      <c r="AI946" s="90">
        <f>(幕後結果!$AK$2+幕後結果!$AK$4*幕後結果_最佳化!$W1947)*12/3</f>
        <v>0.66569795976993051</v>
      </c>
      <c r="AJ946" s="50"/>
      <c r="AK946" s="50"/>
      <c r="AL946" s="50"/>
      <c r="AM946" s="98">
        <v>945</v>
      </c>
      <c r="AN946" s="118">
        <f t="shared" si="183"/>
        <v>4.3804946974469801E-2</v>
      </c>
      <c r="AO946" s="118">
        <f t="shared" si="184"/>
        <v>2.3026378761115799E-2</v>
      </c>
      <c r="AP946" s="118">
        <f t="shared" si="185"/>
        <v>0.14508427951333353</v>
      </c>
      <c r="AQ946" s="118">
        <f t="shared" si="186"/>
        <v>0.23918735198976807</v>
      </c>
      <c r="AR946" s="118">
        <f t="shared" si="187"/>
        <v>5.0457970530337674E-2</v>
      </c>
      <c r="AS946" s="118">
        <f t="shared" si="188"/>
        <v>0.12698873096847749</v>
      </c>
      <c r="AT946" s="118">
        <f t="shared" si="189"/>
        <v>9.8051232505247235E-2</v>
      </c>
      <c r="AU946" s="118">
        <f t="shared" si="190"/>
        <v>4.1537936799946183E-2</v>
      </c>
      <c r="AV946" s="118">
        <f t="shared" si="191"/>
        <v>0.14935627769514381</v>
      </c>
      <c r="AW946" s="118">
        <f t="shared" si="192"/>
        <v>8.2504894262160358E-2</v>
      </c>
      <c r="AX946" s="118">
        <f t="shared" si="193"/>
        <v>1</v>
      </c>
      <c r="AY946" s="118">
        <f>SUMPRODUCT(AN946:AW946,幕後結果_最佳化!$Z$1005:$AI$1005)</f>
        <v>-0.12451931246445276</v>
      </c>
      <c r="AZ946" s="118">
        <f>(SUMPRODUCT(AN946:AW946,MMULT(AN946:AW946,幕後結果!$AB$9:$AK$18)))*252</f>
        <v>5.4093487068160306E-2</v>
      </c>
      <c r="BA946" s="118">
        <f t="shared" si="194"/>
        <v>0.23258006593033786</v>
      </c>
      <c r="BB946" s="113">
        <f t="shared" si="195"/>
        <v>-0.71983517501709726</v>
      </c>
      <c r="BC946" s="50"/>
      <c r="BD946" s="50"/>
    </row>
    <row r="947" spans="1:56">
      <c r="A947" s="85">
        <v>946</v>
      </c>
      <c r="B947" s="114">
        <v>0.41422078544773799</v>
      </c>
      <c r="C947" s="114">
        <v>0.12669760380323547</v>
      </c>
      <c r="D947" s="114">
        <v>0.88151382638461517</v>
      </c>
      <c r="E947" s="114">
        <v>0.32021064615262307</v>
      </c>
      <c r="F947" s="114">
        <v>8.0402274090678238E-2</v>
      </c>
      <c r="G947" s="114">
        <v>0.12563717925334239</v>
      </c>
      <c r="H947" s="114">
        <v>0.55015201164115224</v>
      </c>
      <c r="I947" s="114">
        <v>0.7243923485865249</v>
      </c>
      <c r="J947" s="114">
        <v>0.90143817389622849</v>
      </c>
      <c r="K947" s="94">
        <v>0.2850259139395106</v>
      </c>
      <c r="L947" s="95"/>
      <c r="M947" s="96">
        <v>946</v>
      </c>
      <c r="N947" s="117">
        <v>-0.21670074048192653</v>
      </c>
      <c r="O947" s="117">
        <v>-1.1421415002311925</v>
      </c>
      <c r="P947" s="117">
        <v>1.1825883112233742</v>
      </c>
      <c r="Q947" s="117">
        <v>-0.46710984300252095</v>
      </c>
      <c r="R947" s="117">
        <v>-1.4023708003249347</v>
      </c>
      <c r="S947" s="117">
        <v>-1.1472595691224963</v>
      </c>
      <c r="T947" s="117">
        <v>0.1260454131498468</v>
      </c>
      <c r="U947" s="114">
        <v>0.59594001096282556</v>
      </c>
      <c r="V947" s="114">
        <v>1.2897897947360384</v>
      </c>
      <c r="W947" s="88">
        <v>-0.56797517039295475</v>
      </c>
      <c r="X947" s="50"/>
      <c r="Y947" s="89">
        <v>946</v>
      </c>
      <c r="Z947" s="114">
        <f>(幕後結果!$AB$2+幕後結果!$AB$4*幕後結果_最佳化!$N1948)*12/3</f>
        <v>-0.31733521528804648</v>
      </c>
      <c r="AA947" s="114">
        <f>(幕後結果!$AC$2+幕後結果!$AC$4*幕後結果_最佳化!$O1948)*12/3</f>
        <v>9.9017584123098246E-2</v>
      </c>
      <c r="AB947" s="114">
        <f>(幕後結果!$AD$2+幕後結果!$AD$4*幕後結果_最佳化!$P1948)*12/3</f>
        <v>-0.27314740015207728</v>
      </c>
      <c r="AC947" s="114">
        <f>(幕後結果!$AE$2+幕後結果!$AE$4*幕後結果_最佳化!$Q1948)*12/3</f>
        <v>-0.94323713499795758</v>
      </c>
      <c r="AD947" s="114">
        <f>(幕後結果!$AF$2+幕後結果!$AF$4*幕後結果_最佳化!$R1948)*12/3</f>
        <v>-2.4353176243100991</v>
      </c>
      <c r="AE947" s="114">
        <f>(幕後結果!$AG$2+幕後結果!$AG$4*幕後結果_最佳化!$S1948)*12/3</f>
        <v>-1.1083200196986533</v>
      </c>
      <c r="AF947" s="114">
        <f>(幕後結果!$AH$2+幕後結果!$AH$4*幕後結果_最佳化!$T1948)*12/3</f>
        <v>-0.43630616699604019</v>
      </c>
      <c r="AG947" s="114">
        <f>(幕後結果!$AI$2+幕後結果!$AI$4*幕後結果_最佳化!$U1948)*12/3</f>
        <v>-0.94166245324393527</v>
      </c>
      <c r="AH947" s="114">
        <f>(幕後結果!$AJ$2+幕後結果!$AJ$4*幕後結果_最佳化!$V1948)*12/3</f>
        <v>1.0366348099365199</v>
      </c>
      <c r="AI947" s="90">
        <f>(幕後結果!$AK$2+幕後結果!$AK$4*幕後結果_最佳化!$W1948)*12/3</f>
        <v>3.9733011097683235E-2</v>
      </c>
      <c r="AJ947" s="50"/>
      <c r="AK947" s="50"/>
      <c r="AL947" s="50"/>
      <c r="AM947" s="98">
        <v>946</v>
      </c>
      <c r="AN947" s="118">
        <f t="shared" si="183"/>
        <v>8.7095027167028882E-2</v>
      </c>
      <c r="AO947" s="118">
        <f t="shared" si="184"/>
        <v>0.13134231215616993</v>
      </c>
      <c r="AP947" s="118">
        <f t="shared" si="185"/>
        <v>0.15671199906360578</v>
      </c>
      <c r="AQ947" s="118">
        <f t="shared" si="186"/>
        <v>5.1745279589063067E-2</v>
      </c>
      <c r="AR947" s="118">
        <f t="shared" si="187"/>
        <v>7.7787599987707096E-2</v>
      </c>
      <c r="AS947" s="118">
        <f t="shared" si="188"/>
        <v>8.0156643594344379E-2</v>
      </c>
      <c r="AT947" s="118">
        <f t="shared" si="189"/>
        <v>0.14717763868048231</v>
      </c>
      <c r="AU947" s="118">
        <f t="shared" si="190"/>
        <v>6.7777957442944764E-2</v>
      </c>
      <c r="AV947" s="118">
        <f t="shared" si="191"/>
        <v>0.12275212515413562</v>
      </c>
      <c r="AW947" s="118">
        <f t="shared" si="192"/>
        <v>7.745341716451816E-2</v>
      </c>
      <c r="AX947" s="118">
        <f t="shared" si="193"/>
        <v>0.99999999999999989</v>
      </c>
      <c r="AY947" s="118">
        <f>SUMPRODUCT(AN947:AW947,幕後結果_最佳化!$Z$1005:$AI$1005)</f>
        <v>-1.583462396823325E-2</v>
      </c>
      <c r="AZ947" s="118">
        <f>(SUMPRODUCT(AN947:AW947,MMULT(AN947:AW947,幕後結果!$AB$9:$AK$18)))*252</f>
        <v>7.1307658243395758E-2</v>
      </c>
      <c r="BA947" s="118">
        <f t="shared" si="194"/>
        <v>0.2670349382447843</v>
      </c>
      <c r="BB947" s="113">
        <f t="shared" si="195"/>
        <v>-0.21995108338367572</v>
      </c>
      <c r="BC947" s="50"/>
      <c r="BD947" s="50"/>
    </row>
    <row r="948" spans="1:56">
      <c r="A948" s="85">
        <v>947</v>
      </c>
      <c r="B948" s="114">
        <v>0.42658924867895487</v>
      </c>
      <c r="C948" s="114">
        <v>0.40316537879111691</v>
      </c>
      <c r="D948" s="114">
        <v>0.15285556857077065</v>
      </c>
      <c r="E948" s="114">
        <v>0.90716228246791952</v>
      </c>
      <c r="F948" s="114">
        <v>0.19038688668183146</v>
      </c>
      <c r="G948" s="114">
        <v>0.13960634606338762</v>
      </c>
      <c r="H948" s="114">
        <v>0.20080087452336848</v>
      </c>
      <c r="I948" s="114">
        <v>0.1031971720852296</v>
      </c>
      <c r="J948" s="114">
        <v>9.6054807829472066E-2</v>
      </c>
      <c r="K948" s="94">
        <v>0.3106636704042911</v>
      </c>
      <c r="L948" s="95"/>
      <c r="M948" s="96">
        <v>947</v>
      </c>
      <c r="N948" s="117">
        <v>-0.18506443388137031</v>
      </c>
      <c r="O948" s="117">
        <v>-0.24516231083248397</v>
      </c>
      <c r="P948" s="117">
        <v>-1.0242628558845284</v>
      </c>
      <c r="Q948" s="117">
        <v>1.3234811072279886</v>
      </c>
      <c r="R948" s="117">
        <v>-0.87647148159244326</v>
      </c>
      <c r="S948" s="117">
        <v>-1.0820896549444641</v>
      </c>
      <c r="T948" s="117">
        <v>-0.83876401261034761</v>
      </c>
      <c r="U948" s="114">
        <v>-1.2635423297497741</v>
      </c>
      <c r="V948" s="114">
        <v>-1.3043636709850543</v>
      </c>
      <c r="W948" s="88">
        <v>-0.49397003658629274</v>
      </c>
      <c r="X948" s="50"/>
      <c r="Y948" s="89">
        <v>947</v>
      </c>
      <c r="Z948" s="114">
        <f>(幕後結果!$AB$2+幕後結果!$AB$4*幕後結果_最佳化!$N1949)*12/3</f>
        <v>-0.27805714627209716</v>
      </c>
      <c r="AA948" s="114">
        <f>(幕後結果!$AC$2+幕後結果!$AC$4*幕後結果_最佳化!$O1949)*12/3</f>
        <v>1.0462133921210464</v>
      </c>
      <c r="AB948" s="114">
        <f>(幕後結果!$AD$2+幕後結果!$AD$4*幕後結果_最佳化!$P1949)*12/3</f>
        <v>-2.176251450609227</v>
      </c>
      <c r="AC948" s="114">
        <f>(幕後結果!$AE$2+幕後結果!$AE$4*幕後結果_最佳化!$Q1949)*12/3</f>
        <v>0.31382047029162013</v>
      </c>
      <c r="AD948" s="114">
        <f>(幕後結果!$AF$2+幕後結果!$AF$4*幕後結果_最佳化!$R1949)*12/3</f>
        <v>-1.7818689113136033</v>
      </c>
      <c r="AE948" s="114">
        <f>(幕後結果!$AG$2+幕後結果!$AG$4*幕後結果_最佳化!$S1949)*12/3</f>
        <v>-0.63075524479903122</v>
      </c>
      <c r="AF948" s="114">
        <f>(幕後結果!$AH$2+幕後結果!$AH$4*幕後結果_最佳化!$T1949)*12/3</f>
        <v>-0.51007262357162131</v>
      </c>
      <c r="AG948" s="114">
        <f>(幕後結果!$AI$2+幕後結果!$AI$4*幕後結果_最佳化!$U1949)*12/3</f>
        <v>-3.7095666653993162</v>
      </c>
      <c r="AH948" s="114">
        <f>(幕後結果!$AJ$2+幕後結果!$AJ$4*幕後結果_最佳化!$V1949)*12/3</f>
        <v>-0.13601338316391132</v>
      </c>
      <c r="AI948" s="90">
        <f>(幕後結果!$AK$2+幕後結果!$AK$4*幕後結果_最佳化!$W1949)*12/3</f>
        <v>0.48831432221763488</v>
      </c>
      <c r="AJ948" s="50"/>
      <c r="AK948" s="50"/>
      <c r="AL948" s="50"/>
      <c r="AM948" s="98">
        <v>947</v>
      </c>
      <c r="AN948" s="118">
        <f t="shared" si="183"/>
        <v>5.9262693374592751E-2</v>
      </c>
      <c r="AO948" s="118">
        <f t="shared" si="184"/>
        <v>9.745293677313184E-2</v>
      </c>
      <c r="AP948" s="118">
        <f t="shared" si="185"/>
        <v>0.22196916553300419</v>
      </c>
      <c r="AQ948" s="118">
        <f t="shared" si="186"/>
        <v>0.12270342195407401</v>
      </c>
      <c r="AR948" s="118">
        <f t="shared" si="187"/>
        <v>0.18130110171390537</v>
      </c>
      <c r="AS948" s="118">
        <f t="shared" si="188"/>
        <v>4.0520143519970058E-3</v>
      </c>
      <c r="AT948" s="118">
        <f t="shared" si="189"/>
        <v>2.6872039744090116E-2</v>
      </c>
      <c r="AU948" s="118">
        <f t="shared" si="190"/>
        <v>0.12285705623306833</v>
      </c>
      <c r="AV948" s="118">
        <f t="shared" si="191"/>
        <v>6.3899917204242943E-2</v>
      </c>
      <c r="AW948" s="118">
        <f t="shared" si="192"/>
        <v>9.9629653117893638E-2</v>
      </c>
      <c r="AX948" s="118">
        <f t="shared" si="193"/>
        <v>1.0000000000000002</v>
      </c>
      <c r="AY948" s="118">
        <f>SUMPRODUCT(AN948:AW948,幕後結果_最佳化!$Z$1005:$AI$1005)</f>
        <v>-0.34707219098077902</v>
      </c>
      <c r="AZ948" s="118">
        <f>(SUMPRODUCT(AN948:AW948,MMULT(AN948:AW948,幕後結果!$AB$9:$AK$18)))*252</f>
        <v>9.9940776969748943E-2</v>
      </c>
      <c r="BA948" s="118">
        <f t="shared" si="194"/>
        <v>0.31613411231587923</v>
      </c>
      <c r="BB948" s="113">
        <f t="shared" si="195"/>
        <v>-1.2335656792112368</v>
      </c>
      <c r="BC948" s="50"/>
      <c r="BD948" s="50"/>
    </row>
    <row r="949" spans="1:56">
      <c r="A949" s="85">
        <v>948</v>
      </c>
      <c r="B949" s="114">
        <v>2.4807554632481965E-2</v>
      </c>
      <c r="C949" s="114">
        <v>1.3609847403388997E-2</v>
      </c>
      <c r="D949" s="114">
        <v>0.32310763268412357</v>
      </c>
      <c r="E949" s="114">
        <v>8.1068685579763544E-2</v>
      </c>
      <c r="F949" s="114">
        <v>0.28200576154602186</v>
      </c>
      <c r="G949" s="114">
        <v>0.19701037169298852</v>
      </c>
      <c r="H949" s="114">
        <v>0.26733690615363459</v>
      </c>
      <c r="I949" s="114">
        <v>0.95533621340318708</v>
      </c>
      <c r="J949" s="114">
        <v>0.87814893801091309</v>
      </c>
      <c r="K949" s="94">
        <v>0.25242399336557453</v>
      </c>
      <c r="L949" s="95"/>
      <c r="M949" s="96">
        <v>948</v>
      </c>
      <c r="N949" s="117">
        <v>-1.9632674179249938</v>
      </c>
      <c r="O949" s="117">
        <v>-2.2083527215882071</v>
      </c>
      <c r="P949" s="117">
        <v>-0.45902632021735462</v>
      </c>
      <c r="Q949" s="117">
        <v>-1.3979190706458609</v>
      </c>
      <c r="R949" s="117">
        <v>-0.57689332047700259</v>
      </c>
      <c r="S949" s="117">
        <v>-0.85234841243092996</v>
      </c>
      <c r="T949" s="117">
        <v>-0.62088724757580449</v>
      </c>
      <c r="U949" s="114">
        <v>1.6989554752870619</v>
      </c>
      <c r="V949" s="114">
        <v>1.1657831686902735</v>
      </c>
      <c r="W949" s="88">
        <v>-0.6668812527141027</v>
      </c>
      <c r="X949" s="50"/>
      <c r="Y949" s="89">
        <v>948</v>
      </c>
      <c r="Z949" s="114">
        <f>(幕後結果!$AB$2+幕後結果!$AB$4*幕後結果_最佳化!$N1950)*12/3</f>
        <v>-2.4857857668565404</v>
      </c>
      <c r="AA949" s="114">
        <f>(幕後結果!$AC$2+幕後結果!$AC$4*幕後結果_最佳化!$O1950)*12/3</f>
        <v>-2.1531171671148641</v>
      </c>
      <c r="AB949" s="114">
        <f>(幕後結果!$AD$2+幕後結果!$AD$4*幕後結果_最佳化!$P1950)*12/3</f>
        <v>-4.3260315413180752</v>
      </c>
      <c r="AC949" s="114">
        <f>(幕後結果!$AE$2+幕後結果!$AE$4*幕後結果_最佳化!$Q1950)*12/3</f>
        <v>-1.8292314458494296</v>
      </c>
      <c r="AD949" s="114">
        <f>(幕後結果!$AF$2+幕後結果!$AF$4*幕後結果_最佳化!$R1950)*12/3</f>
        <v>-2.8526165484820551</v>
      </c>
      <c r="AE949" s="114">
        <f>(幕後結果!$AG$2+幕後結果!$AG$4*幕後結果_最佳化!$S1950)*12/3</f>
        <v>-1.7106254607242066</v>
      </c>
      <c r="AF949" s="114">
        <f>(幕後結果!$AH$2+幕後結果!$AH$4*幕後結果_最佳化!$T1950)*12/3</f>
        <v>-0.87450030394378653</v>
      </c>
      <c r="AG949" s="114">
        <f>(幕後結果!$AI$2+幕後結果!$AI$4*幕後結果_最佳化!$U1950)*12/3</f>
        <v>-0.68362634511113896</v>
      </c>
      <c r="AH949" s="114">
        <f>(幕後結果!$AJ$2+幕後結果!$AJ$4*幕後結果_最佳化!$V1950)*12/3</f>
        <v>0.25516705976514459</v>
      </c>
      <c r="AI949" s="90">
        <f>(幕後結果!$AK$2+幕後結果!$AK$4*幕後結果_最佳化!$W1950)*12/3</f>
        <v>-0.61066492889145685</v>
      </c>
      <c r="AJ949" s="50"/>
      <c r="AK949" s="50"/>
      <c r="AL949" s="50"/>
      <c r="AM949" s="98">
        <v>948</v>
      </c>
      <c r="AN949" s="118">
        <f t="shared" si="183"/>
        <v>7.64833461903002E-2</v>
      </c>
      <c r="AO949" s="118">
        <f t="shared" si="184"/>
        <v>9.8777712287828376E-2</v>
      </c>
      <c r="AP949" s="118">
        <f t="shared" si="185"/>
        <v>6.7600149489664238E-2</v>
      </c>
      <c r="AQ949" s="118">
        <f t="shared" si="186"/>
        <v>0.11315794616932361</v>
      </c>
      <c r="AR949" s="118">
        <f t="shared" si="187"/>
        <v>0.10943647450070902</v>
      </c>
      <c r="AS949" s="118">
        <f t="shared" si="188"/>
        <v>0.12757636070710943</v>
      </c>
      <c r="AT949" s="118">
        <f t="shared" si="189"/>
        <v>3.404627919008938E-2</v>
      </c>
      <c r="AU949" s="118">
        <f t="shared" si="190"/>
        <v>0.12650492700777805</v>
      </c>
      <c r="AV949" s="118">
        <f t="shared" si="191"/>
        <v>0.13851648975439917</v>
      </c>
      <c r="AW949" s="118">
        <f t="shared" si="192"/>
        <v>0.10790031470279861</v>
      </c>
      <c r="AX949" s="118">
        <f t="shared" si="193"/>
        <v>1.0000000000000002</v>
      </c>
      <c r="AY949" s="118">
        <f>SUMPRODUCT(AN949:AW949,幕後結果_最佳化!$Z$1005:$AI$1005)</f>
        <v>-5.3148042137160414E-2</v>
      </c>
      <c r="AZ949" s="118">
        <f>(SUMPRODUCT(AN949:AW949,MMULT(AN949:AW949,幕後結果!$AB$9:$AK$18)))*252</f>
        <v>6.646527320748237E-2</v>
      </c>
      <c r="BA949" s="118">
        <f t="shared" si="194"/>
        <v>0.2578085980092254</v>
      </c>
      <c r="BB949" s="113">
        <f t="shared" si="195"/>
        <v>-0.37255562025019601</v>
      </c>
      <c r="BC949" s="50"/>
      <c r="BD949" s="50"/>
    </row>
    <row r="950" spans="1:56">
      <c r="A950" s="85">
        <v>949</v>
      </c>
      <c r="B950" s="114">
        <v>0.81556157656967354</v>
      </c>
      <c r="C950" s="114">
        <v>0.22310992531402496</v>
      </c>
      <c r="D950" s="114">
        <v>0.26764011711227242</v>
      </c>
      <c r="E950" s="114">
        <v>2.683860410316008E-2</v>
      </c>
      <c r="F950" s="114">
        <v>0.55223520545262184</v>
      </c>
      <c r="G950" s="114">
        <v>0.96994144134548632</v>
      </c>
      <c r="H950" s="114">
        <v>0.19388835275398653</v>
      </c>
      <c r="I950" s="114">
        <v>0.4597234371775174</v>
      </c>
      <c r="J950" s="114">
        <v>3.2245327980129357E-3</v>
      </c>
      <c r="K950" s="94">
        <v>0.60931636069886608</v>
      </c>
      <c r="L950" s="95"/>
      <c r="M950" s="96">
        <v>949</v>
      </c>
      <c r="N950" s="117">
        <v>0.89857919072081716</v>
      </c>
      <c r="O950" s="117">
        <v>-0.76173220410308051</v>
      </c>
      <c r="P950" s="117">
        <v>-0.61996590500752846</v>
      </c>
      <c r="Q950" s="117">
        <v>-1.9294323715558548</v>
      </c>
      <c r="R950" s="117">
        <v>0.13131062239597777</v>
      </c>
      <c r="S950" s="117">
        <v>1.8799336780885965</v>
      </c>
      <c r="T950" s="117">
        <v>-0.86365633808560571</v>
      </c>
      <c r="U950" s="114">
        <v>-0.10113049030258021</v>
      </c>
      <c r="V950" s="114">
        <v>-2.7240299601310638</v>
      </c>
      <c r="W950" s="88">
        <v>0.27753767823374598</v>
      </c>
      <c r="X950" s="50"/>
      <c r="Y950" s="89">
        <v>949</v>
      </c>
      <c r="Z950" s="114">
        <f>(幕後結果!$AB$2+幕後結果!$AB$4*幕後結果_最佳化!$N1951)*12/3</f>
        <v>1.0673410259364715</v>
      </c>
      <c r="AA950" s="114">
        <f>(幕後結果!$AC$2+幕後結果!$AC$4*幕後結果_最佳化!$O1951)*12/3</f>
        <v>1.2268688151499316</v>
      </c>
      <c r="AB950" s="114">
        <f>(幕後結果!$AD$2+幕後結果!$AD$4*幕後結果_最佳化!$P1951)*12/3</f>
        <v>-0.79144038312234555</v>
      </c>
      <c r="AC950" s="114">
        <f>(幕後結果!$AE$2+幕後結果!$AE$4*幕後結果_最佳化!$Q1951)*12/3</f>
        <v>-1.714552902154211</v>
      </c>
      <c r="AD950" s="114">
        <f>(幕後結果!$AF$2+幕後結果!$AF$4*幕後結果_最佳化!$R1951)*12/3</f>
        <v>-0.90370660390678503</v>
      </c>
      <c r="AE950" s="114">
        <f>(幕後結果!$AG$2+幕後結果!$AG$4*幕後結果_最佳化!$S1951)*12/3</f>
        <v>1.8647832150192023</v>
      </c>
      <c r="AF950" s="114">
        <f>(幕後結果!$AH$2+幕後結果!$AH$4*幕後結果_最佳化!$T1951)*12/3</f>
        <v>-0.98194365741231815</v>
      </c>
      <c r="AG950" s="114">
        <f>(幕後結果!$AI$2+幕後結果!$AI$4*幕後結果_最佳化!$U1951)*12/3</f>
        <v>-2.0814074021396936</v>
      </c>
      <c r="AH950" s="114">
        <f>(幕後結果!$AJ$2+幕後結果!$AJ$4*幕後結果_最佳化!$V1951)*12/3</f>
        <v>-1.1271819063240518</v>
      </c>
      <c r="AI950" s="90">
        <f>(幕後結果!$AK$2+幕後結果!$AK$4*幕後結果_最佳化!$W1951)*12/3</f>
        <v>0.42545076733816162</v>
      </c>
      <c r="AJ950" s="50"/>
      <c r="AK950" s="50"/>
      <c r="AL950" s="50"/>
      <c r="AM950" s="98">
        <v>949</v>
      </c>
      <c r="AN950" s="118">
        <f t="shared" si="183"/>
        <v>8.9680562920058715E-2</v>
      </c>
      <c r="AO950" s="118">
        <f t="shared" si="184"/>
        <v>7.9365131936709868E-2</v>
      </c>
      <c r="AP950" s="118">
        <f t="shared" si="185"/>
        <v>8.397967920583399E-2</v>
      </c>
      <c r="AQ950" s="118">
        <f t="shared" si="186"/>
        <v>3.414309075791171E-3</v>
      </c>
      <c r="AR950" s="118">
        <f t="shared" si="187"/>
        <v>0.10633424030336495</v>
      </c>
      <c r="AS950" s="118">
        <f t="shared" si="188"/>
        <v>0.15179055705820271</v>
      </c>
      <c r="AT950" s="118">
        <f t="shared" si="189"/>
        <v>0.11940184289969047</v>
      </c>
      <c r="AU950" s="118">
        <f t="shared" si="190"/>
        <v>0.17177541863323947</v>
      </c>
      <c r="AV950" s="118">
        <f t="shared" si="191"/>
        <v>0.17355914640476167</v>
      </c>
      <c r="AW950" s="118">
        <f t="shared" si="192"/>
        <v>2.069911156234704E-2</v>
      </c>
      <c r="AX950" s="118">
        <f t="shared" si="193"/>
        <v>1</v>
      </c>
      <c r="AY950" s="118">
        <f>SUMPRODUCT(AN950:AW950,幕後結果_最佳化!$Z$1005:$AI$1005)</f>
        <v>-0.18045145238897581</v>
      </c>
      <c r="AZ950" s="118">
        <f>(SUMPRODUCT(AN950:AW950,MMULT(AN950:AW950,幕後結果!$AB$9:$AK$18)))*252</f>
        <v>7.045222789679341E-2</v>
      </c>
      <c r="BA950" s="118">
        <f t="shared" si="194"/>
        <v>0.2654283856274483</v>
      </c>
      <c r="BB950" s="113">
        <f t="shared" si="195"/>
        <v>-0.84147538275152256</v>
      </c>
      <c r="BC950" s="50"/>
      <c r="BD950" s="50"/>
    </row>
    <row r="951" spans="1:56">
      <c r="A951" s="85">
        <v>950</v>
      </c>
      <c r="B951" s="114">
        <v>0.80032087236479366</v>
      </c>
      <c r="C951" s="114">
        <v>0.90860106515482375</v>
      </c>
      <c r="D951" s="114">
        <v>0.53130487407137039</v>
      </c>
      <c r="E951" s="114">
        <v>0.89573519398318879</v>
      </c>
      <c r="F951" s="114">
        <v>0.74153296369292199</v>
      </c>
      <c r="G951" s="114">
        <v>0.14428785853250359</v>
      </c>
      <c r="H951" s="114">
        <v>3.0069952148308099E-2</v>
      </c>
      <c r="I951" s="114">
        <v>0.89995148947754489</v>
      </c>
      <c r="J951" s="114">
        <v>0.39832581931121713</v>
      </c>
      <c r="K951" s="94">
        <v>0.99171964457829209</v>
      </c>
      <c r="L951" s="95"/>
      <c r="M951" s="96">
        <v>950</v>
      </c>
      <c r="N951" s="117">
        <v>0.84276791556458897</v>
      </c>
      <c r="O951" s="117">
        <v>1.3321896714259556</v>
      </c>
      <c r="P951" s="117">
        <v>7.8550385889544411E-2</v>
      </c>
      <c r="Q951" s="117">
        <v>1.2576189076384612</v>
      </c>
      <c r="R951" s="117">
        <v>0.64807866457222629</v>
      </c>
      <c r="S951" s="117">
        <v>-1.0612512873943256</v>
      </c>
      <c r="T951" s="117">
        <v>-1.8797665268192671</v>
      </c>
      <c r="U951" s="114">
        <v>1.2812751986278632</v>
      </c>
      <c r="V951" s="114">
        <v>-0.25768290743387329</v>
      </c>
      <c r="W951" s="88">
        <v>2.396318105249907</v>
      </c>
      <c r="X951" s="50"/>
      <c r="Y951" s="89">
        <v>950</v>
      </c>
      <c r="Z951" s="114">
        <f>(幕後結果!$AB$2+幕後結果!$AB$4*幕後結果_最佳化!$N1952)*12/3</f>
        <v>0.99804851511550441</v>
      </c>
      <c r="AA951" s="114">
        <f>(幕後結果!$AC$2+幕後結果!$AC$4*幕後結果_最佳化!$O1952)*12/3</f>
        <v>3.3525668074794317</v>
      </c>
      <c r="AB951" s="114">
        <f>(幕後結果!$AD$2+幕後結果!$AD$4*幕後結果_最佳化!$P1952)*12/3</f>
        <v>0.74474385345866556</v>
      </c>
      <c r="AC951" s="114">
        <f>(幕後結果!$AE$2+幕後結果!$AE$4*幕後結果_最佳化!$Q1952)*12/3</f>
        <v>0.55247775935520704</v>
      </c>
      <c r="AD951" s="114">
        <f>(幕後結果!$AF$2+幕後結果!$AF$4*幕後結果_最佳化!$R1952)*12/3</f>
        <v>0.5948582675841998</v>
      </c>
      <c r="AE951" s="114">
        <f>(幕後結果!$AG$2+幕後結果!$AG$4*幕後結果_最佳化!$S1952)*12/3</f>
        <v>0.3495836762336697</v>
      </c>
      <c r="AF951" s="114">
        <f>(幕後結果!$AH$2+幕後結果!$AH$4*幕後結果_最佳化!$T1952)*12/3</f>
        <v>-0.76149016613639919</v>
      </c>
      <c r="AG951" s="114">
        <f>(幕後結果!$AI$2+幕後結果!$AI$4*幕後結果_最佳化!$U1952)*12/3</f>
        <v>0.49191103824916604</v>
      </c>
      <c r="AH951" s="114">
        <f>(幕後結果!$AJ$2+幕後結果!$AJ$4*幕後結果_最佳化!$V1952)*12/3</f>
        <v>0.45588787650662183</v>
      </c>
      <c r="AI951" s="90">
        <f>(幕後結果!$AK$2+幕後結果!$AK$4*幕後結果_最佳化!$W1952)*12/3</f>
        <v>3.6360371564638374</v>
      </c>
      <c r="AJ951" s="50"/>
      <c r="AK951" s="50"/>
      <c r="AL951" s="50"/>
      <c r="AM951" s="98">
        <v>950</v>
      </c>
      <c r="AN951" s="118">
        <f t="shared" si="183"/>
        <v>8.3718738221988845E-2</v>
      </c>
      <c r="AO951" s="118">
        <f t="shared" si="184"/>
        <v>0.13833897825540711</v>
      </c>
      <c r="AP951" s="118">
        <f t="shared" si="185"/>
        <v>0.14043077575469412</v>
      </c>
      <c r="AQ951" s="118">
        <f t="shared" si="186"/>
        <v>0.14581926493286693</v>
      </c>
      <c r="AR951" s="118">
        <f t="shared" si="187"/>
        <v>5.4301669124342179E-2</v>
      </c>
      <c r="AS951" s="118">
        <f t="shared" si="188"/>
        <v>4.325095656909194E-2</v>
      </c>
      <c r="AT951" s="118">
        <f t="shared" si="189"/>
        <v>0.1696616190837342</v>
      </c>
      <c r="AU951" s="118">
        <f t="shared" si="190"/>
        <v>6.1075125854203591E-2</v>
      </c>
      <c r="AV951" s="118">
        <f t="shared" si="191"/>
        <v>1.6191659204832527E-2</v>
      </c>
      <c r="AW951" s="118">
        <f t="shared" si="192"/>
        <v>0.14721121299883841</v>
      </c>
      <c r="AX951" s="118">
        <f t="shared" si="193"/>
        <v>1</v>
      </c>
      <c r="AY951" s="118">
        <f>SUMPRODUCT(AN951:AW951,幕後結果_最佳化!$Z$1005:$AI$1005)</f>
        <v>-3.9902839337202456E-2</v>
      </c>
      <c r="AZ951" s="118">
        <f>(SUMPRODUCT(AN951:AW951,MMULT(AN951:AW951,幕後結果!$AB$9:$AK$18)))*252</f>
        <v>6.7695827493456234E-2</v>
      </c>
      <c r="BA951" s="118">
        <f t="shared" si="194"/>
        <v>0.26018421837893291</v>
      </c>
      <c r="BB951" s="113">
        <f t="shared" si="195"/>
        <v>-0.31824697075442215</v>
      </c>
      <c r="BC951" s="50"/>
      <c r="BD951" s="50"/>
    </row>
    <row r="952" spans="1:56">
      <c r="A952" s="85">
        <v>951</v>
      </c>
      <c r="B952" s="114">
        <v>0.19529028263424575</v>
      </c>
      <c r="C952" s="114">
        <v>0.37656346849760247</v>
      </c>
      <c r="D952" s="114">
        <v>0.836821454596965</v>
      </c>
      <c r="E952" s="114">
        <v>0.52413617362706555</v>
      </c>
      <c r="F952" s="114">
        <v>6.0772694275867956E-3</v>
      </c>
      <c r="G952" s="114">
        <v>0.64583741842051912</v>
      </c>
      <c r="H952" s="114">
        <v>0.91306777595426913</v>
      </c>
      <c r="I952" s="114">
        <v>0.10718677714196323</v>
      </c>
      <c r="J952" s="114">
        <v>0.89991747849378911</v>
      </c>
      <c r="K952" s="94">
        <v>0.99443034365311211</v>
      </c>
      <c r="L952" s="95"/>
      <c r="M952" s="96">
        <v>951</v>
      </c>
      <c r="N952" s="117">
        <v>-0.85856498122027791</v>
      </c>
      <c r="O952" s="117">
        <v>-0.31451893573201906</v>
      </c>
      <c r="P952" s="117">
        <v>0.9814779743842118</v>
      </c>
      <c r="Q952" s="117">
        <v>6.0537370894092071E-2</v>
      </c>
      <c r="R952" s="117">
        <v>-2.5076255646712617</v>
      </c>
      <c r="S952" s="117">
        <v>0.37410639219527991</v>
      </c>
      <c r="T952" s="117">
        <v>1.3598909095209246</v>
      </c>
      <c r="U952" s="114">
        <v>-1.2416287903145404</v>
      </c>
      <c r="V952" s="114">
        <v>1.2810814946639788</v>
      </c>
      <c r="W952" s="88">
        <v>2.5382978774235596</v>
      </c>
      <c r="X952" s="50"/>
      <c r="Y952" s="89">
        <v>951</v>
      </c>
      <c r="Z952" s="114">
        <f>(幕後結果!$AB$2+幕後結果!$AB$4*幕後結果_最佳化!$N1953)*12/3</f>
        <v>-1.1142420181241155</v>
      </c>
      <c r="AA952" s="114">
        <f>(幕後結果!$AC$2+幕後結果!$AC$4*幕後結果_最佳化!$O1953)*12/3</f>
        <v>0.53073850968632375</v>
      </c>
      <c r="AB952" s="114">
        <f>(幕後結果!$AD$2+幕後結果!$AD$4*幕後結果_最佳化!$P1953)*12/3</f>
        <v>-0.83751265758912652</v>
      </c>
      <c r="AC952" s="114">
        <f>(幕後結果!$AE$2+幕後結果!$AE$4*幕後結果_最佳化!$Q1953)*12/3</f>
        <v>-0.57479561992186456</v>
      </c>
      <c r="AD952" s="114">
        <f>(幕後結果!$AF$2+幕後結果!$AF$4*幕後結果_最佳化!$R1953)*12/3</f>
        <v>-3.6553247259058907</v>
      </c>
      <c r="AE952" s="114">
        <f>(幕後結果!$AG$2+幕後結果!$AG$4*幕後結果_最佳化!$S1953)*12/3</f>
        <v>0.10778242663601301</v>
      </c>
      <c r="AF952" s="114">
        <f>(幕後結果!$AH$2+幕後結果!$AH$4*幕後結果_最佳化!$T1953)*12/3</f>
        <v>9.8872195607933311E-2</v>
      </c>
      <c r="AG952" s="114">
        <f>(幕後結果!$AI$2+幕後結果!$AI$4*幕後結果_最佳化!$U1953)*12/3</f>
        <v>-3.7870095161237223</v>
      </c>
      <c r="AH952" s="114">
        <f>(幕後結果!$AJ$2+幕後結果!$AJ$4*幕後結果_最佳化!$V1953)*12/3</f>
        <v>1.6392834458051253</v>
      </c>
      <c r="AI952" s="90">
        <f>(幕後結果!$AK$2+幕後結果!$AK$4*幕後結果_最佳化!$W1953)*12/3</f>
        <v>2.3945696587065317</v>
      </c>
      <c r="AJ952" s="50"/>
      <c r="AK952" s="50"/>
      <c r="AL952" s="50"/>
      <c r="AM952" s="98">
        <v>951</v>
      </c>
      <c r="AN952" s="118">
        <f t="shared" si="183"/>
        <v>6.6967105100083121E-2</v>
      </c>
      <c r="AO952" s="118">
        <f t="shared" si="184"/>
        <v>0.1850352329245922</v>
      </c>
      <c r="AP952" s="118">
        <f t="shared" si="185"/>
        <v>0.2186119636227814</v>
      </c>
      <c r="AQ952" s="118">
        <f t="shared" si="186"/>
        <v>8.7807665245185781E-2</v>
      </c>
      <c r="AR952" s="118">
        <f t="shared" si="187"/>
        <v>9.3315923938165998E-2</v>
      </c>
      <c r="AS952" s="118">
        <f t="shared" si="188"/>
        <v>0.17942383260116954</v>
      </c>
      <c r="AT952" s="118">
        <f t="shared" si="189"/>
        <v>0.10071889089247747</v>
      </c>
      <c r="AU952" s="118">
        <f t="shared" si="190"/>
        <v>2.1201627386197845E-2</v>
      </c>
      <c r="AV952" s="118">
        <f t="shared" si="191"/>
        <v>1.0609155556694404E-2</v>
      </c>
      <c r="AW952" s="118">
        <f t="shared" si="192"/>
        <v>3.6308602732652275E-2</v>
      </c>
      <c r="AX952" s="118">
        <f t="shared" si="193"/>
        <v>0.99999999999999989</v>
      </c>
      <c r="AY952" s="118">
        <f>SUMPRODUCT(AN952:AW952,幕後結果_最佳化!$Z$1005:$AI$1005)</f>
        <v>1.0992454903179523E-2</v>
      </c>
      <c r="AZ952" s="118">
        <f>(SUMPRODUCT(AN952:AW952,MMULT(AN952:AW952,幕後結果!$AB$9:$AK$18)))*252</f>
        <v>9.8454624259462303E-2</v>
      </c>
      <c r="BA952" s="118">
        <f t="shared" si="194"/>
        <v>0.31377479863663732</v>
      </c>
      <c r="BB952" s="113">
        <f t="shared" si="195"/>
        <v>-0.10168931741956301</v>
      </c>
      <c r="BC952" s="50"/>
      <c r="BD952" s="50"/>
    </row>
    <row r="953" spans="1:56">
      <c r="A953" s="85">
        <v>952</v>
      </c>
      <c r="B953" s="114">
        <v>0.22610430812745563</v>
      </c>
      <c r="C953" s="114">
        <v>0.36644230630317676</v>
      </c>
      <c r="D953" s="114">
        <v>9.1482122106301134E-2</v>
      </c>
      <c r="E953" s="114">
        <v>0.94009974183135014</v>
      </c>
      <c r="F953" s="114">
        <v>9.3424142623982798E-2</v>
      </c>
      <c r="G953" s="114">
        <v>0.26225725634931019</v>
      </c>
      <c r="H953" s="114">
        <v>0.69474097439900073</v>
      </c>
      <c r="I953" s="114">
        <v>0.98622657928013524</v>
      </c>
      <c r="J953" s="114">
        <v>0.3547236058467631</v>
      </c>
      <c r="K953" s="94">
        <v>0.25362016559286182</v>
      </c>
      <c r="L953" s="95"/>
      <c r="M953" s="96">
        <v>952</v>
      </c>
      <c r="N953" s="117">
        <v>-0.75173802865640293</v>
      </c>
      <c r="O953" s="117">
        <v>-0.34129088041259253</v>
      </c>
      <c r="P953" s="117">
        <v>-1.3316834064392065</v>
      </c>
      <c r="Q953" s="117">
        <v>1.5556114416226974</v>
      </c>
      <c r="R953" s="117">
        <v>-1.3199602637229477</v>
      </c>
      <c r="S953" s="117">
        <v>-0.63640188483105187</v>
      </c>
      <c r="T953" s="117">
        <v>0.50933411214061797</v>
      </c>
      <c r="U953" s="114">
        <v>2.2036802163739462</v>
      </c>
      <c r="V953" s="114">
        <v>-0.37259860439828429</v>
      </c>
      <c r="W953" s="88">
        <v>-0.66314087961596146</v>
      </c>
      <c r="X953" s="50"/>
      <c r="Y953" s="89">
        <v>952</v>
      </c>
      <c r="Z953" s="114">
        <f>(幕後結果!$AB$2+幕後結果!$AB$4*幕後結果_最佳化!$N1954)*12/3</f>
        <v>-0.98161097277024167</v>
      </c>
      <c r="AA953" s="114">
        <f>(幕後結果!$AC$2+幕後結果!$AC$4*幕後結果_最佳化!$O1954)*12/3</f>
        <v>0.57349067496187045</v>
      </c>
      <c r="AB953" s="114">
        <f>(幕後結果!$AD$2+幕後結果!$AD$4*幕後結果_最佳化!$P1954)*12/3</f>
        <v>-3.1523225416269525</v>
      </c>
      <c r="AC953" s="114">
        <f>(幕後結果!$AE$2+幕後結果!$AE$4*幕後結果_最佳化!$Q1954)*12/3</f>
        <v>0.3952104769873383</v>
      </c>
      <c r="AD953" s="114">
        <f>(幕後結果!$AF$2+幕後結果!$AF$4*幕後結果_最佳化!$R1954)*12/3</f>
        <v>-2.4870494427998966</v>
      </c>
      <c r="AE953" s="114">
        <f>(幕後結果!$AG$2+幕後結果!$AG$4*幕後結果_最佳化!$S1954)*12/3</f>
        <v>-0.47882093528389064</v>
      </c>
      <c r="AF953" s="114">
        <f>(幕後結果!$AH$2+幕後結果!$AH$4*幕後結果_最佳化!$T1954)*12/3</f>
        <v>2.1894177992288433E-2</v>
      </c>
      <c r="AG953" s="114">
        <f>(幕後結果!$AI$2+幕後結果!$AI$4*幕後結果_最佳化!$U1954)*12/3</f>
        <v>0.76379073075973114</v>
      </c>
      <c r="AH953" s="114">
        <f>(幕後結果!$AJ$2+幕後結果!$AJ$4*幕後結果_最佳化!$V1954)*12/3</f>
        <v>0.68956089961725997</v>
      </c>
      <c r="AI953" s="90">
        <f>(幕後結果!$AK$2+幕後結果!$AK$4*幕後結果_最佳化!$W1954)*12/3</f>
        <v>1.1440292233965188</v>
      </c>
      <c r="AJ953" s="50"/>
      <c r="AK953" s="50"/>
      <c r="AL953" s="50"/>
      <c r="AM953" s="98">
        <v>952</v>
      </c>
      <c r="AN953" s="118">
        <f t="shared" si="183"/>
        <v>0.1317091366096198</v>
      </c>
      <c r="AO953" s="118">
        <f t="shared" si="184"/>
        <v>0.17762316759506411</v>
      </c>
      <c r="AP953" s="118">
        <f t="shared" si="185"/>
        <v>3.7780217390758451E-3</v>
      </c>
      <c r="AQ953" s="118">
        <f t="shared" si="186"/>
        <v>0.14325675898857221</v>
      </c>
      <c r="AR953" s="118">
        <f t="shared" si="187"/>
        <v>0.21502004524482959</v>
      </c>
      <c r="AS953" s="118">
        <f t="shared" si="188"/>
        <v>6.0717097790520445E-2</v>
      </c>
      <c r="AT953" s="118">
        <f t="shared" si="189"/>
        <v>3.8057140326700101E-2</v>
      </c>
      <c r="AU953" s="118">
        <f t="shared" si="190"/>
        <v>0.16911986880936877</v>
      </c>
      <c r="AV953" s="118">
        <f t="shared" si="191"/>
        <v>1.3061453801745846E-2</v>
      </c>
      <c r="AW953" s="118">
        <f t="shared" si="192"/>
        <v>4.7657309094503275E-2</v>
      </c>
      <c r="AX953" s="118">
        <f t="shared" si="193"/>
        <v>1</v>
      </c>
      <c r="AY953" s="118">
        <f>SUMPRODUCT(AN953:AW953,幕後結果_最佳化!$Z$1005:$AI$1005)</f>
        <v>-0.23735564948238183</v>
      </c>
      <c r="AZ953" s="118">
        <f>(SUMPRODUCT(AN953:AW953,MMULT(AN953:AW953,幕後結果!$AB$9:$AK$18)))*252</f>
        <v>8.409476130766938E-2</v>
      </c>
      <c r="BA953" s="118">
        <f t="shared" si="194"/>
        <v>0.28999096763118221</v>
      </c>
      <c r="BB953" s="113">
        <f t="shared" si="195"/>
        <v>-0.96642889180885805</v>
      </c>
      <c r="BC953" s="50"/>
      <c r="BD953" s="50"/>
    </row>
    <row r="954" spans="1:56">
      <c r="A954" s="85">
        <v>953</v>
      </c>
      <c r="B954" s="114">
        <v>0.41611562849467187</v>
      </c>
      <c r="C954" s="114">
        <v>0.58679079365416165</v>
      </c>
      <c r="D954" s="114">
        <v>0.47553438191188846</v>
      </c>
      <c r="E954" s="114">
        <v>0.72306108116901724</v>
      </c>
      <c r="F954" s="114">
        <v>0.43468750458069061</v>
      </c>
      <c r="G954" s="114">
        <v>0.91981004357670915</v>
      </c>
      <c r="H954" s="114">
        <v>0.13557404107892546</v>
      </c>
      <c r="I954" s="114">
        <v>0.66704699264572498</v>
      </c>
      <c r="J954" s="114">
        <v>0.7499251799449882</v>
      </c>
      <c r="K954" s="94">
        <v>0.15725780147491086</v>
      </c>
      <c r="L954" s="95"/>
      <c r="M954" s="96">
        <v>953</v>
      </c>
      <c r="N954" s="117">
        <v>-0.21184077438877569</v>
      </c>
      <c r="O954" s="117">
        <v>0.21929736716139495</v>
      </c>
      <c r="P954" s="117">
        <v>-6.136470106983425E-2</v>
      </c>
      <c r="Q954" s="117">
        <v>0.59195930773769789</v>
      </c>
      <c r="R954" s="117">
        <v>-0.16445240842755179</v>
      </c>
      <c r="S954" s="117">
        <v>1.4037949679873001</v>
      </c>
      <c r="T954" s="117">
        <v>-1.1004224940779666</v>
      </c>
      <c r="U954" s="114">
        <v>0.43177353688145254</v>
      </c>
      <c r="V954" s="114">
        <v>0.67425432026901011</v>
      </c>
      <c r="W954" s="88">
        <v>-1.0057920695240692</v>
      </c>
      <c r="X954" s="50"/>
      <c r="Y954" s="89">
        <v>953</v>
      </c>
      <c r="Z954" s="114">
        <f>(幕後結果!$AB$2+幕後結果!$AB$4*幕後結果_最佳化!$N1955)*12/3</f>
        <v>-0.31130132245623926</v>
      </c>
      <c r="AA954" s="114">
        <f>(幕後結果!$AC$2+幕後結果!$AC$4*幕後結果_最佳化!$O1955)*12/3</f>
        <v>1.5082338100749533</v>
      </c>
      <c r="AB954" s="114">
        <f>(幕後結果!$AD$2+幕後結果!$AD$4*幕後結果_最佳化!$P1955)*12/3</f>
        <v>-1.00597876360108</v>
      </c>
      <c r="AC954" s="114">
        <f>(幕後結果!$AE$2+幕後結果!$AE$4*幕後結果_最佳化!$Q1955)*12/3</f>
        <v>-0.10566777190833665</v>
      </c>
      <c r="AD954" s="114">
        <f>(幕後結果!$AF$2+幕後結果!$AF$4*幕後結果_最佳化!$R1955)*12/3</f>
        <v>-0.96523980436591261</v>
      </c>
      <c r="AE954" s="114">
        <f>(幕後結果!$AG$2+幕後結果!$AG$4*幕後結果_最佳化!$S1955)*12/3</f>
        <v>1.752752605631585</v>
      </c>
      <c r="AF954" s="114">
        <f>(幕後結果!$AH$2+幕後結果!$AH$4*幕後結果_最佳化!$T1955)*12/3</f>
        <v>-0.66164875854530525</v>
      </c>
      <c r="AG954" s="114">
        <f>(幕後結果!$AI$2+幕後結果!$AI$4*幕後結果_最佳化!$U1955)*12/3</f>
        <v>-1.1253283506839686</v>
      </c>
      <c r="AH954" s="114">
        <f>(幕後結果!$AJ$2+幕後結果!$AJ$4*幕後結果_最佳化!$V1955)*12/3</f>
        <v>0.962673319718368</v>
      </c>
      <c r="AI954" s="90">
        <f>(幕後結果!$AK$2+幕後結果!$AK$4*幕後結果_最佳化!$W1955)*12/3</f>
        <v>0.20777246631397683</v>
      </c>
      <c r="AJ954" s="50"/>
      <c r="AK954" s="50"/>
      <c r="AL954" s="50"/>
      <c r="AM954" s="98">
        <v>953</v>
      </c>
      <c r="AN954" s="118">
        <f t="shared" si="183"/>
        <v>9.2415480014173754E-2</v>
      </c>
      <c r="AO954" s="118">
        <f t="shared" si="184"/>
        <v>0.11129664563111663</v>
      </c>
      <c r="AP954" s="118">
        <f t="shared" si="185"/>
        <v>3.6224441672460576E-2</v>
      </c>
      <c r="AQ954" s="118">
        <f t="shared" si="186"/>
        <v>3.1177168513808019E-2</v>
      </c>
      <c r="AR954" s="118">
        <f t="shared" si="187"/>
        <v>0.20693665564693875</v>
      </c>
      <c r="AS954" s="118">
        <f t="shared" si="188"/>
        <v>0.16124826491145447</v>
      </c>
      <c r="AT954" s="118">
        <f t="shared" si="189"/>
        <v>1.4358751250517509E-2</v>
      </c>
      <c r="AU954" s="118">
        <f t="shared" si="190"/>
        <v>0.16241214166042828</v>
      </c>
      <c r="AV954" s="118">
        <f t="shared" si="191"/>
        <v>9.3333807796231905E-2</v>
      </c>
      <c r="AW954" s="118">
        <f t="shared" si="192"/>
        <v>9.05966429028702E-2</v>
      </c>
      <c r="AX954" s="118">
        <f t="shared" si="193"/>
        <v>1.0000000000000002</v>
      </c>
      <c r="AY954" s="118">
        <f>SUMPRODUCT(AN954:AW954,幕後結果_最佳化!$Z$1005:$AI$1005)</f>
        <v>-0.14053779059641786</v>
      </c>
      <c r="AZ954" s="118">
        <f>(SUMPRODUCT(AN954:AW954,MMULT(AN954:AW954,幕後結果!$AB$9:$AK$18)))*252</f>
        <v>8.2755878737900496E-2</v>
      </c>
      <c r="BA954" s="118">
        <f t="shared" si="194"/>
        <v>0.28767321519025801</v>
      </c>
      <c r="BB954" s="113">
        <f t="shared" si="195"/>
        <v>-0.63766030659162298</v>
      </c>
      <c r="BC954" s="50"/>
      <c r="BD954" s="50"/>
    </row>
    <row r="955" spans="1:56">
      <c r="A955" s="85">
        <v>954</v>
      </c>
      <c r="B955" s="114">
        <v>0.60975437199421156</v>
      </c>
      <c r="C955" s="114">
        <v>0.49750688202727922</v>
      </c>
      <c r="D955" s="114">
        <v>0.23680896301506538</v>
      </c>
      <c r="E955" s="114">
        <v>0.44091829200389432</v>
      </c>
      <c r="F955" s="114">
        <v>0.72324545696990272</v>
      </c>
      <c r="G955" s="114">
        <v>0.48501843892808583</v>
      </c>
      <c r="H955" s="114">
        <v>0.72562579507241121</v>
      </c>
      <c r="I955" s="114">
        <v>0.41507649498721966</v>
      </c>
      <c r="J955" s="114">
        <v>0.44698020426927476</v>
      </c>
      <c r="K955" s="94">
        <v>0.7874689708461915</v>
      </c>
      <c r="L955" s="95"/>
      <c r="M955" s="96">
        <v>954</v>
      </c>
      <c r="N955" s="117">
        <v>0.27867890079867369</v>
      </c>
      <c r="O955" s="117">
        <v>-6.2493606797930585E-3</v>
      </c>
      <c r="P955" s="117">
        <v>-0.71660489051297027</v>
      </c>
      <c r="Q955" s="117">
        <v>-0.14864142456718879</v>
      </c>
      <c r="R955" s="117">
        <v>0.59251006026403008</v>
      </c>
      <c r="S955" s="117">
        <v>-3.7562035465340586E-2</v>
      </c>
      <c r="T955" s="117">
        <v>0.59963665953580036</v>
      </c>
      <c r="U955" s="114">
        <v>-0.21450535691165815</v>
      </c>
      <c r="V955" s="114">
        <v>-0.13329458676144809</v>
      </c>
      <c r="W955" s="88">
        <v>0.79766992974421425</v>
      </c>
      <c r="X955" s="50"/>
      <c r="Y955" s="89">
        <v>954</v>
      </c>
      <c r="Z955" s="114">
        <f>(幕後結果!$AB$2+幕後結果!$AB$4*幕後結果_最佳化!$N1956)*12/3</f>
        <v>0.29770357495346494</v>
      </c>
      <c r="AA955" s="114">
        <f>(幕後結果!$AC$2+幕後結果!$AC$4*幕後結果_最佳化!$O1956)*12/3</f>
        <v>1.5985626987266872</v>
      </c>
      <c r="AB955" s="114">
        <f>(幕後結果!$AD$2+幕後結果!$AD$4*幕後結果_最佳化!$P1956)*12/3</f>
        <v>-1.2525365203013361</v>
      </c>
      <c r="AC955" s="114">
        <f>(幕後結果!$AE$2+幕後結果!$AE$4*幕後結果_最佳化!$Q1956)*12/3</f>
        <v>-0.55281904407865334</v>
      </c>
      <c r="AD955" s="114">
        <f>(幕後結果!$AF$2+幕後結果!$AF$4*幕後結果_最佳化!$R1956)*12/3</f>
        <v>-0.25724612564057248</v>
      </c>
      <c r="AE955" s="114">
        <f>(幕後結果!$AG$2+幕後結果!$AG$4*幕後結果_最佳化!$S1956)*12/3</f>
        <v>0.51249806797657971</v>
      </c>
      <c r="AF955" s="114">
        <f>(幕後結果!$AH$2+幕後結果!$AH$4*幕後結果_最佳化!$T1956)*12/3</f>
        <v>-7.1141757432976738E-2</v>
      </c>
      <c r="AG955" s="114">
        <f>(幕後結果!$AI$2+幕後結果!$AI$4*幕後結果_最佳化!$U1956)*12/3</f>
        <v>-1.8768153401890266</v>
      </c>
      <c r="AH955" s="114">
        <f>(幕後結果!$AJ$2+幕後結果!$AJ$4*幕後結果_最佳化!$V1956)*12/3</f>
        <v>0.63687882983506217</v>
      </c>
      <c r="AI955" s="90">
        <f>(幕後結果!$AK$2+幕後結果!$AK$4*幕後結果_最佳化!$W1956)*12/3</f>
        <v>1.6494195652921804</v>
      </c>
      <c r="AJ955" s="50"/>
      <c r="AK955" s="50"/>
      <c r="AL955" s="50"/>
      <c r="AM955" s="98">
        <v>954</v>
      </c>
      <c r="AN955" s="118">
        <f t="shared" si="183"/>
        <v>7.8610785358947319E-2</v>
      </c>
      <c r="AO955" s="118">
        <f t="shared" si="184"/>
        <v>3.036917913506694E-2</v>
      </c>
      <c r="AP955" s="118">
        <f t="shared" si="185"/>
        <v>7.7242810904705569E-2</v>
      </c>
      <c r="AQ955" s="118">
        <f t="shared" si="186"/>
        <v>0.15726818547614377</v>
      </c>
      <c r="AR955" s="118">
        <f t="shared" si="187"/>
        <v>0.12205548956083187</v>
      </c>
      <c r="AS955" s="118">
        <f t="shared" si="188"/>
        <v>0.22041096719995967</v>
      </c>
      <c r="AT955" s="118">
        <f t="shared" si="189"/>
        <v>0.1073756753375562</v>
      </c>
      <c r="AU955" s="118">
        <f t="shared" si="190"/>
        <v>0.15017367814499163</v>
      </c>
      <c r="AV955" s="118">
        <f t="shared" si="191"/>
        <v>2.3305456466777102E-2</v>
      </c>
      <c r="AW955" s="118">
        <f t="shared" si="192"/>
        <v>3.3187772415019801E-2</v>
      </c>
      <c r="AX955" s="118">
        <f t="shared" si="193"/>
        <v>0.99999999999999989</v>
      </c>
      <c r="AY955" s="118">
        <f>SUMPRODUCT(AN955:AW955,幕後結果_最佳化!$Z$1005:$AI$1005)</f>
        <v>-0.3483836765216477</v>
      </c>
      <c r="AZ955" s="118">
        <f>(SUMPRODUCT(AN955:AW955,MMULT(AN955:AW955,幕後結果!$AB$9:$AK$18)))*252</f>
        <v>6.9524831729498304E-2</v>
      </c>
      <c r="BA955" s="118">
        <f t="shared" si="194"/>
        <v>0.26367561838269821</v>
      </c>
      <c r="BB955" s="113">
        <f t="shared" si="195"/>
        <v>-1.4839585052332729</v>
      </c>
      <c r="BC955" s="50"/>
      <c r="BD955" s="50"/>
    </row>
    <row r="956" spans="1:56">
      <c r="A956" s="85">
        <v>955</v>
      </c>
      <c r="B956" s="114">
        <v>0.71066204726356275</v>
      </c>
      <c r="C956" s="114">
        <v>0.5764490118137009</v>
      </c>
      <c r="D956" s="114">
        <v>0.92819025802201827</v>
      </c>
      <c r="E956" s="114">
        <v>0.6205107178786422</v>
      </c>
      <c r="F956" s="114">
        <v>3.695224833400812E-2</v>
      </c>
      <c r="G956" s="114">
        <v>0.82651273120807978</v>
      </c>
      <c r="H956" s="114">
        <v>0.54231686178092375</v>
      </c>
      <c r="I956" s="114">
        <v>0.37998314237629782</v>
      </c>
      <c r="J956" s="114">
        <v>0.6089600204942629</v>
      </c>
      <c r="K956" s="94">
        <v>0.56296780069277252</v>
      </c>
      <c r="L956" s="95"/>
      <c r="M956" s="96">
        <v>955</v>
      </c>
      <c r="N956" s="117">
        <v>0.55531984767915943</v>
      </c>
      <c r="O956" s="117">
        <v>0.19281739948416224</v>
      </c>
      <c r="P956" s="117">
        <v>1.4624443489234293</v>
      </c>
      <c r="Q956" s="117">
        <v>0.30682239095660474</v>
      </c>
      <c r="R956" s="117">
        <v>-1.7872041633506646</v>
      </c>
      <c r="S956" s="117">
        <v>0.94047388779890151</v>
      </c>
      <c r="T956" s="117">
        <v>0.1062723404220032</v>
      </c>
      <c r="U956" s="114">
        <v>-0.30552506254011941</v>
      </c>
      <c r="V956" s="114">
        <v>0.27660951338056217</v>
      </c>
      <c r="W956" s="88">
        <v>0.15849799733253853</v>
      </c>
      <c r="X956" s="50"/>
      <c r="Y956" s="89">
        <v>955</v>
      </c>
      <c r="Z956" s="114">
        <f>(幕後結果!$AB$2+幕後結果!$AB$4*幕後結果_最佳化!$N1957)*12/3</f>
        <v>0.64116725234803962</v>
      </c>
      <c r="AA956" s="114">
        <f>(幕後結果!$AC$2+幕後結果!$AC$4*幕後結果_最佳化!$O1957)*12/3</f>
        <v>1.9864577998927484</v>
      </c>
      <c r="AB956" s="114">
        <f>(幕後結果!$AD$2+幕後結果!$AD$4*幕後結果_最佳化!$P1957)*12/3</f>
        <v>1.4092469326268999</v>
      </c>
      <c r="AC956" s="114">
        <f>(幕後結果!$AE$2+幕後結果!$AE$4*幕後結果_最佳化!$Q1957)*12/3</f>
        <v>-0.21923447362064566</v>
      </c>
      <c r="AD956" s="114">
        <f>(幕後結果!$AF$2+幕後結果!$AF$4*幕後結果_最佳化!$R1957)*12/3</f>
        <v>-2.1554366491744981</v>
      </c>
      <c r="AE956" s="114">
        <f>(幕後結果!$AG$2+幕後結果!$AG$4*幕後結果_最佳化!$S1957)*12/3</f>
        <v>1.3359859765794377</v>
      </c>
      <c r="AF956" s="114">
        <f>(幕後結果!$AH$2+幕後結果!$AH$4*幕後結果_最佳化!$T1957)*12/3</f>
        <v>-0.30591308814389884</v>
      </c>
      <c r="AG956" s="114">
        <f>(幕後結果!$AI$2+幕後結果!$AI$4*幕後結果_最佳化!$U1957)*12/3</f>
        <v>-1.7155590382227259</v>
      </c>
      <c r="AH956" s="114">
        <f>(幕後結果!$AJ$2+幕後結果!$AJ$4*幕後結果_最佳化!$V1957)*12/3</f>
        <v>1.1656615903361338</v>
      </c>
      <c r="AI956" s="90">
        <f>(幕後結果!$AK$2+幕後結果!$AK$4*幕後結果_最佳化!$W1957)*12/3</f>
        <v>1.0004904846740084</v>
      </c>
      <c r="AJ956" s="50"/>
      <c r="AK956" s="50"/>
      <c r="AL956" s="50"/>
      <c r="AM956" s="98">
        <v>955</v>
      </c>
      <c r="AN956" s="118">
        <f t="shared" si="183"/>
        <v>0.12973609877738604</v>
      </c>
      <c r="AO956" s="118">
        <f t="shared" si="184"/>
        <v>0.11515231639301611</v>
      </c>
      <c r="AP956" s="118">
        <f t="shared" si="185"/>
        <v>0.11732396683673764</v>
      </c>
      <c r="AQ956" s="118">
        <f t="shared" si="186"/>
        <v>5.4747530570543483E-2</v>
      </c>
      <c r="AR956" s="118">
        <f t="shared" si="187"/>
        <v>0.11370698159037369</v>
      </c>
      <c r="AS956" s="118">
        <f t="shared" si="188"/>
        <v>0.12672754788216195</v>
      </c>
      <c r="AT956" s="118">
        <f t="shared" si="189"/>
        <v>0.11077227215796095</v>
      </c>
      <c r="AU956" s="118">
        <f t="shared" si="190"/>
        <v>0.11971323838129003</v>
      </c>
      <c r="AV956" s="118">
        <f t="shared" si="191"/>
        <v>7.9480467086262774E-2</v>
      </c>
      <c r="AW956" s="118">
        <f t="shared" si="192"/>
        <v>3.2639580324267441E-2</v>
      </c>
      <c r="AX956" s="118">
        <f t="shared" si="193"/>
        <v>1</v>
      </c>
      <c r="AY956" s="118">
        <f>SUMPRODUCT(AN956:AW956,幕後結果_最佳化!$Z$1005:$AI$1005)</f>
        <v>-0.16022465899913921</v>
      </c>
      <c r="AZ956" s="118">
        <f>(SUMPRODUCT(AN956:AW956,MMULT(AN956:AW956,幕後結果!$AB$9:$AK$18)))*252</f>
        <v>7.8984253019435263E-2</v>
      </c>
      <c r="BA956" s="118">
        <f t="shared" si="194"/>
        <v>0.28104137243373128</v>
      </c>
      <c r="BB956" s="113">
        <f t="shared" si="195"/>
        <v>-0.72275714155585902</v>
      </c>
      <c r="BC956" s="50"/>
      <c r="BD956" s="50"/>
    </row>
    <row r="957" spans="1:56">
      <c r="A957" s="85">
        <v>956</v>
      </c>
      <c r="B957" s="114">
        <v>0.6356424107127423</v>
      </c>
      <c r="C957" s="114">
        <v>0.13586496537620563</v>
      </c>
      <c r="D957" s="114">
        <v>0.3194533964370998</v>
      </c>
      <c r="E957" s="114">
        <v>0.2433524425994591</v>
      </c>
      <c r="F957" s="114">
        <v>0.29976489470763745</v>
      </c>
      <c r="G957" s="114">
        <v>0.32422259628282113</v>
      </c>
      <c r="H957" s="114">
        <v>0.40321283975752165</v>
      </c>
      <c r="I957" s="114">
        <v>0.72371666296024739</v>
      </c>
      <c r="J957" s="114">
        <v>0.48276234072163393</v>
      </c>
      <c r="K957" s="94">
        <v>0.38200503467690283</v>
      </c>
      <c r="L957" s="95"/>
      <c r="M957" s="96">
        <v>956</v>
      </c>
      <c r="N957" s="117">
        <v>0.34683513654932907</v>
      </c>
      <c r="O957" s="117">
        <v>-1.0990874333028189</v>
      </c>
      <c r="P957" s="117">
        <v>-0.46922783295825127</v>
      </c>
      <c r="Q957" s="117">
        <v>-0.69555926324975859</v>
      </c>
      <c r="R957" s="117">
        <v>-0.52507681986521793</v>
      </c>
      <c r="S957" s="117">
        <v>-0.45592321842257122</v>
      </c>
      <c r="T957" s="117">
        <v>-0.24503971618054557</v>
      </c>
      <c r="U957" s="114">
        <v>0.59391842634161307</v>
      </c>
      <c r="V957" s="114">
        <v>-4.3221857699618907E-2</v>
      </c>
      <c r="W957" s="88">
        <v>-0.30021905754869233</v>
      </c>
      <c r="X957" s="50"/>
      <c r="Y957" s="89">
        <v>956</v>
      </c>
      <c r="Z957" s="114">
        <f>(幕後結果!$AB$2+幕後結果!$AB$4*幕後結果_最佳化!$N1958)*12/3</f>
        <v>0.38232297649999342</v>
      </c>
      <c r="AA957" s="114">
        <f>(幕後結果!$AC$2+幕後結果!$AC$4*幕後結果_最佳化!$O1958)*12/3</f>
        <v>0.5148602928425936</v>
      </c>
      <c r="AB957" s="114">
        <f>(幕後結果!$AD$2+幕後結果!$AD$4*幕後結果_最佳化!$P1958)*12/3</f>
        <v>-1.371843425571698</v>
      </c>
      <c r="AC957" s="114">
        <f>(幕後結果!$AE$2+幕後結果!$AE$4*幕後結果_最佳化!$Q1958)*12/3</f>
        <v>-1.0217466253916512</v>
      </c>
      <c r="AD957" s="114">
        <f>(幕後結果!$AF$2+幕後結果!$AF$4*幕後結果_最佳化!$R1958)*12/3</f>
        <v>-1.6034192318514859</v>
      </c>
      <c r="AE957" s="114">
        <f>(幕後結果!$AG$2+幕後結果!$AG$4*幕後結果_最佳化!$S1958)*12/3</f>
        <v>-0.33622752647687543</v>
      </c>
      <c r="AF957" s="114">
        <f>(幕後結果!$AH$2+幕後結果!$AH$4*幕後結果_最佳化!$T1958)*12/3</f>
        <v>-0.59287618136572284</v>
      </c>
      <c r="AG957" s="114">
        <f>(幕後結果!$AI$2+幕後結果!$AI$4*幕後結果_最佳化!$U1958)*12/3</f>
        <v>-1.1089563480487157</v>
      </c>
      <c r="AH957" s="114">
        <f>(幕後結果!$AJ$2+幕後結果!$AJ$4*幕後結果_最佳化!$V1958)*12/3</f>
        <v>0.22824030656098937</v>
      </c>
      <c r="AI957" s="90">
        <f>(幕後結果!$AK$2+幕後結果!$AK$4*幕後結果_最佳化!$W1958)*12/3</f>
        <v>0.40306430045626157</v>
      </c>
      <c r="AJ957" s="50"/>
      <c r="AK957" s="50"/>
      <c r="AL957" s="50"/>
      <c r="AM957" s="98">
        <v>956</v>
      </c>
      <c r="AN957" s="118">
        <f t="shared" si="183"/>
        <v>0.18755167493684233</v>
      </c>
      <c r="AO957" s="118">
        <f t="shared" si="184"/>
        <v>7.3957610712006461E-2</v>
      </c>
      <c r="AP957" s="118">
        <f t="shared" si="185"/>
        <v>1.6045059416991501E-2</v>
      </c>
      <c r="AQ957" s="118">
        <f t="shared" si="186"/>
        <v>0.13291794969365592</v>
      </c>
      <c r="AR957" s="118">
        <f t="shared" si="187"/>
        <v>0.1511862874964309</v>
      </c>
      <c r="AS957" s="118">
        <f t="shared" si="188"/>
        <v>4.6358131168656003E-2</v>
      </c>
      <c r="AT957" s="118">
        <f t="shared" si="189"/>
        <v>3.4601464652259842E-2</v>
      </c>
      <c r="AU957" s="118">
        <f t="shared" si="190"/>
        <v>5.3060880751565169E-2</v>
      </c>
      <c r="AV957" s="118">
        <f t="shared" si="191"/>
        <v>8.5982578082696201E-2</v>
      </c>
      <c r="AW957" s="118">
        <f t="shared" si="192"/>
        <v>0.21833836308889543</v>
      </c>
      <c r="AX957" s="118">
        <f t="shared" si="193"/>
        <v>0.99999999999999967</v>
      </c>
      <c r="AY957" s="118">
        <f>SUMPRODUCT(AN957:AW957,幕後結果_最佳化!$Z$1005:$AI$1005)</f>
        <v>4.8866977715520954E-2</v>
      </c>
      <c r="AZ957" s="118">
        <f>(SUMPRODUCT(AN957:AW957,MMULT(AN957:AW957,幕後結果!$AB$9:$AK$18)))*252</f>
        <v>6.8122308484577981E-2</v>
      </c>
      <c r="BA957" s="118">
        <f t="shared" si="194"/>
        <v>0.26100250666339964</v>
      </c>
      <c r="BB957" s="113">
        <f t="shared" si="195"/>
        <v>2.2861764018290567E-2</v>
      </c>
      <c r="BC957" s="50"/>
      <c r="BD957" s="50"/>
    </row>
    <row r="958" spans="1:56">
      <c r="A958" s="85">
        <v>957</v>
      </c>
      <c r="B958" s="114">
        <v>0.32267126176561978</v>
      </c>
      <c r="C958" s="114">
        <v>0.76354019090545466</v>
      </c>
      <c r="D958" s="114">
        <v>0.96698382199905653</v>
      </c>
      <c r="E958" s="114">
        <v>0.13044692487164222</v>
      </c>
      <c r="F958" s="114">
        <v>0.52458147749249173</v>
      </c>
      <c r="G958" s="114">
        <v>0.50889095365153203</v>
      </c>
      <c r="H958" s="114">
        <v>0.49920461425450324</v>
      </c>
      <c r="I958" s="114">
        <v>5.4203763569699914E-2</v>
      </c>
      <c r="J958" s="114">
        <v>0.81280536592983688</v>
      </c>
      <c r="K958" s="94">
        <v>0.83524435418292686</v>
      </c>
      <c r="L958" s="95"/>
      <c r="M958" s="96">
        <v>957</v>
      </c>
      <c r="N958" s="117">
        <v>-0.46024200520862779</v>
      </c>
      <c r="O958" s="117">
        <v>0.71773675145710814</v>
      </c>
      <c r="P958" s="117">
        <v>1.8382039633716989</v>
      </c>
      <c r="Q958" s="117">
        <v>-1.1242809678784602</v>
      </c>
      <c r="R958" s="117">
        <v>6.1655667445483966E-2</v>
      </c>
      <c r="S958" s="117">
        <v>2.2288160992888644E-2</v>
      </c>
      <c r="T958" s="117">
        <v>-1.9937377197477889E-3</v>
      </c>
      <c r="U958" s="114">
        <v>-1.6053921670108871</v>
      </c>
      <c r="V958" s="114">
        <v>0.88828164937696208</v>
      </c>
      <c r="W958" s="88">
        <v>0.97509872376250795</v>
      </c>
      <c r="X958" s="50"/>
      <c r="Y958" s="89">
        <v>957</v>
      </c>
      <c r="Z958" s="114">
        <f>(幕後結果!$AB$2+幕後結果!$AB$4*幕後結果_最佳化!$N1959)*12/3</f>
        <v>-0.61970396916776704</v>
      </c>
      <c r="AA958" s="114">
        <f>(幕後結果!$AC$2+幕後結果!$AC$4*幕後結果_最佳化!$O1959)*12/3</f>
        <v>1.8592921631183488</v>
      </c>
      <c r="AB958" s="114">
        <f>(幕後結果!$AD$2+幕後結果!$AD$4*幕後結果_最佳化!$P1959)*12/3</f>
        <v>0.91770500795746068</v>
      </c>
      <c r="AC958" s="114">
        <f>(幕後結果!$AE$2+幕後結果!$AE$4*幕後結果_最佳化!$Q1959)*12/3</f>
        <v>-1.1752334901363164</v>
      </c>
      <c r="AD958" s="114">
        <f>(幕後結果!$AF$2+幕後結果!$AF$4*幕後結果_最佳化!$R1959)*12/3</f>
        <v>-0.76257294095237382</v>
      </c>
      <c r="AE958" s="114">
        <f>(幕後結果!$AG$2+幕後結果!$AG$4*幕後結果_最佳化!$S1959)*12/3</f>
        <v>0.4347027145206</v>
      </c>
      <c r="AF958" s="114">
        <f>(幕後結果!$AH$2+幕後結果!$AH$4*幕後結果_最佳化!$T1959)*12/3</f>
        <v>-0.40237020480919417</v>
      </c>
      <c r="AG958" s="114">
        <f>(幕後結果!$AI$2+幕後結果!$AI$4*幕後結果_最佳化!$U1959)*12/3</f>
        <v>-3.8586602945944652</v>
      </c>
      <c r="AH958" s="114">
        <f>(幕後結果!$AJ$2+幕後結果!$AJ$4*幕後結果_最佳化!$V1959)*12/3</f>
        <v>1.052022553083461</v>
      </c>
      <c r="AI958" s="90">
        <f>(幕後結果!$AK$2+幕後結果!$AK$4*幕後結果_最佳化!$W1959)*12/3</f>
        <v>0.79335062830516045</v>
      </c>
      <c r="AJ958" s="50"/>
      <c r="AK958" s="50"/>
      <c r="AL958" s="50"/>
      <c r="AM958" s="98">
        <v>957</v>
      </c>
      <c r="AN958" s="118">
        <f t="shared" si="183"/>
        <v>0.17052564072927626</v>
      </c>
      <c r="AO958" s="118">
        <f t="shared" si="184"/>
        <v>8.8960756942599167E-2</v>
      </c>
      <c r="AP958" s="118">
        <f t="shared" si="185"/>
        <v>3.7394526917834153E-2</v>
      </c>
      <c r="AQ958" s="118">
        <f t="shared" si="186"/>
        <v>8.8022243416647633E-2</v>
      </c>
      <c r="AR958" s="118">
        <f t="shared" si="187"/>
        <v>0.15505162120087262</v>
      </c>
      <c r="AS958" s="118">
        <f t="shared" si="188"/>
        <v>0.11420923277050829</v>
      </c>
      <c r="AT958" s="118">
        <f t="shared" si="189"/>
        <v>1.9828769759864476E-2</v>
      </c>
      <c r="AU958" s="118">
        <f t="shared" si="190"/>
        <v>0.15194068871340907</v>
      </c>
      <c r="AV958" s="118">
        <f t="shared" si="191"/>
        <v>2.9326853054455624E-2</v>
      </c>
      <c r="AW958" s="118">
        <f t="shared" si="192"/>
        <v>0.14473966649453274</v>
      </c>
      <c r="AX958" s="118">
        <f t="shared" si="193"/>
        <v>1</v>
      </c>
      <c r="AY958" s="118">
        <f>SUMPRODUCT(AN958:AW958,幕後結果_最佳化!$Z$1005:$AI$1005)</f>
        <v>-0.15380311117586692</v>
      </c>
      <c r="AZ958" s="118">
        <f>(SUMPRODUCT(AN958:AW958,MMULT(AN958:AW958,幕後結果!$AB$9:$AK$18)))*252</f>
        <v>8.4306882340062242E-2</v>
      </c>
      <c r="BA958" s="118">
        <f t="shared" si="194"/>
        <v>0.29035647459642128</v>
      </c>
      <c r="BB958" s="113">
        <f t="shared" si="195"/>
        <v>-0.67745384858137869</v>
      </c>
      <c r="BC958" s="50"/>
      <c r="BD958" s="50"/>
    </row>
    <row r="959" spans="1:56">
      <c r="A959" s="85">
        <v>958</v>
      </c>
      <c r="B959" s="114">
        <v>0.53270440294865762</v>
      </c>
      <c r="C959" s="114">
        <v>0.43795317796748789</v>
      </c>
      <c r="D959" s="114">
        <v>0.5515717782411369</v>
      </c>
      <c r="E959" s="114">
        <v>0.71387295310881016</v>
      </c>
      <c r="F959" s="114">
        <v>0.85031835653043841</v>
      </c>
      <c r="G959" s="114">
        <v>0.32349567285657299</v>
      </c>
      <c r="H959" s="114">
        <v>0.39843945311675411</v>
      </c>
      <c r="I959" s="114">
        <v>0.66280999273853913</v>
      </c>
      <c r="J959" s="114">
        <v>0.38378086318601401</v>
      </c>
      <c r="K959" s="94">
        <v>0.33442125270192213</v>
      </c>
      <c r="L959" s="95"/>
      <c r="M959" s="96">
        <v>958</v>
      </c>
      <c r="N959" s="117">
        <v>8.206981772417471E-2</v>
      </c>
      <c r="O959" s="117">
        <v>-0.15616069689610892</v>
      </c>
      <c r="P959" s="117">
        <v>0.12963344209859093</v>
      </c>
      <c r="Q959" s="117">
        <v>0.5647348978368385</v>
      </c>
      <c r="R959" s="117">
        <v>1.037799763560562</v>
      </c>
      <c r="S959" s="117">
        <v>-0.45794584937732685</v>
      </c>
      <c r="T959" s="117">
        <v>-0.25738846547576555</v>
      </c>
      <c r="U959" s="114">
        <v>0.42014433772985543</v>
      </c>
      <c r="V959" s="114">
        <v>-0.29556575879025548</v>
      </c>
      <c r="W959" s="88">
        <v>-0.42773714191193429</v>
      </c>
      <c r="X959" s="50"/>
      <c r="Y959" s="89">
        <v>958</v>
      </c>
      <c r="Z959" s="114">
        <f>(幕後結果!$AB$2+幕後結果!$AB$4*幕後結果_最佳化!$N1960)*12/3</f>
        <v>5.3603489830794077E-2</v>
      </c>
      <c r="AA959" s="114">
        <f>(幕後結果!$AC$2+幕後結果!$AC$4*幕後結果_最佳化!$O1960)*12/3</f>
        <v>1.3141746669027594</v>
      </c>
      <c r="AB959" s="114">
        <f>(幕後結果!$AD$2+幕後結果!$AD$4*幕後結果_最佳化!$P1960)*12/3</f>
        <v>-0.64264091077546026</v>
      </c>
      <c r="AC959" s="114">
        <f>(幕後結果!$AE$2+幕後結果!$AE$4*幕後結果_最佳化!$Q1960)*12/3</f>
        <v>-0.13750128636300596</v>
      </c>
      <c r="AD959" s="114">
        <f>(幕後結果!$AF$2+幕後結果!$AF$4*幕後結果_最佳化!$R1960)*12/3</f>
        <v>0.37066090032961019</v>
      </c>
      <c r="AE959" s="114">
        <f>(幕後結果!$AG$2+幕後結果!$AG$4*幕後結果_最佳化!$S1960)*12/3</f>
        <v>0.32670951467310017</v>
      </c>
      <c r="AF959" s="114">
        <f>(幕後結果!$AH$2+幕後結果!$AH$4*幕後結果_最佳化!$T1960)*12/3</f>
        <v>-0.27592969247465265</v>
      </c>
      <c r="AG959" s="114">
        <f>(幕後結果!$AI$2+幕後結果!$AI$4*幕後結果_最佳化!$U1960)*12/3</f>
        <v>-0.56016315960561913</v>
      </c>
      <c r="AH959" s="114">
        <f>(幕後結果!$AJ$2+幕後結果!$AJ$4*幕後結果_最佳化!$V1960)*12/3</f>
        <v>0.50248664641443674</v>
      </c>
      <c r="AI959" s="90">
        <f>(幕後結果!$AK$2+幕後結果!$AK$4*幕後結果_最佳化!$W1960)*12/3</f>
        <v>0.90733303364422524</v>
      </c>
      <c r="AJ959" s="50"/>
      <c r="AK959" s="50"/>
      <c r="AL959" s="50"/>
      <c r="AM959" s="98">
        <v>958</v>
      </c>
      <c r="AN959" s="118">
        <f t="shared" si="183"/>
        <v>2.3576285647491323E-2</v>
      </c>
      <c r="AO959" s="118">
        <f t="shared" si="184"/>
        <v>1.3534726385253758E-2</v>
      </c>
      <c r="AP959" s="118">
        <f t="shared" si="185"/>
        <v>0.15471298627305077</v>
      </c>
      <c r="AQ959" s="118">
        <f t="shared" si="186"/>
        <v>6.809687790463885E-2</v>
      </c>
      <c r="AR959" s="118">
        <f t="shared" si="187"/>
        <v>0.10653807303245043</v>
      </c>
      <c r="AS959" s="118">
        <f t="shared" si="188"/>
        <v>0.18842145563311655</v>
      </c>
      <c r="AT959" s="118">
        <f t="shared" si="189"/>
        <v>0.18206190093583799</v>
      </c>
      <c r="AU959" s="118">
        <f t="shared" si="190"/>
        <v>1.6609562479939596E-2</v>
      </c>
      <c r="AV959" s="118">
        <f t="shared" si="191"/>
        <v>0.12119610480874721</v>
      </c>
      <c r="AW959" s="118">
        <f t="shared" si="192"/>
        <v>0.12525202689947346</v>
      </c>
      <c r="AX959" s="118">
        <f t="shared" si="193"/>
        <v>0.99999999999999989</v>
      </c>
      <c r="AY959" s="118">
        <f>SUMPRODUCT(AN959:AW959,幕後結果_最佳化!$Z$1005:$AI$1005)</f>
        <v>-5.2640969512188593E-2</v>
      </c>
      <c r="AZ959" s="118">
        <f>(SUMPRODUCT(AN959:AW959,MMULT(AN959:AW959,幕後結果!$AB$9:$AK$18)))*252</f>
        <v>5.6390605853935849E-2</v>
      </c>
      <c r="BA959" s="118">
        <f t="shared" si="194"/>
        <v>0.23746706267172263</v>
      </c>
      <c r="BB959" s="113">
        <f t="shared" si="195"/>
        <v>-0.40233356338881238</v>
      </c>
      <c r="BC959" s="50"/>
      <c r="BD959" s="50"/>
    </row>
    <row r="960" spans="1:56">
      <c r="A960" s="85">
        <v>959</v>
      </c>
      <c r="B960" s="114">
        <v>0.89199264479298823</v>
      </c>
      <c r="C960" s="114">
        <v>0.60633169998166081</v>
      </c>
      <c r="D960" s="114">
        <v>0.17203840417603522</v>
      </c>
      <c r="E960" s="114">
        <v>0.30229164647985374</v>
      </c>
      <c r="F960" s="114">
        <v>0.3877752765141016</v>
      </c>
      <c r="G960" s="114">
        <v>0.29664874498791094</v>
      </c>
      <c r="H960" s="114">
        <v>0.92811276546157573</v>
      </c>
      <c r="I960" s="114">
        <v>0.83749574467820476</v>
      </c>
      <c r="J960" s="114">
        <v>0.2063239185041148</v>
      </c>
      <c r="K960" s="94">
        <v>0.47549009941562859</v>
      </c>
      <c r="L960" s="95"/>
      <c r="M960" s="96">
        <v>959</v>
      </c>
      <c r="N960" s="117">
        <v>1.237194964770244</v>
      </c>
      <c r="O960" s="117">
        <v>0.26977078490424339</v>
      </c>
      <c r="P960" s="117">
        <v>-0.94614073690219558</v>
      </c>
      <c r="Q960" s="117">
        <v>-0.51782081662898261</v>
      </c>
      <c r="R960" s="117">
        <v>-0.28512216016546654</v>
      </c>
      <c r="S960" s="117">
        <v>-0.53406366134802297</v>
      </c>
      <c r="T960" s="117">
        <v>1.4618786406236766</v>
      </c>
      <c r="U960" s="114">
        <v>0.98421764741231565</v>
      </c>
      <c r="V960" s="114">
        <v>-0.81924291083035583</v>
      </c>
      <c r="W960" s="88">
        <v>-6.1475910395408742E-2</v>
      </c>
      <c r="X960" s="50"/>
      <c r="Y960" s="89">
        <v>959</v>
      </c>
      <c r="Z960" s="114">
        <f>(幕後結果!$AB$2+幕後結果!$AB$4*幕後結果_最佳化!$N1961)*12/3</f>
        <v>1.4877495745996285</v>
      </c>
      <c r="AA960" s="114">
        <f>(幕後結果!$AC$2+幕後結果!$AC$4*幕後結果_最佳化!$O1961)*12/3</f>
        <v>2.515297140039177</v>
      </c>
      <c r="AB960" s="114">
        <f>(幕後結果!$AD$2+幕後結果!$AD$4*幕後結果_最佳化!$P1961)*12/3</f>
        <v>-0.33865011835630215</v>
      </c>
      <c r="AC960" s="114">
        <f>(幕後結果!$AE$2+幕後結果!$AE$4*幕後結果_最佳化!$Q1961)*12/3</f>
        <v>-0.65979275751673183</v>
      </c>
      <c r="AD960" s="114">
        <f>(幕後結果!$AF$2+幕後結果!$AF$4*幕後結果_最佳化!$R1961)*12/3</f>
        <v>-0.85325254513495075</v>
      </c>
      <c r="AE960" s="114">
        <f>(幕後結果!$AG$2+幕後結果!$AG$4*幕後結果_最佳化!$S1961)*12/3</f>
        <v>0.1572161455428705</v>
      </c>
      <c r="AF960" s="114">
        <f>(幕後結果!$AH$2+幕後結果!$AH$4*幕後結果_最佳化!$T1961)*12/3</f>
        <v>0.1734112150117352</v>
      </c>
      <c r="AG960" s="114">
        <f>(幕後結果!$AI$2+幕後結果!$AI$4*幕後結果_最佳化!$U1961)*12/3</f>
        <v>-0.30280876810673463</v>
      </c>
      <c r="AH960" s="114">
        <f>(幕後結果!$AJ$2+幕後結果!$AJ$4*幕後結果_最佳化!$V1961)*12/3</f>
        <v>0.50747764347774826</v>
      </c>
      <c r="AI960" s="90">
        <f>(幕後結果!$AK$2+幕後結果!$AK$4*幕後結果_最佳化!$W1961)*12/3</f>
        <v>1.2904426693579414</v>
      </c>
      <c r="AJ960" s="50"/>
      <c r="AK960" s="50"/>
      <c r="AL960" s="50"/>
      <c r="AM960" s="98">
        <v>959</v>
      </c>
      <c r="AN960" s="118">
        <f t="shared" si="183"/>
        <v>0.10944140066382296</v>
      </c>
      <c r="AO960" s="118">
        <f t="shared" si="184"/>
        <v>8.6788960380877175E-2</v>
      </c>
      <c r="AP960" s="118">
        <f t="shared" si="185"/>
        <v>0.17641736874069675</v>
      </c>
      <c r="AQ960" s="118">
        <f t="shared" si="186"/>
        <v>4.9610067367664039E-2</v>
      </c>
      <c r="AR960" s="118">
        <f t="shared" si="187"/>
        <v>2.3894730858536385E-3</v>
      </c>
      <c r="AS960" s="118">
        <f t="shared" si="188"/>
        <v>9.5002772760251042E-2</v>
      </c>
      <c r="AT960" s="118">
        <f t="shared" si="189"/>
        <v>0.13316007067969818</v>
      </c>
      <c r="AU960" s="118">
        <f t="shared" si="190"/>
        <v>6.0486363625733112E-2</v>
      </c>
      <c r="AV960" s="118">
        <f t="shared" si="191"/>
        <v>0.16409031746470329</v>
      </c>
      <c r="AW960" s="118">
        <f t="shared" si="192"/>
        <v>0.12261320523069975</v>
      </c>
      <c r="AX960" s="118">
        <f t="shared" si="193"/>
        <v>0.99999999999999989</v>
      </c>
      <c r="AY960" s="118">
        <f>SUMPRODUCT(AN960:AW960,幕後結果_最佳化!$Z$1005:$AI$1005)</f>
        <v>6.459857520904709E-2</v>
      </c>
      <c r="AZ960" s="118">
        <f>(SUMPRODUCT(AN960:AW960,MMULT(AN960:AW960,幕後結果!$AB$9:$AK$18)))*252</f>
        <v>7.0310951874853089E-2</v>
      </c>
      <c r="BA960" s="118">
        <f t="shared" si="194"/>
        <v>0.2651621237561147</v>
      </c>
      <c r="BB960" s="113">
        <f t="shared" si="195"/>
        <v>8.1831352463463278E-2</v>
      </c>
      <c r="BC960" s="50"/>
      <c r="BD960" s="50"/>
    </row>
    <row r="961" spans="1:56">
      <c r="A961" s="85">
        <v>960</v>
      </c>
      <c r="B961" s="114">
        <v>0.5231312909255843</v>
      </c>
      <c r="C961" s="114">
        <v>0.10354950019778886</v>
      </c>
      <c r="D961" s="114">
        <v>0.98990739327617372</v>
      </c>
      <c r="E961" s="114">
        <v>0.84436281357114784</v>
      </c>
      <c r="F961" s="114">
        <v>0.46929087339002273</v>
      </c>
      <c r="G961" s="114">
        <v>0.77026432632772202</v>
      </c>
      <c r="H961" s="114">
        <v>2.8011989294463024E-3</v>
      </c>
      <c r="I961" s="114">
        <v>0.86028075879971855</v>
      </c>
      <c r="J961" s="114">
        <v>0.78487673813435421</v>
      </c>
      <c r="K961" s="94">
        <v>0.73329594765494965</v>
      </c>
      <c r="L961" s="95"/>
      <c r="M961" s="96">
        <v>960</v>
      </c>
      <c r="N961" s="117">
        <v>5.8014073785046055E-2</v>
      </c>
      <c r="O961" s="117">
        <v>-1.2615826558873393</v>
      </c>
      <c r="P961" s="117">
        <v>2.3228871904375064</v>
      </c>
      <c r="Q961" s="117">
        <v>1.0125516318650061</v>
      </c>
      <c r="R961" s="117">
        <v>-7.7052541897057888E-2</v>
      </c>
      <c r="S961" s="117">
        <v>0.73971763156328219</v>
      </c>
      <c r="T961" s="117">
        <v>-2.7701878077803683</v>
      </c>
      <c r="U961" s="114">
        <v>1.0815816038147072</v>
      </c>
      <c r="V961" s="114">
        <v>0.78876986798222803</v>
      </c>
      <c r="W961" s="88">
        <v>0.62281194977863197</v>
      </c>
      <c r="X961" s="50"/>
      <c r="Y961" s="89">
        <v>960</v>
      </c>
      <c r="Z961" s="114">
        <f>(幕後結果!$AB$2+幕後結果!$AB$4*幕後結果_最佳化!$N1962)*12/3</f>
        <v>2.3737071395764503E-2</v>
      </c>
      <c r="AA961" s="114">
        <f>(幕後結果!$AC$2+幕後結果!$AC$4*幕後結果_最佳化!$O1962)*12/3</f>
        <v>0.15670722156333006</v>
      </c>
      <c r="AB961" s="114">
        <f>(幕後結果!$AD$2+幕後結果!$AD$4*幕後結果_最佳化!$P1962)*12/3</f>
        <v>1.1682497689563667</v>
      </c>
      <c r="AC961" s="114">
        <f>(幕後結果!$AE$2+幕後結果!$AE$4*幕後結果_最佳化!$Q1962)*12/3</f>
        <v>1.082261369766202E-2</v>
      </c>
      <c r="AD961" s="114">
        <f>(幕後結果!$AF$2+幕後結果!$AF$4*幕後結果_最佳化!$R1962)*12/3</f>
        <v>-0.51825048020079434</v>
      </c>
      <c r="AE961" s="114">
        <f>(幕後結果!$AG$2+幕後結果!$AG$4*幕後結果_最佳化!$S1962)*12/3</f>
        <v>1.2303221370573174</v>
      </c>
      <c r="AF961" s="114">
        <f>(幕後結果!$AH$2+幕後結果!$AH$4*幕後結果_最佳化!$T1962)*12/3</f>
        <v>-1.3023792420175897</v>
      </c>
      <c r="AG961" s="114">
        <f>(幕後結果!$AI$2+幕後結果!$AI$4*幕後結果_最佳化!$U1962)*12/3</f>
        <v>0.85749160324506235</v>
      </c>
      <c r="AH961" s="114">
        <f>(幕後結果!$AJ$2+幕後結果!$AJ$4*幕後結果_最佳化!$V1962)*12/3</f>
        <v>0.66631062889295845</v>
      </c>
      <c r="AI961" s="90">
        <f>(幕後結果!$AK$2+幕後結果!$AK$4*幕後結果_最佳化!$W1962)*12/3</f>
        <v>1.5093700704721937</v>
      </c>
      <c r="AJ961" s="50"/>
      <c r="AK961" s="50"/>
      <c r="AL961" s="50"/>
      <c r="AM961" s="98">
        <v>960</v>
      </c>
      <c r="AN961" s="118">
        <f t="shared" si="183"/>
        <v>0.12339320473373343</v>
      </c>
      <c r="AO961" s="118">
        <f t="shared" si="184"/>
        <v>0.11267379142892846</v>
      </c>
      <c r="AP961" s="118">
        <f t="shared" si="185"/>
        <v>9.7360796613194939E-3</v>
      </c>
      <c r="AQ961" s="118">
        <f t="shared" si="186"/>
        <v>0.10907541446626233</v>
      </c>
      <c r="AR961" s="118">
        <f t="shared" si="187"/>
        <v>0.17451786088925028</v>
      </c>
      <c r="AS961" s="118">
        <f t="shared" si="188"/>
        <v>3.2783783622153909E-2</v>
      </c>
      <c r="AT961" s="118">
        <f t="shared" si="189"/>
        <v>0.1897059218505241</v>
      </c>
      <c r="AU961" s="118">
        <f t="shared" si="190"/>
        <v>8.937964709550264E-2</v>
      </c>
      <c r="AV961" s="118">
        <f t="shared" si="191"/>
        <v>0.13831172931821251</v>
      </c>
      <c r="AW961" s="118">
        <f t="shared" si="192"/>
        <v>2.0422566934112693E-2</v>
      </c>
      <c r="AX961" s="118">
        <f t="shared" si="193"/>
        <v>1</v>
      </c>
      <c r="AY961" s="118">
        <f>SUMPRODUCT(AN961:AW961,幕後結果_最佳化!$Z$1005:$AI$1005)</f>
        <v>-0.15537072784042077</v>
      </c>
      <c r="AZ961" s="118">
        <f>(SUMPRODUCT(AN961:AW961,MMULT(AN961:AW961,幕後結果!$AB$9:$AK$18)))*252</f>
        <v>5.2553766506834819E-2</v>
      </c>
      <c r="BA961" s="118">
        <f t="shared" si="194"/>
        <v>0.22924608286039441</v>
      </c>
      <c r="BB961" s="113">
        <f t="shared" si="195"/>
        <v>-0.86488163883333646</v>
      </c>
      <c r="BC961" s="50"/>
      <c r="BD961" s="50"/>
    </row>
    <row r="962" spans="1:56">
      <c r="A962" s="85">
        <v>961</v>
      </c>
      <c r="B962" s="114">
        <v>0.69155296400257615</v>
      </c>
      <c r="C962" s="114">
        <v>2.1851824073539916E-2</v>
      </c>
      <c r="D962" s="114">
        <v>0.2920939879917992</v>
      </c>
      <c r="E962" s="114">
        <v>0.45774622558276246</v>
      </c>
      <c r="F962" s="114">
        <v>7.0397679873270391E-2</v>
      </c>
      <c r="G962" s="114">
        <v>0.47755359146808551</v>
      </c>
      <c r="H962" s="114">
        <v>0.36592015425860303</v>
      </c>
      <c r="I962" s="114">
        <v>0.20970028265832763</v>
      </c>
      <c r="J962" s="114">
        <v>0.45883372491300323</v>
      </c>
      <c r="K962" s="94">
        <v>0.4100812923372299</v>
      </c>
      <c r="L962" s="95"/>
      <c r="M962" s="96">
        <v>961</v>
      </c>
      <c r="N962" s="117">
        <v>0.50025707884130644</v>
      </c>
      <c r="O962" s="117">
        <v>-2.0169220542955206</v>
      </c>
      <c r="P962" s="117">
        <v>-0.54727767952561823</v>
      </c>
      <c r="Q962" s="117">
        <v>-0.10611330968734982</v>
      </c>
      <c r="R962" s="117">
        <v>-1.4728356397993945</v>
      </c>
      <c r="S962" s="117">
        <v>-5.6294521737645625E-2</v>
      </c>
      <c r="T962" s="117">
        <v>-0.34267854046734236</v>
      </c>
      <c r="U962" s="114">
        <v>-0.80746164191909653</v>
      </c>
      <c r="V962" s="114">
        <v>-0.1033723578621744</v>
      </c>
      <c r="W962" s="88">
        <v>-0.22733586780430784</v>
      </c>
      <c r="X962" s="50"/>
      <c r="Y962" s="89">
        <v>961</v>
      </c>
      <c r="Z962" s="114">
        <f>(幕後結果!$AB$2+幕後結果!$AB$4*幕後結果_最佳化!$N1963)*12/3</f>
        <v>0.57280404984372346</v>
      </c>
      <c r="AA962" s="114">
        <f>(幕後結果!$AC$2+幕後結果!$AC$4*幕後結果_最佳化!$O1963)*12/3</f>
        <v>-0.3319174691988509</v>
      </c>
      <c r="AB962" s="114">
        <f>(幕後結果!$AD$2+幕後結果!$AD$4*幕後結果_最佳化!$P1963)*12/3</f>
        <v>-1.6666737949953074</v>
      </c>
      <c r="AC962" s="114">
        <f>(幕後結果!$AE$2+幕後結果!$AE$4*幕後結果_最佳化!$Q1963)*12/3</f>
        <v>-0.73558639080528465</v>
      </c>
      <c r="AD962" s="114">
        <f>(幕後結果!$AF$2+幕後結果!$AF$4*幕後結果_最佳化!$R1963)*12/3</f>
        <v>-2.5620805917943423</v>
      </c>
      <c r="AE962" s="114">
        <f>(幕後結果!$AG$2+幕後結果!$AG$4*幕後結果_最佳化!$S1963)*12/3</f>
        <v>-0.18813204768146</v>
      </c>
      <c r="AF962" s="114">
        <f>(幕後結果!$AH$2+幕後結果!$AH$4*幕後結果_最佳化!$T1963)*12/3</f>
        <v>-0.65244285719053274</v>
      </c>
      <c r="AG962" s="114">
        <f>(幕後結果!$AI$2+幕後結果!$AI$4*幕後結果_最佳化!$U1963)*12/3</f>
        <v>-2.8445836974490795</v>
      </c>
      <c r="AH962" s="114">
        <f>(幕後結果!$AJ$2+幕後結果!$AJ$4*幕後結果_最佳化!$V1963)*12/3</f>
        <v>0.20655830034313116</v>
      </c>
      <c r="AI962" s="90">
        <f>(幕後結果!$AK$2+幕後結果!$AK$4*幕後結果_最佳化!$W1963)*12/3</f>
        <v>0.2989743866094815</v>
      </c>
      <c r="AJ962" s="50"/>
      <c r="AK962" s="50"/>
      <c r="AL962" s="50"/>
      <c r="AM962" s="98">
        <v>961</v>
      </c>
      <c r="AN962" s="118">
        <f t="shared" si="183"/>
        <v>9.5930789305776559E-2</v>
      </c>
      <c r="AO962" s="118">
        <f t="shared" si="184"/>
        <v>4.9598070864380978E-2</v>
      </c>
      <c r="AP962" s="118">
        <f t="shared" si="185"/>
        <v>0.12717133086513782</v>
      </c>
      <c r="AQ962" s="118">
        <f t="shared" si="186"/>
        <v>0.11813006898746616</v>
      </c>
      <c r="AR962" s="118">
        <f t="shared" si="187"/>
        <v>0.16906483592320018</v>
      </c>
      <c r="AS962" s="118">
        <f t="shared" si="188"/>
        <v>3.9612598707942086E-2</v>
      </c>
      <c r="AT962" s="118">
        <f t="shared" si="189"/>
        <v>1.4210433138408946E-3</v>
      </c>
      <c r="AU962" s="118">
        <f t="shared" si="190"/>
        <v>0.12950414623225354</v>
      </c>
      <c r="AV962" s="118">
        <f t="shared" si="191"/>
        <v>6.8650013716329256E-2</v>
      </c>
      <c r="AW962" s="118">
        <f t="shared" si="192"/>
        <v>0.20091710208367258</v>
      </c>
      <c r="AX962" s="118">
        <f t="shared" si="193"/>
        <v>1</v>
      </c>
      <c r="AY962" s="118">
        <f>SUMPRODUCT(AN962:AW962,幕後結果_最佳化!$Z$1005:$AI$1005)</f>
        <v>-0.22426938525819451</v>
      </c>
      <c r="AZ962" s="118">
        <f>(SUMPRODUCT(AN962:AW962,MMULT(AN962:AW962,幕後結果!$AB$9:$AK$18)))*252</f>
        <v>8.5676399755898469E-2</v>
      </c>
      <c r="BA962" s="118">
        <f t="shared" si="194"/>
        <v>0.29270531214157774</v>
      </c>
      <c r="BB962" s="113">
        <f t="shared" si="195"/>
        <v>-0.91275892228757416</v>
      </c>
      <c r="BC962" s="50"/>
      <c r="BD962" s="50"/>
    </row>
    <row r="963" spans="1:56">
      <c r="A963" s="85">
        <v>962</v>
      </c>
      <c r="B963" s="114">
        <v>0.12234479370307549</v>
      </c>
      <c r="C963" s="114">
        <v>0.64091844711003088</v>
      </c>
      <c r="D963" s="114">
        <v>6.1794112949959956E-2</v>
      </c>
      <c r="E963" s="114">
        <v>3.8608674000007781E-2</v>
      </c>
      <c r="F963" s="114">
        <v>0.67898954016991775</v>
      </c>
      <c r="G963" s="114">
        <v>0.38006871301177481</v>
      </c>
      <c r="H963" s="114">
        <v>0.4194408916394774</v>
      </c>
      <c r="I963" s="114">
        <v>0.11680781055670897</v>
      </c>
      <c r="J963" s="114">
        <v>0.72406906568588059</v>
      </c>
      <c r="K963" s="94">
        <v>0.65343250972582334</v>
      </c>
      <c r="L963" s="95"/>
      <c r="M963" s="96">
        <v>962</v>
      </c>
      <c r="N963" s="117">
        <v>-1.1633449197040884</v>
      </c>
      <c r="O963" s="117">
        <v>0.36091484504070065</v>
      </c>
      <c r="P963" s="117">
        <v>-1.5398856638259741</v>
      </c>
      <c r="Q963" s="117">
        <v>-1.7670649714025373</v>
      </c>
      <c r="R963" s="117">
        <v>0.46487507660877203</v>
      </c>
      <c r="S963" s="117">
        <v>-0.30530032815974589</v>
      </c>
      <c r="T963" s="117">
        <v>-0.20332401884811133</v>
      </c>
      <c r="U963" s="114">
        <v>-1.1910967104685244</v>
      </c>
      <c r="V963" s="114">
        <v>0.59497247710357437</v>
      </c>
      <c r="W963" s="88">
        <v>0.39460424453481491</v>
      </c>
      <c r="X963" s="50"/>
      <c r="Y963" s="89">
        <v>962</v>
      </c>
      <c r="Z963" s="114">
        <f>(幕後結果!$AB$2+幕後結果!$AB$4*幕後結果_最佳化!$N1964)*12/3</f>
        <v>-1.492641671711789</v>
      </c>
      <c r="AA963" s="114">
        <f>(幕後結果!$AC$2+幕後結果!$AC$4*幕後結果_最佳化!$O1964)*12/3</f>
        <v>1.0274317367380563</v>
      </c>
      <c r="AB963" s="114">
        <f>(幕後結果!$AD$2+幕後結果!$AD$4*幕後結果_最佳化!$P1964)*12/3</f>
        <v>-3.5261906212624354</v>
      </c>
      <c r="AC963" s="114">
        <f>(幕後結果!$AE$2+幕後結果!$AE$4*幕後結果_最佳化!$Q1964)*12/3</f>
        <v>-1.6850060173722332</v>
      </c>
      <c r="AD963" s="114">
        <f>(幕後結果!$AF$2+幕後結果!$AF$4*幕後結果_最佳化!$R1964)*12/3</f>
        <v>-1.3322725562865885</v>
      </c>
      <c r="AE963" s="114">
        <f>(幕後結果!$AG$2+幕後結果!$AG$4*幕後結果_最佳化!$S1964)*12/3</f>
        <v>-0.44953418572711129</v>
      </c>
      <c r="AF963" s="114">
        <f>(幕後結果!$AH$2+幕後結果!$AH$4*幕後結果_最佳化!$T1964)*12/3</f>
        <v>-0.59572322819819856</v>
      </c>
      <c r="AG963" s="114">
        <f>(幕後結果!$AI$2+幕後結果!$AI$4*幕後結果_最佳化!$U1964)*12/3</f>
        <v>-4.8130125886035158</v>
      </c>
      <c r="AH963" s="114">
        <f>(幕後結果!$AJ$2+幕後結果!$AJ$4*幕後結果_最佳化!$V1964)*12/3</f>
        <v>0.3127798368589863</v>
      </c>
      <c r="AI963" s="90">
        <f>(幕後結果!$AK$2+幕後結果!$AK$4*幕後結果_最佳化!$W1964)*12/3</f>
        <v>7.4075223707611104E-2</v>
      </c>
      <c r="AJ963" s="50"/>
      <c r="AK963" s="50"/>
      <c r="AL963" s="50"/>
      <c r="AM963" s="98">
        <v>962</v>
      </c>
      <c r="AN963" s="118">
        <f t="shared" si="183"/>
        <v>7.2665198860874872E-2</v>
      </c>
      <c r="AO963" s="118">
        <f t="shared" si="184"/>
        <v>6.1048337586861135E-3</v>
      </c>
      <c r="AP963" s="118">
        <f t="shared" si="185"/>
        <v>0.13961529190726249</v>
      </c>
      <c r="AQ963" s="118">
        <f t="shared" si="186"/>
        <v>0.20306446383869717</v>
      </c>
      <c r="AR963" s="118">
        <f t="shared" si="187"/>
        <v>0.11153897925652381</v>
      </c>
      <c r="AS963" s="118">
        <f t="shared" si="188"/>
        <v>0.19841638016958743</v>
      </c>
      <c r="AT963" s="118">
        <f t="shared" si="189"/>
        <v>0.1556566053322288</v>
      </c>
      <c r="AU963" s="118">
        <f t="shared" si="190"/>
        <v>6.7498017840552519E-3</v>
      </c>
      <c r="AV963" s="118">
        <f t="shared" si="191"/>
        <v>5.3328095288651761E-2</v>
      </c>
      <c r="AW963" s="118">
        <f t="shared" si="192"/>
        <v>5.2860349803432349E-2</v>
      </c>
      <c r="AX963" s="118">
        <f t="shared" si="193"/>
        <v>1</v>
      </c>
      <c r="AY963" s="118">
        <f>SUMPRODUCT(AN963:AW963,幕後結果_最佳化!$Z$1005:$AI$1005)</f>
        <v>-0.19777712857027488</v>
      </c>
      <c r="AZ963" s="118">
        <f>(SUMPRODUCT(AN963:AW963,MMULT(AN963:AW963,幕後結果!$AB$9:$AK$18)))*252</f>
        <v>5.7929967042314061E-2</v>
      </c>
      <c r="BA963" s="118">
        <f t="shared" si="194"/>
        <v>0.24068644964416686</v>
      </c>
      <c r="BB963" s="113">
        <f t="shared" si="195"/>
        <v>-0.99996127295946335</v>
      </c>
      <c r="BC963" s="50"/>
      <c r="BD963" s="50"/>
    </row>
    <row r="964" spans="1:56">
      <c r="A964" s="85">
        <v>963</v>
      </c>
      <c r="B964" s="114">
        <v>0.6791180461502373</v>
      </c>
      <c r="C964" s="114">
        <v>9.0705120556958674E-2</v>
      </c>
      <c r="D964" s="114">
        <v>0.48430410740087493</v>
      </c>
      <c r="E964" s="114">
        <v>0.75836362536696944</v>
      </c>
      <c r="F964" s="114">
        <v>0.38139498907632352</v>
      </c>
      <c r="G964" s="114">
        <v>0.89599441573832395</v>
      </c>
      <c r="H964" s="114">
        <v>0.31903908793132851</v>
      </c>
      <c r="I964" s="114">
        <v>0.26259661811076085</v>
      </c>
      <c r="J964" s="114">
        <v>0.44822165201402786</v>
      </c>
      <c r="K964" s="94">
        <v>0.14818309968151433</v>
      </c>
      <c r="L964" s="95"/>
      <c r="M964" s="96">
        <v>963</v>
      </c>
      <c r="N964" s="117">
        <v>0.46523397949397793</v>
      </c>
      <c r="O964" s="117">
        <v>-1.3364254847411514</v>
      </c>
      <c r="P964" s="117">
        <v>-3.9353923934298977E-2</v>
      </c>
      <c r="Q964" s="117">
        <v>0.70104849845667949</v>
      </c>
      <c r="R964" s="117">
        <v>-0.30181908902523336</v>
      </c>
      <c r="S964" s="117">
        <v>1.2590530568926237</v>
      </c>
      <c r="T964" s="117">
        <v>-0.47038752420681079</v>
      </c>
      <c r="U964" s="114">
        <v>-0.63536063427287104</v>
      </c>
      <c r="V964" s="114">
        <v>-0.13015562240451681</v>
      </c>
      <c r="W964" s="88">
        <v>-1.0442576533225179</v>
      </c>
      <c r="X964" s="50"/>
      <c r="Y964" s="89">
        <v>963</v>
      </c>
      <c r="Z964" s="114">
        <f>(幕後結果!$AB$2+幕後結果!$AB$4*幕後結果_最佳化!$N1965)*12/3</f>
        <v>0.52932110694884615</v>
      </c>
      <c r="AA964" s="114">
        <f>(幕後結果!$AC$2+幕後結果!$AC$4*幕後結果_最佳化!$O1965)*12/3</f>
        <v>0.34777831173350915</v>
      </c>
      <c r="AB964" s="114">
        <f>(幕後結果!$AD$2+幕後結果!$AD$4*幕後結果_最佳化!$P1965)*12/3</f>
        <v>-0.8919074315110963</v>
      </c>
      <c r="AC964" s="114">
        <f>(幕後結果!$AE$2+幕後結果!$AE$4*幕後結果_最佳化!$Q1965)*12/3</f>
        <v>-0.14740774763958858</v>
      </c>
      <c r="AD964" s="114">
        <f>(幕後結果!$AF$2+幕後結果!$AF$4*幕後結果_最佳化!$R1965)*12/3</f>
        <v>-1.0373168813742863</v>
      </c>
      <c r="AE964" s="114">
        <f>(幕後結果!$AG$2+幕後結果!$AG$4*幕後結果_最佳化!$S1965)*12/3</f>
        <v>1.5085077692635511</v>
      </c>
      <c r="AF964" s="114">
        <f>(幕後結果!$AH$2+幕後結果!$AH$4*幕後結果_最佳化!$T1965)*12/3</f>
        <v>-0.49313853459557672</v>
      </c>
      <c r="AG964" s="114">
        <f>(幕後結果!$AI$2+幕後結果!$AI$4*幕後結果_最佳化!$U1965)*12/3</f>
        <v>-1.9153163526053039</v>
      </c>
      <c r="AH964" s="114">
        <f>(幕後結果!$AJ$2+幕後結果!$AJ$4*幕後結果_最佳化!$V1965)*12/3</f>
        <v>0.57256956887889188</v>
      </c>
      <c r="AI964" s="90">
        <f>(幕後結果!$AK$2+幕後結果!$AK$4*幕後結果_最佳化!$W1965)*12/3</f>
        <v>0.14205096229484959</v>
      </c>
      <c r="AJ964" s="50"/>
      <c r="AK964" s="50"/>
      <c r="AL964" s="50"/>
      <c r="AM964" s="98">
        <v>963</v>
      </c>
      <c r="AN964" s="118">
        <f t="shared" ref="AN964:AN1001" si="196">B1965/SUM($B1965:$K1965)</f>
        <v>8.6193994584850865E-3</v>
      </c>
      <c r="AO964" s="118">
        <f t="shared" ref="AO964:AO1001" si="197">C1965/SUM($B1965:$K1965)</f>
        <v>2.9549830502483325E-2</v>
      </c>
      <c r="AP964" s="118">
        <f t="shared" ref="AP964:AP1001" si="198">D1965/SUM($B1965:$K1965)</f>
        <v>0.13357570782193415</v>
      </c>
      <c r="AQ964" s="118">
        <f t="shared" ref="AQ964:AQ1001" si="199">E1965/SUM($B1965:$K1965)</f>
        <v>0.21299107602393832</v>
      </c>
      <c r="AR964" s="118">
        <f t="shared" ref="AR964:AR1001" si="200">F1965/SUM($B1965:$K1965)</f>
        <v>3.5732440728114462E-2</v>
      </c>
      <c r="AS964" s="118">
        <f t="shared" ref="AS964:AS1001" si="201">G1965/SUM($B1965:$K1965)</f>
        <v>0.10836019212414338</v>
      </c>
      <c r="AT964" s="118">
        <f t="shared" ref="AT964:AT1001" si="202">H1965/SUM($B1965:$K1965)</f>
        <v>8.9880096930674641E-2</v>
      </c>
      <c r="AU964" s="118">
        <f t="shared" ref="AU964:AU1001" si="203">I1965/SUM($B1965:$K1965)</f>
        <v>0.14532024263151197</v>
      </c>
      <c r="AV964" s="118">
        <f t="shared" ref="AV964:AV1001" si="204">J1965/SUM($B1965:$K1965)</f>
        <v>7.0729619407276192E-2</v>
      </c>
      <c r="AW964" s="118">
        <f t="shared" ref="AW964:AW1001" si="205">K1965/SUM($B1965:$K1965)</f>
        <v>0.16524139437143853</v>
      </c>
      <c r="AX964" s="118">
        <f t="shared" ref="AX964:AX1001" si="206">SUM(AN964:AW964)</f>
        <v>1</v>
      </c>
      <c r="AY964" s="118">
        <f>SUMPRODUCT(AN964:AW964,幕後結果_最佳化!$Z$1005:$AI$1005)</f>
        <v>-0.23621264168164752</v>
      </c>
      <c r="AZ964" s="118">
        <f>(SUMPRODUCT(AN964:AW964,MMULT(AN964:AW964,幕後結果!$AB$9:$AK$18)))*252</f>
        <v>6.4751424276664943E-2</v>
      </c>
      <c r="BA964" s="118">
        <f t="shared" ref="BA964:BA1001" si="207">AZ964^0.5</f>
        <v>0.25446301160810181</v>
      </c>
      <c r="BB964" s="113">
        <f t="shared" ref="BB964:BB1001" si="208">(AY964-$BC$2)/$BA964</f>
        <v>-1.0968692067179828</v>
      </c>
      <c r="BC964" s="50"/>
      <c r="BD964" s="50"/>
    </row>
    <row r="965" spans="1:56">
      <c r="A965" s="85">
        <v>964</v>
      </c>
      <c r="B965" s="114">
        <v>0.70311277270405603</v>
      </c>
      <c r="C965" s="114">
        <v>0.35622026014882291</v>
      </c>
      <c r="D965" s="114">
        <v>0.49211560580879365</v>
      </c>
      <c r="E965" s="114">
        <v>0.72104258990021308</v>
      </c>
      <c r="F965" s="114">
        <v>0.7984117147046621</v>
      </c>
      <c r="G965" s="114">
        <v>0.87354420610587113</v>
      </c>
      <c r="H965" s="114">
        <v>0.38947482397246524</v>
      </c>
      <c r="I965" s="114">
        <v>0.23408789502768013</v>
      </c>
      <c r="J965" s="114">
        <v>0.13283261849301109</v>
      </c>
      <c r="K965" s="94">
        <v>0.9811512984185935</v>
      </c>
      <c r="L965" s="95"/>
      <c r="M965" s="96">
        <v>964</v>
      </c>
      <c r="N965" s="117">
        <v>0.53337437163287138</v>
      </c>
      <c r="O965" s="117">
        <v>-0.36858038225670492</v>
      </c>
      <c r="P965" s="117">
        <v>-1.9764532124651062E-2</v>
      </c>
      <c r="Q965" s="117">
        <v>0.58594151133111527</v>
      </c>
      <c r="R965" s="117">
        <v>0.83596148536545534</v>
      </c>
      <c r="S965" s="117">
        <v>1.1433059444498734</v>
      </c>
      <c r="T965" s="117">
        <v>-0.28068808547599305</v>
      </c>
      <c r="U965" s="114">
        <v>-0.72545035606645825</v>
      </c>
      <c r="V965" s="114">
        <v>-1.1131005745014908</v>
      </c>
      <c r="W965" s="88">
        <v>2.0781298266485542</v>
      </c>
      <c r="X965" s="50"/>
      <c r="Y965" s="89">
        <v>964</v>
      </c>
      <c r="Z965" s="114">
        <f>(幕後結果!$AB$2+幕後結果!$AB$4*幕後結果_最佳化!$N1966)*12/3</f>
        <v>0.61392083785290352</v>
      </c>
      <c r="AA965" s="114">
        <f>(幕後結果!$AC$2+幕後結果!$AC$4*幕後結果_最佳化!$O1966)*12/3</f>
        <v>1.3922170050536271</v>
      </c>
      <c r="AB965" s="114">
        <f>(幕後結果!$AD$2+幕後結果!$AD$4*幕後結果_最佳化!$P1966)*12/3</f>
        <v>-0.39718700312032268</v>
      </c>
      <c r="AC965" s="114">
        <f>(幕後結果!$AE$2+幕後結果!$AE$4*幕後結果_最佳化!$Q1966)*12/3</f>
        <v>-0.10267363271607982</v>
      </c>
      <c r="AD965" s="114">
        <f>(幕後結果!$AF$2+幕後結果!$AF$4*幕後結果_最佳化!$R1966)*12/3</f>
        <v>0.28936693865315988</v>
      </c>
      <c r="AE965" s="114">
        <f>(幕後結果!$AG$2+幕後結果!$AG$4*幕後結果_最佳化!$S1966)*12/3</f>
        <v>1.8020537822530052</v>
      </c>
      <c r="AF965" s="114">
        <f>(幕後結果!$AH$2+幕後結果!$AH$4*幕後結果_最佳化!$T1966)*12/3</f>
        <v>-0.32225346801268251</v>
      </c>
      <c r="AG965" s="114">
        <f>(幕後結果!$AI$2+幕後結果!$AI$4*幕後結果_最佳化!$U1966)*12/3</f>
        <v>-1.8773527628100828</v>
      </c>
      <c r="AH965" s="114">
        <f>(幕後結果!$AJ$2+幕後結果!$AJ$4*幕後結果_最佳化!$V1966)*12/3</f>
        <v>0.25222527845552084</v>
      </c>
      <c r="AI965" s="90">
        <f>(幕後結果!$AK$2+幕後結果!$AK$4*幕後結果_最佳化!$W1966)*12/3</f>
        <v>2.8303736999741402</v>
      </c>
      <c r="AJ965" s="50"/>
      <c r="AK965" s="50"/>
      <c r="AL965" s="50"/>
      <c r="AM965" s="98">
        <v>964</v>
      </c>
      <c r="AN965" s="118">
        <f t="shared" si="196"/>
        <v>0.10550172154019839</v>
      </c>
      <c r="AO965" s="118">
        <f t="shared" si="197"/>
        <v>0.15102975593702792</v>
      </c>
      <c r="AP965" s="118">
        <f t="shared" si="198"/>
        <v>9.7861846605153499E-2</v>
      </c>
      <c r="AQ965" s="118">
        <f t="shared" si="199"/>
        <v>2.1586790810102813E-2</v>
      </c>
      <c r="AR965" s="118">
        <f t="shared" si="200"/>
        <v>0.15430770496451252</v>
      </c>
      <c r="AS965" s="118">
        <f t="shared" si="201"/>
        <v>8.7123468631158676E-2</v>
      </c>
      <c r="AT965" s="118">
        <f t="shared" si="202"/>
        <v>0.15362222950394491</v>
      </c>
      <c r="AU965" s="118">
        <f t="shared" si="203"/>
        <v>0.13992403873522549</v>
      </c>
      <c r="AV965" s="118">
        <f t="shared" si="204"/>
        <v>7.0503908085413292E-2</v>
      </c>
      <c r="AW965" s="118">
        <f t="shared" si="205"/>
        <v>1.8538535187262343E-2</v>
      </c>
      <c r="AX965" s="118">
        <f t="shared" si="206"/>
        <v>0.99999999999999989</v>
      </c>
      <c r="AY965" s="118">
        <f>SUMPRODUCT(AN965:AW965,幕後結果_最佳化!$Z$1005:$AI$1005)</f>
        <v>-0.19900723163157027</v>
      </c>
      <c r="AZ965" s="118">
        <f>(SUMPRODUCT(AN965:AW965,MMULT(AN965:AW965,幕後結果!$AB$9:$AK$18)))*252</f>
        <v>7.8584268335599089E-2</v>
      </c>
      <c r="BA965" s="118">
        <f t="shared" si="207"/>
        <v>0.28032885747920977</v>
      </c>
      <c r="BB965" s="113">
        <f t="shared" si="208"/>
        <v>-0.86294088238671973</v>
      </c>
      <c r="BC965" s="50"/>
      <c r="BD965" s="50"/>
    </row>
    <row r="966" spans="1:56">
      <c r="A966" s="85">
        <v>965</v>
      </c>
      <c r="B966" s="114">
        <v>0.5768143272563524</v>
      </c>
      <c r="C966" s="114">
        <v>0.39398055946892585</v>
      </c>
      <c r="D966" s="114">
        <v>0.61581189563444139</v>
      </c>
      <c r="E966" s="114">
        <v>0.9700746224996073</v>
      </c>
      <c r="F966" s="114">
        <v>0.38547116756262967</v>
      </c>
      <c r="G966" s="114">
        <v>0.5648022201729872</v>
      </c>
      <c r="H966" s="114">
        <v>0.37043560832751532</v>
      </c>
      <c r="I966" s="114">
        <v>0.42122997303173437</v>
      </c>
      <c r="J966" s="114">
        <v>0.82973443172498085</v>
      </c>
      <c r="K966" s="94">
        <v>0.88523711931661508</v>
      </c>
      <c r="L966" s="95"/>
      <c r="M966" s="96">
        <v>965</v>
      </c>
      <c r="N966" s="117">
        <v>0.19375037513748494</v>
      </c>
      <c r="O966" s="117">
        <v>-0.26895914910534258</v>
      </c>
      <c r="P966" s="117">
        <v>0.29449954802795753</v>
      </c>
      <c r="Q966" s="117">
        <v>1.8818914541218663</v>
      </c>
      <c r="R966" s="117">
        <v>-0.29114250216239307</v>
      </c>
      <c r="S966" s="117">
        <v>0.16315606245693123</v>
      </c>
      <c r="T966" s="117">
        <v>-0.33069984862246327</v>
      </c>
      <c r="U966" s="114">
        <v>-0.19874790835848014</v>
      </c>
      <c r="V966" s="114">
        <v>0.95311632314428885</v>
      </c>
      <c r="W966" s="88">
        <v>1.201581374356707</v>
      </c>
      <c r="X966" s="50"/>
      <c r="Y966" s="89">
        <v>965</v>
      </c>
      <c r="Z966" s="114">
        <f>(幕後結果!$AB$2+幕後結果!$AB$4*幕後結果_最佳化!$N1967)*12/3</f>
        <v>0.1922605302118153</v>
      </c>
      <c r="AA966" s="114">
        <f>(幕後結果!$AC$2+幕後結果!$AC$4*幕後結果_最佳化!$O1967)*12/3</f>
        <v>1.2712823521131054</v>
      </c>
      <c r="AB966" s="114">
        <f>(幕後結果!$AD$2+幕後結果!$AD$4*幕後結果_最佳化!$P1967)*12/3</f>
        <v>-0.39568730867097029</v>
      </c>
      <c r="AC966" s="114">
        <f>(幕後結果!$AE$2+幕後結果!$AE$4*幕後結果_最佳化!$Q1967)*12/3</f>
        <v>0.70073842361011218</v>
      </c>
      <c r="AD966" s="114">
        <f>(幕後結果!$AF$2+幕後結果!$AF$4*幕後結果_最佳化!$R1967)*12/3</f>
        <v>-0.71535459436756488</v>
      </c>
      <c r="AE966" s="114">
        <f>(幕後結果!$AG$2+幕後結果!$AG$4*幕後結果_最佳化!$S1967)*12/3</f>
        <v>0.9001801374458922</v>
      </c>
      <c r="AF966" s="114">
        <f>(幕後結果!$AH$2+幕後結果!$AH$4*幕後結果_最佳化!$T1967)*12/3</f>
        <v>-0.20008356042152201</v>
      </c>
      <c r="AG966" s="114">
        <f>(幕後結果!$AI$2+幕後結果!$AI$4*幕後結果_最佳化!$U1967)*12/3</f>
        <v>-1.1832697578961642</v>
      </c>
      <c r="AH966" s="114">
        <f>(幕後結果!$AJ$2+幕後結果!$AJ$4*幕後結果_最佳化!$V1967)*12/3</f>
        <v>1.3969331306417239</v>
      </c>
      <c r="AI966" s="90">
        <f>(幕後結果!$AK$2+幕後結果!$AK$4*幕後結果_最佳化!$W1967)*12/3</f>
        <v>2.5108032289371289</v>
      </c>
      <c r="AJ966" s="50"/>
      <c r="AK966" s="50"/>
      <c r="AL966" s="50"/>
      <c r="AM966" s="98">
        <v>965</v>
      </c>
      <c r="AN966" s="118">
        <f t="shared" si="196"/>
        <v>3.9095802200620249E-2</v>
      </c>
      <c r="AO966" s="118">
        <f t="shared" si="197"/>
        <v>0.10862773024013653</v>
      </c>
      <c r="AP966" s="118">
        <f t="shared" si="198"/>
        <v>0.14214114990463667</v>
      </c>
      <c r="AQ966" s="118">
        <f t="shared" si="199"/>
        <v>1.6311246442323459E-3</v>
      </c>
      <c r="AR966" s="118">
        <f t="shared" si="200"/>
        <v>0.15091875935222152</v>
      </c>
      <c r="AS966" s="118">
        <f t="shared" si="201"/>
        <v>0.13841595039493534</v>
      </c>
      <c r="AT966" s="118">
        <f t="shared" si="202"/>
        <v>8.92181317583427E-2</v>
      </c>
      <c r="AU966" s="118">
        <f t="shared" si="203"/>
        <v>9.3403256345924252E-2</v>
      </c>
      <c r="AV966" s="118">
        <f t="shared" si="204"/>
        <v>0.14343834212472609</v>
      </c>
      <c r="AW966" s="118">
        <f t="shared" si="205"/>
        <v>9.3109753034224224E-2</v>
      </c>
      <c r="AX966" s="118">
        <f t="shared" si="206"/>
        <v>0.99999999999999989</v>
      </c>
      <c r="AY966" s="118">
        <f>SUMPRODUCT(AN966:AW966,幕後結果_最佳化!$Z$1005:$AI$1005)</f>
        <v>-4.8368977659836512E-2</v>
      </c>
      <c r="AZ966" s="118">
        <f>(SUMPRODUCT(AN966:AW966,MMULT(AN966:AW966,幕後結果!$AB$9:$AK$18)))*252</f>
        <v>7.5010058635605281E-2</v>
      </c>
      <c r="BA966" s="118">
        <f t="shared" si="207"/>
        <v>0.27387964260894837</v>
      </c>
      <c r="BB966" s="113">
        <f t="shared" si="208"/>
        <v>-0.33324483992463966</v>
      </c>
      <c r="BC966" s="50"/>
      <c r="BD966" s="50"/>
    </row>
    <row r="967" spans="1:56">
      <c r="A967" s="85">
        <v>966</v>
      </c>
      <c r="B967" s="114">
        <v>0.73688584329797724</v>
      </c>
      <c r="C967" s="114">
        <v>0.57118209261244246</v>
      </c>
      <c r="D967" s="114">
        <v>0.8315523288829294</v>
      </c>
      <c r="E967" s="114">
        <v>5.7859820874681445E-2</v>
      </c>
      <c r="F967" s="114">
        <v>0.32898678275840942</v>
      </c>
      <c r="G967" s="114">
        <v>0.4490917700476289</v>
      </c>
      <c r="H967" s="114">
        <v>0.84629306469963383</v>
      </c>
      <c r="I967" s="114">
        <v>0.7263037829315393</v>
      </c>
      <c r="J967" s="114">
        <v>0.46012242159993066</v>
      </c>
      <c r="K967" s="94">
        <v>0.68004248429242087</v>
      </c>
      <c r="L967" s="95"/>
      <c r="M967" s="96">
        <v>966</v>
      </c>
      <c r="N967" s="117">
        <v>0.63377401540060996</v>
      </c>
      <c r="O967" s="117">
        <v>0.17938448269946913</v>
      </c>
      <c r="P967" s="117">
        <v>0.96031770450918719</v>
      </c>
      <c r="Q967" s="117">
        <v>-1.5729964433975536</v>
      </c>
      <c r="R967" s="117">
        <v>-0.44271268574997874</v>
      </c>
      <c r="S967" s="117">
        <v>-0.12795632038200194</v>
      </c>
      <c r="T967" s="117">
        <v>1.0206635475256849</v>
      </c>
      <c r="U967" s="114">
        <v>0.60167208645124826</v>
      </c>
      <c r="V967" s="114">
        <v>-0.10012530826451681</v>
      </c>
      <c r="W967" s="88">
        <v>0.46781760272745138</v>
      </c>
      <c r="X967" s="50"/>
      <c r="Y967" s="89">
        <v>966</v>
      </c>
      <c r="Z967" s="114">
        <f>(幕後結果!$AB$2+幕後結果!$AB$4*幕後結果_最佳化!$N1968)*12/3</f>
        <v>0.73857205542002069</v>
      </c>
      <c r="AA967" s="114">
        <f>(幕後結果!$AC$2+幕後結果!$AC$4*幕後結果_最佳化!$O1968)*12/3</f>
        <v>2.0242876111201875</v>
      </c>
      <c r="AB967" s="114">
        <f>(幕後結果!$AD$2+幕後結果!$AD$4*幕後結果_最佳化!$P1968)*12/3</f>
        <v>0.96356284492205868</v>
      </c>
      <c r="AC967" s="114">
        <f>(幕後結果!$AE$2+幕後結果!$AE$4*幕後結果_最佳化!$Q1968)*12/3</f>
        <v>-1.4108560037352686</v>
      </c>
      <c r="AD967" s="114">
        <f>(幕後結果!$AF$2+幕後結果!$AF$4*幕後結果_最佳化!$R1968)*12/3</f>
        <v>-1.1518834245219296</v>
      </c>
      <c r="AE967" s="114">
        <f>(幕後結果!$AG$2+幕後結果!$AG$4*幕後結果_最佳化!$S1968)*12/3</f>
        <v>0.26770017940943847</v>
      </c>
      <c r="AF967" s="114">
        <f>(幕後結果!$AH$2+幕後結果!$AH$4*幕後結果_最佳化!$T1968)*12/3</f>
        <v>-0.1392889987961283</v>
      </c>
      <c r="AG967" s="114">
        <f>(幕後結果!$AI$2+幕後結果!$AI$4*幕後結果_最佳化!$U1968)*12/3</f>
        <v>-0.82375301949039648</v>
      </c>
      <c r="AH967" s="114">
        <f>(幕後結果!$AJ$2+幕後結果!$AJ$4*幕後結果_最佳化!$V1968)*12/3</f>
        <v>0.68636834868350405</v>
      </c>
      <c r="AI967" s="90">
        <f>(幕後結果!$AK$2+幕後結果!$AK$4*幕後結果_最佳化!$W1968)*12/3</f>
        <v>0.96095257865704242</v>
      </c>
      <c r="AJ967" s="50"/>
      <c r="AK967" s="50"/>
      <c r="AL967" s="50"/>
      <c r="AM967" s="98">
        <v>966</v>
      </c>
      <c r="AN967" s="118">
        <f t="shared" si="196"/>
        <v>9.5938342968373225E-2</v>
      </c>
      <c r="AO967" s="118">
        <f t="shared" si="197"/>
        <v>0.10584839518841051</v>
      </c>
      <c r="AP967" s="118">
        <f t="shared" si="198"/>
        <v>0.10485753371149766</v>
      </c>
      <c r="AQ967" s="118">
        <f t="shared" si="199"/>
        <v>0.12068991061596317</v>
      </c>
      <c r="AR967" s="118">
        <f t="shared" si="200"/>
        <v>6.2718821659942831E-2</v>
      </c>
      <c r="AS967" s="118">
        <f t="shared" si="201"/>
        <v>0.10962806083472329</v>
      </c>
      <c r="AT967" s="118">
        <f t="shared" si="202"/>
        <v>0.13941842672810781</v>
      </c>
      <c r="AU967" s="118">
        <f t="shared" si="203"/>
        <v>5.8471578778955424E-2</v>
      </c>
      <c r="AV967" s="118">
        <f t="shared" si="204"/>
        <v>0.1091280582664359</v>
      </c>
      <c r="AW967" s="118">
        <f t="shared" si="205"/>
        <v>9.3300871247590164E-2</v>
      </c>
      <c r="AX967" s="118">
        <f t="shared" si="206"/>
        <v>1</v>
      </c>
      <c r="AY967" s="118">
        <f>SUMPRODUCT(AN967:AW967,幕後結果_最佳化!$Z$1005:$AI$1005)</f>
        <v>4.3866998777083721E-3</v>
      </c>
      <c r="AZ967" s="118">
        <f>(SUMPRODUCT(AN967:AW967,MMULT(AN967:AW967,幕後結果!$AB$9:$AK$18)))*252</f>
        <v>5.9327509691488374E-2</v>
      </c>
      <c r="BA967" s="118">
        <f t="shared" si="207"/>
        <v>0.24357239106985909</v>
      </c>
      <c r="BB967" s="113">
        <f t="shared" si="208"/>
        <v>-0.15811849591461133</v>
      </c>
      <c r="BC967" s="50"/>
      <c r="BD967" s="50"/>
    </row>
    <row r="968" spans="1:56">
      <c r="A968" s="85">
        <v>967</v>
      </c>
      <c r="B968" s="114">
        <v>0.52294476324112393</v>
      </c>
      <c r="C968" s="114">
        <v>0.65373487748507531</v>
      </c>
      <c r="D968" s="114">
        <v>0.20851752360487308</v>
      </c>
      <c r="E968" s="114">
        <v>0.30074882958631188</v>
      </c>
      <c r="F968" s="114">
        <v>0.21613654832390039</v>
      </c>
      <c r="G968" s="114">
        <v>0.63638218262332003</v>
      </c>
      <c r="H968" s="114">
        <v>0.4993413503946813</v>
      </c>
      <c r="I968" s="114">
        <v>0.65775172726261055</v>
      </c>
      <c r="J968" s="114">
        <v>0.64168696669408876</v>
      </c>
      <c r="K968" s="94">
        <v>0.57697729217051763</v>
      </c>
      <c r="L968" s="95"/>
      <c r="M968" s="96">
        <v>967</v>
      </c>
      <c r="N968" s="117">
        <v>5.7545737089927211E-2</v>
      </c>
      <c r="O968" s="117">
        <v>0.3954236676642236</v>
      </c>
      <c r="P968" s="117">
        <v>-0.81157586070543286</v>
      </c>
      <c r="Q968" s="117">
        <v>-0.52224801482690675</v>
      </c>
      <c r="R968" s="117">
        <v>-0.78530784611914417</v>
      </c>
      <c r="S968" s="117">
        <v>0.34880509947544536</v>
      </c>
      <c r="T968" s="117">
        <v>-1.6509904738026761E-3</v>
      </c>
      <c r="U968" s="114">
        <v>0.40633490007177847</v>
      </c>
      <c r="V968" s="114">
        <v>0.36297164407957644</v>
      </c>
      <c r="W968" s="88">
        <v>0.19416662404514506</v>
      </c>
      <c r="X968" s="50"/>
      <c r="Y968" s="89">
        <v>967</v>
      </c>
      <c r="Z968" s="114">
        <f>(幕後結果!$AB$2+幕後結果!$AB$4*幕後結果_最佳化!$N1969)*12/3</f>
        <v>2.3155607786063098E-2</v>
      </c>
      <c r="AA968" s="114">
        <f>(幕後結果!$AC$2+幕後結果!$AC$4*幕後結果_最佳化!$O1969)*12/3</f>
        <v>1.8676565759575017</v>
      </c>
      <c r="AB968" s="114">
        <f>(幕後結果!$AD$2+幕後結果!$AD$4*幕後結果_最佳化!$P1969)*12/3</f>
        <v>-1.4256339953659463</v>
      </c>
      <c r="AC968" s="114">
        <f>(幕後結果!$AE$2+幕後結果!$AE$4*幕後結果_最佳化!$Q1969)*12/3</f>
        <v>-0.76683003804857597</v>
      </c>
      <c r="AD968" s="114">
        <f>(幕後結果!$AF$2+幕後結果!$AF$4*幕後結果_最佳化!$R1969)*12/3</f>
        <v>-1.7997164471634732</v>
      </c>
      <c r="AE968" s="114">
        <f>(幕後結果!$AG$2+幕後結果!$AG$4*幕後結果_最佳化!$S1969)*12/3</f>
        <v>0.55044281136044826</v>
      </c>
      <c r="AF968" s="114">
        <f>(幕後結果!$AH$2+幕後結果!$AH$4*幕後結果_最佳化!$T1969)*12/3</f>
        <v>-0.41558767683274928</v>
      </c>
      <c r="AG968" s="114">
        <f>(幕後結果!$AI$2+幕後結果!$AI$4*幕後結果_最佳化!$U1969)*12/3</f>
        <v>-1.8111501037990996</v>
      </c>
      <c r="AH968" s="114">
        <f>(幕後結果!$AJ$2+幕後結果!$AJ$4*幕後結果_最佳化!$V1969)*12/3</f>
        <v>0.74275901465877714</v>
      </c>
      <c r="AI968" s="90">
        <f>(幕後結果!$AK$2+幕後結果!$AK$4*幕後結果_最佳化!$W1969)*12/3</f>
        <v>0.88610890713725798</v>
      </c>
      <c r="AJ968" s="50"/>
      <c r="AK968" s="50"/>
      <c r="AL968" s="50"/>
      <c r="AM968" s="98">
        <v>967</v>
      </c>
      <c r="AN968" s="118">
        <f t="shared" si="196"/>
        <v>0.18308108552011626</v>
      </c>
      <c r="AO968" s="118">
        <f t="shared" si="197"/>
        <v>4.6927124067408406E-2</v>
      </c>
      <c r="AP968" s="118">
        <f t="shared" si="198"/>
        <v>0.18752230649280199</v>
      </c>
      <c r="AQ968" s="118">
        <f t="shared" si="199"/>
        <v>4.2592861459597842E-2</v>
      </c>
      <c r="AR968" s="118">
        <f t="shared" si="200"/>
        <v>8.0795556624495182E-2</v>
      </c>
      <c r="AS968" s="118">
        <f t="shared" si="201"/>
        <v>9.4855814497100718E-2</v>
      </c>
      <c r="AT968" s="118">
        <f t="shared" si="202"/>
        <v>3.5079044059108798E-2</v>
      </c>
      <c r="AU968" s="118">
        <f t="shared" si="203"/>
        <v>1.9367739514312306E-2</v>
      </c>
      <c r="AV968" s="118">
        <f t="shared" si="204"/>
        <v>0.17456427513895831</v>
      </c>
      <c r="AW968" s="118">
        <f t="shared" si="205"/>
        <v>0.13521419262610038</v>
      </c>
      <c r="AX968" s="118">
        <f t="shared" si="206"/>
        <v>1.0000000000000002</v>
      </c>
      <c r="AY968" s="118">
        <f>SUMPRODUCT(AN968:AW968,幕後結果_最佳化!$Z$1005:$AI$1005)</f>
        <v>5.0022670679083642E-2</v>
      </c>
      <c r="AZ968" s="118">
        <f>(SUMPRODUCT(AN968:AW968,MMULT(AN968:AW968,幕後結果!$AB$9:$AK$18)))*252</f>
        <v>8.5865820671928897E-2</v>
      </c>
      <c r="BA968" s="118">
        <f t="shared" si="207"/>
        <v>0.29302870281241888</v>
      </c>
      <c r="BB968" s="113">
        <f t="shared" si="208"/>
        <v>2.4307075077362607E-2</v>
      </c>
      <c r="BC968" s="50"/>
      <c r="BD968" s="50"/>
    </row>
    <row r="969" spans="1:56">
      <c r="A969" s="85">
        <v>968</v>
      </c>
      <c r="B969" s="114">
        <v>5.9576986734803494E-2</v>
      </c>
      <c r="C969" s="114">
        <v>0.99170700552384616</v>
      </c>
      <c r="D969" s="114">
        <v>0.90258886443944486</v>
      </c>
      <c r="E969" s="114">
        <v>0.71309974167413825</v>
      </c>
      <c r="F969" s="114">
        <v>0.58804352560623463</v>
      </c>
      <c r="G969" s="114">
        <v>0.73761736716484783</v>
      </c>
      <c r="H969" s="114">
        <v>0.14254648061316044</v>
      </c>
      <c r="I969" s="114">
        <v>3.2922574666658377E-3</v>
      </c>
      <c r="J969" s="114">
        <v>0.76978825494289005</v>
      </c>
      <c r="K969" s="94">
        <v>0.72420716111229511</v>
      </c>
      <c r="L969" s="95"/>
      <c r="M969" s="96">
        <v>968</v>
      </c>
      <c r="N969" s="117">
        <v>-1.5583345051871518</v>
      </c>
      <c r="O969" s="117">
        <v>2.3957590599565499</v>
      </c>
      <c r="P969" s="117">
        <v>1.2964448431565034</v>
      </c>
      <c r="Q969" s="117">
        <v>0.56246313102154821</v>
      </c>
      <c r="R969" s="117">
        <v>0.22251506275618413</v>
      </c>
      <c r="S969" s="117">
        <v>0.63601711669890204</v>
      </c>
      <c r="T969" s="117">
        <v>-1.0689483109270503</v>
      </c>
      <c r="U969" s="114">
        <v>-2.7171580846067531</v>
      </c>
      <c r="V969" s="114">
        <v>0.73814969166662314</v>
      </c>
      <c r="W969" s="88">
        <v>0.59538570636665533</v>
      </c>
      <c r="X969" s="50"/>
      <c r="Y969" s="89">
        <v>968</v>
      </c>
      <c r="Z969" s="114">
        <f>(幕後結果!$AB$2+幕後結果!$AB$4*幕後結果_最佳化!$N1970)*12/3</f>
        <v>-1.9830411483343926</v>
      </c>
      <c r="AA969" s="114">
        <f>(幕後結果!$AC$2+幕後結果!$AC$4*幕後結果_最佳化!$O1970)*12/3</f>
        <v>2.8685939717082878</v>
      </c>
      <c r="AB969" s="114">
        <f>(幕後結果!$AD$2+幕後結果!$AD$4*幕後結果_最佳化!$P1970)*12/3</f>
        <v>-0.14618282038255248</v>
      </c>
      <c r="AC969" s="114">
        <f>(幕後結果!$AE$2+幕後結果!$AE$4*幕後結果_最佳化!$Q1970)*12/3</f>
        <v>-1.3634128947831392E-2</v>
      </c>
      <c r="AD969" s="114">
        <f>(幕後結果!$AF$2+幕後結果!$AF$4*幕後結果_最佳化!$R1970)*12/3</f>
        <v>-0.57453779873539634</v>
      </c>
      <c r="AE969" s="114">
        <f>(幕後結果!$AG$2+幕後結果!$AG$4*幕後結果_最佳化!$S1970)*12/3</f>
        <v>1.2821002973088556</v>
      </c>
      <c r="AF969" s="114">
        <f>(幕後結果!$AH$2+幕後結果!$AH$4*幕後結果_最佳化!$T1970)*12/3</f>
        <v>-0.48500742905081684</v>
      </c>
      <c r="AG969" s="114">
        <f>(幕後結果!$AI$2+幕後結果!$AI$4*幕後結果_最佳化!$U1970)*12/3</f>
        <v>-5.7863839918815678</v>
      </c>
      <c r="AH969" s="114">
        <f>(幕後結果!$AJ$2+幕後結果!$AJ$4*幕後結果_最佳化!$V1970)*12/3</f>
        <v>1.2193507218687982</v>
      </c>
      <c r="AI969" s="90">
        <f>(幕後結果!$AK$2+幕後結果!$AK$4*幕後結果_最佳化!$W1970)*12/3</f>
        <v>0.67932170516010026</v>
      </c>
      <c r="AJ969" s="50"/>
      <c r="AK969" s="50"/>
      <c r="AL969" s="50"/>
      <c r="AM969" s="98">
        <v>968</v>
      </c>
      <c r="AN969" s="118">
        <f t="shared" si="196"/>
        <v>0.12649981101396912</v>
      </c>
      <c r="AO969" s="118">
        <f t="shared" si="197"/>
        <v>0.12195401038797463</v>
      </c>
      <c r="AP969" s="118">
        <f t="shared" si="198"/>
        <v>0.13373983760146338</v>
      </c>
      <c r="AQ969" s="118">
        <f t="shared" si="199"/>
        <v>0.11599283273905382</v>
      </c>
      <c r="AR969" s="118">
        <f t="shared" si="200"/>
        <v>6.504596376242882E-3</v>
      </c>
      <c r="AS969" s="118">
        <f t="shared" si="201"/>
        <v>0.11351033292561769</v>
      </c>
      <c r="AT969" s="118">
        <f t="shared" si="202"/>
        <v>6.9966086891516621E-2</v>
      </c>
      <c r="AU969" s="118">
        <f t="shared" si="203"/>
        <v>1.5106414238900422E-2</v>
      </c>
      <c r="AV969" s="118">
        <f t="shared" si="204"/>
        <v>8.9017236420217041E-2</v>
      </c>
      <c r="AW969" s="118">
        <f t="shared" si="205"/>
        <v>0.20770884140504439</v>
      </c>
      <c r="AX969" s="118">
        <f t="shared" si="206"/>
        <v>1</v>
      </c>
      <c r="AY969" s="118">
        <f>SUMPRODUCT(AN969:AW969,幕後結果_最佳化!$Z$1005:$AI$1005)</f>
        <v>0.23990525942357582</v>
      </c>
      <c r="AZ969" s="118">
        <f>(SUMPRODUCT(AN969:AW969,MMULT(AN969:AW969,幕後結果!$AB$9:$AK$18)))*252</f>
        <v>7.2729013750061647E-2</v>
      </c>
      <c r="BA969" s="118">
        <f t="shared" si="207"/>
        <v>0.26968317290862187</v>
      </c>
      <c r="BB969" s="113">
        <f t="shared" si="208"/>
        <v>0.73050630967742336</v>
      </c>
      <c r="BC969" s="50"/>
      <c r="BD969" s="50"/>
    </row>
    <row r="970" spans="1:56">
      <c r="A970" s="85">
        <v>969</v>
      </c>
      <c r="B970" s="114">
        <v>0.9434490372874258</v>
      </c>
      <c r="C970" s="114">
        <v>0.7423243462488196</v>
      </c>
      <c r="D970" s="114">
        <v>0.31631112518266002</v>
      </c>
      <c r="E970" s="114">
        <v>0.9198147086649191</v>
      </c>
      <c r="F970" s="114">
        <v>0.73022727665227394</v>
      </c>
      <c r="G970" s="114">
        <v>0.22599403473146418</v>
      </c>
      <c r="H970" s="114">
        <v>0.83811176731517967</v>
      </c>
      <c r="I970" s="114">
        <v>0.90998066240438891</v>
      </c>
      <c r="J970" s="114">
        <v>0.46406588680443539</v>
      </c>
      <c r="K970" s="94">
        <v>0.2744591934859999</v>
      </c>
      <c r="L970" s="95"/>
      <c r="M970" s="96">
        <v>969</v>
      </c>
      <c r="N970" s="117">
        <v>1.584403502346537</v>
      </c>
      <c r="O970" s="117">
        <v>0.65052786655640338</v>
      </c>
      <c r="P970" s="117">
        <v>-0.47803927652957706</v>
      </c>
      <c r="Q970" s="117">
        <v>1.4038262920763172</v>
      </c>
      <c r="R970" s="117">
        <v>0.61350050842691439</v>
      </c>
      <c r="S970" s="117">
        <v>-0.75210474700933805</v>
      </c>
      <c r="T970" s="117">
        <v>0.98672705034189856</v>
      </c>
      <c r="U970" s="114">
        <v>1.3406359624582205</v>
      </c>
      <c r="V970" s="114">
        <v>-9.0195609010050096E-2</v>
      </c>
      <c r="W970" s="88">
        <v>-0.59938168573460282</v>
      </c>
      <c r="X970" s="50"/>
      <c r="Y970" s="89">
        <v>969</v>
      </c>
      <c r="Z970" s="114">
        <f>(幕後結果!$AB$2+幕後結果!$AB$4*幕後結果_最佳化!$N1971)*12/3</f>
        <v>1.9188264722299195</v>
      </c>
      <c r="AA970" s="114">
        <f>(幕後結果!$AC$2+幕後結果!$AC$4*幕後結果_最佳化!$O1971)*12/3</f>
        <v>3.1373363983838325</v>
      </c>
      <c r="AB970" s="114">
        <f>(幕後結果!$AD$2+幕後結果!$AD$4*幕後結果_最佳化!$P1971)*12/3</f>
        <v>0.68514082596921577</v>
      </c>
      <c r="AC970" s="114">
        <f>(幕後結果!$AE$2+幕後結果!$AE$4*幕後結果_最佳化!$Q1971)*12/3</f>
        <v>0.64359049762086662</v>
      </c>
      <c r="AD970" s="114">
        <f>(幕後結果!$AF$2+幕後結果!$AF$4*幕後結果_最佳化!$R1971)*12/3</f>
        <v>0.69239887617230134</v>
      </c>
      <c r="AE970" s="114">
        <f>(幕後結果!$AG$2+幕後結果!$AG$4*幕後結果_最佳化!$S1971)*12/3</f>
        <v>0.68012167255633427</v>
      </c>
      <c r="AF970" s="114">
        <f>(幕後結果!$AH$2+幕後結果!$AH$4*幕後結果_最佳化!$T1971)*12/3</f>
        <v>0.3311047115906921</v>
      </c>
      <c r="AG970" s="114">
        <f>(幕後結果!$AI$2+幕後結果!$AI$4*幕後結果_最佳化!$U1971)*12/3</f>
        <v>1.226125628020907</v>
      </c>
      <c r="AH970" s="114">
        <f>(幕後結果!$AJ$2+幕後結果!$AJ$4*幕後結果_最佳化!$V1971)*12/3</f>
        <v>1.1902729410997201</v>
      </c>
      <c r="AI970" s="90">
        <f>(幕後結果!$AK$2+幕後結果!$AK$4*幕後結果_最佳化!$W1971)*12/3</f>
        <v>1.8058461067313247</v>
      </c>
      <c r="AJ970" s="50"/>
      <c r="AK970" s="50"/>
      <c r="AL970" s="50"/>
      <c r="AM970" s="98">
        <v>969</v>
      </c>
      <c r="AN970" s="118">
        <f t="shared" si="196"/>
        <v>0.19456797634594247</v>
      </c>
      <c r="AO970" s="118">
        <f t="shared" si="197"/>
        <v>0.14146761377481459</v>
      </c>
      <c r="AP970" s="118">
        <f t="shared" si="198"/>
        <v>5.1956039799020873E-2</v>
      </c>
      <c r="AQ970" s="118">
        <f t="shared" si="199"/>
        <v>9.949773940979853E-2</v>
      </c>
      <c r="AR970" s="118">
        <f t="shared" si="200"/>
        <v>6.3885326600919739E-3</v>
      </c>
      <c r="AS970" s="118">
        <f t="shared" si="201"/>
        <v>3.6391604224792304E-2</v>
      </c>
      <c r="AT970" s="118">
        <f t="shared" si="202"/>
        <v>0.10454712037380025</v>
      </c>
      <c r="AU970" s="118">
        <f t="shared" si="203"/>
        <v>0.15832015599039026</v>
      </c>
      <c r="AV970" s="118">
        <f t="shared" si="204"/>
        <v>0.10256152129169721</v>
      </c>
      <c r="AW970" s="118">
        <f t="shared" si="205"/>
        <v>0.10430169612965162</v>
      </c>
      <c r="AX970" s="118">
        <f t="shared" si="206"/>
        <v>1</v>
      </c>
      <c r="AY970" s="118">
        <f>SUMPRODUCT(AN970:AW970,幕後結果_最佳化!$Z$1005:$AI$1005)</f>
        <v>-2.346711909733866E-2</v>
      </c>
      <c r="AZ970" s="118">
        <f>(SUMPRODUCT(AN970:AW970,MMULT(AN970:AW970,幕後結果!$AB$9:$AK$18)))*252</f>
        <v>7.3659040508424214E-2</v>
      </c>
      <c r="BA970" s="118">
        <f t="shared" si="207"/>
        <v>0.27140199061249387</v>
      </c>
      <c r="BB970" s="113">
        <f t="shared" si="208"/>
        <v>-0.24453438586637796</v>
      </c>
      <c r="BC970" s="50"/>
      <c r="BD970" s="50"/>
    </row>
    <row r="971" spans="1:56">
      <c r="A971" s="85">
        <v>970</v>
      </c>
      <c r="B971" s="114">
        <v>0.39254811430315395</v>
      </c>
      <c r="C971" s="114">
        <v>6.2753272520132741E-2</v>
      </c>
      <c r="D971" s="114">
        <v>6.3720639558696668E-2</v>
      </c>
      <c r="E971" s="114">
        <v>0.20142510137937708</v>
      </c>
      <c r="F971" s="114">
        <v>0.69130480901324565</v>
      </c>
      <c r="G971" s="114">
        <v>0.40204066714793529</v>
      </c>
      <c r="H971" s="114">
        <v>0.43117308429118939</v>
      </c>
      <c r="I971" s="114">
        <v>0.6096590554639989</v>
      </c>
      <c r="J971" s="114">
        <v>0.71423615137495555</v>
      </c>
      <c r="K971" s="94">
        <v>0.90960139364109116</v>
      </c>
      <c r="L971" s="95"/>
      <c r="M971" s="96">
        <v>970</v>
      </c>
      <c r="N971" s="117">
        <v>-0.27268387813389972</v>
      </c>
      <c r="O971" s="117">
        <v>-1.5320643942751595</v>
      </c>
      <c r="P971" s="117">
        <v>-1.5242699956586452</v>
      </c>
      <c r="Q971" s="117">
        <v>-0.83654174450883068</v>
      </c>
      <c r="R971" s="117">
        <v>0.49955225747097454</v>
      </c>
      <c r="S971" s="117">
        <v>-0.24806859439913148</v>
      </c>
      <c r="T971" s="117">
        <v>-0.17338836677892472</v>
      </c>
      <c r="U971" s="114">
        <v>0.27843052618389957</v>
      </c>
      <c r="V971" s="114">
        <v>0.56580301416463652</v>
      </c>
      <c r="W971" s="88">
        <v>1.3383044472016705</v>
      </c>
      <c r="X971" s="50"/>
      <c r="Y971" s="89">
        <v>970</v>
      </c>
      <c r="Z971" s="114">
        <f>(幕後結果!$AB$2+幕後結果!$AB$4*幕後結果_最佳化!$N1972)*12/3</f>
        <v>-0.38684110205881556</v>
      </c>
      <c r="AA971" s="114">
        <f>(幕後結果!$AC$2+幕後結果!$AC$4*幕後結果_最佳化!$O1972)*12/3</f>
        <v>-0.34056545727795773</v>
      </c>
      <c r="AB971" s="114">
        <f>(幕後結果!$AD$2+幕後結果!$AD$4*幕後結果_最佳化!$P1972)*12/3</f>
        <v>-3.3265970665249518</v>
      </c>
      <c r="AC971" s="114">
        <f>(幕後結果!$AE$2+幕後結果!$AE$4*幕後結果_最佳化!$Q1972)*12/3</f>
        <v>-1.2199063994495547</v>
      </c>
      <c r="AD971" s="114">
        <f>(幕後結果!$AF$2+幕後結果!$AF$4*幕後結果_最佳化!$R1972)*12/3</f>
        <v>-1.0419510207127929</v>
      </c>
      <c r="AE971" s="114">
        <f>(幕後結果!$AG$2+幕後結果!$AG$4*幕後結果_最佳化!$S1972)*12/3</f>
        <v>-0.34129395520135891</v>
      </c>
      <c r="AF971" s="114">
        <f>(幕後結果!$AH$2+幕後結果!$AH$4*幕後結果_最佳化!$T1972)*12/3</f>
        <v>-0.55832989576923764</v>
      </c>
      <c r="AG971" s="114">
        <f>(幕後結果!$AI$2+幕後結果!$AI$4*幕後結果_最佳化!$U1972)*12/3</f>
        <v>-1.7948486948579998</v>
      </c>
      <c r="AH971" s="114">
        <f>(幕後結果!$AJ$2+幕後結果!$AJ$4*幕後結果_最佳化!$V1972)*12/3</f>
        <v>0.30933150375252333</v>
      </c>
      <c r="AI971" s="90">
        <f>(幕後結果!$AK$2+幕後結果!$AK$4*幕後結果_最佳化!$W1972)*12/3</f>
        <v>1.6088721705565954</v>
      </c>
      <c r="AJ971" s="50"/>
      <c r="AK971" s="50"/>
      <c r="AL971" s="50"/>
      <c r="AM971" s="98">
        <v>970</v>
      </c>
      <c r="AN971" s="118">
        <f t="shared" si="196"/>
        <v>1.7338335570646578E-2</v>
      </c>
      <c r="AO971" s="118">
        <f t="shared" si="197"/>
        <v>5.5124885960478411E-2</v>
      </c>
      <c r="AP971" s="118">
        <f t="shared" si="198"/>
        <v>0.16758821150403808</v>
      </c>
      <c r="AQ971" s="118">
        <f t="shared" si="199"/>
        <v>0.19367457156793327</v>
      </c>
      <c r="AR971" s="118">
        <f t="shared" si="200"/>
        <v>8.6616426456554832E-2</v>
      </c>
      <c r="AS971" s="118">
        <f t="shared" si="201"/>
        <v>5.2691915802265182E-3</v>
      </c>
      <c r="AT971" s="118">
        <f t="shared" si="202"/>
        <v>1.821150269283716E-2</v>
      </c>
      <c r="AU971" s="118">
        <f t="shared" si="203"/>
        <v>0.14667536298161013</v>
      </c>
      <c r="AV971" s="118">
        <f t="shared" si="204"/>
        <v>0.18876850338294576</v>
      </c>
      <c r="AW971" s="118">
        <f t="shared" si="205"/>
        <v>0.12073300830272912</v>
      </c>
      <c r="AX971" s="118">
        <f t="shared" si="206"/>
        <v>0.99999999999999978</v>
      </c>
      <c r="AY971" s="118">
        <f>SUMPRODUCT(AN971:AW971,幕後結果_最佳化!$Z$1005:$AI$1005)</f>
        <v>-0.25161994896742301</v>
      </c>
      <c r="AZ971" s="118">
        <f>(SUMPRODUCT(AN971:AW971,MMULT(AN971:AW971,幕後結果!$AB$9:$AK$18)))*252</f>
        <v>7.2183546563889672E-2</v>
      </c>
      <c r="BA971" s="118">
        <f t="shared" si="207"/>
        <v>0.26866995843206898</v>
      </c>
      <c r="BB971" s="113">
        <f t="shared" si="208"/>
        <v>-1.0962146668210022</v>
      </c>
      <c r="BC971" s="50"/>
      <c r="BD971" s="50"/>
    </row>
    <row r="972" spans="1:56">
      <c r="A972" s="85">
        <v>971</v>
      </c>
      <c r="B972" s="114">
        <v>0.7084067551114841</v>
      </c>
      <c r="C972" s="114">
        <v>0.17716884178106351</v>
      </c>
      <c r="D972" s="114">
        <v>0.27795443195385916</v>
      </c>
      <c r="E972" s="114">
        <v>0.30324274674814777</v>
      </c>
      <c r="F972" s="114">
        <v>0.12427057695393207</v>
      </c>
      <c r="G972" s="114">
        <v>0.72826406175844993</v>
      </c>
      <c r="H972" s="114">
        <v>0.12335122941247523</v>
      </c>
      <c r="I972" s="114">
        <v>0.21126178201557622</v>
      </c>
      <c r="J972" s="114">
        <v>0.6328477839495863</v>
      </c>
      <c r="K972" s="94">
        <v>0.53948159473161916</v>
      </c>
      <c r="L972" s="95"/>
      <c r="M972" s="96">
        <v>971</v>
      </c>
      <c r="N972" s="117">
        <v>0.54873621425950103</v>
      </c>
      <c r="O972" s="117">
        <v>-0.92620840856758802</v>
      </c>
      <c r="P972" s="117">
        <v>-0.58892905819470998</v>
      </c>
      <c r="Q972" s="117">
        <v>-0.51509663577066989</v>
      </c>
      <c r="R972" s="117">
        <v>-1.1539000372751773</v>
      </c>
      <c r="S972" s="117">
        <v>0.60757124578205324</v>
      </c>
      <c r="T972" s="117">
        <v>-1.1583960292716919</v>
      </c>
      <c r="U972" s="114">
        <v>-0.80205081601772499</v>
      </c>
      <c r="V972" s="114">
        <v>0.33940529254085039</v>
      </c>
      <c r="W972" s="88">
        <v>9.9127786200507551E-2</v>
      </c>
      <c r="X972" s="50"/>
      <c r="Y972" s="89">
        <v>971</v>
      </c>
      <c r="Z972" s="114">
        <f>(幕後結果!$AB$2+幕後結果!$AB$4*幕後結果_最佳化!$N1973)*12/3</f>
        <v>0.63299333966290616</v>
      </c>
      <c r="AA972" s="114">
        <f>(幕後結果!$AC$2+幕後結果!$AC$4*幕後結果_最佳化!$O1973)*12/3</f>
        <v>0.82645550092984077</v>
      </c>
      <c r="AB972" s="114">
        <f>(幕後結果!$AD$2+幕後結果!$AD$4*幕後結果_最佳化!$P1973)*12/3</f>
        <v>-1.2065223097143971</v>
      </c>
      <c r="AC972" s="114">
        <f>(幕後結果!$AE$2+幕後結果!$AE$4*幕後結果_最佳化!$Q1973)*12/3</f>
        <v>-0.86601250964558962</v>
      </c>
      <c r="AD972" s="114">
        <f>(幕後結果!$AF$2+幕後結果!$AF$4*幕後結果_最佳化!$R1973)*12/3</f>
        <v>-2.138081742494605</v>
      </c>
      <c r="AE972" s="114">
        <f>(幕後結果!$AG$2+幕後結果!$AG$4*幕後結果_最佳化!$S1973)*12/3</f>
        <v>0.61597865644185434</v>
      </c>
      <c r="AF972" s="114">
        <f>(幕後結果!$AH$2+幕後結果!$AH$4*幕後結果_最佳化!$T1973)*12/3</f>
        <v>-0.96215418383568829</v>
      </c>
      <c r="AG972" s="114">
        <f>(幕後結果!$AI$2+幕後結果!$AI$4*幕後結果_最佳化!$U1973)*12/3</f>
        <v>-3.138620228698779</v>
      </c>
      <c r="AH972" s="114">
        <f>(幕後結果!$AJ$2+幕後結果!$AJ$4*幕後結果_最佳化!$V1973)*12/3</f>
        <v>0.33417276375442057</v>
      </c>
      <c r="AI972" s="90">
        <f>(幕後結果!$AK$2+幕後結果!$AK$4*幕後結果_最佳化!$W1973)*12/3</f>
        <v>0.41689328167722955</v>
      </c>
      <c r="AJ972" s="50"/>
      <c r="AK972" s="50"/>
      <c r="AL972" s="50"/>
      <c r="AM972" s="98">
        <v>971</v>
      </c>
      <c r="AN972" s="118">
        <f t="shared" si="196"/>
        <v>1.1266256828502363E-2</v>
      </c>
      <c r="AO972" s="118">
        <f t="shared" si="197"/>
        <v>8.0077415173354399E-2</v>
      </c>
      <c r="AP972" s="118">
        <f t="shared" si="198"/>
        <v>0.17770840790577055</v>
      </c>
      <c r="AQ972" s="118">
        <f t="shared" si="199"/>
        <v>7.8167539671533962E-2</v>
      </c>
      <c r="AR972" s="118">
        <f t="shared" si="200"/>
        <v>0.10558058939935708</v>
      </c>
      <c r="AS972" s="118">
        <f t="shared" si="201"/>
        <v>0.13790559793537971</v>
      </c>
      <c r="AT972" s="118">
        <f t="shared" si="202"/>
        <v>3.353442243757386E-2</v>
      </c>
      <c r="AU972" s="118">
        <f t="shared" si="203"/>
        <v>0.18642194336615953</v>
      </c>
      <c r="AV972" s="118">
        <f t="shared" si="204"/>
        <v>0.16464460957737273</v>
      </c>
      <c r="AW972" s="118">
        <f t="shared" si="205"/>
        <v>2.4693217704995895E-2</v>
      </c>
      <c r="AX972" s="118">
        <f t="shared" si="206"/>
        <v>1.0000000000000002</v>
      </c>
      <c r="AY972" s="118">
        <f>SUMPRODUCT(AN972:AW972,幕後結果_最佳化!$Z$1005:$AI$1005)</f>
        <v>-0.2921606192424348</v>
      </c>
      <c r="AZ972" s="118">
        <f>(SUMPRODUCT(AN972:AW972,MMULT(AN972:AW972,幕後結果!$AB$9:$AK$18)))*252</f>
        <v>8.5381155784992793E-2</v>
      </c>
      <c r="BA972" s="118">
        <f t="shared" si="207"/>
        <v>0.29220054035711979</v>
      </c>
      <c r="BB972" s="113">
        <f t="shared" si="208"/>
        <v>-1.1466803546390865</v>
      </c>
      <c r="BC972" s="50"/>
      <c r="BD972" s="50"/>
    </row>
    <row r="973" spans="1:56">
      <c r="A973" s="85">
        <v>972</v>
      </c>
      <c r="B973" s="114">
        <v>4.0851683014063056E-2</v>
      </c>
      <c r="C973" s="114">
        <v>0.32641208216176887</v>
      </c>
      <c r="D973" s="114">
        <v>0.6340276483719085</v>
      </c>
      <c r="E973" s="114">
        <v>0.82309487106739532</v>
      </c>
      <c r="F973" s="114">
        <v>0.67578190209682054</v>
      </c>
      <c r="G973" s="114">
        <v>0.9007930896488241</v>
      </c>
      <c r="H973" s="114">
        <v>0.50820620550871731</v>
      </c>
      <c r="I973" s="114">
        <v>0.75751874030917299</v>
      </c>
      <c r="J973" s="114">
        <v>0.60006668737576874</v>
      </c>
      <c r="K973" s="94">
        <v>0.10712764348529635</v>
      </c>
      <c r="L973" s="95"/>
      <c r="M973" s="96">
        <v>972</v>
      </c>
      <c r="N973" s="117">
        <v>-1.7408871246266977</v>
      </c>
      <c r="O973" s="117">
        <v>-0.44984228681275301</v>
      </c>
      <c r="P973" s="117">
        <v>0.34253979221524916</v>
      </c>
      <c r="Q973" s="117">
        <v>0.92722397399205025</v>
      </c>
      <c r="R973" s="117">
        <v>0.45593572921452413</v>
      </c>
      <c r="S973" s="117">
        <v>1.2860837900503315</v>
      </c>
      <c r="T973" s="117">
        <v>2.0571357563916495E-2</v>
      </c>
      <c r="U973" s="114">
        <v>0.6983433110776408</v>
      </c>
      <c r="V973" s="114">
        <v>0.25351971895856129</v>
      </c>
      <c r="W973" s="88">
        <v>-1.2419492507318171</v>
      </c>
      <c r="X973" s="50"/>
      <c r="Y973" s="89">
        <v>972</v>
      </c>
      <c r="Z973" s="114">
        <f>(幕後結果!$AB$2+幕後結果!$AB$4*幕後結果_最佳化!$N1974)*12/3</f>
        <v>-2.2096894254522641</v>
      </c>
      <c r="AA973" s="114">
        <f>(幕後結果!$AC$2+幕後結果!$AC$4*幕後結果_最佳化!$O1974)*12/3</f>
        <v>-0.19047962130334217</v>
      </c>
      <c r="AB973" s="114">
        <f>(幕後結果!$AD$2+幕後結果!$AD$4*幕後結果_最佳化!$P1974)*12/3</f>
        <v>-2.5189943900313976</v>
      </c>
      <c r="AC973" s="114">
        <f>(幕後結果!$AE$2+幕後結果!$AE$4*幕後結果_最佳化!$Q1974)*12/3</f>
        <v>-0.12338953951303638</v>
      </c>
      <c r="AD973" s="114">
        <f>(幕後結果!$AF$2+幕後結果!$AF$4*幕後結果_最佳化!$R1974)*12/3</f>
        <v>-0.8953607836364853</v>
      </c>
      <c r="AE973" s="114">
        <f>(幕後結果!$AG$2+幕後結果!$AG$4*幕後結果_最佳化!$S1974)*12/3</f>
        <v>1.2782335364072273</v>
      </c>
      <c r="AF973" s="114">
        <f>(幕後結果!$AH$2+幕後結果!$AH$4*幕後結果_最佳化!$T1974)*12/3</f>
        <v>-0.15495092836289057</v>
      </c>
      <c r="AG973" s="114">
        <f>(幕後結果!$AI$2+幕後結果!$AI$4*幕後結果_最佳化!$U1974)*12/3</f>
        <v>-0.71391500907757965</v>
      </c>
      <c r="AH973" s="114">
        <f>(幕後結果!$AJ$2+幕後結果!$AJ$4*幕後結果_最佳化!$V1974)*12/3</f>
        <v>0.95880413255630759</v>
      </c>
      <c r="AI973" s="90">
        <f>(幕後結果!$AK$2+幕後結果!$AK$4*幕後結果_最佳化!$W1974)*12/3</f>
        <v>1.4322017261646502E-2</v>
      </c>
      <c r="AJ973" s="50"/>
      <c r="AK973" s="50"/>
      <c r="AL973" s="50"/>
      <c r="AM973" s="98">
        <v>972</v>
      </c>
      <c r="AN973" s="118">
        <f t="shared" si="196"/>
        <v>0.12659465231900024</v>
      </c>
      <c r="AO973" s="118">
        <f t="shared" si="197"/>
        <v>0.11378049330535996</v>
      </c>
      <c r="AP973" s="118">
        <f t="shared" si="198"/>
        <v>5.5802800080160822E-2</v>
      </c>
      <c r="AQ973" s="118">
        <f t="shared" si="199"/>
        <v>8.0622776244660133E-2</v>
      </c>
      <c r="AR973" s="118">
        <f t="shared" si="200"/>
        <v>8.807787364393891E-3</v>
      </c>
      <c r="AS973" s="118">
        <f t="shared" si="201"/>
        <v>0.13645576879903948</v>
      </c>
      <c r="AT973" s="118">
        <f t="shared" si="202"/>
        <v>0.15961281359334212</v>
      </c>
      <c r="AU973" s="118">
        <f t="shared" si="203"/>
        <v>7.6692325975581677E-2</v>
      </c>
      <c r="AV973" s="118">
        <f t="shared" si="204"/>
        <v>0.16877519566417101</v>
      </c>
      <c r="AW973" s="118">
        <f t="shared" si="205"/>
        <v>7.2855386654290741E-2</v>
      </c>
      <c r="AX973" s="118">
        <f t="shared" si="206"/>
        <v>1</v>
      </c>
      <c r="AY973" s="118">
        <f>SUMPRODUCT(AN973:AW973,幕後結果_最佳化!$Z$1005:$AI$1005)</f>
        <v>0.11842252045749924</v>
      </c>
      <c r="AZ973" s="118">
        <f>(SUMPRODUCT(AN973:AW973,MMULT(AN973:AW973,幕後結果!$AB$9:$AK$18)))*252</f>
        <v>5.3573766113715969E-2</v>
      </c>
      <c r="BA973" s="118">
        <f t="shared" si="207"/>
        <v>0.23146007455653334</v>
      </c>
      <c r="BB973" s="113">
        <f t="shared" si="208"/>
        <v>0.32628746276089671</v>
      </c>
      <c r="BC973" s="50"/>
      <c r="BD973" s="50"/>
    </row>
    <row r="974" spans="1:56">
      <c r="A974" s="85">
        <v>973</v>
      </c>
      <c r="B974" s="114">
        <v>0.45519886818944388</v>
      </c>
      <c r="C974" s="114">
        <v>0.161129635309472</v>
      </c>
      <c r="D974" s="114">
        <v>9.7546119110235585E-2</v>
      </c>
      <c r="E974" s="114">
        <v>0.22167698834372418</v>
      </c>
      <c r="F974" s="114">
        <v>0.59122190666505325</v>
      </c>
      <c r="G974" s="114">
        <v>0.61575176268574561</v>
      </c>
      <c r="H974" s="114">
        <v>0.45568877494862492</v>
      </c>
      <c r="I974" s="114">
        <v>0.21079053782207291</v>
      </c>
      <c r="J974" s="114">
        <v>0.18120983269311108</v>
      </c>
      <c r="K974" s="94">
        <v>0.10808792670783007</v>
      </c>
      <c r="L974" s="95"/>
      <c r="M974" s="96">
        <v>973</v>
      </c>
      <c r="N974" s="117">
        <v>-0.11253687125433776</v>
      </c>
      <c r="O974" s="117">
        <v>-0.98982580274715004</v>
      </c>
      <c r="P974" s="117">
        <v>-1.2956611887284202</v>
      </c>
      <c r="Q974" s="117">
        <v>-0.76654182269099103</v>
      </c>
      <c r="R974" s="117">
        <v>0.2306893000480241</v>
      </c>
      <c r="S974" s="117">
        <v>0.29434214048242074</v>
      </c>
      <c r="T974" s="117">
        <v>-0.11130114193879366</v>
      </c>
      <c r="U974" s="114">
        <v>-0.80368126699723919</v>
      </c>
      <c r="V974" s="114">
        <v>-0.91076413118774502</v>
      </c>
      <c r="W974" s="88">
        <v>-1.236760923012703</v>
      </c>
      <c r="X974" s="50"/>
      <c r="Y974" s="89">
        <v>973</v>
      </c>
      <c r="Z974" s="114">
        <f>(幕後結果!$AB$2+幕後結果!$AB$4*幕後結果_最佳化!$N1975)*12/3</f>
        <v>-0.18801052210728117</v>
      </c>
      <c r="AA974" s="114">
        <f>(幕後結果!$AC$2+幕後結果!$AC$4*幕後結果_最佳化!$O1975)*12/3</f>
        <v>0.32496584599632539</v>
      </c>
      <c r="AB974" s="114">
        <f>(幕後結果!$AD$2+幕後結果!$AD$4*幕後結果_最佳化!$P1975)*12/3</f>
        <v>-2.6894604349045381</v>
      </c>
      <c r="AC974" s="114">
        <f>(幕後結果!$AE$2+幕後結果!$AE$4*幕後結果_最佳化!$Q1975)*12/3</f>
        <v>-1.0975629035031385</v>
      </c>
      <c r="AD974" s="114">
        <f>(幕後結果!$AF$2+幕後結果!$AF$4*幕後結果_最佳化!$R1975)*12/3</f>
        <v>-1.1312996177491708</v>
      </c>
      <c r="AE974" s="114">
        <f>(幕後結果!$AG$2+幕後結果!$AG$4*幕後結果_最佳化!$S1975)*12/3</f>
        <v>0.27956886575810125</v>
      </c>
      <c r="AF974" s="114">
        <f>(幕後結果!$AH$2+幕後結果!$AH$4*幕後結果_最佳化!$T1975)*12/3</f>
        <v>-0.5135353027256665</v>
      </c>
      <c r="AG974" s="114">
        <f>(幕後結果!$AI$2+幕後結果!$AI$4*幕後結果_最佳化!$U1975)*12/3</f>
        <v>-3.2161742871069898</v>
      </c>
      <c r="AH974" s="114">
        <f>(幕後結果!$AJ$2+幕後結果!$AJ$4*幕後結果_最佳化!$V1975)*12/3</f>
        <v>-0.19234808727967667</v>
      </c>
      <c r="AI974" s="90">
        <f>(幕後結果!$AK$2+幕後結果!$AK$4*幕後結果_最佳化!$W1975)*12/3</f>
        <v>-0.62429374120900138</v>
      </c>
      <c r="AJ974" s="50"/>
      <c r="AK974" s="50"/>
      <c r="AL974" s="50"/>
      <c r="AM974" s="98">
        <v>973</v>
      </c>
      <c r="AN974" s="118">
        <f t="shared" si="196"/>
        <v>0.14741502199099693</v>
      </c>
      <c r="AO974" s="118">
        <f t="shared" si="197"/>
        <v>8.1705650363033025E-2</v>
      </c>
      <c r="AP974" s="118">
        <f t="shared" si="198"/>
        <v>7.1326947247283126E-2</v>
      </c>
      <c r="AQ974" s="118">
        <f t="shared" si="199"/>
        <v>6.3939728342290114E-2</v>
      </c>
      <c r="AR974" s="118">
        <f t="shared" si="200"/>
        <v>0.11797696776097485</v>
      </c>
      <c r="AS974" s="118">
        <f t="shared" si="201"/>
        <v>3.4606506360317243E-2</v>
      </c>
      <c r="AT974" s="118">
        <f t="shared" si="202"/>
        <v>0.14748134208336725</v>
      </c>
      <c r="AU974" s="118">
        <f t="shared" si="203"/>
        <v>3.6341789625221194E-2</v>
      </c>
      <c r="AV974" s="118">
        <f t="shared" si="204"/>
        <v>0.15933313017477799</v>
      </c>
      <c r="AW974" s="118">
        <f t="shared" si="205"/>
        <v>0.13987291605173827</v>
      </c>
      <c r="AX974" s="118">
        <f t="shared" si="206"/>
        <v>1</v>
      </c>
      <c r="AY974" s="118">
        <f>SUMPRODUCT(AN974:AW974,幕後結果_最佳化!$Z$1005:$AI$1005)</f>
        <v>4.5233246887715239E-2</v>
      </c>
      <c r="AZ974" s="118">
        <f>(SUMPRODUCT(AN974:AW974,MMULT(AN974:AW974,幕後結果!$AB$9:$AK$18)))*252</f>
        <v>5.7466508542087312E-2</v>
      </c>
      <c r="BA974" s="118">
        <f t="shared" si="207"/>
        <v>0.23972173147649195</v>
      </c>
      <c r="BB974" s="113">
        <f t="shared" si="208"/>
        <v>9.7331471508416249E-3</v>
      </c>
      <c r="BC974" s="50"/>
      <c r="BD974" s="50"/>
    </row>
    <row r="975" spans="1:56">
      <c r="A975" s="85">
        <v>974</v>
      </c>
      <c r="B975" s="114">
        <v>0.710067440171118</v>
      </c>
      <c r="C975" s="114">
        <v>1.3785057219096952E-2</v>
      </c>
      <c r="D975" s="114">
        <v>0.4896803753598471</v>
      </c>
      <c r="E975" s="114">
        <v>0.82345507408087593</v>
      </c>
      <c r="F975" s="114">
        <v>0.12423216452677699</v>
      </c>
      <c r="G975" s="114">
        <v>0.35129972831449785</v>
      </c>
      <c r="H975" s="114">
        <v>0.6854253583883152</v>
      </c>
      <c r="I975" s="114">
        <v>0.44292039993210142</v>
      </c>
      <c r="J975" s="114">
        <v>0.96178978503584123</v>
      </c>
      <c r="K975" s="94">
        <v>0.92829090712148599</v>
      </c>
      <c r="L975" s="95"/>
      <c r="M975" s="96">
        <v>974</v>
      </c>
      <c r="N975" s="117">
        <v>0.55358174861567522</v>
      </c>
      <c r="O975" s="117">
        <v>-2.2033496444742857</v>
      </c>
      <c r="P975" s="117">
        <v>-2.5870348346142442E-2</v>
      </c>
      <c r="Q975" s="117">
        <v>0.92861267290052874</v>
      </c>
      <c r="R975" s="117">
        <v>-1.1540874232129659</v>
      </c>
      <c r="S975" s="117">
        <v>-0.38181383415970488</v>
      </c>
      <c r="T975" s="117">
        <v>0.48292458716749548</v>
      </c>
      <c r="U975" s="114">
        <v>-0.14356902729539398</v>
      </c>
      <c r="V975" s="114">
        <v>1.7718441593794867</v>
      </c>
      <c r="W975" s="88">
        <v>1.4631798031453118</v>
      </c>
      <c r="X975" s="50"/>
      <c r="Y975" s="89">
        <v>974</v>
      </c>
      <c r="Z975" s="114">
        <f>(幕後結果!$AB$2+幕後結果!$AB$4*幕後結果_最佳化!$N1976)*12/3</f>
        <v>0.63900931476594236</v>
      </c>
      <c r="AA975" s="114">
        <f>(幕後結果!$AC$2+幕後結果!$AC$4*幕後結果_最佳化!$O1976)*12/3</f>
        <v>-0.48930704605466868</v>
      </c>
      <c r="AB975" s="114">
        <f>(幕後結果!$AD$2+幕後結果!$AD$4*幕後結果_最佳化!$P1976)*12/3</f>
        <v>-1.1405286275665927</v>
      </c>
      <c r="AC975" s="114">
        <f>(幕後結果!$AE$2+幕後結果!$AE$4*幕後結果_最佳化!$Q1976)*12/3</f>
        <v>-9.3187666610280218E-2</v>
      </c>
      <c r="AD975" s="114">
        <f>(幕後結果!$AF$2+幕後結果!$AF$4*幕後結果_最佳化!$R1976)*12/3</f>
        <v>-1.9660524090375284</v>
      </c>
      <c r="AE975" s="114">
        <f>(幕後結果!$AG$2+幕後結果!$AG$4*幕後結果_最佳化!$S1976)*12/3</f>
        <v>-0.2162675503326347</v>
      </c>
      <c r="AF975" s="114">
        <f>(幕後結果!$AH$2+幕後結果!$AH$4*幕後結果_最佳化!$T1976)*12/3</f>
        <v>-0.16673344123148046</v>
      </c>
      <c r="AG975" s="114">
        <f>(幕後結果!$AI$2+幕後結果!$AI$4*幕後結果_最佳化!$U1976)*12/3</f>
        <v>-1.2054557165569642</v>
      </c>
      <c r="AH975" s="114">
        <f>(幕後結果!$AJ$2+幕後結果!$AJ$4*幕後結果_最佳化!$V1976)*12/3</f>
        <v>1.4707604807780612</v>
      </c>
      <c r="AI975" s="90">
        <f>(幕後結果!$AK$2+幕後結果!$AK$4*幕後結果_最佳化!$W1976)*12/3</f>
        <v>2.3463208455731515</v>
      </c>
      <c r="AJ975" s="50"/>
      <c r="AK975" s="50"/>
      <c r="AL975" s="50"/>
      <c r="AM975" s="98">
        <v>974</v>
      </c>
      <c r="AN975" s="118">
        <f t="shared" si="196"/>
        <v>1.6543749415708325E-2</v>
      </c>
      <c r="AO975" s="118">
        <f t="shared" si="197"/>
        <v>0.13459690877080635</v>
      </c>
      <c r="AP975" s="118">
        <f t="shared" si="198"/>
        <v>1.8928851202527592E-2</v>
      </c>
      <c r="AQ975" s="118">
        <f t="shared" si="199"/>
        <v>0.24798609367968452</v>
      </c>
      <c r="AR975" s="118">
        <f t="shared" si="200"/>
        <v>6.5838614127134279E-2</v>
      </c>
      <c r="AS975" s="118">
        <f t="shared" si="201"/>
        <v>0.22810360435902155</v>
      </c>
      <c r="AT975" s="118">
        <f t="shared" si="202"/>
        <v>2.4309165405732844E-2</v>
      </c>
      <c r="AU975" s="118">
        <f t="shared" si="203"/>
        <v>1.418880034542544E-2</v>
      </c>
      <c r="AV975" s="118">
        <f t="shared" si="204"/>
        <v>0.22934311457644774</v>
      </c>
      <c r="AW975" s="118">
        <f t="shared" si="205"/>
        <v>2.0161098117511298E-2</v>
      </c>
      <c r="AX975" s="118">
        <f t="shared" si="206"/>
        <v>0.99999999999999989</v>
      </c>
      <c r="AY975" s="118">
        <f>SUMPRODUCT(AN975:AW975,幕後結果_最佳化!$Z$1005:$AI$1005)</f>
        <v>0.22489319736060701</v>
      </c>
      <c r="AZ975" s="118">
        <f>(SUMPRODUCT(AN975:AW975,MMULT(AN975:AW975,幕後結果!$AB$9:$AK$18)))*252</f>
        <v>5.1885660219727396E-2</v>
      </c>
      <c r="BA975" s="118">
        <f t="shared" si="207"/>
        <v>0.22778424049904636</v>
      </c>
      <c r="BB975" s="113">
        <f t="shared" si="208"/>
        <v>0.79897185583112784</v>
      </c>
      <c r="BC975" s="50"/>
      <c r="BD975" s="50"/>
    </row>
    <row r="976" spans="1:56">
      <c r="A976" s="85">
        <v>975</v>
      </c>
      <c r="B976" s="114">
        <v>0.70819225850682477</v>
      </c>
      <c r="C976" s="114">
        <v>0.38969003350085352</v>
      </c>
      <c r="D976" s="114">
        <v>0.20525059397949375</v>
      </c>
      <c r="E976" s="114">
        <v>0.16208057828863232</v>
      </c>
      <c r="F976" s="114">
        <v>0.78666540807563257</v>
      </c>
      <c r="G976" s="114">
        <v>0.63783505932122919</v>
      </c>
      <c r="H976" s="114">
        <v>0.5908536934831583</v>
      </c>
      <c r="I976" s="114">
        <v>0.1446295224021279</v>
      </c>
      <c r="J976" s="114">
        <v>0.24537596215106805</v>
      </c>
      <c r="K976" s="94">
        <v>0.52334926944199633</v>
      </c>
      <c r="L976" s="95"/>
      <c r="M976" s="96">
        <v>975</v>
      </c>
      <c r="N976" s="117">
        <v>0.54811129855863305</v>
      </c>
      <c r="O976" s="117">
        <v>-0.28012700472003965</v>
      </c>
      <c r="P976" s="117">
        <v>-0.82301196740856197</v>
      </c>
      <c r="Q976" s="117">
        <v>-0.98594285305812557</v>
      </c>
      <c r="R976" s="117">
        <v>0.79490428095352683</v>
      </c>
      <c r="S976" s="117">
        <v>0.35267796397093615</v>
      </c>
      <c r="T976" s="117">
        <v>0.22974154108866104</v>
      </c>
      <c r="U976" s="114">
        <v>-1.0597484714325549</v>
      </c>
      <c r="V976" s="114">
        <v>-0.68911337419810959</v>
      </c>
      <c r="W976" s="88">
        <v>5.8561393864108441E-2</v>
      </c>
      <c r="X976" s="50"/>
      <c r="Y976" s="89">
        <v>975</v>
      </c>
      <c r="Z976" s="114">
        <f>(幕後結果!$AB$2+幕後結果!$AB$4*幕後結果_最佳化!$N1977)*12/3</f>
        <v>0.63221747532647288</v>
      </c>
      <c r="AA976" s="114">
        <f>(幕後結果!$AC$2+幕後結果!$AC$4*幕後結果_最佳化!$O1977)*12/3</f>
        <v>1.4932782817097141</v>
      </c>
      <c r="AB976" s="114">
        <f>(幕後結果!$AD$2+幕後結果!$AD$4*幕後結果_最佳化!$P1977)*12/3</f>
        <v>-1.1848320877282186</v>
      </c>
      <c r="AC976" s="114">
        <f>(幕後結果!$AE$2+幕後結果!$AE$4*幕後結果_最佳化!$Q1977)*12/3</f>
        <v>-1.0913523944541841</v>
      </c>
      <c r="AD976" s="114">
        <f>(幕後結果!$AF$2+幕後結果!$AF$4*幕後結果_最佳化!$R1977)*12/3</f>
        <v>-0.14792348157077462</v>
      </c>
      <c r="AE976" s="114">
        <f>(幕後結果!$AG$2+幕後結果!$AG$4*幕後結果_最佳化!$S1977)*12/3</f>
        <v>0.76404393625364797</v>
      </c>
      <c r="AF976" s="114">
        <f>(幕後結果!$AH$2+幕後結果!$AH$4*幕後結果_最佳化!$T1977)*12/3</f>
        <v>-0.34507826312981832</v>
      </c>
      <c r="AG976" s="114">
        <f>(幕後結果!$AI$2+幕後結果!$AI$4*幕後結果_最佳化!$U1977)*12/3</f>
        <v>-3.1252601948425567</v>
      </c>
      <c r="AH976" s="114">
        <f>(幕後結果!$AJ$2+幕後結果!$AJ$4*幕後結果_最佳化!$V1977)*12/3</f>
        <v>0.11694151993743018</v>
      </c>
      <c r="AI976" s="90">
        <f>(幕後結果!$AK$2+幕後結果!$AK$4*幕後結果_最佳化!$W1977)*12/3</f>
        <v>0.57801863907663997</v>
      </c>
      <c r="AJ976" s="50"/>
      <c r="AK976" s="50"/>
      <c r="AL976" s="50"/>
      <c r="AM976" s="98">
        <v>975</v>
      </c>
      <c r="AN976" s="118">
        <f t="shared" si="196"/>
        <v>0.16318159217652128</v>
      </c>
      <c r="AO976" s="118">
        <f t="shared" si="197"/>
        <v>9.16964610258654E-2</v>
      </c>
      <c r="AP976" s="118">
        <f t="shared" si="198"/>
        <v>8.1921905392185038E-2</v>
      </c>
      <c r="AQ976" s="118">
        <f t="shared" si="199"/>
        <v>0.11398269389484655</v>
      </c>
      <c r="AR976" s="118">
        <f t="shared" si="200"/>
        <v>0.16698410573088909</v>
      </c>
      <c r="AS976" s="118">
        <f t="shared" si="201"/>
        <v>0.16288111295532454</v>
      </c>
      <c r="AT976" s="118">
        <f t="shared" si="202"/>
        <v>6.3700893929276567E-2</v>
      </c>
      <c r="AU976" s="118">
        <f t="shared" si="203"/>
        <v>4.2214388882631827E-2</v>
      </c>
      <c r="AV976" s="118">
        <f t="shared" si="204"/>
        <v>4.7790857938364927E-2</v>
      </c>
      <c r="AW976" s="118">
        <f t="shared" si="205"/>
        <v>6.5645988074094691E-2</v>
      </c>
      <c r="AX976" s="118">
        <f t="shared" si="206"/>
        <v>1</v>
      </c>
      <c r="AY976" s="118">
        <f>SUMPRODUCT(AN976:AW976,幕後結果_最佳化!$Z$1005:$AI$1005)</f>
        <v>-7.5659371173167983E-2</v>
      </c>
      <c r="AZ976" s="118">
        <f>(SUMPRODUCT(AN976:AW976,MMULT(AN976:AW976,幕後結果!$AB$9:$AK$18)))*252</f>
        <v>7.6393820429477732E-2</v>
      </c>
      <c r="BA976" s="118">
        <f t="shared" si="207"/>
        <v>0.27639432054490143</v>
      </c>
      <c r="BB976" s="113">
        <f t="shared" si="208"/>
        <v>-0.42895009904484455</v>
      </c>
      <c r="BC976" s="50"/>
      <c r="BD976" s="50"/>
    </row>
    <row r="977" spans="1:56">
      <c r="A977" s="85">
        <v>976</v>
      </c>
      <c r="B977" s="114">
        <v>0.79430718755619778</v>
      </c>
      <c r="C977" s="114">
        <v>0.22188404777578374</v>
      </c>
      <c r="D977" s="114">
        <v>0.39190678622395203</v>
      </c>
      <c r="E977" s="114">
        <v>0.92665516045579244</v>
      </c>
      <c r="F977" s="114">
        <v>0.35097309454809622</v>
      </c>
      <c r="G977" s="114">
        <v>0.46260256609215822</v>
      </c>
      <c r="H977" s="114">
        <v>0.19396189940400421</v>
      </c>
      <c r="I977" s="114">
        <v>0.77000974934506194</v>
      </c>
      <c r="J977" s="114">
        <v>0.38195215115993553</v>
      </c>
      <c r="K977" s="94">
        <v>0.48626547032753553</v>
      </c>
      <c r="L977" s="95"/>
      <c r="M977" s="96">
        <v>976</v>
      </c>
      <c r="N977" s="117">
        <v>0.82145767195366715</v>
      </c>
      <c r="O977" s="117">
        <v>-0.76584573833115899</v>
      </c>
      <c r="P977" s="117">
        <v>-0.27435272125034871</v>
      </c>
      <c r="Q977" s="117">
        <v>1.4513239363289738</v>
      </c>
      <c r="R977" s="117">
        <v>-0.38269464005150017</v>
      </c>
      <c r="S977" s="117">
        <v>-9.3879180695993561E-2</v>
      </c>
      <c r="T977" s="117">
        <v>-0.8633886843813503</v>
      </c>
      <c r="U977" s="114">
        <v>0.73887895694817229</v>
      </c>
      <c r="V977" s="114">
        <v>-0.30035773029240531</v>
      </c>
      <c r="W977" s="88">
        <v>-3.4434164037236543E-2</v>
      </c>
      <c r="X977" s="50"/>
      <c r="Y977" s="89">
        <v>976</v>
      </c>
      <c r="Z977" s="114">
        <f>(幕後結果!$AB$2+幕後結果!$AB$4*幕後結果_最佳化!$N1978)*12/3</f>
        <v>0.9715907737026126</v>
      </c>
      <c r="AA977" s="114">
        <f>(幕後結果!$AC$2+幕後結果!$AC$4*幕後結果_最佳化!$O1978)*12/3</f>
        <v>1.1717963051448137</v>
      </c>
      <c r="AB977" s="114">
        <f>(幕後結果!$AD$2+幕後結果!$AD$4*幕後結果_最佳化!$P1978)*12/3</f>
        <v>-0.51528500775827024</v>
      </c>
      <c r="AC977" s="114">
        <f>(幕後結果!$AE$2+幕後結果!$AE$4*幕後結果_最佳化!$Q1978)*12/3</f>
        <v>0.43365071072752975</v>
      </c>
      <c r="AD977" s="114">
        <f>(幕後結果!$AF$2+幕後結果!$AF$4*幕後結果_最佳化!$R1978)*12/3</f>
        <v>-0.80188622986126623</v>
      </c>
      <c r="AE977" s="114">
        <f>(幕後結果!$AG$2+幕後結果!$AG$4*幕後結果_最佳化!$S1978)*12/3</f>
        <v>0.61409017462981186</v>
      </c>
      <c r="AF977" s="114">
        <f>(幕後結果!$AH$2+幕後結果!$AH$4*幕後結果_最佳化!$T1978)*12/3</f>
        <v>-0.51153769160131179</v>
      </c>
      <c r="AG977" s="114">
        <f>(幕後結果!$AI$2+幕後結果!$AI$4*幕後結果_最佳化!$U1978)*12/3</f>
        <v>-1.9322050264091839E-2</v>
      </c>
      <c r="AH977" s="114">
        <f>(幕後結果!$AJ$2+幕後結果!$AJ$4*幕後結果_最佳化!$V1978)*12/3</f>
        <v>0.50954805028724559</v>
      </c>
      <c r="AI977" s="90">
        <f>(幕後結果!$AK$2+幕後結果!$AK$4*幕後結果_最佳化!$W1978)*12/3</f>
        <v>1.5623495928957702</v>
      </c>
      <c r="AJ977" s="50"/>
      <c r="AK977" s="50"/>
      <c r="AL977" s="50"/>
      <c r="AM977" s="98">
        <v>976</v>
      </c>
      <c r="AN977" s="118">
        <f t="shared" si="196"/>
        <v>0.20037849100496788</v>
      </c>
      <c r="AO977" s="118">
        <f t="shared" si="197"/>
        <v>3.8340609063017173E-2</v>
      </c>
      <c r="AP977" s="118">
        <f t="shared" si="198"/>
        <v>4.6948154142049496E-2</v>
      </c>
      <c r="AQ977" s="118">
        <f t="shared" si="199"/>
        <v>4.5679519302558001E-2</v>
      </c>
      <c r="AR977" s="118">
        <f t="shared" si="200"/>
        <v>1.456753245938368E-2</v>
      </c>
      <c r="AS977" s="118">
        <f t="shared" si="201"/>
        <v>0.23310916120723221</v>
      </c>
      <c r="AT977" s="118">
        <f t="shared" si="202"/>
        <v>0.13875105008464222</v>
      </c>
      <c r="AU977" s="118">
        <f t="shared" si="203"/>
        <v>0.133682333170213</v>
      </c>
      <c r="AV977" s="118">
        <f t="shared" si="204"/>
        <v>0.13980835332384928</v>
      </c>
      <c r="AW977" s="118">
        <f t="shared" si="205"/>
        <v>8.7347962420871138E-3</v>
      </c>
      <c r="AX977" s="118">
        <f t="shared" si="206"/>
        <v>0.99999999999999989</v>
      </c>
      <c r="AY977" s="118">
        <f>SUMPRODUCT(AN977:AW977,幕後結果_最佳化!$Z$1005:$AI$1005)</f>
        <v>-8.4615797916748975E-2</v>
      </c>
      <c r="AZ977" s="118">
        <f>(SUMPRODUCT(AN977:AW977,MMULT(AN977:AW977,幕後結果!$AB$9:$AK$18)))*252</f>
        <v>6.6601865249331274E-2</v>
      </c>
      <c r="BA977" s="118">
        <f t="shared" si="207"/>
        <v>0.25807337183314993</v>
      </c>
      <c r="BB977" s="113">
        <f t="shared" si="208"/>
        <v>-0.49410676123219222</v>
      </c>
      <c r="BC977" s="50"/>
      <c r="BD977" s="50"/>
    </row>
    <row r="978" spans="1:56">
      <c r="A978" s="85">
        <v>977</v>
      </c>
      <c r="B978" s="114">
        <v>0.15481460051231988</v>
      </c>
      <c r="C978" s="114">
        <v>0.67007054407930244</v>
      </c>
      <c r="D978" s="114">
        <v>0.98961203930827257</v>
      </c>
      <c r="E978" s="114">
        <v>0.12182235013017806</v>
      </c>
      <c r="F978" s="114">
        <v>0.10315808955150452</v>
      </c>
      <c r="G978" s="114">
        <v>0.29221077719832222</v>
      </c>
      <c r="H978" s="114">
        <v>5.2805508834679937E-2</v>
      </c>
      <c r="I978" s="114">
        <v>7.9721445196305529E-2</v>
      </c>
      <c r="J978" s="114">
        <v>0.43418738089024345</v>
      </c>
      <c r="K978" s="94">
        <v>0.78480115657270533</v>
      </c>
      <c r="L978" s="95"/>
      <c r="M978" s="96">
        <v>977</v>
      </c>
      <c r="N978" s="117">
        <v>-1.0160003895949319</v>
      </c>
      <c r="O978" s="117">
        <v>0.44010796714306716</v>
      </c>
      <c r="P978" s="117">
        <v>2.3120319735793515</v>
      </c>
      <c r="Q978" s="117">
        <v>-1.1659251729061604</v>
      </c>
      <c r="R978" s="117">
        <v>-1.2637600087126828</v>
      </c>
      <c r="S978" s="117">
        <v>-0.54693767035257446</v>
      </c>
      <c r="T978" s="117">
        <v>-1.6182393868698108</v>
      </c>
      <c r="U978" s="114">
        <v>-1.4069477247284832</v>
      </c>
      <c r="V978" s="114">
        <v>-0.16572323274993464</v>
      </c>
      <c r="W978" s="88">
        <v>0.78851130795447777</v>
      </c>
      <c r="X978" s="50"/>
      <c r="Y978" s="89">
        <v>977</v>
      </c>
      <c r="Z978" s="114">
        <f>(幕後結果!$AB$2+幕後結果!$AB$4*幕後結果_最佳化!$N1979)*12/3</f>
        <v>-1.309706011875684</v>
      </c>
      <c r="AA978" s="114">
        <f>(幕後結果!$AC$2+幕後結果!$AC$4*幕後結果_最佳化!$O1979)*12/3</f>
        <v>1.2063200689878686</v>
      </c>
      <c r="AB978" s="114">
        <f>(幕後結果!$AD$2+幕後結果!$AD$4*幕後結果_最佳化!$P1979)*12/3</f>
        <v>0.69561074022883052</v>
      </c>
      <c r="AC978" s="114">
        <f>(幕後結果!$AE$2+幕後結果!$AE$4*幕後結果_最佳化!$Q1979)*12/3</f>
        <v>-1.2911474668322445</v>
      </c>
      <c r="AD978" s="114">
        <f>(幕後結果!$AF$2+幕後結果!$AF$4*幕後結果_最佳化!$R1979)*12/3</f>
        <v>-2.3277564071509103</v>
      </c>
      <c r="AE978" s="114">
        <f>(幕後結果!$AG$2+幕後結果!$AG$4*幕後結果_最佳化!$S1979)*12/3</f>
        <v>-0.49744614934384251</v>
      </c>
      <c r="AF978" s="114">
        <f>(幕後結果!$AH$2+幕後結果!$AH$4*幕後結果_最佳化!$T1979)*12/3</f>
        <v>-1.1142020291600687</v>
      </c>
      <c r="AG978" s="114">
        <f>(幕後結果!$AI$2+幕後結果!$AI$4*幕後結果_最佳化!$U1979)*12/3</f>
        <v>-4.2367731450836885</v>
      </c>
      <c r="AH978" s="114">
        <f>(幕後結果!$AJ$2+幕後結果!$AJ$4*幕後結果_最佳化!$V1979)*12/3</f>
        <v>0.10948232089597187</v>
      </c>
      <c r="AI978" s="90">
        <f>(幕後結果!$AK$2+幕後結果!$AK$4*幕後結果_最佳化!$W1979)*12/3</f>
        <v>0.13119089723766564</v>
      </c>
      <c r="AJ978" s="50"/>
      <c r="AK978" s="50"/>
      <c r="AL978" s="50"/>
      <c r="AM978" s="98">
        <v>977</v>
      </c>
      <c r="AN978" s="118">
        <f t="shared" si="196"/>
        <v>0.15586977343205913</v>
      </c>
      <c r="AO978" s="118">
        <f t="shared" si="197"/>
        <v>0.13230603099051408</v>
      </c>
      <c r="AP978" s="118">
        <f t="shared" si="198"/>
        <v>8.5015018155600072E-2</v>
      </c>
      <c r="AQ978" s="118">
        <f t="shared" si="199"/>
        <v>0.10744723338242597</v>
      </c>
      <c r="AR978" s="118">
        <f t="shared" si="200"/>
        <v>7.8508580490914016E-3</v>
      </c>
      <c r="AS978" s="118">
        <f t="shared" si="201"/>
        <v>0.12657992135503954</v>
      </c>
      <c r="AT978" s="118">
        <f t="shared" si="202"/>
        <v>0.10576722159615301</v>
      </c>
      <c r="AU978" s="118">
        <f t="shared" si="203"/>
        <v>6.022511752978775E-2</v>
      </c>
      <c r="AV978" s="118">
        <f t="shared" si="204"/>
        <v>0.15674655164992493</v>
      </c>
      <c r="AW978" s="118">
        <f t="shared" si="205"/>
        <v>6.2192273859404255E-2</v>
      </c>
      <c r="AX978" s="118">
        <f t="shared" si="206"/>
        <v>1.0000000000000002</v>
      </c>
      <c r="AY978" s="118">
        <f>SUMPRODUCT(AN978:AW978,幕後結果_最佳化!$Z$1005:$AI$1005)</f>
        <v>0.13355993853347214</v>
      </c>
      <c r="AZ978" s="118">
        <f>(SUMPRODUCT(AN978:AW978,MMULT(AN978:AW978,幕後結果!$AB$9:$AK$18)))*252</f>
        <v>6.3993588189992387E-2</v>
      </c>
      <c r="BA978" s="118">
        <f t="shared" si="207"/>
        <v>0.25296954004384081</v>
      </c>
      <c r="BB978" s="113">
        <f t="shared" si="208"/>
        <v>0.3583828255281658</v>
      </c>
      <c r="BC978" s="50"/>
      <c r="BD978" s="50"/>
    </row>
    <row r="979" spans="1:56">
      <c r="A979" s="85">
        <v>978</v>
      </c>
      <c r="B979" s="114">
        <v>0.21542395005047221</v>
      </c>
      <c r="C979" s="114">
        <v>0.43847875153565208</v>
      </c>
      <c r="D979" s="114">
        <v>0.9765542208717688</v>
      </c>
      <c r="E979" s="114">
        <v>0.32781484957100915</v>
      </c>
      <c r="F979" s="114">
        <v>0.69646782930255546</v>
      </c>
      <c r="G979" s="114">
        <v>0.16601533752937669</v>
      </c>
      <c r="H979" s="114">
        <v>0.61640805505023044</v>
      </c>
      <c r="I979" s="114">
        <v>0.48503754754496509</v>
      </c>
      <c r="J979" s="114">
        <v>0.11484656021539985</v>
      </c>
      <c r="K979" s="94">
        <v>0.901990497207241</v>
      </c>
      <c r="L979" s="95"/>
      <c r="M979" s="96">
        <v>978</v>
      </c>
      <c r="N979" s="117">
        <v>-0.78774154366929972</v>
      </c>
      <c r="O979" s="117">
        <v>-0.15482725606584063</v>
      </c>
      <c r="P979" s="117">
        <v>1.9872783611058755</v>
      </c>
      <c r="Q979" s="117">
        <v>-0.44595507300350157</v>
      </c>
      <c r="R979" s="117">
        <v>0.51426841465150375</v>
      </c>
      <c r="S979" s="117">
        <v>-0.97003173265803888</v>
      </c>
      <c r="T979" s="117">
        <v>0.2960604855220374</v>
      </c>
      <c r="U979" s="114">
        <v>-3.7514103507250457E-2</v>
      </c>
      <c r="V979" s="114">
        <v>-1.2011497427163578</v>
      </c>
      <c r="W979" s="88">
        <v>1.2929770244461964</v>
      </c>
      <c r="X979" s="50"/>
      <c r="Y979" s="89">
        <v>978</v>
      </c>
      <c r="Z979" s="114">
        <f>(幕後結果!$AB$2+幕後結果!$AB$4*幕後結果_最佳化!$N1980)*12/3</f>
        <v>-1.0263111511238194</v>
      </c>
      <c r="AA979" s="114">
        <f>(幕後結果!$AC$2+幕後結果!$AC$4*幕後結果_最佳化!$O1980)*12/3</f>
        <v>0.74233237955586884</v>
      </c>
      <c r="AB979" s="114">
        <f>(幕後結果!$AD$2+幕後結果!$AD$4*幕後結果_最佳化!$P1980)*12/3</f>
        <v>0.35746090142097842</v>
      </c>
      <c r="AC979" s="114">
        <f>(幕後結果!$AE$2+幕後結果!$AE$4*幕後結果_最佳化!$Q1980)*12/3</f>
        <v>-0.87613186993833114</v>
      </c>
      <c r="AD979" s="114">
        <f>(幕後結果!$AF$2+幕後結果!$AF$4*幕後結果_最佳化!$R1980)*12/3</f>
        <v>-0.39968393055218326</v>
      </c>
      <c r="AE979" s="114">
        <f>(幕後結果!$AG$2+幕後結果!$AG$4*幕後結果_最佳化!$S1980)*12/3</f>
        <v>-0.50475158852414115</v>
      </c>
      <c r="AF979" s="114">
        <f>(幕後結果!$AH$2+幕後結果!$AH$4*幕後結果_最佳化!$T1980)*12/3</f>
        <v>-0.19796949340012049</v>
      </c>
      <c r="AG979" s="114">
        <f>(幕後結果!$AI$2+幕後結果!$AI$4*幕後結果_最佳化!$U1980)*12/3</f>
        <v>-1.3481603948548859</v>
      </c>
      <c r="AH979" s="114">
        <f>(幕後結果!$AJ$2+幕後結果!$AJ$4*幕後結果_最佳化!$V1980)*12/3</f>
        <v>9.8280677993673127E-2</v>
      </c>
      <c r="AI979" s="90">
        <f>(幕後結果!$AK$2+幕後結果!$AK$4*幕後結果_最佳化!$W1980)*12/3</f>
        <v>1.5639206365874321</v>
      </c>
      <c r="AJ979" s="50"/>
      <c r="AK979" s="50"/>
      <c r="AL979" s="50"/>
      <c r="AM979" s="98">
        <v>978</v>
      </c>
      <c r="AN979" s="118">
        <f t="shared" si="196"/>
        <v>5.6297727058978869E-2</v>
      </c>
      <c r="AO979" s="118">
        <f t="shared" si="197"/>
        <v>0.21900517874997616</v>
      </c>
      <c r="AP979" s="118">
        <f t="shared" si="198"/>
        <v>0.21615646586362144</v>
      </c>
      <c r="AQ979" s="118">
        <f t="shared" si="199"/>
        <v>2.451105663594819E-2</v>
      </c>
      <c r="AR979" s="118">
        <f t="shared" si="200"/>
        <v>4.8088373646759872E-2</v>
      </c>
      <c r="AS979" s="118">
        <f t="shared" si="201"/>
        <v>0.16994525876214869</v>
      </c>
      <c r="AT979" s="118">
        <f t="shared" si="202"/>
        <v>0.10718484319531012</v>
      </c>
      <c r="AU979" s="118">
        <f t="shared" si="203"/>
        <v>8.1620372994186077E-2</v>
      </c>
      <c r="AV979" s="118">
        <f t="shared" si="204"/>
        <v>9.3139382935745422E-3</v>
      </c>
      <c r="AW979" s="118">
        <f t="shared" si="205"/>
        <v>6.7876784799495979E-2</v>
      </c>
      <c r="AX979" s="118">
        <f t="shared" si="206"/>
        <v>1</v>
      </c>
      <c r="AY979" s="118">
        <f>SUMPRODUCT(AN979:AW979,幕後結果_最佳化!$Z$1005:$AI$1005)</f>
        <v>5.328460529405931E-2</v>
      </c>
      <c r="AZ979" s="118">
        <f>(SUMPRODUCT(AN979:AW979,MMULT(AN979:AW979,幕後結果!$AB$9:$AK$18)))*252</f>
        <v>0.1033884648371507</v>
      </c>
      <c r="BA979" s="118">
        <f t="shared" si="207"/>
        <v>0.32154076699098466</v>
      </c>
      <c r="BB979" s="113">
        <f t="shared" si="208"/>
        <v>3.2296387768305825E-2</v>
      </c>
      <c r="BC979" s="50"/>
      <c r="BD979" s="50"/>
    </row>
    <row r="980" spans="1:56">
      <c r="A980" s="85">
        <v>979</v>
      </c>
      <c r="B980" s="114">
        <v>0.96600491801592536</v>
      </c>
      <c r="C980" s="114">
        <v>0.26762869643515663</v>
      </c>
      <c r="D980" s="114">
        <v>0.61041770138486107</v>
      </c>
      <c r="E980" s="114">
        <v>0.99798201506558848</v>
      </c>
      <c r="F980" s="114">
        <v>0.28222550902150334</v>
      </c>
      <c r="G980" s="114">
        <v>0.80055129794884894</v>
      </c>
      <c r="H980" s="114">
        <v>0.2712071199107442</v>
      </c>
      <c r="I980" s="114">
        <v>0.73389843438781366</v>
      </c>
      <c r="J980" s="114">
        <v>7.6438996502366408E-2</v>
      </c>
      <c r="K980" s="94">
        <v>0.94061688397929855</v>
      </c>
      <c r="L980" s="95"/>
      <c r="M980" s="96">
        <v>979</v>
      </c>
      <c r="N980" s="117">
        <v>1.8250720060658512</v>
      </c>
      <c r="O980" s="117">
        <v>-0.62000059855244027</v>
      </c>
      <c r="P980" s="117">
        <v>0.28040787330823325</v>
      </c>
      <c r="Q980" s="117">
        <v>2.8753365984343202</v>
      </c>
      <c r="R980" s="117">
        <v>-0.57624289093167946</v>
      </c>
      <c r="S980" s="117">
        <v>0.84359205748681199</v>
      </c>
      <c r="T980" s="117">
        <v>-0.60916626302133925</v>
      </c>
      <c r="U980" s="114">
        <v>0.62464644257849589</v>
      </c>
      <c r="V980" s="114">
        <v>-1.4294393577770774</v>
      </c>
      <c r="W980" s="88">
        <v>1.5599731259983121</v>
      </c>
      <c r="X980" s="50"/>
      <c r="Y980" s="89">
        <v>979</v>
      </c>
      <c r="Z980" s="114">
        <f>(幕後結果!$AB$2+幕後結果!$AB$4*幕後結果_最佳化!$N1981)*12/3</f>
        <v>2.2176285485407581</v>
      </c>
      <c r="AA980" s="114">
        <f>(幕後結果!$AC$2+幕後結果!$AC$4*幕後結果_最佳化!$O1981)*12/3</f>
        <v>1.9838141802946627</v>
      </c>
      <c r="AB980" s="114">
        <f>(幕後結果!$AD$2+幕後結果!$AD$4*幕後結果_最佳化!$P1981)*12/3</f>
        <v>1.2140775684857246</v>
      </c>
      <c r="AC980" s="114">
        <f>(幕後結果!$AE$2+幕後結果!$AE$4*幕後結果_最佳化!$Q1981)*12/3</f>
        <v>1.4578554775708759</v>
      </c>
      <c r="AD980" s="114">
        <f>(幕後結果!$AF$2+幕後結果!$AF$4*幕後結果_最佳化!$R1981)*12/3</f>
        <v>-0.23892449293567897</v>
      </c>
      <c r="AE980" s="114">
        <f>(幕後結果!$AG$2+幕後結果!$AG$4*幕後結果_最佳化!$S1981)*12/3</f>
        <v>2.0349518216366795</v>
      </c>
      <c r="AF980" s="114">
        <f>(幕後結果!$AH$2+幕後結果!$AH$4*幕後結果_最佳化!$T1981)*12/3</f>
        <v>-0.22399696102336705</v>
      </c>
      <c r="AG980" s="114">
        <f>(幕後結果!$AI$2+幕後結果!$AI$4*幕後結果_最佳化!$U1981)*12/3</f>
        <v>0.90486499291380307</v>
      </c>
      <c r="AH980" s="114">
        <f>(幕後結果!$AJ$2+幕後結果!$AJ$4*幕後結果_最佳化!$V1981)*12/3</f>
        <v>0.55443670994609429</v>
      </c>
      <c r="AI980" s="90">
        <f>(幕後結果!$AK$2+幕後結果!$AK$4*幕後結果_最佳化!$W1981)*12/3</f>
        <v>3.654309807280411</v>
      </c>
      <c r="AJ980" s="50"/>
      <c r="AK980" s="50"/>
      <c r="AL980" s="50"/>
      <c r="AM980" s="98">
        <v>979</v>
      </c>
      <c r="AN980" s="118">
        <f t="shared" si="196"/>
        <v>7.3105119993392628E-2</v>
      </c>
      <c r="AO980" s="118">
        <f t="shared" si="197"/>
        <v>3.9336750553940238E-2</v>
      </c>
      <c r="AP980" s="118">
        <f t="shared" si="198"/>
        <v>0.14944290841797264</v>
      </c>
      <c r="AQ980" s="118">
        <f t="shared" si="199"/>
        <v>0.12566371512446284</v>
      </c>
      <c r="AR980" s="118">
        <f t="shared" si="200"/>
        <v>0.1057585710401265</v>
      </c>
      <c r="AS980" s="118">
        <f t="shared" si="201"/>
        <v>0.10382714772952539</v>
      </c>
      <c r="AT980" s="118">
        <f t="shared" si="202"/>
        <v>0.1212594440361162</v>
      </c>
      <c r="AU980" s="118">
        <f t="shared" si="203"/>
        <v>9.7405834719209577E-2</v>
      </c>
      <c r="AV980" s="118">
        <f t="shared" si="204"/>
        <v>6.9013243829497056E-2</v>
      </c>
      <c r="AW980" s="118">
        <f t="shared" si="205"/>
        <v>0.11518726455575716</v>
      </c>
      <c r="AX980" s="118">
        <f t="shared" si="206"/>
        <v>1.0000000000000002</v>
      </c>
      <c r="AY980" s="118">
        <f>SUMPRODUCT(AN980:AW980,幕後結果_最佳化!$Z$1005:$AI$1005)</f>
        <v>-0.23290407528778992</v>
      </c>
      <c r="AZ980" s="118">
        <f>(SUMPRODUCT(AN980:AW980,MMULT(AN980:AW980,幕後結果!$AB$9:$AK$18)))*252</f>
        <v>6.7882822294462894E-2</v>
      </c>
      <c r="BA980" s="118">
        <f t="shared" si="207"/>
        <v>0.26054332133920244</v>
      </c>
      <c r="BB980" s="113">
        <f t="shared" si="208"/>
        <v>-1.0585728080464571</v>
      </c>
      <c r="BC980" s="50"/>
      <c r="BD980" s="50"/>
    </row>
    <row r="981" spans="1:56">
      <c r="A981" s="85">
        <v>980</v>
      </c>
      <c r="B981" s="114">
        <v>0.45584447781280968</v>
      </c>
      <c r="C981" s="114">
        <v>0.57113271647855979</v>
      </c>
      <c r="D981" s="114">
        <v>0.64886448123581486</v>
      </c>
      <c r="E981" s="114">
        <v>0.15285313470702455</v>
      </c>
      <c r="F981" s="114">
        <v>0.51030467281440473</v>
      </c>
      <c r="G981" s="114">
        <v>0.36230958827113446</v>
      </c>
      <c r="H981" s="114">
        <v>0.65741427940042541</v>
      </c>
      <c r="I981" s="114">
        <v>0.5147659904863624</v>
      </c>
      <c r="J981" s="114">
        <v>0.44498937810587558</v>
      </c>
      <c r="K981" s="94">
        <v>0.60896571375751041</v>
      </c>
      <c r="L981" s="95"/>
      <c r="M981" s="96">
        <v>980</v>
      </c>
      <c r="N981" s="117">
        <v>-0.11090843636663217</v>
      </c>
      <c r="O981" s="117">
        <v>0.17925870905248531</v>
      </c>
      <c r="P981" s="117">
        <v>0.38225660721715449</v>
      </c>
      <c r="Q981" s="117">
        <v>-1.024273164510576</v>
      </c>
      <c r="R981" s="117">
        <v>2.5832857151272048E-2</v>
      </c>
      <c r="S981" s="117">
        <v>-0.35229214750381416</v>
      </c>
      <c r="T981" s="117">
        <v>0.40541642285015195</v>
      </c>
      <c r="U981" s="114">
        <v>3.7021304275577913E-2</v>
      </c>
      <c r="V981" s="114">
        <v>-0.13833108901667754</v>
      </c>
      <c r="W981" s="88">
        <v>0.27662434083637816</v>
      </c>
      <c r="X981" s="50"/>
      <c r="Y981" s="89">
        <v>980</v>
      </c>
      <c r="Z981" s="114">
        <f>(幕後結果!$AB$2+幕後結果!$AB$4*幕後結果_最佳化!$N1982)*12/3</f>
        <v>-0.18598873812614616</v>
      </c>
      <c r="AA981" s="114">
        <f>(幕後結果!$AC$2+幕後結果!$AC$4*幕後結果_最佳化!$O1982)*12/3</f>
        <v>1.533400255616753</v>
      </c>
      <c r="AB981" s="114">
        <f>(幕後結果!$AD$2+幕後結果!$AD$4*幕後結果_最佳化!$P1982)*12/3</f>
        <v>-0.44900603078255735</v>
      </c>
      <c r="AC981" s="114">
        <f>(幕後結果!$AE$2+幕後結果!$AE$4*幕後結果_最佳化!$Q1982)*12/3</f>
        <v>-1.1332350698760831</v>
      </c>
      <c r="AD981" s="114">
        <f>(幕後結果!$AF$2+幕後結果!$AF$4*幕後結果_最佳化!$R1982)*12/3</f>
        <v>-0.9541161298692552</v>
      </c>
      <c r="AE981" s="114">
        <f>(幕後結果!$AG$2+幕後結果!$AG$4*幕後結果_最佳化!$S1982)*12/3</f>
        <v>-1.3158800348386068E-2</v>
      </c>
      <c r="AF981" s="114">
        <f>(幕後結果!$AH$2+幕後結果!$AH$4*幕後結果_最佳化!$T1982)*12/3</f>
        <v>-0.27457591587690011</v>
      </c>
      <c r="AG981" s="114">
        <f>(幕後結果!$AI$2+幕後結果!$AI$4*幕後結果_最佳化!$U1982)*12/3</f>
        <v>-1.8566287466264433</v>
      </c>
      <c r="AH981" s="114">
        <f>(幕後結果!$AJ$2+幕後結果!$AJ$4*幕後結果_最佳化!$V1982)*12/3</f>
        <v>0.49898687537789477</v>
      </c>
      <c r="AI981" s="90">
        <f>(幕後結果!$AK$2+幕後結果!$AK$4*幕後結果_最佳化!$W1982)*12/3</f>
        <v>0.72152711837189809</v>
      </c>
      <c r="AJ981" s="50"/>
      <c r="AK981" s="50"/>
      <c r="AL981" s="50"/>
      <c r="AM981" s="98">
        <v>980</v>
      </c>
      <c r="AN981" s="118">
        <f t="shared" si="196"/>
        <v>1.8921696442893248E-2</v>
      </c>
      <c r="AO981" s="118">
        <f t="shared" si="197"/>
        <v>0.13114395691384295</v>
      </c>
      <c r="AP981" s="118">
        <f t="shared" si="198"/>
        <v>5.1942649056455556E-2</v>
      </c>
      <c r="AQ981" s="118">
        <f t="shared" si="199"/>
        <v>0.20478084533491603</v>
      </c>
      <c r="AR981" s="118">
        <f t="shared" si="200"/>
        <v>8.6565343504459769E-2</v>
      </c>
      <c r="AS981" s="118">
        <f t="shared" si="201"/>
        <v>5.3994193535724808E-2</v>
      </c>
      <c r="AT981" s="118">
        <f t="shared" si="202"/>
        <v>9.7702211604017777E-2</v>
      </c>
      <c r="AU981" s="118">
        <f t="shared" si="203"/>
        <v>0.13952746449822051</v>
      </c>
      <c r="AV981" s="118">
        <f t="shared" si="204"/>
        <v>0.20402340780685357</v>
      </c>
      <c r="AW981" s="118">
        <f t="shared" si="205"/>
        <v>1.1398231302615828E-2</v>
      </c>
      <c r="AX981" s="118">
        <f t="shared" si="206"/>
        <v>1</v>
      </c>
      <c r="AY981" s="118">
        <f>SUMPRODUCT(AN981:AW981,幕後結果_最佳化!$Z$1005:$AI$1005)</f>
        <v>-0.13717461222062308</v>
      </c>
      <c r="AZ981" s="118">
        <f>(SUMPRODUCT(AN981:AW981,MMULT(AN981:AW981,幕後結果!$AB$9:$AK$18)))*252</f>
        <v>5.3201493897327465E-2</v>
      </c>
      <c r="BA981" s="118">
        <f t="shared" si="207"/>
        <v>0.23065449030384702</v>
      </c>
      <c r="BB981" s="113">
        <f t="shared" si="208"/>
        <v>-0.78071149615776481</v>
      </c>
      <c r="BC981" s="50"/>
      <c r="BD981" s="50"/>
    </row>
    <row r="982" spans="1:56">
      <c r="A982" s="85">
        <v>981</v>
      </c>
      <c r="B982" s="114">
        <v>0.59190393634907412</v>
      </c>
      <c r="C982" s="114">
        <v>1.2101118552536594E-2</v>
      </c>
      <c r="D982" s="114">
        <v>0.35414691396725861</v>
      </c>
      <c r="E982" s="114">
        <v>0.26209492006641821</v>
      </c>
      <c r="F982" s="114">
        <v>0.29438897431713285</v>
      </c>
      <c r="G982" s="114">
        <v>0.49945801290545622</v>
      </c>
      <c r="H982" s="114">
        <v>0.29102152894138111</v>
      </c>
      <c r="I982" s="114">
        <v>0.65192152232209843</v>
      </c>
      <c r="J982" s="114">
        <v>0.15241350914058427</v>
      </c>
      <c r="K982" s="94">
        <v>0.63770327880859101</v>
      </c>
      <c r="L982" s="95"/>
      <c r="M982" s="96">
        <v>981</v>
      </c>
      <c r="N982" s="117">
        <v>0.23244535233500413</v>
      </c>
      <c r="O982" s="117">
        <v>-2.2539035373508751</v>
      </c>
      <c r="P982" s="117">
        <v>-0.37414851207679889</v>
      </c>
      <c r="Q982" s="117">
        <v>-0.63690021897525428</v>
      </c>
      <c r="R982" s="117">
        <v>-0.54060778816328203</v>
      </c>
      <c r="S982" s="117">
        <v>-1.3585605935813488E-3</v>
      </c>
      <c r="T982" s="117">
        <v>-0.55040290314846041</v>
      </c>
      <c r="U982" s="114">
        <v>0.39051339081148223</v>
      </c>
      <c r="V982" s="114">
        <v>-1.0261369867556698</v>
      </c>
      <c r="W982" s="88">
        <v>0.35232646555698721</v>
      </c>
      <c r="X982" s="50"/>
      <c r="Y982" s="89">
        <v>981</v>
      </c>
      <c r="Z982" s="114">
        <f>(幕後結果!$AB$2+幕後結果!$AB$4*幕後結果_最佳化!$N1983)*12/3</f>
        <v>0.2403022945089163</v>
      </c>
      <c r="AA982" s="114">
        <f>(幕後結果!$AC$2+幕後結果!$AC$4*幕後結果_最佳化!$O1983)*12/3</f>
        <v>-0.75315005540751534</v>
      </c>
      <c r="AB982" s="114">
        <f>(幕後結果!$AD$2+幕後結果!$AD$4*幕後結果_最佳化!$P1983)*12/3</f>
        <v>-1.874122791037913</v>
      </c>
      <c r="AC982" s="114">
        <f>(幕後結果!$AE$2+幕後結果!$AE$4*幕後結果_最佳化!$Q1983)*12/3</f>
        <v>-1.1290757324598086</v>
      </c>
      <c r="AD982" s="114">
        <f>(幕後結果!$AF$2+幕後結果!$AF$4*幕後結果_最佳化!$R1983)*12/3</f>
        <v>-1.802488994707</v>
      </c>
      <c r="AE982" s="114">
        <f>(幕後結果!$AG$2+幕後結果!$AG$4*幕後結果_最佳化!$S1983)*12/3</f>
        <v>-0.17528004508652764</v>
      </c>
      <c r="AF982" s="114">
        <f>(幕後結果!$AH$2+幕後結果!$AH$4*幕後結果_最佳化!$T1983)*12/3</f>
        <v>-0.76686425851480322</v>
      </c>
      <c r="AG982" s="114">
        <f>(幕後結果!$AI$2+幕後結果!$AI$4*幕後結果_最佳化!$U1983)*12/3</f>
        <v>-1.1763792597828027</v>
      </c>
      <c r="AH982" s="114">
        <f>(幕後結果!$AJ$2+幕後結果!$AJ$4*幕後結果_最佳化!$V1983)*12/3</f>
        <v>-0.39621686968999259</v>
      </c>
      <c r="AI982" s="90">
        <f>(幕後結果!$AK$2+幕後結果!$AK$4*幕後結果_最佳化!$W1983)*12/3</f>
        <v>0.7875728881936791</v>
      </c>
      <c r="AJ982" s="50"/>
      <c r="AK982" s="50"/>
      <c r="AL982" s="50"/>
      <c r="AM982" s="98">
        <v>981</v>
      </c>
      <c r="AN982" s="118">
        <f t="shared" si="196"/>
        <v>1.6095154536780371E-2</v>
      </c>
      <c r="AO982" s="118">
        <f t="shared" si="197"/>
        <v>0.16509588476332326</v>
      </c>
      <c r="AP982" s="118">
        <f t="shared" si="198"/>
        <v>7.9073917779933556E-2</v>
      </c>
      <c r="AQ982" s="118">
        <f t="shared" si="199"/>
        <v>0.19457711552742848</v>
      </c>
      <c r="AR982" s="118">
        <f t="shared" si="200"/>
        <v>3.316337686073853E-2</v>
      </c>
      <c r="AS982" s="118">
        <f t="shared" si="201"/>
        <v>0.14286649250239428</v>
      </c>
      <c r="AT982" s="118">
        <f t="shared" si="202"/>
        <v>0.21355643825431306</v>
      </c>
      <c r="AU982" s="118">
        <f t="shared" si="203"/>
        <v>7.2312936918829937E-2</v>
      </c>
      <c r="AV982" s="118">
        <f t="shared" si="204"/>
        <v>7.9958601163204399E-2</v>
      </c>
      <c r="AW982" s="118">
        <f t="shared" si="205"/>
        <v>3.3000816930540068E-3</v>
      </c>
      <c r="AX982" s="118">
        <f t="shared" si="206"/>
        <v>0.99999999999999978</v>
      </c>
      <c r="AY982" s="118">
        <f>SUMPRODUCT(AN982:AW982,幕後結果_最佳化!$Z$1005:$AI$1005)</f>
        <v>-2.9991353657063891E-2</v>
      </c>
      <c r="AZ982" s="118">
        <f>(SUMPRODUCT(AN982:AW982,MMULT(AN982:AW982,幕後結果!$AB$9:$AK$18)))*252</f>
        <v>5.0793205880674125E-2</v>
      </c>
      <c r="BA982" s="118">
        <f t="shared" si="207"/>
        <v>0.22537348087269302</v>
      </c>
      <c r="BB982" s="113">
        <f t="shared" si="208"/>
        <v>-0.32342471427788844</v>
      </c>
      <c r="BC982" s="50"/>
      <c r="BD982" s="50"/>
    </row>
    <row r="983" spans="1:56">
      <c r="A983" s="85">
        <v>982</v>
      </c>
      <c r="B983" s="114">
        <v>0.64680113665558303</v>
      </c>
      <c r="C983" s="114">
        <v>0.80913396676256544</v>
      </c>
      <c r="D983" s="114">
        <v>0.37197818353877787</v>
      </c>
      <c r="E983" s="114">
        <v>0.21670522231748501</v>
      </c>
      <c r="F983" s="114">
        <v>1.532013674549737E-2</v>
      </c>
      <c r="G983" s="114">
        <v>0.73838168136974391</v>
      </c>
      <c r="H983" s="114">
        <v>0.29647267945974654</v>
      </c>
      <c r="I983" s="114">
        <v>0.28159048185226476</v>
      </c>
      <c r="J983" s="114">
        <v>0.64405773127124721</v>
      </c>
      <c r="K983" s="94">
        <v>0.16828060684380497</v>
      </c>
      <c r="L983" s="95"/>
      <c r="M983" s="96">
        <v>982</v>
      </c>
      <c r="N983" s="117">
        <v>0.37669843409978909</v>
      </c>
      <c r="O983" s="117">
        <v>0.87470935902139402</v>
      </c>
      <c r="P983" s="117">
        <v>-0.32661860875433896</v>
      </c>
      <c r="Q983" s="117">
        <v>-0.78336901742282417</v>
      </c>
      <c r="R983" s="117">
        <v>-2.1617134081972069</v>
      </c>
      <c r="S983" s="117">
        <v>0.6383641880605373</v>
      </c>
      <c r="T983" s="117">
        <v>-0.53457270956832725</v>
      </c>
      <c r="U983" s="114">
        <v>-0.57812317198579799</v>
      </c>
      <c r="V983" s="114">
        <v>0.36932628266038103</v>
      </c>
      <c r="W983" s="88">
        <v>-0.96098200939978895</v>
      </c>
      <c r="X983" s="50"/>
      <c r="Y983" s="89">
        <v>982</v>
      </c>
      <c r="Z983" s="114">
        <f>(幕後結果!$AB$2+幕後結果!$AB$4*幕後結果_最佳化!$N1984)*12/3</f>
        <v>0.41939976542611213</v>
      </c>
      <c r="AA983" s="114">
        <f>(幕後結果!$AC$2+幕後結果!$AC$4*幕後結果_最佳化!$O1984)*12/3</f>
        <v>2.5729611063086999</v>
      </c>
      <c r="AB983" s="114">
        <f>(幕後結果!$AD$2+幕後結果!$AD$4*幕後結果_最佳化!$P1984)*12/3</f>
        <v>-0.37389487460940063</v>
      </c>
      <c r="AC983" s="114">
        <f>(幕後結果!$AE$2+幕後結果!$AE$4*幕後結果_最佳化!$Q1984)*12/3</f>
        <v>-0.84803736538946239</v>
      </c>
      <c r="AD983" s="114">
        <f>(幕後結果!$AF$2+幕後結果!$AF$4*幕後結果_最佳化!$R1984)*12/3</f>
        <v>-3.0025684373232253</v>
      </c>
      <c r="AE983" s="114">
        <f>(幕後結果!$AG$2+幕後結果!$AG$4*幕後結果_最佳化!$S1984)*12/3</f>
        <v>0.74095343272325775</v>
      </c>
      <c r="AF983" s="114">
        <f>(幕後結果!$AH$2+幕後結果!$AH$4*幕後結果_最佳化!$T1984)*12/3</f>
        <v>-0.7116358366436687</v>
      </c>
      <c r="AG983" s="114">
        <f>(幕後結果!$AI$2+幕後結果!$AI$4*幕後結果_最佳化!$U1984)*12/3</f>
        <v>-3.45357992891444</v>
      </c>
      <c r="AH983" s="114">
        <f>(幕後結果!$AJ$2+幕後結果!$AJ$4*幕後結果_最佳化!$V1984)*12/3</f>
        <v>0.7257492587756148</v>
      </c>
      <c r="AI983" s="90">
        <f>(幕後結果!$AK$2+幕後結果!$AK$4*幕後結果_最佳化!$W1984)*12/3</f>
        <v>-0.48005022705325412</v>
      </c>
      <c r="AJ983" s="50"/>
      <c r="AK983" s="50"/>
      <c r="AL983" s="50"/>
      <c r="AM983" s="98">
        <v>982</v>
      </c>
      <c r="AN983" s="118">
        <f t="shared" si="196"/>
        <v>1.131663789040163E-2</v>
      </c>
      <c r="AO983" s="118">
        <f t="shared" si="197"/>
        <v>0.14756530868763607</v>
      </c>
      <c r="AP983" s="118">
        <f t="shared" si="198"/>
        <v>0.11705690923859376</v>
      </c>
      <c r="AQ983" s="118">
        <f t="shared" si="199"/>
        <v>0.14662148078217313</v>
      </c>
      <c r="AR983" s="118">
        <f t="shared" si="200"/>
        <v>0.15722931712878127</v>
      </c>
      <c r="AS983" s="118">
        <f t="shared" si="201"/>
        <v>0.12670927458041953</v>
      </c>
      <c r="AT983" s="118">
        <f t="shared" si="202"/>
        <v>4.0577908598215015E-2</v>
      </c>
      <c r="AU983" s="118">
        <f t="shared" si="203"/>
        <v>0.11154308256178569</v>
      </c>
      <c r="AV983" s="118">
        <f t="shared" si="204"/>
        <v>2.9038762749183555E-2</v>
      </c>
      <c r="AW983" s="118">
        <f t="shared" si="205"/>
        <v>0.11234131778281033</v>
      </c>
      <c r="AX983" s="118">
        <f t="shared" si="206"/>
        <v>1</v>
      </c>
      <c r="AY983" s="118">
        <f>SUMPRODUCT(AN983:AW983,幕後結果_最佳化!$Z$1005:$AI$1005)</f>
        <v>-0.12682037063677759</v>
      </c>
      <c r="AZ983" s="118">
        <f>(SUMPRODUCT(AN983:AW983,MMULT(AN983:AW983,幕後結果!$AB$9:$AK$18)))*252</f>
        <v>7.7613118332931982E-2</v>
      </c>
      <c r="BA983" s="118">
        <f t="shared" si="207"/>
        <v>0.27859131058403813</v>
      </c>
      <c r="BB983" s="113">
        <f t="shared" si="208"/>
        <v>-0.60920913247788033</v>
      </c>
      <c r="BC983" s="50"/>
      <c r="BD983" s="50"/>
    </row>
    <row r="984" spans="1:56">
      <c r="A984" s="85">
        <v>983</v>
      </c>
      <c r="B984" s="114">
        <v>0.98083028310495424</v>
      </c>
      <c r="C984" s="114">
        <v>0.11966043313765384</v>
      </c>
      <c r="D984" s="114">
        <v>0.82645225769523556</v>
      </c>
      <c r="E984" s="114">
        <v>0.75486805413409064</v>
      </c>
      <c r="F984" s="114">
        <v>0.32468040067463311</v>
      </c>
      <c r="G984" s="114">
        <v>0.29811675577660024</v>
      </c>
      <c r="H984" s="114">
        <v>0.26134215958616158</v>
      </c>
      <c r="I984" s="114">
        <v>1.9326633655728287E-2</v>
      </c>
      <c r="J984" s="114">
        <v>0.76360153713666756</v>
      </c>
      <c r="K984" s="94">
        <v>4.3210750713950086E-2</v>
      </c>
      <c r="L984" s="95"/>
      <c r="M984" s="96">
        <v>983</v>
      </c>
      <c r="N984" s="117">
        <v>2.071207234823512</v>
      </c>
      <c r="O984" s="117">
        <v>-1.1766859786932897</v>
      </c>
      <c r="P984" s="117">
        <v>0.94023801830558584</v>
      </c>
      <c r="Q984" s="117">
        <v>0.68988916237218167</v>
      </c>
      <c r="R984" s="117">
        <v>-0.45465035587597036</v>
      </c>
      <c r="S984" s="117">
        <v>-0.52982465181043759</v>
      </c>
      <c r="T984" s="117">
        <v>-0.63921308769181273</v>
      </c>
      <c r="U984" s="114">
        <v>-2.067859174929592</v>
      </c>
      <c r="V984" s="114">
        <v>0.71793571402398204</v>
      </c>
      <c r="W984" s="88">
        <v>-1.7145841245115216</v>
      </c>
      <c r="X984" s="50"/>
      <c r="Y984" s="89">
        <v>983</v>
      </c>
      <c r="Z984" s="114">
        <f>(幕後結果!$AB$2+幕後結果!$AB$4*幕後結果_最佳化!$N1985)*12/3</f>
        <v>2.5232178394926263</v>
      </c>
      <c r="AA984" s="114">
        <f>(幕後結果!$AC$2+幕後結果!$AC$4*幕後結果_最佳化!$O1985)*12/3</f>
        <v>1.5711094812834183</v>
      </c>
      <c r="AB984" s="114">
        <f>(幕後結果!$AD$2+幕後結果!$AD$4*幕後結果_最佳化!$P1985)*12/3</f>
        <v>1.9410404741684626</v>
      </c>
      <c r="AC984" s="114">
        <f>(幕後結果!$AE$2+幕後結果!$AE$4*幕後結果_最佳化!$Q1985)*12/3</f>
        <v>2.1304236135697485E-2</v>
      </c>
      <c r="AD984" s="114">
        <f>(幕後結果!$AF$2+幕後結果!$AF$4*幕後結果_最佳化!$R1985)*12/3</f>
        <v>-0.38287603432674683</v>
      </c>
      <c r="AE984" s="114">
        <f>(幕後結果!$AG$2+幕後結果!$AG$4*幕後結果_最佳化!$S1985)*12/3</f>
        <v>0.45519246826875581</v>
      </c>
      <c r="AF984" s="114">
        <f>(幕後結果!$AH$2+幕後結果!$AH$4*幕後結果_最佳化!$T1985)*12/3</f>
        <v>-0.5531651700917154</v>
      </c>
      <c r="AG984" s="114">
        <f>(幕後結果!$AI$2+幕後結果!$AI$4*幕後結果_最佳化!$U1985)*12/3</f>
        <v>-3.0523835233162493</v>
      </c>
      <c r="AH984" s="114">
        <f>(幕後結果!$AJ$2+幕後結果!$AJ$4*幕後結果_最佳化!$V1985)*12/3</f>
        <v>0.92442298357203956</v>
      </c>
      <c r="AI984" s="90">
        <f>(幕後結果!$AK$2+幕後結果!$AK$4*幕後結果_最佳化!$W1985)*12/3</f>
        <v>-0.41440627928324031</v>
      </c>
      <c r="AJ984" s="50"/>
      <c r="AK984" s="50"/>
      <c r="AL984" s="50"/>
      <c r="AM984" s="98">
        <v>983</v>
      </c>
      <c r="AN984" s="118">
        <f t="shared" si="196"/>
        <v>3.5257517598583712E-2</v>
      </c>
      <c r="AO984" s="118">
        <f t="shared" si="197"/>
        <v>0.12899362335705014</v>
      </c>
      <c r="AP984" s="118">
        <f t="shared" si="198"/>
        <v>1.004587674588798E-2</v>
      </c>
      <c r="AQ984" s="118">
        <f t="shared" si="199"/>
        <v>2.3025312112811148E-2</v>
      </c>
      <c r="AR984" s="118">
        <f t="shared" si="200"/>
        <v>0.20056542104802158</v>
      </c>
      <c r="AS984" s="118">
        <f t="shared" si="201"/>
        <v>0.15634724113136303</v>
      </c>
      <c r="AT984" s="118">
        <f t="shared" si="202"/>
        <v>1.1305232719444896E-2</v>
      </c>
      <c r="AU984" s="118">
        <f t="shared" si="203"/>
        <v>0.15183526830556529</v>
      </c>
      <c r="AV984" s="118">
        <f t="shared" si="204"/>
        <v>0.19294991485922997</v>
      </c>
      <c r="AW984" s="118">
        <f t="shared" si="205"/>
        <v>8.9674592122042374E-2</v>
      </c>
      <c r="AX984" s="118">
        <f t="shared" si="206"/>
        <v>1.0000000000000002</v>
      </c>
      <c r="AY984" s="118">
        <f>SUMPRODUCT(AN984:AW984,幕後結果_最佳化!$Z$1005:$AI$1005)</f>
        <v>-6.9865109943763604E-3</v>
      </c>
      <c r="AZ984" s="118">
        <f>(SUMPRODUCT(AN984:AW984,MMULT(AN984:AW984,幕後結果!$AB$9:$AK$18)))*252</f>
        <v>7.0316401892733735E-2</v>
      </c>
      <c r="BA984" s="118">
        <f t="shared" si="207"/>
        <v>0.26517240032238221</v>
      </c>
      <c r="BB984" s="113">
        <f t="shared" si="208"/>
        <v>-0.18812859458121226</v>
      </c>
      <c r="BC984" s="50"/>
      <c r="BD984" s="50"/>
    </row>
    <row r="985" spans="1:56">
      <c r="A985" s="85">
        <v>984</v>
      </c>
      <c r="B985" s="114">
        <v>0.53942462103446065</v>
      </c>
      <c r="C985" s="114">
        <v>7.6308217914005994E-2</v>
      </c>
      <c r="D985" s="114">
        <v>0.65959518672828321</v>
      </c>
      <c r="E985" s="114">
        <v>0.85871138273117609</v>
      </c>
      <c r="F985" s="114">
        <v>0.32170608687245283</v>
      </c>
      <c r="G985" s="114">
        <v>0.8800012400196584</v>
      </c>
      <c r="H985" s="114">
        <v>1.2399547606301242E-2</v>
      </c>
      <c r="I985" s="114">
        <v>0.98832368812275329</v>
      </c>
      <c r="J985" s="114">
        <v>0.58204726721409905</v>
      </c>
      <c r="K985" s="94">
        <v>3.8523897330683621E-2</v>
      </c>
      <c r="L985" s="95"/>
      <c r="M985" s="96">
        <v>984</v>
      </c>
      <c r="N985" s="117">
        <v>9.898427195666859E-2</v>
      </c>
      <c r="O985" s="117">
        <v>-1.430350541007648</v>
      </c>
      <c r="P985" s="117">
        <v>0.41135857230371636</v>
      </c>
      <c r="Q985" s="117">
        <v>1.0745477969260508</v>
      </c>
      <c r="R985" s="117">
        <v>-0.46293330533397503</v>
      </c>
      <c r="S985" s="117">
        <v>1.1749929909321932</v>
      </c>
      <c r="T985" s="117">
        <v>-2.2445179516918166</v>
      </c>
      <c r="U985" s="114">
        <v>2.2676159650992482</v>
      </c>
      <c r="V985" s="114">
        <v>0.20713367234438401</v>
      </c>
      <c r="W985" s="88">
        <v>-1.7680784194160419</v>
      </c>
      <c r="X985" s="50"/>
      <c r="Y985" s="89">
        <v>984</v>
      </c>
      <c r="Z985" s="114">
        <f>(幕後結果!$AB$2+幕後結果!$AB$4*幕後結果_最佳化!$N1986)*12/3</f>
        <v>7.4603637196268474E-2</v>
      </c>
      <c r="AA985" s="114">
        <f>(幕後結果!$AC$2+幕後結果!$AC$4*幕後結果_最佳化!$O1986)*12/3</f>
        <v>9.413750845027602E-3</v>
      </c>
      <c r="AB985" s="114">
        <f>(幕後結果!$AD$2+幕後結果!$AD$4*幕後結果_最佳化!$P1986)*12/3</f>
        <v>-0.85661588402782896</v>
      </c>
      <c r="AC985" s="114">
        <f>(幕後結果!$AE$2+幕後結果!$AE$4*幕後結果_最佳化!$Q1986)*12/3</f>
        <v>4.1849728850605616E-2</v>
      </c>
      <c r="AD985" s="114">
        <f>(幕後結果!$AF$2+幕後結果!$AF$4*幕後結果_最佳化!$R1986)*12/3</f>
        <v>-1.2225651313139962</v>
      </c>
      <c r="AE985" s="114">
        <f>(幕後結果!$AG$2+幕後結果!$AG$4*幕後結果_最佳化!$S1986)*12/3</f>
        <v>1.3832206386505115</v>
      </c>
      <c r="AF985" s="114">
        <f>(幕後結果!$AH$2+幕後結果!$AH$4*幕後結果_最佳化!$T1986)*12/3</f>
        <v>-1.1410761091080717</v>
      </c>
      <c r="AG985" s="114">
        <f>(幕後結果!$AI$2+幕後結果!$AI$4*幕後結果_最佳化!$U1986)*12/3</f>
        <v>1.8492880868737125</v>
      </c>
      <c r="AH985" s="114">
        <f>(幕後結果!$AJ$2+幕後結果!$AJ$4*幕後結果_最佳化!$V1986)*12/3</f>
        <v>0.40825093606879964</v>
      </c>
      <c r="AI985" s="90">
        <f>(幕後結果!$AK$2+幕後結果!$AK$4*幕後結果_最佳化!$W1986)*12/3</f>
        <v>-8.4620381183267979E-2</v>
      </c>
      <c r="AJ985" s="50"/>
      <c r="AK985" s="50"/>
      <c r="AL985" s="50"/>
      <c r="AM985" s="98">
        <v>984</v>
      </c>
      <c r="AN985" s="118">
        <f t="shared" si="196"/>
        <v>0.18811892592415208</v>
      </c>
      <c r="AO985" s="118">
        <f t="shared" si="197"/>
        <v>0.10415754760498411</v>
      </c>
      <c r="AP985" s="118">
        <f t="shared" si="198"/>
        <v>3.5998478984988168E-2</v>
      </c>
      <c r="AQ985" s="118">
        <f t="shared" si="199"/>
        <v>0.14044887761045638</v>
      </c>
      <c r="AR985" s="118">
        <f t="shared" si="200"/>
        <v>0.15839409621281403</v>
      </c>
      <c r="AS985" s="118">
        <f t="shared" si="201"/>
        <v>0.1716463319662733</v>
      </c>
      <c r="AT985" s="118">
        <f t="shared" si="202"/>
        <v>7.7852825265115028E-2</v>
      </c>
      <c r="AU985" s="118">
        <f t="shared" si="203"/>
        <v>4.8534772359102349E-2</v>
      </c>
      <c r="AV985" s="118">
        <f t="shared" si="204"/>
        <v>3.6371893773504631E-2</v>
      </c>
      <c r="AW985" s="118">
        <f t="shared" si="205"/>
        <v>3.8476250298610078E-2</v>
      </c>
      <c r="AX985" s="118">
        <f t="shared" si="206"/>
        <v>1</v>
      </c>
      <c r="AY985" s="118">
        <f>SUMPRODUCT(AN985:AW985,幕後結果_最佳化!$Z$1005:$AI$1005)</f>
        <v>-6.9438520448604796E-2</v>
      </c>
      <c r="AZ985" s="118">
        <f>(SUMPRODUCT(AN985:AW985,MMULT(AN985:AW985,幕後結果!$AB$9:$AK$18)))*252</f>
        <v>7.1769939416248138E-2</v>
      </c>
      <c r="BA985" s="118">
        <f t="shared" si="207"/>
        <v>0.26789912171608204</v>
      </c>
      <c r="BB985" s="113">
        <f t="shared" si="208"/>
        <v>-0.4193314249371094</v>
      </c>
      <c r="BC985" s="50"/>
      <c r="BD985" s="50"/>
    </row>
    <row r="986" spans="1:56">
      <c r="A986" s="85">
        <v>985</v>
      </c>
      <c r="B986" s="114">
        <v>0.30581605075387919</v>
      </c>
      <c r="C986" s="114">
        <v>0.30916877842026391</v>
      </c>
      <c r="D986" s="114">
        <v>0.66136550965255481</v>
      </c>
      <c r="E986" s="114">
        <v>8.3629131936054035E-2</v>
      </c>
      <c r="F986" s="114">
        <v>0.5842403656460029</v>
      </c>
      <c r="G986" s="114">
        <v>0.38671321700179506</v>
      </c>
      <c r="H986" s="114">
        <v>0.74260224813567488</v>
      </c>
      <c r="I986" s="114">
        <v>0.77815838358394118</v>
      </c>
      <c r="J986" s="114">
        <v>0.21845335149213674</v>
      </c>
      <c r="K986" s="94">
        <v>0.74217186382101508</v>
      </c>
      <c r="L986" s="95"/>
      <c r="M986" s="96">
        <v>985</v>
      </c>
      <c r="N986" s="117">
        <v>-0.50774511990782289</v>
      </c>
      <c r="O986" s="117">
        <v>-0.49820784040400667</v>
      </c>
      <c r="P986" s="117">
        <v>0.41619272784141331</v>
      </c>
      <c r="Q986" s="117">
        <v>-1.3810673159216706</v>
      </c>
      <c r="R986" s="117">
        <v>0.21275345671122445</v>
      </c>
      <c r="S986" s="117">
        <v>-0.28789588881308531</v>
      </c>
      <c r="T986" s="117">
        <v>0.65138885412920089</v>
      </c>
      <c r="U986" s="114">
        <v>0.76598835219122563</v>
      </c>
      <c r="V986" s="114">
        <v>-0.7774273136080585</v>
      </c>
      <c r="W986" s="88">
        <v>0.65005565476881977</v>
      </c>
      <c r="X986" s="50"/>
      <c r="Y986" s="89">
        <v>985</v>
      </c>
      <c r="Z986" s="114">
        <f>(幕後結果!$AB$2+幕後結果!$AB$4*幕後結果_最佳化!$N1987)*12/3</f>
        <v>-0.67868148007590623</v>
      </c>
      <c r="AA986" s="114">
        <f>(幕後結果!$AC$2+幕後結果!$AC$4*幕後結果_最佳化!$O1987)*12/3</f>
        <v>0.57223130158445124</v>
      </c>
      <c r="AB986" s="114">
        <f>(幕後結果!$AD$2+幕後結果!$AD$4*幕後結果_最佳化!$P1987)*12/3</f>
        <v>-1.1242123969125446</v>
      </c>
      <c r="AC986" s="114">
        <f>(幕後結果!$AE$2+幕後結果!$AE$4*幕後結果_最佳化!$Q1987)*12/3</f>
        <v>-1.4788324362599476</v>
      </c>
      <c r="AD986" s="114">
        <f>(幕後結果!$AF$2+幕後結果!$AF$4*幕後結果_最佳化!$R1987)*12/3</f>
        <v>-1.0720344258539363</v>
      </c>
      <c r="AE986" s="114">
        <f>(幕後結果!$AG$2+幕後結果!$AG$4*幕後結果_最佳化!$S1987)*12/3</f>
        <v>-0.2309203844693862</v>
      </c>
      <c r="AF986" s="114">
        <f>(幕後結果!$AH$2+幕後結果!$AH$4*幕後結果_最佳化!$T1987)*12/3</f>
        <v>-0.25001133749181892</v>
      </c>
      <c r="AG986" s="114">
        <f>(幕後結果!$AI$2+幕後結果!$AI$4*幕後結果_最佳化!$U1987)*12/3</f>
        <v>-0.93464822925363811</v>
      </c>
      <c r="AH986" s="114">
        <f>(幕後結果!$AJ$2+幕後結果!$AJ$4*幕後結果_最佳化!$V1987)*12/3</f>
        <v>9.8797020960763371E-2</v>
      </c>
      <c r="AI986" s="90">
        <f>(幕後結果!$AK$2+幕後結果!$AK$4*幕後結果_最佳化!$W1987)*12/3</f>
        <v>0.94975962130965785</v>
      </c>
      <c r="AJ986" s="50"/>
      <c r="AK986" s="50"/>
      <c r="AL986" s="50"/>
      <c r="AM986" s="98">
        <v>985</v>
      </c>
      <c r="AN986" s="118">
        <f t="shared" si="196"/>
        <v>4.5796991447361907E-2</v>
      </c>
      <c r="AO986" s="118">
        <f t="shared" si="197"/>
        <v>5.4917287490883059E-2</v>
      </c>
      <c r="AP986" s="118">
        <f t="shared" si="198"/>
        <v>0.1494477849098981</v>
      </c>
      <c r="AQ986" s="118">
        <f t="shared" si="199"/>
        <v>2.5662764404793734E-2</v>
      </c>
      <c r="AR986" s="118">
        <f t="shared" si="200"/>
        <v>0.16523522645549385</v>
      </c>
      <c r="AS986" s="118">
        <f t="shared" si="201"/>
        <v>6.4368968783193536E-2</v>
      </c>
      <c r="AT986" s="118">
        <f t="shared" si="202"/>
        <v>0.19683742290139025</v>
      </c>
      <c r="AU986" s="118">
        <f t="shared" si="203"/>
        <v>2.5144948670201235E-2</v>
      </c>
      <c r="AV986" s="118">
        <f t="shared" si="204"/>
        <v>0.1920069098208792</v>
      </c>
      <c r="AW986" s="118">
        <f t="shared" si="205"/>
        <v>8.0581695115905086E-2</v>
      </c>
      <c r="AX986" s="118">
        <f t="shared" si="206"/>
        <v>1</v>
      </c>
      <c r="AY986" s="118">
        <f>SUMPRODUCT(AN986:AW986,幕後結果_最佳化!$Z$1005:$AI$1005)</f>
        <v>-9.1731863792386167E-2</v>
      </c>
      <c r="AZ986" s="118">
        <f>(SUMPRODUCT(AN986:AW986,MMULT(AN986:AW986,幕後結果!$AB$9:$AK$18)))*252</f>
        <v>5.7907774118094328E-2</v>
      </c>
      <c r="BA986" s="118">
        <f t="shared" si="207"/>
        <v>0.24064034183422847</v>
      </c>
      <c r="BB986" s="113">
        <f t="shared" si="208"/>
        <v>-0.55947337327641822</v>
      </c>
      <c r="BC986" s="50"/>
      <c r="BD986" s="50"/>
    </row>
    <row r="987" spans="1:56">
      <c r="A987" s="85">
        <v>986</v>
      </c>
      <c r="B987" s="114">
        <v>1.7221782131681129E-2</v>
      </c>
      <c r="C987" s="114">
        <v>0.77070980819998014</v>
      </c>
      <c r="D987" s="114">
        <v>0.16435458663637714</v>
      </c>
      <c r="E987" s="114">
        <v>0.2857917818586897</v>
      </c>
      <c r="F987" s="114">
        <v>0.96399472909856798</v>
      </c>
      <c r="G987" s="114">
        <v>0.50364544140502576</v>
      </c>
      <c r="H987" s="114">
        <v>0.73709775008736034</v>
      </c>
      <c r="I987" s="114">
        <v>0.66677662850185015</v>
      </c>
      <c r="J987" s="114">
        <v>0.25749024934718912</v>
      </c>
      <c r="K987" s="94">
        <v>0.61434735792762285</v>
      </c>
      <c r="L987" s="95"/>
      <c r="M987" s="96">
        <v>986</v>
      </c>
      <c r="N987" s="117">
        <v>-2.1148402595748603</v>
      </c>
      <c r="O987" s="117">
        <v>0.74118647376309699</v>
      </c>
      <c r="P987" s="117">
        <v>-0.97671720861903477</v>
      </c>
      <c r="Q987" s="117">
        <v>-0.56572084345045082</v>
      </c>
      <c r="R987" s="117">
        <v>1.7990514543113736</v>
      </c>
      <c r="S987" s="117">
        <v>9.13789366845188E-3</v>
      </c>
      <c r="T987" s="117">
        <v>0.63442346527356086</v>
      </c>
      <c r="U987" s="114">
        <v>0.43102974447588854</v>
      </c>
      <c r="V987" s="114">
        <v>-0.65110222752321123</v>
      </c>
      <c r="W987" s="88">
        <v>0.29066795231305614</v>
      </c>
      <c r="X987" s="50"/>
      <c r="Y987" s="89">
        <v>986</v>
      </c>
      <c r="Z987" s="114">
        <f>(幕後結果!$AB$2+幕後結果!$AB$4*幕後結果_最佳化!$N1988)*12/3</f>
        <v>-2.6739710885641741</v>
      </c>
      <c r="AA987" s="114">
        <f>(幕後結果!$AC$2+幕後結果!$AC$4*幕後結果_最佳化!$O1988)*12/3</f>
        <v>0.79310333915430187</v>
      </c>
      <c r="AB987" s="114">
        <f>(幕後結果!$AD$2+幕後結果!$AD$4*幕後結果_最佳化!$P1988)*12/3</f>
        <v>-3.8120247204027127</v>
      </c>
      <c r="AC987" s="114">
        <f>(幕後結果!$AE$2+幕後結果!$AE$4*幕後結果_最佳化!$Q1988)*12/3</f>
        <v>-0.97185181514755892</v>
      </c>
      <c r="AD987" s="114">
        <f>(幕後結果!$AF$2+幕後結果!$AF$4*幕後結果_最佳化!$R1988)*12/3</f>
        <v>3.7024897577193405E-2</v>
      </c>
      <c r="AE987" s="114">
        <f>(幕後結果!$AG$2+幕後結果!$AG$4*幕後結果_最佳化!$S1988)*12/3</f>
        <v>0.1322176939536473</v>
      </c>
      <c r="AF987" s="114">
        <f>(幕後結果!$AH$2+幕後結果!$AH$4*幕後結果_最佳化!$T1988)*12/3</f>
        <v>8.8200521677615495E-3</v>
      </c>
      <c r="AG987" s="114">
        <f>(幕後結果!$AI$2+幕後結果!$AI$4*幕後結果_最佳化!$U1988)*12/3</f>
        <v>-2.0061388332919741</v>
      </c>
      <c r="AH987" s="114">
        <f>(幕後結果!$AJ$2+幕後結果!$AJ$4*幕後結果_最佳化!$V1988)*12/3</f>
        <v>0.26944777784293095</v>
      </c>
      <c r="AI987" s="90">
        <f>(幕後結果!$AK$2+幕後結果!$AK$4*幕後結果_最佳化!$W1988)*12/3</f>
        <v>0.83232245318041542</v>
      </c>
      <c r="AJ987" s="50"/>
      <c r="AK987" s="50"/>
      <c r="AL987" s="50"/>
      <c r="AM987" s="98">
        <v>986</v>
      </c>
      <c r="AN987" s="118">
        <f t="shared" si="196"/>
        <v>0.1333514180496668</v>
      </c>
      <c r="AO987" s="118">
        <f t="shared" si="197"/>
        <v>7.674354666241906E-2</v>
      </c>
      <c r="AP987" s="118">
        <f t="shared" si="198"/>
        <v>0.10440899234375835</v>
      </c>
      <c r="AQ987" s="118">
        <f t="shared" si="199"/>
        <v>0.10386155634042386</v>
      </c>
      <c r="AR987" s="118">
        <f t="shared" si="200"/>
        <v>3.3942985498609621E-2</v>
      </c>
      <c r="AS987" s="118">
        <f t="shared" si="201"/>
        <v>4.176440754780894E-2</v>
      </c>
      <c r="AT987" s="118">
        <f t="shared" si="202"/>
        <v>0.12776183190413404</v>
      </c>
      <c r="AU987" s="118">
        <f t="shared" si="203"/>
        <v>0.14680480883166866</v>
      </c>
      <c r="AV987" s="118">
        <f t="shared" si="204"/>
        <v>0.12351590424329791</v>
      </c>
      <c r="AW987" s="118">
        <f t="shared" si="205"/>
        <v>0.10784454857821278</v>
      </c>
      <c r="AX987" s="118">
        <f t="shared" si="206"/>
        <v>1</v>
      </c>
      <c r="AY987" s="118">
        <f>SUMPRODUCT(AN987:AW987,幕後結果_最佳化!$Z$1005:$AI$1005)</f>
        <v>-0.15250446332389969</v>
      </c>
      <c r="AZ987" s="118">
        <f>(SUMPRODUCT(AN987:AW987,MMULT(AN987:AW987,幕後結果!$AB$9:$AK$18)))*252</f>
        <v>6.7645429833615447E-2</v>
      </c>
      <c r="BA987" s="118">
        <f t="shared" si="207"/>
        <v>0.26008735039139341</v>
      </c>
      <c r="BB987" s="113">
        <f t="shared" si="208"/>
        <v>-0.75130321805287548</v>
      </c>
      <c r="BC987" s="50"/>
      <c r="BD987" s="50"/>
    </row>
    <row r="988" spans="1:56">
      <c r="A988" s="85">
        <v>987</v>
      </c>
      <c r="B988" s="114">
        <v>0.49572493125510064</v>
      </c>
      <c r="C988" s="114">
        <v>0.21059226773855477</v>
      </c>
      <c r="D988" s="114">
        <v>0.63866509414197781</v>
      </c>
      <c r="E988" s="114">
        <v>0.93891770709034073</v>
      </c>
      <c r="F988" s="114">
        <v>0.52091234835545652</v>
      </c>
      <c r="G988" s="114">
        <v>0.14068891623705726</v>
      </c>
      <c r="H988" s="114">
        <v>0.29127786539993328</v>
      </c>
      <c r="I988" s="114">
        <v>0.3550268618393202</v>
      </c>
      <c r="J988" s="114">
        <v>0.86722872004292584</v>
      </c>
      <c r="K988" s="94">
        <v>3.4819823224669921E-3</v>
      </c>
      <c r="L988" s="95"/>
      <c r="M988" s="96">
        <v>987</v>
      </c>
      <c r="N988" s="117">
        <v>-1.0716213291793309E-2</v>
      </c>
      <c r="O988" s="117">
        <v>-0.80436789760859795</v>
      </c>
      <c r="P988" s="117">
        <v>0.35489292133679273</v>
      </c>
      <c r="Q988" s="117">
        <v>1.5457515350524869</v>
      </c>
      <c r="R988" s="117">
        <v>5.2443513187881853E-2</v>
      </c>
      <c r="S988" s="117">
        <v>-1.0772293135779185</v>
      </c>
      <c r="T988" s="117">
        <v>-0.54965543218110136</v>
      </c>
      <c r="U988" s="114">
        <v>-0.37178393772732243</v>
      </c>
      <c r="V988" s="114">
        <v>1.113386291639489</v>
      </c>
      <c r="W988" s="88">
        <v>-2.6985625647698601</v>
      </c>
      <c r="X988" s="50"/>
      <c r="Y988" s="89">
        <v>987</v>
      </c>
      <c r="Z988" s="114">
        <f>(幕後結果!$AB$2+幕後結果!$AB$4*幕後結果_最佳化!$N1989)*12/3</f>
        <v>-6.1595043802621013E-2</v>
      </c>
      <c r="AA988" s="114">
        <f>(幕後結果!$AC$2+幕後結果!$AC$4*幕後結果_最佳化!$O1989)*12/3</f>
        <v>0.58359720397807369</v>
      </c>
      <c r="AB988" s="114">
        <f>(幕後結果!$AD$2+幕後結果!$AD$4*幕後結果_最佳化!$P1989)*12/3</f>
        <v>-0.77577446381663318</v>
      </c>
      <c r="AC988" s="114">
        <f>(幕後結果!$AE$2+幕後結果!$AE$4*幕後結果_最佳化!$Q1989)*12/3</f>
        <v>0.40386111538931541</v>
      </c>
      <c r="AD988" s="114">
        <f>(幕後結果!$AF$2+幕後結果!$AF$4*幕後結果_最佳化!$R1989)*12/3</f>
        <v>-0.56661019078073149</v>
      </c>
      <c r="AE988" s="114">
        <f>(幕後結果!$AG$2+幕後結果!$AG$4*幕後結果_最佳化!$S1989)*12/3</f>
        <v>-0.36646728141271839</v>
      </c>
      <c r="AF988" s="114">
        <f>(幕後結果!$AH$2+幕後結果!$AH$4*幕後結果_最佳化!$T1989)*12/3</f>
        <v>-0.33099525347742859</v>
      </c>
      <c r="AG988" s="114">
        <f>(幕後結果!$AI$2+幕後結果!$AI$4*幕後結果_最佳化!$U1989)*12/3</f>
        <v>-1.4949930688893283</v>
      </c>
      <c r="AH988" s="114">
        <f>(幕後結果!$AJ$2+幕後結果!$AJ$4*幕後結果_最佳化!$V1989)*12/3</f>
        <v>1.1444480398513137</v>
      </c>
      <c r="AI988" s="90">
        <f>(幕後結果!$AK$2+幕後結果!$AK$4*幕後結果_最佳化!$W1989)*12/3</f>
        <v>-0.92468545669673541</v>
      </c>
      <c r="AJ988" s="50"/>
      <c r="AK988" s="50"/>
      <c r="AL988" s="50"/>
      <c r="AM988" s="98">
        <v>987</v>
      </c>
      <c r="AN988" s="118">
        <f t="shared" si="196"/>
        <v>6.3943578092897593E-2</v>
      </c>
      <c r="AO988" s="118">
        <f t="shared" si="197"/>
        <v>0.17097848663463264</v>
      </c>
      <c r="AP988" s="118">
        <f t="shared" si="198"/>
        <v>0.13414033101660894</v>
      </c>
      <c r="AQ988" s="118">
        <f t="shared" si="199"/>
        <v>5.9017628212878911E-2</v>
      </c>
      <c r="AR988" s="118">
        <f t="shared" si="200"/>
        <v>4.3376234637346009E-2</v>
      </c>
      <c r="AS988" s="118">
        <f t="shared" si="201"/>
        <v>0.1180397728263312</v>
      </c>
      <c r="AT988" s="118">
        <f t="shared" si="202"/>
        <v>7.8932594730544384E-2</v>
      </c>
      <c r="AU988" s="118">
        <f t="shared" si="203"/>
        <v>8.833798469095458E-2</v>
      </c>
      <c r="AV988" s="118">
        <f t="shared" si="204"/>
        <v>7.8924863674345314E-2</v>
      </c>
      <c r="AW988" s="118">
        <f t="shared" si="205"/>
        <v>0.16430852548346037</v>
      </c>
      <c r="AX988" s="118">
        <f t="shared" si="206"/>
        <v>1</v>
      </c>
      <c r="AY988" s="118">
        <f>SUMPRODUCT(AN988:AW988,幕後結果_最佳化!$Z$1005:$AI$1005)</f>
        <v>0.1377500608736163</v>
      </c>
      <c r="AZ988" s="118">
        <f>(SUMPRODUCT(AN988:AW988,MMULT(AN988:AW988,幕後結果!$AB$9:$AK$18)))*252</f>
        <v>7.6968686286115362E-2</v>
      </c>
      <c r="BA988" s="118">
        <f t="shared" si="207"/>
        <v>0.27743230937674757</v>
      </c>
      <c r="BB988" s="113">
        <f t="shared" si="208"/>
        <v>0.34188541733548344</v>
      </c>
      <c r="BC988" s="50"/>
      <c r="BD988" s="50"/>
    </row>
    <row r="989" spans="1:56">
      <c r="A989" s="85">
        <v>988</v>
      </c>
      <c r="B989" s="114">
        <v>0.90197043052566839</v>
      </c>
      <c r="C989" s="114">
        <v>0.87919904212515898</v>
      </c>
      <c r="D989" s="114">
        <v>0.87542014670884405</v>
      </c>
      <c r="E989" s="114">
        <v>8.5151501590522205E-2</v>
      </c>
      <c r="F989" s="114">
        <v>0.34729264186138975</v>
      </c>
      <c r="G989" s="114">
        <v>0.69727219090015913</v>
      </c>
      <c r="H989" s="114">
        <v>0.10582384758886731</v>
      </c>
      <c r="I989" s="114">
        <v>0.61552372655125276</v>
      </c>
      <c r="J989" s="114">
        <v>0.11461872567398945</v>
      </c>
      <c r="K989" s="94">
        <v>0.93747089511593074</v>
      </c>
      <c r="L989" s="95"/>
      <c r="M989" s="96">
        <v>988</v>
      </c>
      <c r="N989" s="117">
        <v>1.2928609978869385</v>
      </c>
      <c r="O989" s="117">
        <v>1.1709921917294503</v>
      </c>
      <c r="P989" s="117">
        <v>1.1523927798641664</v>
      </c>
      <c r="Q989" s="117">
        <v>-1.3712308530184585</v>
      </c>
      <c r="R989" s="117">
        <v>-0.39264014610598275</v>
      </c>
      <c r="S989" s="117">
        <v>0.51657106569568245</v>
      </c>
      <c r="T989" s="117">
        <v>-1.2490475159409089</v>
      </c>
      <c r="U989" s="114">
        <v>0.29374528590165572</v>
      </c>
      <c r="V989" s="114">
        <v>-1.2023254730766213</v>
      </c>
      <c r="W989" s="88">
        <v>1.5338839313370862</v>
      </c>
      <c r="X989" s="50"/>
      <c r="Y989" s="89">
        <v>988</v>
      </c>
      <c r="Z989" s="114">
        <f>(幕後結果!$AB$2+幕後結果!$AB$4*幕後結果_最佳化!$N1990)*12/3</f>
        <v>1.5568617601087678</v>
      </c>
      <c r="AA989" s="114">
        <f>(幕後結果!$AC$2+幕後結果!$AC$4*幕後結果_最佳化!$O1990)*12/3</f>
        <v>3.4827100271772706</v>
      </c>
      <c r="AB989" s="114">
        <f>(幕後結果!$AD$2+幕後結果!$AD$4*幕後結果_最佳化!$P1990)*12/3</f>
        <v>2.2896098550138273</v>
      </c>
      <c r="AC989" s="114">
        <f>(幕後結果!$AE$2+幕後結果!$AE$4*幕後結果_最佳化!$Q1990)*12/3</f>
        <v>-1.1025537899033933</v>
      </c>
      <c r="AD989" s="114">
        <f>(幕後結果!$AF$2+幕後結果!$AF$4*幕後結果_最佳化!$R1990)*12/3</f>
        <v>-0.6315940994877034</v>
      </c>
      <c r="AE989" s="114">
        <f>(幕後結果!$AG$2+幕後結果!$AG$4*幕後結果_最佳化!$S1990)*12/3</f>
        <v>1.2907174144959428</v>
      </c>
      <c r="AF989" s="114">
        <f>(幕後結果!$AH$2+幕後結果!$AH$4*幕後結果_最佳化!$T1990)*12/3</f>
        <v>-0.9563660224148155</v>
      </c>
      <c r="AG989" s="114">
        <f>(幕後結果!$AI$2+幕後結果!$AI$4*幕後結果_最佳化!$U1990)*12/3</f>
        <v>-1.245729956175156</v>
      </c>
      <c r="AH989" s="114">
        <f>(幕後結果!$AJ$2+幕後結果!$AJ$4*幕後結果_最佳化!$V1990)*12/3</f>
        <v>-8.8822933032962403E-2</v>
      </c>
      <c r="AI989" s="90">
        <f>(幕後結果!$AK$2+幕後結果!$AK$4*幕後結果_最佳化!$W1990)*12/3</f>
        <v>1.7603440371356143</v>
      </c>
      <c r="AJ989" s="50"/>
      <c r="AK989" s="50"/>
      <c r="AL989" s="50"/>
      <c r="AM989" s="98">
        <v>988</v>
      </c>
      <c r="AN989" s="118">
        <f t="shared" si="196"/>
        <v>4.4998621972021688E-2</v>
      </c>
      <c r="AO989" s="118">
        <f t="shared" si="197"/>
        <v>0.18415406509040949</v>
      </c>
      <c r="AP989" s="118">
        <f t="shared" si="198"/>
        <v>0.18426004463197415</v>
      </c>
      <c r="AQ989" s="118">
        <f t="shared" si="199"/>
        <v>0.14062294444959642</v>
      </c>
      <c r="AR989" s="118">
        <f t="shared" si="200"/>
        <v>0.13276216265624718</v>
      </c>
      <c r="AS989" s="118">
        <f t="shared" si="201"/>
        <v>0.12331065031540753</v>
      </c>
      <c r="AT989" s="118">
        <f t="shared" si="202"/>
        <v>1.9401215369504201E-2</v>
      </c>
      <c r="AU989" s="118">
        <f t="shared" si="203"/>
        <v>2.7398267551327071E-2</v>
      </c>
      <c r="AV989" s="118">
        <f t="shared" si="204"/>
        <v>0.11871523898355976</v>
      </c>
      <c r="AW989" s="118">
        <f t="shared" si="205"/>
        <v>2.4376788979952532E-2</v>
      </c>
      <c r="AX989" s="118">
        <f t="shared" si="206"/>
        <v>1</v>
      </c>
      <c r="AY989" s="118">
        <f>SUMPRODUCT(AN989:AW989,幕後結果_最佳化!$Z$1005:$AI$1005)</f>
        <v>2.4162356547707275E-2</v>
      </c>
      <c r="AZ989" s="118">
        <f>(SUMPRODUCT(AN989:AW989,MMULT(AN989:AW989,幕後結果!$AB$9:$AK$18)))*252</f>
        <v>8.7871652886427454E-2</v>
      </c>
      <c r="BA989" s="118">
        <f t="shared" si="207"/>
        <v>0.29643153153203433</v>
      </c>
      <c r="BB989" s="113">
        <f t="shared" si="208"/>
        <v>-6.3210696093805432E-2</v>
      </c>
      <c r="BC989" s="50"/>
      <c r="BD989" s="50"/>
    </row>
    <row r="990" spans="1:56">
      <c r="A990" s="85">
        <v>989</v>
      </c>
      <c r="B990" s="114">
        <v>0.50269658098218861</v>
      </c>
      <c r="C990" s="114">
        <v>9.3178554606028197E-2</v>
      </c>
      <c r="D990" s="114">
        <v>0.47104375084591044</v>
      </c>
      <c r="E990" s="114">
        <v>0.10408282119644108</v>
      </c>
      <c r="F990" s="114">
        <v>0.16444680306694037</v>
      </c>
      <c r="G990" s="114">
        <v>0.98695358998206606</v>
      </c>
      <c r="H990" s="114">
        <v>0.63935467908799448</v>
      </c>
      <c r="I990" s="114">
        <v>0.66155376307025859</v>
      </c>
      <c r="J990" s="114">
        <v>0.73292677480192658</v>
      </c>
      <c r="K990" s="94">
        <v>0.88118618738899546</v>
      </c>
      <c r="L990" s="95"/>
      <c r="M990" s="96">
        <v>989</v>
      </c>
      <c r="N990" s="117">
        <v>6.7593776061764818E-3</v>
      </c>
      <c r="O990" s="117">
        <v>-1.3214327587106616</v>
      </c>
      <c r="P990" s="117">
        <v>-7.2646400863051672E-2</v>
      </c>
      <c r="Q990" s="117">
        <v>-1.2586254713160792</v>
      </c>
      <c r="R990" s="117">
        <v>-0.97634484037247937</v>
      </c>
      <c r="S990" s="117">
        <v>2.2248275073684187</v>
      </c>
      <c r="T990" s="117">
        <v>0.3567344111945126</v>
      </c>
      <c r="U990" s="114">
        <v>0.41670735510700635</v>
      </c>
      <c r="V990" s="114">
        <v>0.62168890218744</v>
      </c>
      <c r="W990" s="88">
        <v>1.18093731766525</v>
      </c>
      <c r="X990" s="50"/>
      <c r="Y990" s="89">
        <v>989</v>
      </c>
      <c r="Z990" s="114">
        <f>(幕後結果!$AB$2+幕後結果!$AB$4*幕後結果_最佳化!$N1991)*12/3</f>
        <v>-3.9898216987417329E-2</v>
      </c>
      <c r="AA990" s="114">
        <f>(幕後結果!$AC$2+幕後結果!$AC$4*幕後結果_最佳化!$O1991)*12/3</f>
        <v>6.1119927951061026E-2</v>
      </c>
      <c r="AB990" s="114">
        <f>(幕後結果!$AD$2+幕後結果!$AD$4*幕後結果_最佳化!$P1991)*12/3</f>
        <v>-1.4178959029846598</v>
      </c>
      <c r="AC990" s="114">
        <f>(幕後結果!$AE$2+幕後結果!$AE$4*幕後結果_最佳化!$Q1991)*12/3</f>
        <v>-1.4421860510640663</v>
      </c>
      <c r="AD990" s="114">
        <f>(幕後結果!$AF$2+幕後結果!$AF$4*幕後結果_最佳化!$R1991)*12/3</f>
        <v>-2.275328907846327</v>
      </c>
      <c r="AE990" s="114">
        <f>(幕後結果!$AG$2+幕後結果!$AG$4*幕後結果_最佳化!$S1991)*12/3</f>
        <v>1.7692792956185623</v>
      </c>
      <c r="AF990" s="114">
        <f>(幕後結果!$AH$2+幕後結果!$AH$4*幕後結果_最佳化!$T1991)*12/3</f>
        <v>-0.48509441219197152</v>
      </c>
      <c r="AG990" s="114">
        <f>(幕後結果!$AI$2+幕後結果!$AI$4*幕後結果_最佳化!$U1991)*12/3</f>
        <v>-1.3867289851304667</v>
      </c>
      <c r="AH990" s="114">
        <f>(幕後結果!$AJ$2+幕後結果!$AJ$4*幕後結果_最佳化!$V1991)*12/3</f>
        <v>0.82113085999566415</v>
      </c>
      <c r="AI990" s="90">
        <f>(幕後結果!$AK$2+幕後結果!$AK$4*幕後結果_最佳化!$W1991)*12/3</f>
        <v>1.3366430198434094</v>
      </c>
      <c r="AJ990" s="50"/>
      <c r="AK990" s="50"/>
      <c r="AL990" s="50"/>
      <c r="AM990" s="98">
        <v>989</v>
      </c>
      <c r="AN990" s="118">
        <f t="shared" si="196"/>
        <v>0.11519874517544129</v>
      </c>
      <c r="AO990" s="118">
        <f t="shared" si="197"/>
        <v>0.15364341741220455</v>
      </c>
      <c r="AP990" s="118">
        <f t="shared" si="198"/>
        <v>8.2345272777866463E-2</v>
      </c>
      <c r="AQ990" s="118">
        <f t="shared" si="199"/>
        <v>0.17994682444809296</v>
      </c>
      <c r="AR990" s="118">
        <f t="shared" si="200"/>
        <v>2.3750543910865059E-2</v>
      </c>
      <c r="AS990" s="118">
        <f t="shared" si="201"/>
        <v>0.13080178626082686</v>
      </c>
      <c r="AT990" s="118">
        <f t="shared" si="202"/>
        <v>2.7768468663611427E-2</v>
      </c>
      <c r="AU990" s="118">
        <f t="shared" si="203"/>
        <v>3.234368775852653E-3</v>
      </c>
      <c r="AV990" s="118">
        <f t="shared" si="204"/>
        <v>0.15931068161480685</v>
      </c>
      <c r="AW990" s="118">
        <f t="shared" si="205"/>
        <v>0.12399989096043183</v>
      </c>
      <c r="AX990" s="118">
        <f t="shared" si="206"/>
        <v>1</v>
      </c>
      <c r="AY990" s="118">
        <f>SUMPRODUCT(AN990:AW990,幕後結果_最佳化!$Z$1005:$AI$1005)</f>
        <v>0.29162741090836819</v>
      </c>
      <c r="AZ990" s="118">
        <f>(SUMPRODUCT(AN990:AW990,MMULT(AN990:AW990,幕後結果!$AB$9:$AK$18)))*252</f>
        <v>6.4149530467016977E-2</v>
      </c>
      <c r="BA990" s="118">
        <f t="shared" si="207"/>
        <v>0.25327757592613087</v>
      </c>
      <c r="BB990" s="113">
        <f t="shared" si="208"/>
        <v>0.98203486826212461</v>
      </c>
      <c r="BC990" s="50"/>
      <c r="BD990" s="50"/>
    </row>
    <row r="991" spans="1:56">
      <c r="A991" s="85">
        <v>990</v>
      </c>
      <c r="B991" s="114">
        <v>0.70004269197846902</v>
      </c>
      <c r="C991" s="114">
        <v>0.62049658785734874</v>
      </c>
      <c r="D991" s="114">
        <v>0.95014925636372438</v>
      </c>
      <c r="E991" s="114">
        <v>0.30186390055988421</v>
      </c>
      <c r="F991" s="114">
        <v>0.77662071186820758</v>
      </c>
      <c r="G991" s="114">
        <v>0.36814192775726373</v>
      </c>
      <c r="H991" s="114">
        <v>0.98270501433032509</v>
      </c>
      <c r="I991" s="114">
        <v>0.55848071796400967</v>
      </c>
      <c r="J991" s="114">
        <v>0.16151163314710293</v>
      </c>
      <c r="K991" s="94">
        <v>0.768747726709472</v>
      </c>
      <c r="L991" s="95"/>
      <c r="M991" s="96">
        <v>990</v>
      </c>
      <c r="N991" s="117">
        <v>0.52452330321708718</v>
      </c>
      <c r="O991" s="117">
        <v>0.30678526543929036</v>
      </c>
      <c r="P991" s="117">
        <v>1.6463025377587532</v>
      </c>
      <c r="Q991" s="117">
        <v>-0.51904723692105059</v>
      </c>
      <c r="R991" s="117">
        <v>0.76083006180598745</v>
      </c>
      <c r="S991" s="117">
        <v>-0.33677853483175962</v>
      </c>
      <c r="T991" s="117">
        <v>2.1131261579900511</v>
      </c>
      <c r="U991" s="114">
        <v>0.14711840346100855</v>
      </c>
      <c r="V991" s="114">
        <v>-0.98826421479892335</v>
      </c>
      <c r="W991" s="88">
        <v>0.73472901387049483</v>
      </c>
      <c r="X991" s="50"/>
      <c r="Y991" s="89">
        <v>990</v>
      </c>
      <c r="Z991" s="114">
        <f>(幕後結果!$AB$2+幕後結果!$AB$4*幕後結果_最佳化!$N1992)*12/3</f>
        <v>0.60293179034841549</v>
      </c>
      <c r="AA991" s="114">
        <f>(幕後結果!$AC$2+幕後結果!$AC$4*幕後結果_最佳化!$O1992)*12/3</f>
        <v>2.0838616543413808</v>
      </c>
      <c r="AB991" s="114">
        <f>(幕後結果!$AD$2+幕後結果!$AD$4*幕後結果_最佳化!$P1992)*12/3</f>
        <v>1.6152964672591359</v>
      </c>
      <c r="AC991" s="114">
        <f>(幕後結果!$AE$2+幕後結果!$AE$4*幕後結果_最佳化!$Q1992)*12/3</f>
        <v>-0.73692895864310282</v>
      </c>
      <c r="AD991" s="114">
        <f>(幕後結果!$AF$2+幕後結果!$AF$4*幕後結果_最佳化!$R1992)*12/3</f>
        <v>0.37211766113015909</v>
      </c>
      <c r="AE991" s="114">
        <f>(幕後結果!$AG$2+幕後結果!$AG$4*幕後結果_最佳化!$S1992)*12/3</f>
        <v>0.53534871488993852</v>
      </c>
      <c r="AF991" s="114">
        <f>(幕後結果!$AH$2+幕後結果!$AH$4*幕後結果_最佳化!$T1992)*12/3</f>
        <v>0.52082361127673915</v>
      </c>
      <c r="AG991" s="114">
        <f>(幕後結果!$AI$2+幕後結果!$AI$4*幕後結果_最佳化!$U1992)*12/3</f>
        <v>-0.45339847535461919</v>
      </c>
      <c r="AH991" s="114">
        <f>(幕後結果!$AJ$2+幕後結果!$AJ$4*幕後結果_最佳化!$V1992)*12/3</f>
        <v>0.78642559389708377</v>
      </c>
      <c r="AI991" s="90">
        <f>(幕後結果!$AK$2+幕後結果!$AK$4*幕後結果_最佳化!$W1992)*12/3</f>
        <v>1.7390687221754353</v>
      </c>
      <c r="AJ991" s="50"/>
      <c r="AK991" s="50"/>
      <c r="AL991" s="50"/>
      <c r="AM991" s="98">
        <v>990</v>
      </c>
      <c r="AN991" s="118">
        <f t="shared" si="196"/>
        <v>2.1609588556737398E-2</v>
      </c>
      <c r="AO991" s="118">
        <f t="shared" si="197"/>
        <v>0.21550278945434712</v>
      </c>
      <c r="AP991" s="118">
        <f t="shared" si="198"/>
        <v>0.21629544909135914</v>
      </c>
      <c r="AQ991" s="118">
        <f t="shared" si="199"/>
        <v>4.2831860781916723E-3</v>
      </c>
      <c r="AR991" s="118">
        <f t="shared" si="200"/>
        <v>8.1968430737049583E-2</v>
      </c>
      <c r="AS991" s="118">
        <f t="shared" si="201"/>
        <v>0.13185797041733016</v>
      </c>
      <c r="AT991" s="118">
        <f t="shared" si="202"/>
        <v>5.7325000348600677E-2</v>
      </c>
      <c r="AU991" s="118">
        <f t="shared" si="203"/>
        <v>0.11495715721563821</v>
      </c>
      <c r="AV991" s="118">
        <f t="shared" si="204"/>
        <v>0.14651839634940181</v>
      </c>
      <c r="AW991" s="118">
        <f t="shared" si="205"/>
        <v>9.6820317513442167E-3</v>
      </c>
      <c r="AX991" s="118">
        <f t="shared" si="206"/>
        <v>0.99999999999999989</v>
      </c>
      <c r="AY991" s="118">
        <f>SUMPRODUCT(AN991:AW991,幕後結果_最佳化!$Z$1005:$AI$1005)</f>
        <v>9.1619227478646637E-3</v>
      </c>
      <c r="AZ991" s="118">
        <f>(SUMPRODUCT(AN991:AW991,MMULT(AN991:AW991,幕後結果!$AB$9:$AK$18)))*252</f>
        <v>0.10108138470600903</v>
      </c>
      <c r="BA991" s="118">
        <f t="shared" si="207"/>
        <v>0.31793298776001372</v>
      </c>
      <c r="BB991" s="113">
        <f t="shared" si="208"/>
        <v>-0.10611694461098811</v>
      </c>
      <c r="BC991" s="50"/>
      <c r="BD991" s="50"/>
    </row>
    <row r="992" spans="1:56">
      <c r="A992" s="85">
        <v>991</v>
      </c>
      <c r="B992" s="114">
        <v>0.58660418881519605</v>
      </c>
      <c r="C992" s="114">
        <v>0.16618168775391018</v>
      </c>
      <c r="D992" s="114">
        <v>0.19052565895909246</v>
      </c>
      <c r="E992" s="114">
        <v>0.60078290463961648</v>
      </c>
      <c r="F992" s="114">
        <v>0.21947573253172159</v>
      </c>
      <c r="G992" s="114">
        <v>0.98461776521062583</v>
      </c>
      <c r="H992" s="114">
        <v>0.3835860008449421</v>
      </c>
      <c r="I992" s="114">
        <v>0.26732223410658063</v>
      </c>
      <c r="J992" s="114">
        <v>0.25076927129650084</v>
      </c>
      <c r="K992" s="94">
        <v>0.54975968927448116</v>
      </c>
      <c r="L992" s="95"/>
      <c r="M992" s="96">
        <v>991</v>
      </c>
      <c r="N992" s="117">
        <v>0.21881825969619143</v>
      </c>
      <c r="O992" s="117">
        <v>-0.96936446510930041</v>
      </c>
      <c r="P992" s="117">
        <v>-0.87596084906022054</v>
      </c>
      <c r="Q992" s="117">
        <v>0.25537407699141285</v>
      </c>
      <c r="R992" s="117">
        <v>-0.77396504074153349</v>
      </c>
      <c r="S992" s="117">
        <v>2.1601059363655577</v>
      </c>
      <c r="T992" s="117">
        <v>-0.2960760527305939</v>
      </c>
      <c r="U992" s="114">
        <v>-0.62093184370151411</v>
      </c>
      <c r="V992" s="114">
        <v>-0.67207092904475496</v>
      </c>
      <c r="W992" s="88">
        <v>0.12505422555211865</v>
      </c>
      <c r="X992" s="50"/>
      <c r="Y992" s="89">
        <v>991</v>
      </c>
      <c r="Z992" s="114">
        <f>(幕後結果!$AB$2+幕後結果!$AB$4*幕後結果_最佳化!$N1993)*12/3</f>
        <v>0.22338357223478686</v>
      </c>
      <c r="AA992" s="114">
        <f>(幕後結果!$AC$2+幕後結果!$AC$4*幕後結果_最佳化!$O1993)*12/3</f>
        <v>0.5644653535992511</v>
      </c>
      <c r="AB992" s="114">
        <f>(幕後結果!$AD$2+幕後結果!$AD$4*幕後結果_最佳化!$P1993)*12/3</f>
        <v>-1.8825178646132823</v>
      </c>
      <c r="AC992" s="114">
        <f>(幕後結果!$AE$2+幕後結果!$AE$4*幕後結果_最佳化!$Q1993)*12/3</f>
        <v>-0.41129836269463976</v>
      </c>
      <c r="AD992" s="114">
        <f>(幕後結果!$AF$2+幕後結果!$AF$4*幕後結果_最佳化!$R1993)*12/3</f>
        <v>-1.7875317764521617</v>
      </c>
      <c r="AE992" s="114">
        <f>(幕後結果!$AG$2+幕後結果!$AG$4*幕後結果_最佳化!$S1993)*12/3</f>
        <v>2.0824625986622745</v>
      </c>
      <c r="AF992" s="114">
        <f>(幕後結果!$AH$2+幕後結果!$AH$4*幕後結果_最佳化!$T1993)*12/3</f>
        <v>-0.50753724174037296</v>
      </c>
      <c r="AG992" s="114">
        <f>(幕後結果!$AI$2+幕後結果!$AI$4*幕後結果_最佳化!$U1993)*12/3</f>
        <v>-2.5548945969683881</v>
      </c>
      <c r="AH992" s="114">
        <f>(幕後結果!$AJ$2+幕後結果!$AJ$4*幕後結果_最佳化!$V1993)*12/3</f>
        <v>0.33283195274996191</v>
      </c>
      <c r="AI992" s="90">
        <f>(幕後結果!$AK$2+幕後結果!$AK$4*幕後結果_最佳化!$W1993)*12/3</f>
        <v>0.89629932353547614</v>
      </c>
      <c r="AJ992" s="50"/>
      <c r="AK992" s="50"/>
      <c r="AL992" s="50"/>
      <c r="AM992" s="98">
        <v>991</v>
      </c>
      <c r="AN992" s="118">
        <f t="shared" si="196"/>
        <v>0.15164181348629596</v>
      </c>
      <c r="AO992" s="118">
        <f t="shared" si="197"/>
        <v>0.11607701045255039</v>
      </c>
      <c r="AP992" s="118">
        <f t="shared" si="198"/>
        <v>2.2703358529816201E-2</v>
      </c>
      <c r="AQ992" s="118">
        <f t="shared" si="199"/>
        <v>9.7041315291087796E-2</v>
      </c>
      <c r="AR992" s="118">
        <f t="shared" si="200"/>
        <v>0.11792300808893987</v>
      </c>
      <c r="AS992" s="118">
        <f t="shared" si="201"/>
        <v>0.12982842496653907</v>
      </c>
      <c r="AT992" s="118">
        <f t="shared" si="202"/>
        <v>0.14095680307193553</v>
      </c>
      <c r="AU992" s="118">
        <f t="shared" si="203"/>
        <v>0.12804675224058423</v>
      </c>
      <c r="AV992" s="118">
        <f t="shared" si="204"/>
        <v>1.1387117676848642E-2</v>
      </c>
      <c r="AW992" s="118">
        <f t="shared" si="205"/>
        <v>8.4394396195402357E-2</v>
      </c>
      <c r="AX992" s="118">
        <f t="shared" si="206"/>
        <v>1</v>
      </c>
      <c r="AY992" s="118">
        <f>SUMPRODUCT(AN992:AW992,幕後結果_最佳化!$Z$1005:$AI$1005)</f>
        <v>-0.13202324346844863</v>
      </c>
      <c r="AZ992" s="118">
        <f>(SUMPRODUCT(AN992:AW992,MMULT(AN992:AW992,幕後結果!$AB$9:$AK$18)))*252</f>
        <v>6.7208512622604522E-2</v>
      </c>
      <c r="BA992" s="118">
        <f t="shared" si="207"/>
        <v>0.25924604649368238</v>
      </c>
      <c r="BB992" s="113">
        <f t="shared" si="208"/>
        <v>-0.6747383261357135</v>
      </c>
      <c r="BC992" s="50"/>
      <c r="BD992" s="50"/>
    </row>
    <row r="993" spans="1:56">
      <c r="A993" s="85">
        <v>992</v>
      </c>
      <c r="B993" s="114">
        <v>0.87945627608238874</v>
      </c>
      <c r="C993" s="114">
        <v>0.27619407057367562</v>
      </c>
      <c r="D993" s="114">
        <v>0.15689517319129931</v>
      </c>
      <c r="E993" s="114">
        <v>2.2948624012350205E-2</v>
      </c>
      <c r="F993" s="114">
        <v>0.61359397222335366</v>
      </c>
      <c r="G993" s="114">
        <v>0.42232317489323257</v>
      </c>
      <c r="H993" s="114">
        <v>0.58247015735218288</v>
      </c>
      <c r="I993" s="114">
        <v>0.39445243347857417</v>
      </c>
      <c r="J993" s="114">
        <v>9.7980634496068975E-2</v>
      </c>
      <c r="K993" s="94">
        <v>0.75469782653702744</v>
      </c>
      <c r="L993" s="95"/>
      <c r="M993" s="96">
        <v>992</v>
      </c>
      <c r="N993" s="117">
        <v>1.1722730504627195</v>
      </c>
      <c r="O993" s="117">
        <v>-0.59418536349751916</v>
      </c>
      <c r="P993" s="117">
        <v>-1.0073005899309244</v>
      </c>
      <c r="Q993" s="117">
        <v>-1.9963370478286118</v>
      </c>
      <c r="R993" s="117">
        <v>0.28869857202518212</v>
      </c>
      <c r="S993" s="117">
        <v>-0.19595377105840764</v>
      </c>
      <c r="T993" s="117">
        <v>0.20821680800961245</v>
      </c>
      <c r="U993" s="114">
        <v>-0.26773297340648594</v>
      </c>
      <c r="V993" s="114">
        <v>-1.2931439729245018</v>
      </c>
      <c r="W993" s="88">
        <v>0.68934792293977976</v>
      </c>
      <c r="X993" s="50"/>
      <c r="Y993" s="89">
        <v>992</v>
      </c>
      <c r="Z993" s="114">
        <f>(幕後結果!$AB$2+幕後結果!$AB$4*幕後結果_最佳化!$N1994)*12/3</f>
        <v>1.4071457461244783</v>
      </c>
      <c r="AA993" s="114">
        <f>(幕後結果!$AC$2+幕後結果!$AC$4*幕後結果_最佳化!$O1994)*12/3</f>
        <v>1.5802698333075964</v>
      </c>
      <c r="AB993" s="114">
        <f>(幕後結果!$AD$2+幕後結果!$AD$4*幕後結果_最佳化!$P1994)*12/3</f>
        <v>-0.83039345548781729</v>
      </c>
      <c r="AC993" s="114">
        <f>(幕後結果!$AE$2+幕後結果!$AE$4*幕後結果_最佳化!$Q1994)*12/3</f>
        <v>-1.709161003551414</v>
      </c>
      <c r="AD993" s="114">
        <f>(幕後結果!$AF$2+幕後結果!$AF$4*幕後結果_最佳化!$R1994)*12/3</f>
        <v>-0.68291641890145571</v>
      </c>
      <c r="AE993" s="114">
        <f>(幕後結果!$AG$2+幕後結果!$AG$4*幕後結果_最佳化!$S1994)*12/3</f>
        <v>0.10570544317103753</v>
      </c>
      <c r="AF993" s="114">
        <f>(幕後結果!$AH$2+幕後結果!$AH$4*幕後結果_最佳化!$T1994)*12/3</f>
        <v>-0.54472426094737036</v>
      </c>
      <c r="AG993" s="114">
        <f>(幕後結果!$AI$2+幕後結果!$AI$4*幕後結果_最佳化!$U1994)*12/3</f>
        <v>-2.3267708970720018</v>
      </c>
      <c r="AH993" s="114">
        <f>(幕後結果!$AJ$2+幕後結果!$AJ$4*幕後結果_最佳化!$V1994)*12/3</f>
        <v>-0.42767584605363673</v>
      </c>
      <c r="AI993" s="90">
        <f>(幕後結果!$AK$2+幕後結果!$AK$4*幕後結果_最佳化!$W1994)*12/3</f>
        <v>0.90584807702808534</v>
      </c>
      <c r="AJ993" s="50"/>
      <c r="AK993" s="50"/>
      <c r="AL993" s="50"/>
      <c r="AM993" s="98">
        <v>992</v>
      </c>
      <c r="AN993" s="118">
        <f t="shared" si="196"/>
        <v>0.23181335025742086</v>
      </c>
      <c r="AO993" s="118">
        <f t="shared" si="197"/>
        <v>2.2423931123766453E-2</v>
      </c>
      <c r="AP993" s="118">
        <f t="shared" si="198"/>
        <v>0.20498416703486302</v>
      </c>
      <c r="AQ993" s="118">
        <f t="shared" si="199"/>
        <v>3.3449477298177349E-2</v>
      </c>
      <c r="AR993" s="118">
        <f t="shared" si="200"/>
        <v>6.5682241469184235E-2</v>
      </c>
      <c r="AS993" s="118">
        <f t="shared" si="201"/>
        <v>0.19197075523806767</v>
      </c>
      <c r="AT993" s="118">
        <f t="shared" si="202"/>
        <v>0.17186679557349982</v>
      </c>
      <c r="AU993" s="118">
        <f t="shared" si="203"/>
        <v>4.3304041133936676E-2</v>
      </c>
      <c r="AV993" s="118">
        <f t="shared" si="204"/>
        <v>5.8313569683734788E-3</v>
      </c>
      <c r="AW993" s="118">
        <f t="shared" si="205"/>
        <v>2.8673883902710588E-2</v>
      </c>
      <c r="AX993" s="118">
        <f t="shared" si="206"/>
        <v>1.0000000000000002</v>
      </c>
      <c r="AY993" s="118">
        <f>SUMPRODUCT(AN993:AW993,幕後結果_最佳化!$Z$1005:$AI$1005)</f>
        <v>-0.21877617098227001</v>
      </c>
      <c r="AZ993" s="118">
        <f>(SUMPRODUCT(AN993:AW993,MMULT(AN993:AW993,幕後結果!$AB$9:$AK$18)))*252</f>
        <v>9.7102838264538069E-2</v>
      </c>
      <c r="BA993" s="118">
        <f t="shared" si="207"/>
        <v>0.31161328319655768</v>
      </c>
      <c r="BB993" s="113">
        <f t="shared" si="208"/>
        <v>-0.8397465226705737</v>
      </c>
      <c r="BC993" s="50"/>
      <c r="BD993" s="50"/>
    </row>
    <row r="994" spans="1:56">
      <c r="A994" s="85">
        <v>993</v>
      </c>
      <c r="B994" s="114">
        <v>0.2680362771540552</v>
      </c>
      <c r="C994" s="114">
        <v>0.70069169179868651</v>
      </c>
      <c r="D994" s="114">
        <v>0.5665905067549124</v>
      </c>
      <c r="E994" s="114">
        <v>0.69591594776877175</v>
      </c>
      <c r="F994" s="114">
        <v>0.34892364912340557</v>
      </c>
      <c r="G994" s="114">
        <v>0.23235777789183532</v>
      </c>
      <c r="H994" s="114">
        <v>0.98919418622590105</v>
      </c>
      <c r="I994" s="114">
        <v>0.55677414484456245</v>
      </c>
      <c r="J994" s="114">
        <v>0.46894558374276407</v>
      </c>
      <c r="K994" s="94">
        <v>0.42123116119653492</v>
      </c>
      <c r="L994" s="95"/>
      <c r="M994" s="96">
        <v>993</v>
      </c>
      <c r="N994" s="117">
        <v>-0.61876291791923788</v>
      </c>
      <c r="O994" s="117">
        <v>0.52639092974772006</v>
      </c>
      <c r="P994" s="117">
        <v>0.16770039364771061</v>
      </c>
      <c r="Q994" s="117">
        <v>0.51269011638633988</v>
      </c>
      <c r="R994" s="117">
        <v>-0.38822802132284012</v>
      </c>
      <c r="S994" s="117">
        <v>-0.73110412359700183</v>
      </c>
      <c r="T994" s="117">
        <v>2.2971252182928183</v>
      </c>
      <c r="U994" s="114">
        <v>0.1427954757278346</v>
      </c>
      <c r="V994" s="114">
        <v>-7.7920656965353205E-2</v>
      </c>
      <c r="W994" s="88">
        <v>-0.19874487066492286</v>
      </c>
      <c r="X994" s="50"/>
      <c r="Y994" s="89">
        <v>993</v>
      </c>
      <c r="Z994" s="114">
        <f>(幕後結果!$AB$2+幕後結果!$AB$4*幕後結果_最佳化!$N1995)*12/3</f>
        <v>-0.81651567125846414</v>
      </c>
      <c r="AA994" s="114">
        <f>(幕後結果!$AC$2+幕後結果!$AC$4*幕後結果_最佳化!$O1995)*12/3</f>
        <v>1.5572137527435805</v>
      </c>
      <c r="AB994" s="114">
        <f>(幕後結果!$AD$2+幕後結果!$AD$4*幕後結果_最佳化!$P1995)*12/3</f>
        <v>-1.0807937626945692</v>
      </c>
      <c r="AC994" s="114">
        <f>(幕後結果!$AE$2+幕後結果!$AE$4*幕後結果_最佳化!$Q1995)*12/3</f>
        <v>-0.16248644566866327</v>
      </c>
      <c r="AD994" s="114">
        <f>(幕後結果!$AF$2+幕後結果!$AF$4*幕後結果_最佳化!$R1995)*12/3</f>
        <v>-1.2921555574317862</v>
      </c>
      <c r="AE994" s="114">
        <f>(幕後結果!$AG$2+幕後結果!$AG$4*幕後結果_最佳化!$S1995)*12/3</f>
        <v>-0.24883709598009016</v>
      </c>
      <c r="AF994" s="114">
        <f>(幕後結果!$AH$2+幕後結果!$AH$4*幕後結果_最佳化!$T1995)*12/3</f>
        <v>0.68703482615481093</v>
      </c>
      <c r="AG994" s="114">
        <f>(幕後結果!$AI$2+幕後結果!$AI$4*幕後結果_最佳化!$U1995)*12/3</f>
        <v>-1.4601590675747937</v>
      </c>
      <c r="AH994" s="114">
        <f>(幕後結果!$AJ$2+幕後結果!$AJ$4*幕後結果_最佳化!$V1995)*12/3</f>
        <v>1.2659020167680852</v>
      </c>
      <c r="AI994" s="90">
        <f>(幕後結果!$AK$2+幕後結果!$AK$4*幕後結果_最佳化!$W1995)*12/3</f>
        <v>1.0756768142778053</v>
      </c>
      <c r="AJ994" s="50"/>
      <c r="AK994" s="50"/>
      <c r="AL994" s="50"/>
      <c r="AM994" s="98">
        <v>993</v>
      </c>
      <c r="AN994" s="118">
        <f t="shared" si="196"/>
        <v>0.10192936937754332</v>
      </c>
      <c r="AO994" s="118">
        <f t="shared" si="197"/>
        <v>0.1170753858746634</v>
      </c>
      <c r="AP994" s="118">
        <f t="shared" si="198"/>
        <v>0.15743761718182622</v>
      </c>
      <c r="AQ994" s="118">
        <f t="shared" si="199"/>
        <v>0.15386313129227591</v>
      </c>
      <c r="AR994" s="118">
        <f t="shared" si="200"/>
        <v>4.7943129499716429E-2</v>
      </c>
      <c r="AS994" s="118">
        <f t="shared" si="201"/>
        <v>1.551693866743112E-2</v>
      </c>
      <c r="AT994" s="118">
        <f t="shared" si="202"/>
        <v>8.0019966308419579E-2</v>
      </c>
      <c r="AU994" s="118">
        <f t="shared" si="203"/>
        <v>0.17944206604394541</v>
      </c>
      <c r="AV994" s="118">
        <f t="shared" si="204"/>
        <v>6.9811620586213444E-2</v>
      </c>
      <c r="AW994" s="118">
        <f t="shared" si="205"/>
        <v>7.6960775167965081E-2</v>
      </c>
      <c r="AX994" s="118">
        <f t="shared" si="206"/>
        <v>1</v>
      </c>
      <c r="AY994" s="118">
        <f>SUMPRODUCT(AN994:AW994,幕後結果_最佳化!$Z$1005:$AI$1005)</f>
        <v>-0.28452838818859472</v>
      </c>
      <c r="AZ994" s="118">
        <f>(SUMPRODUCT(AN994:AW994,MMULT(AN994:AW994,幕後結果!$AB$9:$AK$18)))*252</f>
        <v>8.5458903909638242E-2</v>
      </c>
      <c r="BA994" s="118">
        <f t="shared" si="207"/>
        <v>0.29233354906619635</v>
      </c>
      <c r="BB994" s="113">
        <f t="shared" si="208"/>
        <v>-1.1200506723723709</v>
      </c>
      <c r="BC994" s="50"/>
      <c r="BD994" s="50"/>
    </row>
    <row r="995" spans="1:56">
      <c r="A995" s="85">
        <v>994</v>
      </c>
      <c r="B995" s="114">
        <v>0.66750577508632936</v>
      </c>
      <c r="C995" s="114">
        <v>0.54499050790917214</v>
      </c>
      <c r="D995" s="114">
        <v>0.50850344590608398</v>
      </c>
      <c r="E995" s="114">
        <v>0.77686858972265904</v>
      </c>
      <c r="F995" s="114">
        <v>0.60164978085408416</v>
      </c>
      <c r="G995" s="114">
        <v>0.48367168673860661</v>
      </c>
      <c r="H995" s="114">
        <v>0.21758898993771636</v>
      </c>
      <c r="I995" s="114">
        <v>0.34163652549351298</v>
      </c>
      <c r="J995" s="114">
        <v>0.96197057382755835</v>
      </c>
      <c r="K995" s="94">
        <v>0.33975272076101182</v>
      </c>
      <c r="L995" s="95"/>
      <c r="M995" s="96">
        <v>994</v>
      </c>
      <c r="N995" s="117">
        <v>0.4330362294648169</v>
      </c>
      <c r="O995" s="117">
        <v>0.11301459503613016</v>
      </c>
      <c r="P995" s="117">
        <v>2.1316592196246261E-2</v>
      </c>
      <c r="Q995" s="117">
        <v>0.76166022452762472</v>
      </c>
      <c r="R995" s="117">
        <v>0.25761968197907725</v>
      </c>
      <c r="S995" s="117">
        <v>-4.0940445673779059E-2</v>
      </c>
      <c r="T995" s="117">
        <v>-0.78036174260669156</v>
      </c>
      <c r="U995" s="114">
        <v>-0.40800084983121754</v>
      </c>
      <c r="V995" s="114">
        <v>1.7740259843454496</v>
      </c>
      <c r="W995" s="88">
        <v>-0.4131380931616116</v>
      </c>
      <c r="X995" s="50"/>
      <c r="Y995" s="89">
        <v>994</v>
      </c>
      <c r="Z995" s="114">
        <f>(幕後結果!$AB$2+幕後結果!$AB$4*幕後結果_最佳化!$N1996)*12/3</f>
        <v>0.48934597762128312</v>
      </c>
      <c r="AA995" s="114">
        <f>(幕後結果!$AC$2+幕後結果!$AC$4*幕後結果_最佳化!$O1996)*12/3</f>
        <v>1.8234553594545335</v>
      </c>
      <c r="AB995" s="114">
        <f>(幕後結果!$AD$2+幕後結果!$AD$4*幕後結果_最佳化!$P1996)*12/3</f>
        <v>-0.26387265449485942</v>
      </c>
      <c r="AC995" s="114">
        <f>(幕後結果!$AE$2+幕後結果!$AE$4*幕後結果_最佳化!$Q1996)*12/3</f>
        <v>5.4723144220964748E-2</v>
      </c>
      <c r="AD995" s="114">
        <f>(幕後結果!$AF$2+幕後結果!$AF$4*幕後結果_最佳化!$R1996)*12/3</f>
        <v>-0.24363946297826455</v>
      </c>
      <c r="AE995" s="114">
        <f>(幕後結果!$AG$2+幕後結果!$AG$4*幕後結果_最佳化!$S1996)*12/3</f>
        <v>0.73951566734047935</v>
      </c>
      <c r="AF995" s="114">
        <f>(幕後結果!$AH$2+幕後結果!$AH$4*幕後結果_最佳化!$T1996)*12/3</f>
        <v>-0.48936082561608546</v>
      </c>
      <c r="AG995" s="114">
        <f>(幕後結果!$AI$2+幕後結果!$AI$4*幕後結果_最佳化!$U1996)*12/3</f>
        <v>-1.8107278646729865</v>
      </c>
      <c r="AH995" s="114">
        <f>(幕後結果!$AJ$2+幕後結果!$AJ$4*幕後結果_最佳化!$V1996)*12/3</f>
        <v>1.448468272685324</v>
      </c>
      <c r="AI995" s="90">
        <f>(幕後結果!$AK$2+幕後結果!$AK$4*幕後結果_最佳化!$W1996)*12/3</f>
        <v>0.79337771780084532</v>
      </c>
      <c r="AJ995" s="50"/>
      <c r="AK995" s="50"/>
      <c r="AL995" s="50"/>
      <c r="AM995" s="98">
        <v>994</v>
      </c>
      <c r="AN995" s="118">
        <f t="shared" si="196"/>
        <v>0.16284520696510341</v>
      </c>
      <c r="AO995" s="118">
        <f t="shared" si="197"/>
        <v>0.11628681105606611</v>
      </c>
      <c r="AP995" s="118">
        <f t="shared" si="198"/>
        <v>3.5262301984095097E-3</v>
      </c>
      <c r="AQ995" s="118">
        <f t="shared" si="199"/>
        <v>0.14830972126756467</v>
      </c>
      <c r="AR995" s="118">
        <f t="shared" si="200"/>
        <v>4.5388909088757368E-2</v>
      </c>
      <c r="AS995" s="118">
        <f t="shared" si="201"/>
        <v>0.12094082510165327</v>
      </c>
      <c r="AT995" s="118">
        <f t="shared" si="202"/>
        <v>1.8782345177992422E-2</v>
      </c>
      <c r="AU995" s="118">
        <f t="shared" si="203"/>
        <v>9.7440122645067948E-2</v>
      </c>
      <c r="AV995" s="118">
        <f t="shared" si="204"/>
        <v>0.1248384416617352</v>
      </c>
      <c r="AW995" s="118">
        <f t="shared" si="205"/>
        <v>0.16164138683765009</v>
      </c>
      <c r="AX995" s="118">
        <f t="shared" si="206"/>
        <v>0.99999999999999989</v>
      </c>
      <c r="AY995" s="118">
        <f>SUMPRODUCT(AN995:AW995,幕後結果_最佳化!$Z$1005:$AI$1005)</f>
        <v>0.14952093013241041</v>
      </c>
      <c r="AZ995" s="118">
        <f>(SUMPRODUCT(AN995:AW995,MMULT(AN995:AW995,幕後結果!$AB$9:$AK$18)))*252</f>
        <v>6.3283082936061358E-2</v>
      </c>
      <c r="BA995" s="118">
        <f t="shared" si="207"/>
        <v>0.25156129061535154</v>
      </c>
      <c r="BB995" s="113">
        <f t="shared" si="208"/>
        <v>0.42383679091326726</v>
      </c>
      <c r="BC995" s="50"/>
      <c r="BD995" s="50"/>
    </row>
    <row r="996" spans="1:56">
      <c r="A996" s="85">
        <v>995</v>
      </c>
      <c r="B996" s="114">
        <v>0.97320432222469333</v>
      </c>
      <c r="C996" s="114">
        <v>6.6010433504065436E-2</v>
      </c>
      <c r="D996" s="114">
        <v>0.40173460905441005</v>
      </c>
      <c r="E996" s="114">
        <v>0.25729413627202868</v>
      </c>
      <c r="F996" s="114">
        <v>0.81588221307748077</v>
      </c>
      <c r="G996" s="114">
        <v>0.52615351210371086</v>
      </c>
      <c r="H996" s="114">
        <v>0.3463133528180693</v>
      </c>
      <c r="I996" s="114">
        <v>0.91751681141814512</v>
      </c>
      <c r="J996" s="114">
        <v>0.66100992430541017</v>
      </c>
      <c r="K996" s="94">
        <v>0.36870799350330263</v>
      </c>
      <c r="L996" s="95"/>
      <c r="M996" s="96">
        <v>995</v>
      </c>
      <c r="N996" s="117">
        <v>1.9301249674307266</v>
      </c>
      <c r="O996" s="117">
        <v>-1.5061804098106133</v>
      </c>
      <c r="P996" s="117">
        <v>-0.24885981808826574</v>
      </c>
      <c r="Q996" s="117">
        <v>-0.65170999654439987</v>
      </c>
      <c r="R996" s="117">
        <v>0.89978331773742692</v>
      </c>
      <c r="S996" s="117">
        <v>6.5604161579270986E-2</v>
      </c>
      <c r="T996" s="117">
        <v>-0.39529294472073062</v>
      </c>
      <c r="U996" s="114">
        <v>1.3885606923472</v>
      </c>
      <c r="V996" s="114">
        <v>0.41522096677870013</v>
      </c>
      <c r="W996" s="88">
        <v>-0.33527720550598</v>
      </c>
      <c r="X996" s="50"/>
      <c r="Y996" s="89">
        <v>995</v>
      </c>
      <c r="Z996" s="114">
        <f>(幕後結果!$AB$2+幕後結果!$AB$4*幕後結果_最佳化!$N1997)*12/3</f>
        <v>2.3480570944174404</v>
      </c>
      <c r="AA996" s="114">
        <f>(幕後結果!$AC$2+幕後結果!$AC$4*幕後結果_最佳化!$O1997)*12/3</f>
        <v>1.1378517108001349</v>
      </c>
      <c r="AB996" s="114">
        <f>(幕後結果!$AD$2+幕後結果!$AD$4*幕後結果_最佳化!$P1997)*12/3</f>
        <v>0.40788272155854122</v>
      </c>
      <c r="AC996" s="114">
        <f>(幕後結果!$AE$2+幕後結果!$AE$4*幕後結果_最佳化!$Q1997)*12/3</f>
        <v>-0.88277018315053912</v>
      </c>
      <c r="AD996" s="114">
        <f>(幕後結果!$AF$2+幕後結果!$AF$4*幕後結果_最佳化!$R1997)*12/3</f>
        <v>0.48610815322613465</v>
      </c>
      <c r="AE996" s="114">
        <f>(幕後結果!$AG$2+幕後結果!$AG$4*幕後結果_最佳化!$S1997)*12/3</f>
        <v>0.79020409338941489</v>
      </c>
      <c r="AF996" s="114">
        <f>(幕後結果!$AH$2+幕後結果!$AH$4*幕後結果_最佳化!$T1997)*12/3</f>
        <v>-0.60698645604483947</v>
      </c>
      <c r="AG996" s="114">
        <f>(幕後結果!$AI$2+幕後結果!$AI$4*幕後結果_最佳化!$U1997)*12/3</f>
        <v>1.1928314686720736</v>
      </c>
      <c r="AH996" s="114">
        <f>(幕後結果!$AJ$2+幕後結果!$AJ$4*幕後結果_最佳化!$V1997)*12/3</f>
        <v>0.49914054411905567</v>
      </c>
      <c r="AI996" s="90">
        <f>(幕後結果!$AK$2+幕後結果!$AK$4*幕後結果_最佳化!$W1997)*12/3</f>
        <v>1.0310247749970551</v>
      </c>
      <c r="AJ996" s="50"/>
      <c r="AK996" s="50"/>
      <c r="AL996" s="50"/>
      <c r="AM996" s="98">
        <v>995</v>
      </c>
      <c r="AN996" s="118">
        <f t="shared" si="196"/>
        <v>0.12148968852246993</v>
      </c>
      <c r="AO996" s="118">
        <f t="shared" si="197"/>
        <v>3.0817627274980837E-2</v>
      </c>
      <c r="AP996" s="118">
        <f t="shared" si="198"/>
        <v>8.5793442366914135E-2</v>
      </c>
      <c r="AQ996" s="118">
        <f t="shared" si="199"/>
        <v>0.22442852292343837</v>
      </c>
      <c r="AR996" s="118">
        <f t="shared" si="200"/>
        <v>9.8384965193254043E-2</v>
      </c>
      <c r="AS996" s="118">
        <f t="shared" si="201"/>
        <v>0.1803457707022621</v>
      </c>
      <c r="AT996" s="118">
        <f t="shared" si="202"/>
        <v>3.9466464264702279E-3</v>
      </c>
      <c r="AU996" s="118">
        <f t="shared" si="203"/>
        <v>8.463264343334069E-2</v>
      </c>
      <c r="AV996" s="118">
        <f t="shared" si="204"/>
        <v>0.13453892263038089</v>
      </c>
      <c r="AW996" s="118">
        <f t="shared" si="205"/>
        <v>3.5621770526488419E-2</v>
      </c>
      <c r="AX996" s="118">
        <f t="shared" si="206"/>
        <v>0.99999999999999967</v>
      </c>
      <c r="AY996" s="118">
        <f>SUMPRODUCT(AN996:AW996,幕後結果_最佳化!$Z$1005:$AI$1005)</f>
        <v>-0.1685773281497098</v>
      </c>
      <c r="AZ996" s="118">
        <f>(SUMPRODUCT(AN996:AW996,MMULT(AN996:AW996,幕後結果!$AB$9:$AK$18)))*252</f>
        <v>6.5339014023826192E-2</v>
      </c>
      <c r="BA996" s="118">
        <f t="shared" si="207"/>
        <v>0.25561497222155471</v>
      </c>
      <c r="BB996" s="113">
        <f t="shared" si="208"/>
        <v>-0.82732762604536114</v>
      </c>
      <c r="BC996" s="50"/>
      <c r="BD996" s="50"/>
    </row>
    <row r="997" spans="1:56">
      <c r="A997" s="85">
        <v>996</v>
      </c>
      <c r="B997" s="114">
        <v>0.61057207862772733</v>
      </c>
      <c r="C997" s="114">
        <v>0.82773750021221582</v>
      </c>
      <c r="D997" s="114">
        <v>0.33138145814765241</v>
      </c>
      <c r="E997" s="114">
        <v>0.49455096268310217</v>
      </c>
      <c r="F997" s="114">
        <v>0.27294780081901315</v>
      </c>
      <c r="G997" s="114">
        <v>9.2630525265995356E-2</v>
      </c>
      <c r="H997" s="114">
        <v>0.20300107517851074</v>
      </c>
      <c r="I997" s="114">
        <v>0.7692462153097559</v>
      </c>
      <c r="J997" s="114">
        <v>0.45957368010841382</v>
      </c>
      <c r="K997" s="94">
        <v>0.31294244856783138</v>
      </c>
      <c r="L997" s="95"/>
      <c r="M997" s="96">
        <v>996</v>
      </c>
      <c r="N997" s="117">
        <v>0.28081037870954972</v>
      </c>
      <c r="O997" s="117">
        <v>0.94526226229829879</v>
      </c>
      <c r="P997" s="117">
        <v>-0.43610173792371304</v>
      </c>
      <c r="Q997" s="117">
        <v>-1.3659135731522675E-2</v>
      </c>
      <c r="R997" s="117">
        <v>-0.60392184924829206</v>
      </c>
      <c r="S997" s="117">
        <v>-1.3247290014229025</v>
      </c>
      <c r="T997" s="117">
        <v>-0.83094951423023289</v>
      </c>
      <c r="U997" s="114">
        <v>0.73636669181090908</v>
      </c>
      <c r="V997" s="114">
        <v>-0.10150780733390155</v>
      </c>
      <c r="W997" s="88">
        <v>-0.48752702342866067</v>
      </c>
      <c r="X997" s="50"/>
      <c r="Y997" s="89">
        <v>996</v>
      </c>
      <c r="Z997" s="114">
        <f>(幕後結果!$AB$2+幕後結果!$AB$4*幕後結果_最佳化!$N1998)*12/3</f>
        <v>0.30034991219966828</v>
      </c>
      <c r="AA997" s="114">
        <f>(幕後結果!$AC$2+幕後結果!$AC$4*幕後結果_最佳化!$O1998)*12/3</f>
        <v>2.5826322276848446</v>
      </c>
      <c r="AB997" s="114">
        <f>(幕後結果!$AD$2+幕後結果!$AD$4*幕後結果_最佳化!$P1998)*12/3</f>
        <v>-0.56325749685271842</v>
      </c>
      <c r="AC997" s="114">
        <f>(幕後結果!$AE$2+幕後結果!$AE$4*幕後結果_最佳化!$Q1998)*12/3</f>
        <v>-0.35789671433470388</v>
      </c>
      <c r="AD997" s="114">
        <f>(幕後結果!$AF$2+幕後結果!$AF$4*幕後結果_最佳化!$R1998)*12/3</f>
        <v>-1.2931636822037345</v>
      </c>
      <c r="AE997" s="114">
        <f>(幕後結果!$AG$2+幕後結果!$AG$4*幕後結果_最佳化!$S1998)*12/3</f>
        <v>-0.61894026189122253</v>
      </c>
      <c r="AF997" s="114">
        <f>(幕後結果!$AH$2+幕後結果!$AH$4*幕後結果_最佳化!$T1998)*12/3</f>
        <v>-0.61608965204846244</v>
      </c>
      <c r="AG997" s="114">
        <f>(幕後結果!$AI$2+幕後結果!$AI$4*幕後結果_最佳化!$U1998)*12/3</f>
        <v>-1.2372402659946036</v>
      </c>
      <c r="AH997" s="114">
        <f>(幕後結果!$AJ$2+幕後結果!$AJ$4*幕後結果_最佳化!$V1998)*12/3</f>
        <v>0.38781536621122054</v>
      </c>
      <c r="AI997" s="90">
        <f>(幕後結果!$AK$2+幕後結果!$AK$4*幕後結果_最佳化!$W1998)*12/3</f>
        <v>0.54184072421572593</v>
      </c>
      <c r="AJ997" s="50"/>
      <c r="AK997" s="50"/>
      <c r="AL997" s="50"/>
      <c r="AM997" s="98">
        <v>996</v>
      </c>
      <c r="AN997" s="118">
        <f t="shared" si="196"/>
        <v>6.070644075523194E-2</v>
      </c>
      <c r="AO997" s="118">
        <f t="shared" si="197"/>
        <v>0.12461092206272968</v>
      </c>
      <c r="AP997" s="118">
        <f t="shared" si="198"/>
        <v>0.17047111242755847</v>
      </c>
      <c r="AQ997" s="118">
        <f t="shared" si="199"/>
        <v>0.10224739674756071</v>
      </c>
      <c r="AR997" s="118">
        <f t="shared" si="200"/>
        <v>4.608991876625556E-2</v>
      </c>
      <c r="AS997" s="118">
        <f t="shared" si="201"/>
        <v>0.10954629320864422</v>
      </c>
      <c r="AT997" s="118">
        <f t="shared" si="202"/>
        <v>0.13427575486415561</v>
      </c>
      <c r="AU997" s="118">
        <f t="shared" si="203"/>
        <v>4.26486246910373E-2</v>
      </c>
      <c r="AV997" s="118">
        <f t="shared" si="204"/>
        <v>0.11238758276638004</v>
      </c>
      <c r="AW997" s="118">
        <f t="shared" si="205"/>
        <v>9.7015953710446606E-2</v>
      </c>
      <c r="AX997" s="118">
        <f t="shared" si="206"/>
        <v>1</v>
      </c>
      <c r="AY997" s="118">
        <f>SUMPRODUCT(AN997:AW997,幕後結果_最佳化!$Z$1005:$AI$1005)</f>
        <v>3.7280098549100402E-2</v>
      </c>
      <c r="AZ997" s="118">
        <f>(SUMPRODUCT(AN997:AW997,MMULT(AN997:AW997,幕後結果!$AB$9:$AK$18)))*252</f>
        <v>6.812450822287193E-2</v>
      </c>
      <c r="BA997" s="118">
        <f t="shared" si="207"/>
        <v>0.26100672064694413</v>
      </c>
      <c r="BB997" s="113">
        <f t="shared" si="208"/>
        <v>-2.1531635035947863E-2</v>
      </c>
      <c r="BC997" s="50"/>
      <c r="BD997" s="50"/>
    </row>
    <row r="998" spans="1:56">
      <c r="A998" s="85">
        <v>997</v>
      </c>
      <c r="B998" s="114">
        <v>0.90230541485818772</v>
      </c>
      <c r="C998" s="114">
        <v>0.83806999099337642</v>
      </c>
      <c r="D998" s="114">
        <v>0.26321460056175972</v>
      </c>
      <c r="E998" s="114">
        <v>0.58635486917035062</v>
      </c>
      <c r="F998" s="114">
        <v>0.13814016791549366</v>
      </c>
      <c r="G998" s="114">
        <v>0.87465603368995559</v>
      </c>
      <c r="H998" s="114">
        <v>0.85872263941704774</v>
      </c>
      <c r="I998" s="114">
        <v>3.4200498793587331E-2</v>
      </c>
      <c r="J998" s="114">
        <v>0.84612733489101899</v>
      </c>
      <c r="K998" s="94">
        <v>3.2289431806802327E-3</v>
      </c>
      <c r="L998" s="95"/>
      <c r="M998" s="96">
        <v>997</v>
      </c>
      <c r="N998" s="117">
        <v>1.2948001788626342</v>
      </c>
      <c r="O998" s="117">
        <v>0.98655667577785588</v>
      </c>
      <c r="P998" s="117">
        <v>-0.63346626940909878</v>
      </c>
      <c r="Q998" s="117">
        <v>0.21817821047835012</v>
      </c>
      <c r="R998" s="117">
        <v>-1.0887132978465077</v>
      </c>
      <c r="S998" s="117">
        <v>1.1486800560034582</v>
      </c>
      <c r="T998" s="117">
        <v>1.0745980591748212</v>
      </c>
      <c r="U998" s="114">
        <v>-1.8223559251933439</v>
      </c>
      <c r="V998" s="114">
        <v>1.0199644308446476</v>
      </c>
      <c r="W998" s="88">
        <v>-2.7235785146121234</v>
      </c>
      <c r="X998" s="50"/>
      <c r="Y998" s="89">
        <v>997</v>
      </c>
      <c r="Z998" s="114">
        <f>(幕後結果!$AB$2+幕後結果!$AB$4*幕後結果_最佳化!$N1999)*12/3</f>
        <v>1.5592693510187778</v>
      </c>
      <c r="AA998" s="114">
        <f>(幕後結果!$AC$2+幕後結果!$AC$4*幕後結果_最佳化!$O1999)*12/3</f>
        <v>3.2935139002007858</v>
      </c>
      <c r="AB998" s="114">
        <f>(幕後結果!$AD$2+幕後結果!$AD$4*幕後結果_最佳化!$P1999)*12/3</f>
        <v>0.34737565337063514</v>
      </c>
      <c r="AC998" s="114">
        <f>(幕後結果!$AE$2+幕後結果!$AE$4*幕後結果_最佳化!$Q1999)*12/3</f>
        <v>-0.10287781696738219</v>
      </c>
      <c r="AD998" s="114">
        <f>(幕後結果!$AF$2+幕後結果!$AF$4*幕後結果_最佳化!$R1999)*12/3</f>
        <v>-1.3792981145458205</v>
      </c>
      <c r="AE998" s="114">
        <f>(幕後結果!$AG$2+幕後結果!$AG$4*幕後結果_最佳化!$S1999)*12/3</f>
        <v>1.8313808817608448</v>
      </c>
      <c r="AF998" s="114">
        <f>(幕後結果!$AH$2+幕後結果!$AH$4*幕後結果_最佳化!$T1999)*12/3</f>
        <v>0.10969007786081753</v>
      </c>
      <c r="AG998" s="114">
        <f>(幕後結果!$AI$2+幕後結果!$AI$4*幕後結果_最佳化!$U1999)*12/3</f>
        <v>-4.0007150111600192</v>
      </c>
      <c r="AH998" s="114">
        <f>(幕後結果!$AJ$2+幕後結果!$AJ$4*幕後結果_最佳化!$V1999)*12/3</f>
        <v>1.6697852660200969</v>
      </c>
      <c r="AI998" s="90">
        <f>(幕後結果!$AK$2+幕後結果!$AK$4*幕後結果_最佳化!$W1999)*12/3</f>
        <v>-1.189289869395366</v>
      </c>
      <c r="AJ998" s="50"/>
      <c r="AK998" s="50"/>
      <c r="AL998" s="50"/>
      <c r="AM998" s="98">
        <v>997</v>
      </c>
      <c r="AN998" s="118">
        <f t="shared" si="196"/>
        <v>0.22962919180295899</v>
      </c>
      <c r="AO998" s="118">
        <f t="shared" si="197"/>
        <v>0.13043807827862702</v>
      </c>
      <c r="AP998" s="118">
        <f t="shared" si="198"/>
        <v>8.0200667583291044E-2</v>
      </c>
      <c r="AQ998" s="118">
        <f t="shared" si="199"/>
        <v>2.0906664220153557E-2</v>
      </c>
      <c r="AR998" s="118">
        <f t="shared" si="200"/>
        <v>9.1098470992269254E-2</v>
      </c>
      <c r="AS998" s="118">
        <f t="shared" si="201"/>
        <v>2.2798114383508366E-3</v>
      </c>
      <c r="AT998" s="118">
        <f t="shared" si="202"/>
        <v>0.15674852488608862</v>
      </c>
      <c r="AU998" s="118">
        <f t="shared" si="203"/>
        <v>6.7989944614070472E-2</v>
      </c>
      <c r="AV998" s="118">
        <f t="shared" si="204"/>
        <v>9.3653119891866476E-2</v>
      </c>
      <c r="AW998" s="118">
        <f t="shared" si="205"/>
        <v>0.12705552629232378</v>
      </c>
      <c r="AX998" s="118">
        <f t="shared" si="206"/>
        <v>1.0000000000000002</v>
      </c>
      <c r="AY998" s="118">
        <f>SUMPRODUCT(AN998:AW998,幕後結果_最佳化!$Z$1005:$AI$1005)</f>
        <v>3.0214051562578684E-2</v>
      </c>
      <c r="AZ998" s="118">
        <f>(SUMPRODUCT(AN998:AW998,MMULT(AN998:AW998,幕後結果!$AB$9:$AK$18)))*252</f>
        <v>7.6514821467973462E-2</v>
      </c>
      <c r="BA998" s="118">
        <f t="shared" si="207"/>
        <v>0.27661312598640986</v>
      </c>
      <c r="BB998" s="113">
        <f t="shared" si="208"/>
        <v>-4.5861700858131307E-2</v>
      </c>
      <c r="BC998" s="50"/>
      <c r="BD998" s="50"/>
    </row>
    <row r="999" spans="1:56">
      <c r="A999" s="85">
        <v>998</v>
      </c>
      <c r="B999" s="114">
        <v>4.6768656894974114E-2</v>
      </c>
      <c r="C999" s="114">
        <v>0.62033581947482297</v>
      </c>
      <c r="D999" s="114">
        <v>0.27218837690868636</v>
      </c>
      <c r="E999" s="114">
        <v>0.10721361593028456</v>
      </c>
      <c r="F999" s="114">
        <v>0.40067887974112892</v>
      </c>
      <c r="G999" s="114">
        <v>0.26592350408145271</v>
      </c>
      <c r="H999" s="114">
        <v>0.1839428704020496</v>
      </c>
      <c r="I999" s="114">
        <v>1.2780342170936043E-2</v>
      </c>
      <c r="J999" s="114">
        <v>3.1643248908693744E-2</v>
      </c>
      <c r="K999" s="94">
        <v>0.42552840535155556</v>
      </c>
      <c r="L999" s="95"/>
      <c r="M999" s="96">
        <v>998</v>
      </c>
      <c r="N999" s="117">
        <v>-1.6770264293402686</v>
      </c>
      <c r="O999" s="117">
        <v>0.30636288894465641</v>
      </c>
      <c r="P999" s="117">
        <v>-0.60620783025203051</v>
      </c>
      <c r="Q999" s="117">
        <v>-1.2414833861132497</v>
      </c>
      <c r="R999" s="117">
        <v>-0.2515902967679996</v>
      </c>
      <c r="S999" s="117">
        <v>-0.62518901891861078</v>
      </c>
      <c r="T999" s="117">
        <v>-0.90044075425588499</v>
      </c>
      <c r="U999" s="114">
        <v>-2.2328220083593187</v>
      </c>
      <c r="V999" s="114">
        <v>-1.8571733318272945</v>
      </c>
      <c r="W999" s="88">
        <v>-0.1877701827437909</v>
      </c>
      <c r="X999" s="50"/>
      <c r="Y999" s="89">
        <v>998</v>
      </c>
      <c r="Z999" s="114">
        <f>(幕後結果!$AB$2+幕後結果!$AB$4*幕後結果_最佳化!$N2000)*12/3</f>
        <v>-2.1304031538739383</v>
      </c>
      <c r="AA999" s="114">
        <f>(幕後結果!$AC$2+幕後結果!$AC$4*幕後結果_最佳化!$O2000)*12/3</f>
        <v>0.6325695023264406</v>
      </c>
      <c r="AB999" s="114">
        <f>(幕後結果!$AD$2+幕後結果!$AD$4*幕後結果_最佳化!$P2000)*12/3</f>
        <v>-3.129357794979704</v>
      </c>
      <c r="AC999" s="114">
        <f>(幕後結果!$AE$2+幕後結果!$AE$4*幕後結果_最佳化!$Q2000)*12/3</f>
        <v>-1.4106423447150673</v>
      </c>
      <c r="AD999" s="114">
        <f>(幕後結果!$AF$2+幕後結果!$AF$4*幕後結果_最佳化!$R2000)*12/3</f>
        <v>-2.0411362888913303</v>
      </c>
      <c r="AE999" s="114">
        <f>(幕後結果!$AG$2+幕後結果!$AG$4*幕後結果_最佳化!$S2000)*12/3</f>
        <v>-0.85417224805747372</v>
      </c>
      <c r="AF999" s="114">
        <f>(幕後結果!$AH$2+幕後結果!$AH$4*幕後結果_最佳化!$T2000)*12/3</f>
        <v>-0.81909630859205773</v>
      </c>
      <c r="AG999" s="114">
        <f>(幕後結果!$AI$2+幕後結果!$AI$4*幕後結果_最佳化!$U2000)*12/3</f>
        <v>-6.2310294151066161</v>
      </c>
      <c r="AH999" s="114">
        <f>(幕後結果!$AJ$2+幕後結果!$AJ$4*幕後結果_最佳化!$V2000)*12/3</f>
        <v>-0.85888979778726304</v>
      </c>
      <c r="AI999" s="90">
        <f>(幕後結果!$AK$2+幕後結果!$AK$4*幕後結果_最佳化!$W2000)*12/3</f>
        <v>-0.7300734582640106</v>
      </c>
      <c r="AJ999" s="50"/>
      <c r="AK999" s="50"/>
      <c r="AL999" s="50"/>
      <c r="AM999" s="98">
        <v>998</v>
      </c>
      <c r="AN999" s="118">
        <f t="shared" si="196"/>
        <v>0.13360191674547517</v>
      </c>
      <c r="AO999" s="118">
        <f t="shared" si="197"/>
        <v>9.8810467485506134E-2</v>
      </c>
      <c r="AP999" s="118">
        <f t="shared" si="198"/>
        <v>0.12628304742068616</v>
      </c>
      <c r="AQ999" s="118">
        <f t="shared" si="199"/>
        <v>0.11618985332751836</v>
      </c>
      <c r="AR999" s="118">
        <f t="shared" si="200"/>
        <v>0.13833755252881799</v>
      </c>
      <c r="AS999" s="118">
        <f t="shared" si="201"/>
        <v>8.0219751583022345E-2</v>
      </c>
      <c r="AT999" s="118">
        <f t="shared" si="202"/>
        <v>0.10383367681612472</v>
      </c>
      <c r="AU999" s="118">
        <f t="shared" si="203"/>
        <v>8.6389163601773705E-3</v>
      </c>
      <c r="AV999" s="118">
        <f t="shared" si="204"/>
        <v>0.12497224757253057</v>
      </c>
      <c r="AW999" s="118">
        <f t="shared" si="205"/>
        <v>6.9112570160141093E-2</v>
      </c>
      <c r="AX999" s="118">
        <f t="shared" si="206"/>
        <v>0.99999999999999989</v>
      </c>
      <c r="AY999" s="118">
        <f>SUMPRODUCT(AN999:AW999,幕後結果_最佳化!$Z$1005:$AI$1005)</f>
        <v>-1.8768450647206524E-2</v>
      </c>
      <c r="AZ999" s="118">
        <f>(SUMPRODUCT(AN999:AW999,MMULT(AN999:AW999,幕後結果!$AB$9:$AK$18)))*252</f>
        <v>6.8713781290620141E-2</v>
      </c>
      <c r="BA999" s="118">
        <f t="shared" si="207"/>
        <v>0.26213313657494763</v>
      </c>
      <c r="BB999" s="113">
        <f t="shared" si="208"/>
        <v>-0.23525621923642082</v>
      </c>
      <c r="BC999" s="50"/>
      <c r="BD999" s="50"/>
    </row>
    <row r="1000" spans="1:56">
      <c r="A1000" s="85">
        <v>999</v>
      </c>
      <c r="B1000" s="114">
        <v>0.32696045097403803</v>
      </c>
      <c r="C1000" s="114">
        <v>0.2886771145217546</v>
      </c>
      <c r="D1000" s="114">
        <v>0.26684052987204043</v>
      </c>
      <c r="E1000" s="114">
        <v>0.40932724351065941</v>
      </c>
      <c r="F1000" s="114">
        <v>0.36426689444811466</v>
      </c>
      <c r="G1000" s="114">
        <v>0.91779067704242956</v>
      </c>
      <c r="H1000" s="114">
        <v>0.66524929591835669</v>
      </c>
      <c r="I1000" s="114">
        <v>0.33550943316884774</v>
      </c>
      <c r="J1000" s="114">
        <v>0.30095475663831683</v>
      </c>
      <c r="K1000" s="94">
        <v>0.62540228412766408</v>
      </c>
      <c r="L1000" s="95"/>
      <c r="M1000" s="96">
        <v>999</v>
      </c>
      <c r="N1000" s="117">
        <v>-0.4483218939425076</v>
      </c>
      <c r="O1000" s="117">
        <v>-0.55725351786931221</v>
      </c>
      <c r="P1000" s="117">
        <v>-0.62239668490380606</v>
      </c>
      <c r="Q1000" s="117">
        <v>-0.22927589562457909</v>
      </c>
      <c r="R1000" s="117">
        <v>-0.34707657828263888</v>
      </c>
      <c r="S1000" s="117">
        <v>1.390363099127379</v>
      </c>
      <c r="T1000" s="117">
        <v>0.42683239659765521</v>
      </c>
      <c r="U1000" s="114">
        <v>-0.42475008780846285</v>
      </c>
      <c r="V1000" s="114">
        <v>-0.52165650540370001</v>
      </c>
      <c r="W1000" s="88">
        <v>0.31970043269066933</v>
      </c>
      <c r="X1000" s="50"/>
      <c r="Y1000" s="89">
        <v>999</v>
      </c>
      <c r="Z1000" s="114">
        <f>(幕後結果!$AB$2+幕後結果!$AB$4*幕後結果_最佳化!$N2001)*12/3</f>
        <v>-0.60490455029438195</v>
      </c>
      <c r="AA1000" s="114">
        <f>(幕後結果!$AC$2+幕後結果!$AC$4*幕後結果_最佳化!$O2001)*12/3</f>
        <v>0.55041326463127849</v>
      </c>
      <c r="AB1000" s="114">
        <f>(幕後結果!$AD$2+幕後結果!$AD$4*幕後結果_最佳化!$P2001)*12/3</f>
        <v>-2.1705611924513155</v>
      </c>
      <c r="AC1000" s="114">
        <f>(幕後結果!$AE$2+幕後結果!$AE$4*幕後結果_最佳化!$Q2001)*12/3</f>
        <v>-0.74090431294678993</v>
      </c>
      <c r="AD1000" s="114">
        <f>(幕後結果!$AF$2+幕後結果!$AF$4*幕後結果_最佳化!$R2001)*12/3</f>
        <v>-1.5967315875069079</v>
      </c>
      <c r="AE1000" s="114">
        <f>(幕後結果!$AG$2+幕後結果!$AG$4*幕後結果_最佳化!$S2001)*12/3</f>
        <v>1.2942337725615625</v>
      </c>
      <c r="AF1000" s="114">
        <f>(幕後結果!$AH$2+幕後結果!$AH$4*幕後結果_最佳化!$T2001)*12/3</f>
        <v>-0.23262522756410534</v>
      </c>
      <c r="AG1000" s="114">
        <f>(幕後結果!$AI$2+幕後結果!$AI$4*幕後結果_最佳化!$U2001)*12/3</f>
        <v>-2.5521564343190666</v>
      </c>
      <c r="AH1000" s="114">
        <f>(幕後結果!$AJ$2+幕後結果!$AJ$4*幕後結果_最佳化!$V2001)*12/3</f>
        <v>0.44658484682453059</v>
      </c>
      <c r="AI1000" s="90">
        <f>(幕後結果!$AK$2+幕後結果!$AK$4*幕後結果_最佳化!$W2001)*12/3</f>
        <v>0.89012027530410176</v>
      </c>
      <c r="AJ1000" s="50"/>
      <c r="AK1000" s="50"/>
      <c r="AL1000" s="50"/>
      <c r="AM1000" s="98">
        <v>999</v>
      </c>
      <c r="AN1000" s="118">
        <f t="shared" si="196"/>
        <v>0.17574327514550417</v>
      </c>
      <c r="AO1000" s="118">
        <f t="shared" si="197"/>
        <v>7.4717335380534433E-2</v>
      </c>
      <c r="AP1000" s="118">
        <f t="shared" si="198"/>
        <v>3.7993996332074134E-2</v>
      </c>
      <c r="AQ1000" s="118">
        <f t="shared" si="199"/>
        <v>0.13961798161980948</v>
      </c>
      <c r="AR1000" s="118">
        <f t="shared" si="200"/>
        <v>6.3055857084689179E-2</v>
      </c>
      <c r="AS1000" s="118">
        <f t="shared" si="201"/>
        <v>8.2907433411002915E-2</v>
      </c>
      <c r="AT1000" s="118">
        <f t="shared" si="202"/>
        <v>0.11396255208253357</v>
      </c>
      <c r="AU1000" s="118">
        <f t="shared" si="203"/>
        <v>0.16310769341959117</v>
      </c>
      <c r="AV1000" s="118">
        <f t="shared" si="204"/>
        <v>4.3712285221514838E-2</v>
      </c>
      <c r="AW1000" s="118">
        <f t="shared" si="205"/>
        <v>0.10518159030274631</v>
      </c>
      <c r="AX1000" s="118">
        <f t="shared" si="206"/>
        <v>1.0000000000000002</v>
      </c>
      <c r="AY1000" s="118">
        <f>SUMPRODUCT(AN1000:AW1000,幕後結果_最佳化!$Z$1005:$AI$1005)</f>
        <v>-0.20463408084279305</v>
      </c>
      <c r="AZ1000" s="118">
        <f>(SUMPRODUCT(AN1000:AW1000,MMULT(AN1000:AW1000,幕後結果!$AB$9:$AK$18)))*252</f>
        <v>6.897975038693871E-2</v>
      </c>
      <c r="BA1000" s="118">
        <f t="shared" si="207"/>
        <v>0.26263996342319784</v>
      </c>
      <c r="BB1000" s="113">
        <f t="shared" si="208"/>
        <v>-0.9424844475931321</v>
      </c>
      <c r="BC1000" s="50"/>
      <c r="BD1000" s="50"/>
    </row>
    <row r="1001" spans="1:56" ht="17.5" thickBot="1">
      <c r="A1001" s="110">
        <v>1000</v>
      </c>
      <c r="B1001" s="114">
        <v>6.1146000624448194E-2</v>
      </c>
      <c r="C1001" s="114">
        <v>0.93106768552854047</v>
      </c>
      <c r="D1001" s="114">
        <v>0.46942156556420356</v>
      </c>
      <c r="E1001" s="114">
        <v>0.35558893355812748</v>
      </c>
      <c r="F1001" s="114">
        <v>0.75758438560020003</v>
      </c>
      <c r="G1001" s="114">
        <v>0.88186273611510546</v>
      </c>
      <c r="H1001" s="114">
        <v>0.13013793467910562</v>
      </c>
      <c r="I1001" s="114">
        <v>0.84940738426177864</v>
      </c>
      <c r="J1001" s="114">
        <v>0.28340054740577014</v>
      </c>
      <c r="K1001" s="94">
        <v>0.64277806007507454</v>
      </c>
      <c r="L1001" s="95"/>
      <c r="M1001" s="99">
        <v>1000</v>
      </c>
      <c r="N1001" s="117">
        <v>-1.5452243715822835</v>
      </c>
      <c r="O1001" s="117">
        <v>1.4837900449103651</v>
      </c>
      <c r="P1001" s="117">
        <v>-7.6723975420147777E-2</v>
      </c>
      <c r="Q1001" s="117">
        <v>-0.37027464045785674</v>
      </c>
      <c r="R1001" s="117">
        <v>0.69855331357574146</v>
      </c>
      <c r="S1001" s="117">
        <v>1.1843500408777083</v>
      </c>
      <c r="T1001" s="117">
        <v>-1.1257393339610873</v>
      </c>
      <c r="U1001" s="114">
        <v>1.0338950454775662</v>
      </c>
      <c r="V1001" s="114">
        <v>-0.57276902445409505</v>
      </c>
      <c r="W1001" s="88">
        <v>0.36589439377531313</v>
      </c>
      <c r="X1001" s="50"/>
      <c r="Y1001" s="100">
        <v>1000</v>
      </c>
      <c r="Z1001" s="101">
        <f>(幕後結果!$AB$2+幕後結果!$AB$4*幕後結果_最佳化!$N2002)*12/3</f>
        <v>-1.9667642567540309</v>
      </c>
      <c r="AA1001" s="101">
        <f>(幕後結果!$AC$2+幕後結果!$AC$4*幕後結果_最佳化!$O2002)*12/3</f>
        <v>1.93540616836577</v>
      </c>
      <c r="AB1001" s="101">
        <f>(幕後結果!$AD$2+幕後結果!$AD$4*幕後結果_最佳化!$P2002)*12/3</f>
        <v>-1.9455281412415191</v>
      </c>
      <c r="AC1001" s="101">
        <f>(幕後結果!$AE$2+幕後結果!$AE$4*幕後結果_最佳化!$Q2002)*12/3</f>
        <v>-0.70773192092317982</v>
      </c>
      <c r="AD1001" s="101">
        <f>(幕後結果!$AF$2+幕後結果!$AF$4*幕後結果_最佳化!$R2002)*12/3</f>
        <v>-0.59410330893645558</v>
      </c>
      <c r="AE1001" s="101">
        <f>(幕後結果!$AG$2+幕後結果!$AG$4*幕後結果_最佳化!$S2002)*12/3</f>
        <v>1.4038846861040932</v>
      </c>
      <c r="AF1001" s="101">
        <f>(幕後結果!$AH$2+幕後結果!$AH$4*幕後結果_最佳化!$T2002)*12/3</f>
        <v>-0.68018452211101466</v>
      </c>
      <c r="AG1001" s="101">
        <f>(幕後結果!$AI$2+幕後結果!$AI$4*幕後結果_最佳化!$U2002)*12/3</f>
        <v>-1.1934378879203329</v>
      </c>
      <c r="AH1001" s="101">
        <f>(幕後結果!$AJ$2+幕後結果!$AJ$4*幕後結果_最佳化!$V2002)*12/3</f>
        <v>0.26536117068339504</v>
      </c>
      <c r="AI1001" s="102">
        <f>(幕後結果!$AK$2+幕後結果!$AK$4*幕後結果_最佳化!$W2002)*12/3</f>
        <v>0.90560219079562776</v>
      </c>
      <c r="AJ1001" s="50"/>
      <c r="AK1001" s="50"/>
      <c r="AL1001" s="50"/>
      <c r="AM1001" s="103">
        <v>1000</v>
      </c>
      <c r="AN1001" s="130">
        <f t="shared" si="196"/>
        <v>0.18085591622292091</v>
      </c>
      <c r="AO1001" s="130">
        <f t="shared" si="197"/>
        <v>4.1636650280776934E-2</v>
      </c>
      <c r="AP1001" s="130">
        <f t="shared" si="198"/>
        <v>0.18080941872719702</v>
      </c>
      <c r="AQ1001" s="130">
        <f t="shared" si="199"/>
        <v>0.16623839161329265</v>
      </c>
      <c r="AR1001" s="130">
        <f t="shared" si="200"/>
        <v>6.4722166285307942E-2</v>
      </c>
      <c r="AS1001" s="130">
        <f t="shared" si="201"/>
        <v>2.274047591007871E-2</v>
      </c>
      <c r="AT1001" s="130">
        <f t="shared" si="202"/>
        <v>5.9417515442607191E-2</v>
      </c>
      <c r="AU1001" s="130">
        <f t="shared" si="203"/>
        <v>5.6656877329150396E-2</v>
      </c>
      <c r="AV1001" s="130">
        <f t="shared" si="204"/>
        <v>0.1408599866064848</v>
      </c>
      <c r="AW1001" s="130">
        <f t="shared" si="205"/>
        <v>8.6062601582183484E-2</v>
      </c>
      <c r="AX1001" s="130">
        <f t="shared" si="206"/>
        <v>1</v>
      </c>
      <c r="AY1001" s="130">
        <f>SUMPRODUCT(AN1001:AW1001,幕後結果_最佳化!$Z$1005:$AI$1005)</f>
        <v>-0.16447167624669257</v>
      </c>
      <c r="AZ1001" s="130">
        <f>(SUMPRODUCT(AN1001:AW1001,MMULT(AN1001:AW1001,幕後結果!$AB$9:$AK$18)))*252</f>
        <v>7.9191427515297882E-2</v>
      </c>
      <c r="BA1001" s="130">
        <f t="shared" si="207"/>
        <v>0.28140971467825676</v>
      </c>
      <c r="BB1001" s="131">
        <f t="shared" si="208"/>
        <v>-0.73690304715949884</v>
      </c>
      <c r="BC1001" s="50"/>
      <c r="BD1001" s="50"/>
    </row>
    <row r="1002" spans="1:56" ht="19.5" thickTop="1">
      <c r="A1002" s="63" t="s">
        <v>724</v>
      </c>
      <c r="B1002" s="64" t="s">
        <v>739</v>
      </c>
      <c r="C1002" s="65" t="s">
        <v>769</v>
      </c>
      <c r="D1002" s="66" t="s">
        <v>770</v>
      </c>
      <c r="E1002" s="65" t="s">
        <v>771</v>
      </c>
      <c r="F1002" s="66" t="s">
        <v>772</v>
      </c>
      <c r="G1002" s="64" t="s">
        <v>773</v>
      </c>
      <c r="H1002" s="65" t="s">
        <v>774</v>
      </c>
      <c r="I1002" s="66" t="s">
        <v>775</v>
      </c>
      <c r="J1002" s="65" t="s">
        <v>776</v>
      </c>
      <c r="K1002" s="67" t="s">
        <v>787</v>
      </c>
      <c r="M1002" s="46" t="s">
        <v>707</v>
      </c>
      <c r="N1002" s="106" t="s">
        <v>738</v>
      </c>
      <c r="O1002" s="107" t="s">
        <v>761</v>
      </c>
      <c r="P1002" s="108" t="s">
        <v>762</v>
      </c>
      <c r="Q1002" s="107" t="s">
        <v>763</v>
      </c>
      <c r="R1002" s="108" t="s">
        <v>764</v>
      </c>
      <c r="S1002" s="106" t="s">
        <v>765</v>
      </c>
      <c r="T1002" s="107" t="s">
        <v>766</v>
      </c>
      <c r="U1002" s="108" t="s">
        <v>767</v>
      </c>
      <c r="V1002" s="107" t="s">
        <v>768</v>
      </c>
      <c r="W1002" s="109" t="s">
        <v>786</v>
      </c>
    </row>
    <row r="1003" spans="1:56" ht="19.5" thickBot="1">
      <c r="A1003" s="85">
        <v>1</v>
      </c>
      <c r="B1003" s="116">
        <v>0</v>
      </c>
      <c r="C1003" s="116">
        <v>0</v>
      </c>
      <c r="D1003" s="116">
        <v>0</v>
      </c>
      <c r="E1003" s="116">
        <v>0</v>
      </c>
      <c r="F1003" s="116">
        <v>0</v>
      </c>
      <c r="G1003" s="116">
        <v>0</v>
      </c>
      <c r="H1003" s="116">
        <v>0</v>
      </c>
      <c r="I1003" s="116">
        <v>0</v>
      </c>
      <c r="J1003" s="116">
        <v>0</v>
      </c>
      <c r="K1003" s="48">
        <v>0</v>
      </c>
      <c r="M1003" s="41">
        <v>1</v>
      </c>
      <c r="N1003" s="116" cm="1">
        <f t="array" ref="N1003:W1003">(TRANSPOSE(MMULT(幕後結果!$AB$37:$AK$46, TRANSPOSE(N2:W2))))</f>
        <v>-0.6807360052702307</v>
      </c>
      <c r="O1003" s="116">
        <v>-1.7224356214791798</v>
      </c>
      <c r="P1003" s="116">
        <v>-0.45445197628404699</v>
      </c>
      <c r="Q1003" s="116">
        <v>-0.5382742289628758</v>
      </c>
      <c r="R1003" s="116">
        <v>0.83619290422277759</v>
      </c>
      <c r="S1003" s="116">
        <v>0.34064336689172081</v>
      </c>
      <c r="T1003" s="116">
        <v>0.75299514951788438</v>
      </c>
      <c r="U1003" s="116">
        <v>-0.28714743286674904</v>
      </c>
      <c r="V1003" s="116">
        <v>0.30537704903438917</v>
      </c>
      <c r="W1003" s="40">
        <v>-0.98169073293495113</v>
      </c>
    </row>
    <row r="1004" spans="1:56" ht="19.5" thickTop="1">
      <c r="A1004" s="85">
        <v>2</v>
      </c>
      <c r="B1004" s="116">
        <v>0.80268720086454137</v>
      </c>
      <c r="C1004" s="116">
        <v>0.79528395021552734</v>
      </c>
      <c r="D1004" s="116">
        <v>0.566097411368371</v>
      </c>
      <c r="E1004" s="116">
        <v>0.93298280244549558</v>
      </c>
      <c r="F1004" s="116">
        <v>0.30467828087704873</v>
      </c>
      <c r="G1004" s="116">
        <v>6.9801984513563786E-2</v>
      </c>
      <c r="H1004" s="116">
        <v>0.31830298279454494</v>
      </c>
      <c r="I1004" s="116">
        <v>0.15999197346849647</v>
      </c>
      <c r="J1004" s="116">
        <v>0.99881057015026253</v>
      </c>
      <c r="K1004" s="48">
        <v>0.33400918588483086</v>
      </c>
      <c r="M1004" s="41">
        <v>2</v>
      </c>
      <c r="N1004" s="116" cm="1">
        <f t="array" ref="N1004:W1004">(TRANSPOSE(MMULT(幕後結果!$AB$37:$AK$46, TRANSPOSE(N3:W3))))</f>
        <v>-0.80782853851074443</v>
      </c>
      <c r="O1004" s="116">
        <v>7.4446898075285484E-2</v>
      </c>
      <c r="P1004" s="116">
        <v>-0.71327672835327949</v>
      </c>
      <c r="Q1004" s="116">
        <v>-0.68655128333844784</v>
      </c>
      <c r="R1004" s="116">
        <v>0.96279892856625326</v>
      </c>
      <c r="S1004" s="116">
        <v>1.2703358721121054</v>
      </c>
      <c r="T1004" s="116">
        <v>-2.280137125929973</v>
      </c>
      <c r="U1004" s="116">
        <v>0.17311030329033472</v>
      </c>
      <c r="V1004" s="116">
        <v>-5.556698360306167E-2</v>
      </c>
      <c r="W1004" s="40">
        <v>-0.32048159804467935</v>
      </c>
      <c r="Y1004" s="45"/>
      <c r="Z1004" s="74" t="s">
        <v>739</v>
      </c>
      <c r="AA1004" s="75" t="s">
        <v>769</v>
      </c>
      <c r="AB1004" s="76" t="s">
        <v>770</v>
      </c>
      <c r="AC1004" s="75" t="s">
        <v>771</v>
      </c>
      <c r="AD1004" s="76" t="s">
        <v>772</v>
      </c>
      <c r="AE1004" s="74" t="s">
        <v>773</v>
      </c>
      <c r="AF1004" s="75" t="s">
        <v>774</v>
      </c>
      <c r="AG1004" s="76" t="s">
        <v>775</v>
      </c>
      <c r="AH1004" s="75" t="s">
        <v>776</v>
      </c>
      <c r="AI1004" s="77" t="s">
        <v>787</v>
      </c>
    </row>
    <row r="1005" spans="1:56" ht="19.5" thickBot="1">
      <c r="A1005" s="85">
        <v>3</v>
      </c>
      <c r="B1005" s="116">
        <v>0.58467411827237026</v>
      </c>
      <c r="C1005" s="116">
        <v>0.37528553675555631</v>
      </c>
      <c r="D1005" s="116">
        <v>0.677459989688459</v>
      </c>
      <c r="E1005" s="116">
        <v>0.78962629002102958</v>
      </c>
      <c r="F1005" s="116">
        <v>5.6396141746958728E-2</v>
      </c>
      <c r="G1005" s="116">
        <v>0.53483175754857237</v>
      </c>
      <c r="H1005" s="116">
        <v>0.24062254045483056</v>
      </c>
      <c r="I1005" s="116">
        <v>0.23212196749449787</v>
      </c>
      <c r="J1005" s="116">
        <v>1.9949837000343029E-2</v>
      </c>
      <c r="K1005" s="48">
        <v>0.87362204196570725</v>
      </c>
      <c r="M1005" s="41">
        <v>3</v>
      </c>
      <c r="N1005" s="116" cm="1">
        <f t="array" ref="N1005:W1005">(TRANSPOSE(MMULT(幕後結果!$AB$37:$AK$46, TRANSPOSE(N4:W4))))</f>
        <v>-0.17891099484459441</v>
      </c>
      <c r="O1005" s="116">
        <v>0.44631319958038279</v>
      </c>
      <c r="P1005" s="116">
        <v>0.36022947861550397</v>
      </c>
      <c r="Q1005" s="116">
        <v>0.51704554939945124</v>
      </c>
      <c r="R1005" s="116">
        <v>-1.2474901980736142E-2</v>
      </c>
      <c r="S1005" s="116">
        <v>0.59785932325910407</v>
      </c>
      <c r="T1005" s="116">
        <v>-0.17468712613880177</v>
      </c>
      <c r="U1005" s="116">
        <v>-1.0213634973554246</v>
      </c>
      <c r="V1005" s="116">
        <v>0.47112663513220909</v>
      </c>
      <c r="W1005" s="40">
        <v>0.10409489746479145</v>
      </c>
      <c r="Y1005" s="44" t="s">
        <v>706</v>
      </c>
      <c r="Z1005" s="43">
        <f>AVERAGE(Z2:Z1001)</f>
        <v>-2.0667320163306213E-4</v>
      </c>
      <c r="AA1005" s="43">
        <f t="shared" ref="AA1005:AI1005" si="209">AVERAGE(AA2:AA1001)</f>
        <v>1.4033920437020746</v>
      </c>
      <c r="AB1005" s="43">
        <f t="shared" si="209"/>
        <v>-0.77531326744382478</v>
      </c>
      <c r="AC1005" s="43">
        <f t="shared" si="209"/>
        <v>-0.49630836015013297</v>
      </c>
      <c r="AD1005" s="43">
        <f t="shared" si="209"/>
        <v>-0.91608620939176566</v>
      </c>
      <c r="AE1005" s="43">
        <f t="shared" si="209"/>
        <v>0.45332726402343371</v>
      </c>
      <c r="AF1005" s="43">
        <f t="shared" si="209"/>
        <v>-0.33842782270505611</v>
      </c>
      <c r="AG1005" s="43">
        <f t="shared" si="209"/>
        <v>-1.6501753950730136</v>
      </c>
      <c r="AH1005" s="43">
        <f t="shared" si="209"/>
        <v>0.63287172568018013</v>
      </c>
      <c r="AI1005" s="42">
        <f t="shared" si="209"/>
        <v>0.85125048812104975</v>
      </c>
    </row>
    <row r="1006" spans="1:56" ht="19.5" thickTop="1">
      <c r="A1006" s="85">
        <v>4</v>
      </c>
      <c r="B1006" s="116">
        <v>0.27042683495428776</v>
      </c>
      <c r="C1006" s="116">
        <v>0.17883574338145847</v>
      </c>
      <c r="D1006" s="116">
        <v>0.21120179283927443</v>
      </c>
      <c r="E1006" s="116">
        <v>0.65026024233112922</v>
      </c>
      <c r="F1006" s="116">
        <v>0.18098721563714237</v>
      </c>
      <c r="G1006" s="116">
        <v>8.9627268133586568E-2</v>
      </c>
      <c r="H1006" s="116">
        <v>0.50954124680975177</v>
      </c>
      <c r="I1006" s="116">
        <v>0.65266486095373599</v>
      </c>
      <c r="J1006" s="116">
        <v>0.38943363489961547</v>
      </c>
      <c r="K1006" s="48">
        <v>0.19282877814349386</v>
      </c>
      <c r="M1006" s="41">
        <v>4</v>
      </c>
      <c r="N1006" s="116" cm="1">
        <f t="array" ref="N1006:W1006">(TRANSPOSE(MMULT(幕後結果!$AB$37:$AK$46, TRANSPOSE(N5:W5))))</f>
        <v>1.5389392487562286</v>
      </c>
      <c r="O1006" s="116">
        <v>1.0303343629301736</v>
      </c>
      <c r="P1006" s="116">
        <v>0.74082793522850965</v>
      </c>
      <c r="Q1006" s="116">
        <v>0.67637562842380605</v>
      </c>
      <c r="R1006" s="116">
        <v>0.13004118613609117</v>
      </c>
      <c r="S1006" s="116">
        <v>0.83683852375508505</v>
      </c>
      <c r="T1006" s="116">
        <v>-1.0604828078535502</v>
      </c>
      <c r="U1006" s="116">
        <v>-0.35649619142445799</v>
      </c>
      <c r="V1006" s="116">
        <v>-0.17192781402749208</v>
      </c>
      <c r="W1006" s="40">
        <v>1.2585991834317201</v>
      </c>
    </row>
    <row r="1007" spans="1:56" ht="19">
      <c r="A1007" s="85">
        <v>5</v>
      </c>
      <c r="B1007" s="116">
        <v>0.48650520744645975</v>
      </c>
      <c r="C1007" s="116">
        <v>0.78471398969904516</v>
      </c>
      <c r="D1007" s="116">
        <v>0.52035447264380252</v>
      </c>
      <c r="E1007" s="116">
        <v>1.5585983756554178E-3</v>
      </c>
      <c r="F1007" s="116">
        <v>0.2496146902880978</v>
      </c>
      <c r="G1007" s="116">
        <v>0.73414133228504386</v>
      </c>
      <c r="H1007" s="116">
        <v>0.18891541096038011</v>
      </c>
      <c r="I1007" s="116">
        <v>0.6544300972205459</v>
      </c>
      <c r="J1007" s="116">
        <v>0.72920829965847078</v>
      </c>
      <c r="K1007" s="48">
        <v>7.8289197576668412E-2</v>
      </c>
      <c r="M1007" s="41">
        <v>5</v>
      </c>
      <c r="N1007" s="116" cm="1">
        <f t="array" ref="N1007:W1007">(TRANSPOSE(MMULT(幕後結果!$AB$37:$AK$46, TRANSPOSE(N6:W6))))</f>
        <v>4.3550280812593313E-4</v>
      </c>
      <c r="O1007" s="116">
        <v>0.95534944303501157</v>
      </c>
      <c r="P1007" s="116">
        <v>0.42214786276826349</v>
      </c>
      <c r="Q1007" s="116">
        <v>6.4495827685230267E-2</v>
      </c>
      <c r="R1007" s="116">
        <v>0.23582145791241607</v>
      </c>
      <c r="S1007" s="116">
        <v>1.7278860688995192</v>
      </c>
      <c r="T1007" s="116">
        <v>1.2619104505623859</v>
      </c>
      <c r="U1007" s="116">
        <v>0.36336431544882009</v>
      </c>
      <c r="V1007" s="116">
        <v>2.0232253490010086</v>
      </c>
      <c r="W1007" s="40">
        <v>-0.11123845913013841</v>
      </c>
    </row>
    <row r="1008" spans="1:56" ht="19">
      <c r="A1008" s="85">
        <v>6</v>
      </c>
      <c r="B1008" s="116">
        <v>0.26677722206030463</v>
      </c>
      <c r="C1008" s="116">
        <v>0.81606923225456418</v>
      </c>
      <c r="D1008" s="116">
        <v>0.92919786336048005</v>
      </c>
      <c r="E1008" s="116">
        <v>0.16480574081158594</v>
      </c>
      <c r="F1008" s="116">
        <v>0.40525715608980883</v>
      </c>
      <c r="G1008" s="116">
        <v>0.98594840553838603</v>
      </c>
      <c r="H1008" s="116">
        <v>0.20524685528933828</v>
      </c>
      <c r="I1008" s="116">
        <v>0.88536775012788094</v>
      </c>
      <c r="J1008" s="116">
        <v>0.8808835299227078</v>
      </c>
      <c r="K1008" s="48">
        <v>0.63925635794007074</v>
      </c>
      <c r="M1008" s="41">
        <v>6</v>
      </c>
      <c r="N1008" s="116" cm="1">
        <f t="array" ref="N1008:W1008">(TRANSPOSE(MMULT(幕後結果!$AB$37:$AK$46, TRANSPOSE(N7:W7))))</f>
        <v>0.26874032155419569</v>
      </c>
      <c r="O1008" s="116">
        <v>-0.29400724883422141</v>
      </c>
      <c r="P1008" s="116">
        <v>-0.57230468813964575</v>
      </c>
      <c r="Q1008" s="116">
        <v>0.75830115758976202</v>
      </c>
      <c r="R1008" s="116">
        <v>1.0824960127914185</v>
      </c>
      <c r="S1008" s="116">
        <v>0.4061354612182006</v>
      </c>
      <c r="T1008" s="116">
        <v>-0.80689243988060633</v>
      </c>
      <c r="U1008" s="116">
        <v>1.545619247622116</v>
      </c>
      <c r="V1008" s="116">
        <v>-0.44283914145723452</v>
      </c>
      <c r="W1008" s="40">
        <v>0.52325175839468563</v>
      </c>
    </row>
    <row r="1009" spans="1:23" ht="19">
      <c r="A1009" s="85">
        <v>7</v>
      </c>
      <c r="B1009" s="116">
        <v>0.66355445390415868</v>
      </c>
      <c r="C1009" s="116">
        <v>0.67985452398304291</v>
      </c>
      <c r="D1009" s="116">
        <v>0.9833351158039576</v>
      </c>
      <c r="E1009" s="116">
        <v>0.13142619758933738</v>
      </c>
      <c r="F1009" s="116">
        <v>9.8445492474922736E-2</v>
      </c>
      <c r="G1009" s="116">
        <v>0.12424594333324346</v>
      </c>
      <c r="H1009" s="116">
        <v>0.44503192207329101</v>
      </c>
      <c r="I1009" s="116">
        <v>0.60599863460215975</v>
      </c>
      <c r="J1009" s="116">
        <v>0.72224349908552177</v>
      </c>
      <c r="K1009" s="48">
        <v>0.17412863221196417</v>
      </c>
      <c r="M1009" s="41">
        <v>7</v>
      </c>
      <c r="N1009" s="116" cm="1">
        <f t="array" ref="N1009:W1009">(TRANSPOSE(MMULT(幕後結果!$AB$37:$AK$46, TRANSPOSE(N8:W8))))</f>
        <v>-1.0862746638786303</v>
      </c>
      <c r="O1009" s="116">
        <v>-0.23740297967590795</v>
      </c>
      <c r="P1009" s="116">
        <v>7.5559251754454215E-2</v>
      </c>
      <c r="Q1009" s="116">
        <v>0.11829125795798237</v>
      </c>
      <c r="R1009" s="116">
        <v>0.94291493257095516</v>
      </c>
      <c r="S1009" s="116">
        <v>-7.8176922853565367E-2</v>
      </c>
      <c r="T1009" s="116">
        <v>-0.599930115667066</v>
      </c>
      <c r="U1009" s="116">
        <v>1.3328235455928978</v>
      </c>
      <c r="V1009" s="116">
        <v>-1.5294910030503828</v>
      </c>
      <c r="W1009" s="40">
        <v>0.71916727757340737</v>
      </c>
    </row>
    <row r="1010" spans="1:23" ht="19">
      <c r="A1010" s="85">
        <v>8</v>
      </c>
      <c r="B1010" s="116">
        <v>0.40709507990487959</v>
      </c>
      <c r="C1010" s="116">
        <v>0.48173967703667997</v>
      </c>
      <c r="D1010" s="116">
        <v>7.6842704706823861E-2</v>
      </c>
      <c r="E1010" s="116">
        <v>0.60297381844783526</v>
      </c>
      <c r="F1010" s="116">
        <v>0.40381433623654717</v>
      </c>
      <c r="G1010" s="116">
        <v>9.2494601301180035E-2</v>
      </c>
      <c r="H1010" s="116">
        <v>7.2044999748697158E-2</v>
      </c>
      <c r="I1010" s="116">
        <v>0.71652980014064149</v>
      </c>
      <c r="J1010" s="116">
        <v>0.50189493180679401</v>
      </c>
      <c r="K1010" s="48">
        <v>0.77148757989130323</v>
      </c>
      <c r="M1010" s="41">
        <v>8</v>
      </c>
      <c r="N1010" s="116" cm="1">
        <f t="array" ref="N1010:W1010">(TRANSPOSE(MMULT(幕後結果!$AB$37:$AK$46, TRANSPOSE(N9:W9))))</f>
        <v>-0.98577565969280645</v>
      </c>
      <c r="O1010" s="116">
        <v>8.0010692459184907E-2</v>
      </c>
      <c r="P1010" s="116">
        <v>-0.58315946579203415</v>
      </c>
      <c r="Q1010" s="116">
        <v>-0.98916808121617994</v>
      </c>
      <c r="R1010" s="116">
        <v>0.12568916813308312</v>
      </c>
      <c r="S1010" s="116">
        <v>0.62204187084792317</v>
      </c>
      <c r="T1010" s="116">
        <v>-1.1190940779909873</v>
      </c>
      <c r="U1010" s="116">
        <v>-2.1404162793057053</v>
      </c>
      <c r="V1010" s="116">
        <v>-0.20583006544796573</v>
      </c>
      <c r="W1010" s="40">
        <v>-1.9912702179537041</v>
      </c>
    </row>
    <row r="1011" spans="1:23" ht="19">
      <c r="A1011" s="85">
        <v>9</v>
      </c>
      <c r="B1011" s="116">
        <v>0.88563259967603569</v>
      </c>
      <c r="C1011" s="116">
        <v>0.73945107126219889</v>
      </c>
      <c r="D1011" s="116">
        <v>0.53395810932063625</v>
      </c>
      <c r="E1011" s="116">
        <v>0.23496052227887931</v>
      </c>
      <c r="F1011" s="116">
        <v>0.30482666869309005</v>
      </c>
      <c r="G1011" s="116">
        <v>0.49793162342381958</v>
      </c>
      <c r="H1011" s="116">
        <v>0.82144549498575747</v>
      </c>
      <c r="I1011" s="116">
        <v>0.80241898063944705</v>
      </c>
      <c r="J1011" s="116">
        <v>0.8225039306243962</v>
      </c>
      <c r="K1011" s="48">
        <v>0.4420081918676011</v>
      </c>
      <c r="M1011" s="41">
        <v>9</v>
      </c>
      <c r="N1011" s="116" cm="1">
        <f t="array" ref="N1011:W1011">(TRANSPOSE(MMULT(幕後結果!$AB$37:$AK$46, TRANSPOSE(N10:W10))))</f>
        <v>-0.33454321037080925</v>
      </c>
      <c r="O1011" s="116">
        <v>-1.2215634438631642</v>
      </c>
      <c r="P1011" s="116">
        <v>-2.3312969867970019</v>
      </c>
      <c r="Q1011" s="116">
        <v>0.15817761318249834</v>
      </c>
      <c r="R1011" s="116">
        <v>-1.0457418347617846</v>
      </c>
      <c r="S1011" s="116">
        <v>-0.50020239960640434</v>
      </c>
      <c r="T1011" s="116">
        <v>-0.91515664461039503</v>
      </c>
      <c r="U1011" s="116">
        <v>-0.94332034653873198</v>
      </c>
      <c r="V1011" s="116">
        <v>0.3193915584944359</v>
      </c>
      <c r="W1011" s="40">
        <v>-0.77430831206065243</v>
      </c>
    </row>
    <row r="1012" spans="1:23" ht="19">
      <c r="A1012" s="85">
        <v>10</v>
      </c>
      <c r="B1012" s="116">
        <v>1.1268400249452304E-2</v>
      </c>
      <c r="C1012" s="116">
        <v>4.9540503486099841E-2</v>
      </c>
      <c r="D1012" s="116">
        <v>8.7568371887799534E-2</v>
      </c>
      <c r="E1012" s="116">
        <v>0.85322367534855625</v>
      </c>
      <c r="F1012" s="116">
        <v>0.5385415009558665</v>
      </c>
      <c r="G1012" s="116">
        <v>0.17638181687591103</v>
      </c>
      <c r="H1012" s="116">
        <v>0.76856615628187397</v>
      </c>
      <c r="I1012" s="116">
        <v>0.52592238143860381</v>
      </c>
      <c r="J1012" s="116">
        <v>0.98727664676864912</v>
      </c>
      <c r="K1012" s="48">
        <v>0.40892511557285638</v>
      </c>
      <c r="M1012" s="41">
        <v>10</v>
      </c>
      <c r="N1012" s="116" cm="1">
        <f t="array" ref="N1012:W1012">(TRANSPOSE(MMULT(幕後結果!$AB$37:$AK$46, TRANSPOSE(N11:W11))))</f>
        <v>-1.1147404116354789</v>
      </c>
      <c r="O1012" s="116">
        <v>0.83624687201810377</v>
      </c>
      <c r="P1012" s="116">
        <v>-0.27154424857520509</v>
      </c>
      <c r="Q1012" s="116">
        <v>0.28455014160420244</v>
      </c>
      <c r="R1012" s="116">
        <v>-2.2662601055464915</v>
      </c>
      <c r="S1012" s="116">
        <v>0.59903464429740982</v>
      </c>
      <c r="T1012" s="116">
        <v>-3.7629794044695242E-2</v>
      </c>
      <c r="U1012" s="116">
        <v>-0.4013113398870144</v>
      </c>
      <c r="V1012" s="116">
        <v>0.11486578777136108</v>
      </c>
      <c r="W1012" s="40">
        <v>0.59708740944872785</v>
      </c>
    </row>
    <row r="1013" spans="1:23" ht="19">
      <c r="A1013" s="85">
        <v>11</v>
      </c>
      <c r="B1013" s="116">
        <v>0.3820926679186889</v>
      </c>
      <c r="C1013" s="116">
        <v>0.9990182355830588</v>
      </c>
      <c r="D1013" s="116">
        <v>0.29513949332948042</v>
      </c>
      <c r="E1013" s="116">
        <v>0.46382548367783105</v>
      </c>
      <c r="F1013" s="116">
        <v>7.1713648694406995E-3</v>
      </c>
      <c r="G1013" s="116">
        <v>6.8900312770906247E-2</v>
      </c>
      <c r="H1013" s="116">
        <v>0.28661082729716392</v>
      </c>
      <c r="I1013" s="116">
        <v>8.6776599525455467E-3</v>
      </c>
      <c r="J1013" s="116">
        <v>1.9075230890041039E-2</v>
      </c>
      <c r="K1013" s="48">
        <v>0.64752731251967521</v>
      </c>
      <c r="M1013" s="41">
        <v>11</v>
      </c>
      <c r="N1013" s="116" cm="1">
        <f t="array" ref="N1013:W1013">(TRANSPOSE(MMULT(幕後結果!$AB$37:$AK$46, TRANSPOSE(N12:W12))))</f>
        <v>0.2986677380192419</v>
      </c>
      <c r="O1013" s="116">
        <v>-1.568232537407906</v>
      </c>
      <c r="P1013" s="116">
        <v>-0.75679682678086224</v>
      </c>
      <c r="Q1013" s="116">
        <v>1.0927287273147577</v>
      </c>
      <c r="R1013" s="116">
        <v>-0.37002547113191098</v>
      </c>
      <c r="S1013" s="116">
        <v>-0.63607601472784392</v>
      </c>
      <c r="T1013" s="116">
        <v>-1.1973757316596807</v>
      </c>
      <c r="U1013" s="116">
        <v>-0.96260465250494276</v>
      </c>
      <c r="V1013" s="116">
        <v>-0.52437867914877578</v>
      </c>
      <c r="W1013" s="40">
        <v>1.7135092423938101</v>
      </c>
    </row>
    <row r="1014" spans="1:23" ht="19">
      <c r="A1014" s="85">
        <v>12</v>
      </c>
      <c r="B1014" s="116">
        <v>0.34470129291670082</v>
      </c>
      <c r="C1014" s="116">
        <v>0.63112525025754129</v>
      </c>
      <c r="D1014" s="116">
        <v>0.1422168736606384</v>
      </c>
      <c r="E1014" s="116">
        <v>0.35587540628810421</v>
      </c>
      <c r="F1014" s="116">
        <v>0.5912793840609567</v>
      </c>
      <c r="G1014" s="116">
        <v>8.1569095355961796E-2</v>
      </c>
      <c r="H1014" s="116">
        <v>0.30298833333604236</v>
      </c>
      <c r="I1014" s="116">
        <v>0.63176517097096241</v>
      </c>
      <c r="J1014" s="116">
        <v>0.94431976344572366</v>
      </c>
      <c r="K1014" s="48">
        <v>0.10501016360538573</v>
      </c>
      <c r="M1014" s="41">
        <v>12</v>
      </c>
      <c r="N1014" s="116" cm="1">
        <f t="array" ref="N1014:W1014">(TRANSPOSE(MMULT(幕後結果!$AB$37:$AK$46, TRANSPOSE(N13:W13))))</f>
        <v>0.47606756840996772</v>
      </c>
      <c r="O1014" s="116">
        <v>-0.66271178932178465</v>
      </c>
      <c r="P1014" s="116">
        <v>-0.7877399889623744</v>
      </c>
      <c r="Q1014" s="116">
        <v>0.64992650073333635</v>
      </c>
      <c r="R1014" s="116">
        <v>-0.29776780805170056</v>
      </c>
      <c r="S1014" s="116">
        <v>0.68567885384109128</v>
      </c>
      <c r="T1014" s="116">
        <v>1.492695872945182</v>
      </c>
      <c r="U1014" s="116">
        <v>7.5027110953093668E-2</v>
      </c>
      <c r="V1014" s="116">
        <v>0.59956406496946568</v>
      </c>
      <c r="W1014" s="40">
        <v>1.7242080150146362</v>
      </c>
    </row>
    <row r="1015" spans="1:23" ht="19">
      <c r="A1015" s="85">
        <v>13</v>
      </c>
      <c r="B1015" s="116">
        <v>3.5509852252309848E-2</v>
      </c>
      <c r="C1015" s="116">
        <v>0.61345144510258254</v>
      </c>
      <c r="D1015" s="116">
        <v>0.61384824050895292</v>
      </c>
      <c r="E1015" s="116">
        <v>0.38716212881689827</v>
      </c>
      <c r="F1015" s="116">
        <v>0.65013004570481159</v>
      </c>
      <c r="G1015" s="116">
        <v>0.1045221097364728</v>
      </c>
      <c r="H1015" s="116">
        <v>0.50369804130262263</v>
      </c>
      <c r="I1015" s="116">
        <v>0.47086390785854171</v>
      </c>
      <c r="J1015" s="116">
        <v>0.40716464044238765</v>
      </c>
      <c r="K1015" s="48">
        <v>0.50294713872288455</v>
      </c>
      <c r="M1015" s="41">
        <v>13</v>
      </c>
      <c r="N1015" s="116" cm="1">
        <f t="array" ref="N1015:W1015">(TRANSPOSE(MMULT(幕後結果!$AB$37:$AK$46, TRANSPOSE(N14:W14))))</f>
        <v>-0.20034617305883415</v>
      </c>
      <c r="O1015" s="116">
        <v>0.25116048607061292</v>
      </c>
      <c r="P1015" s="116">
        <v>-0.67089991079383449</v>
      </c>
      <c r="Q1015" s="116">
        <v>0.1734386135768865</v>
      </c>
      <c r="R1015" s="116">
        <v>-0.17160948479758498</v>
      </c>
      <c r="S1015" s="116">
        <v>1.2707168550388188</v>
      </c>
      <c r="T1015" s="116">
        <v>2.0260892803226227</v>
      </c>
      <c r="U1015" s="116">
        <v>-0.28087921318035225</v>
      </c>
      <c r="V1015" s="116">
        <v>1.6079799160492509</v>
      </c>
      <c r="W1015" s="40">
        <v>3.3533634563898018E-2</v>
      </c>
    </row>
    <row r="1016" spans="1:23" ht="19">
      <c r="A1016" s="85">
        <v>14</v>
      </c>
      <c r="B1016" s="116">
        <v>0.62906943075435207</v>
      </c>
      <c r="C1016" s="116">
        <v>0.67044417642752796</v>
      </c>
      <c r="D1016" s="116">
        <v>0.59237313035961425</v>
      </c>
      <c r="E1016" s="116">
        <v>0.81960365986948314</v>
      </c>
      <c r="F1016" s="116">
        <v>0.45901126719796115</v>
      </c>
      <c r="G1016" s="116">
        <v>0.57424771679817432</v>
      </c>
      <c r="H1016" s="116">
        <v>0.35541755642804995</v>
      </c>
      <c r="I1016" s="116">
        <v>0.54134610062535415</v>
      </c>
      <c r="J1016" s="116">
        <v>0.97328339550800003</v>
      </c>
      <c r="K1016" s="48">
        <v>0.92920960441158007</v>
      </c>
      <c r="M1016" s="41">
        <v>14</v>
      </c>
      <c r="N1016" s="116" cm="1">
        <f t="array" ref="N1016:W1016">(TRANSPOSE(MMULT(幕後結果!$AB$37:$AK$46, TRANSPOSE(N15:W15))))</f>
        <v>-0.6230775136602924</v>
      </c>
      <c r="O1016" s="116">
        <v>0.5817823276458759</v>
      </c>
      <c r="P1016" s="116">
        <v>3.0449929462394165E-3</v>
      </c>
      <c r="Q1016" s="116">
        <v>-0.77651056701807275</v>
      </c>
      <c r="R1016" s="116">
        <v>-6.7876492230709906E-2</v>
      </c>
      <c r="S1016" s="116">
        <v>4.8091839396296326E-2</v>
      </c>
      <c r="T1016" s="116">
        <v>5.3507920909623835E-2</v>
      </c>
      <c r="U1016" s="116">
        <v>9.753788102162142E-2</v>
      </c>
      <c r="V1016" s="116">
        <v>-1.1495048536887272E-2</v>
      </c>
      <c r="W1016" s="40">
        <v>-4.1527200717663804E-2</v>
      </c>
    </row>
    <row r="1017" spans="1:23" ht="19">
      <c r="A1017" s="85">
        <v>15</v>
      </c>
      <c r="B1017" s="116">
        <v>6.6416806544586482E-2</v>
      </c>
      <c r="C1017" s="116">
        <v>0.42542972314176453</v>
      </c>
      <c r="D1017" s="116">
        <v>0.89580646223687421</v>
      </c>
      <c r="E1017" s="116">
        <v>0.71638917129268265</v>
      </c>
      <c r="F1017" s="116">
        <v>0.48278551413329396</v>
      </c>
      <c r="G1017" s="116">
        <v>0.14443617253632679</v>
      </c>
      <c r="H1017" s="116">
        <v>0.28351625653468293</v>
      </c>
      <c r="I1017" s="116">
        <v>0.98342195123715248</v>
      </c>
      <c r="J1017" s="116">
        <v>8.0765816589629003E-2</v>
      </c>
      <c r="K1017" s="48">
        <v>0.72896292818518438</v>
      </c>
      <c r="M1017" s="41">
        <v>15</v>
      </c>
      <c r="N1017" s="116" cm="1">
        <f t="array" ref="N1017:W1017">(TRANSPOSE(MMULT(幕後結果!$AB$37:$AK$46, TRANSPOSE(N16:W16))))</f>
        <v>-1.2977161828552464</v>
      </c>
      <c r="O1017" s="116">
        <v>-0.13014886458114172</v>
      </c>
      <c r="P1017" s="116">
        <v>-1.2235077544990156</v>
      </c>
      <c r="Q1017" s="116">
        <v>-0.51567466624100544</v>
      </c>
      <c r="R1017" s="116">
        <v>-1.6084849790682911</v>
      </c>
      <c r="S1017" s="116">
        <v>-2.3867384394689921</v>
      </c>
      <c r="T1017" s="116">
        <v>0.44079534808036996</v>
      </c>
      <c r="U1017" s="116">
        <v>-1.3042171704819814</v>
      </c>
      <c r="V1017" s="116">
        <v>-0.63811383756092555</v>
      </c>
      <c r="W1017" s="40">
        <v>-0.79160483444915231</v>
      </c>
    </row>
    <row r="1018" spans="1:23" ht="19">
      <c r="A1018" s="85">
        <v>16</v>
      </c>
      <c r="B1018" s="116">
        <v>0.77152966293412018</v>
      </c>
      <c r="C1018" s="116">
        <v>0.65334089841637932</v>
      </c>
      <c r="D1018" s="116">
        <v>0.18021276871356418</v>
      </c>
      <c r="E1018" s="116">
        <v>0.19856335296160266</v>
      </c>
      <c r="F1018" s="116">
        <v>0.17379071803097856</v>
      </c>
      <c r="G1018" s="116">
        <v>0.43449281542227292</v>
      </c>
      <c r="H1018" s="116">
        <v>0.79687544653559828</v>
      </c>
      <c r="I1018" s="116">
        <v>0.42142248380080605</v>
      </c>
      <c r="J1018" s="116">
        <v>0.64724011458508457</v>
      </c>
      <c r="K1018" s="48">
        <v>0.50417058958089389</v>
      </c>
      <c r="M1018" s="41">
        <v>16</v>
      </c>
      <c r="N1018" s="116" cm="1">
        <f t="array" ref="N1018:W1018">(TRANSPOSE(MMULT(幕後結果!$AB$37:$AK$46, TRANSPOSE(N17:W17))))</f>
        <v>-0.37860926550071533</v>
      </c>
      <c r="O1018" s="116">
        <v>-0.46345800620343225</v>
      </c>
      <c r="P1018" s="116">
        <v>-0.95500780073463376</v>
      </c>
      <c r="Q1018" s="116">
        <v>1.1437000170807148</v>
      </c>
      <c r="R1018" s="116">
        <v>0.7128612029599054</v>
      </c>
      <c r="S1018" s="116">
        <v>0.57841633555924266</v>
      </c>
      <c r="T1018" s="116">
        <v>-1.5704071521536824</v>
      </c>
      <c r="U1018" s="116">
        <v>0.44992921594792795</v>
      </c>
      <c r="V1018" s="116">
        <v>-0.6779151604723227</v>
      </c>
      <c r="W1018" s="40">
        <v>-1.2197287515073523</v>
      </c>
    </row>
    <row r="1019" spans="1:23" ht="19">
      <c r="A1019" s="85">
        <v>17</v>
      </c>
      <c r="B1019" s="116">
        <v>0.23999684891792517</v>
      </c>
      <c r="C1019" s="116">
        <v>0.54512041772057018</v>
      </c>
      <c r="D1019" s="116">
        <v>0.15539902065647193</v>
      </c>
      <c r="E1019" s="116">
        <v>0.16936960131209156</v>
      </c>
      <c r="F1019" s="116">
        <v>0.16496340261810083</v>
      </c>
      <c r="G1019" s="116">
        <v>0.49392109498460957</v>
      </c>
      <c r="H1019" s="116">
        <v>0.23019196125339869</v>
      </c>
      <c r="I1019" s="116">
        <v>0.92658742140922357</v>
      </c>
      <c r="J1019" s="116">
        <v>0.83282123766446947</v>
      </c>
      <c r="K1019" s="48">
        <v>0.60588584626707664</v>
      </c>
      <c r="M1019" s="41">
        <v>17</v>
      </c>
      <c r="N1019" s="116" cm="1">
        <f t="array" ref="N1019:W1019">(TRANSPOSE(MMULT(幕後結果!$AB$37:$AK$46, TRANSPOSE(N18:W18))))</f>
        <v>0.97429629131682793</v>
      </c>
      <c r="O1019" s="116">
        <v>1.5414470300678516</v>
      </c>
      <c r="P1019" s="116">
        <v>1.0373500713725927</v>
      </c>
      <c r="Q1019" s="116">
        <v>-0.55240266708350005</v>
      </c>
      <c r="R1019" s="116">
        <v>0.38357097255220357</v>
      </c>
      <c r="S1019" s="116">
        <v>1.7709303354134287E-2</v>
      </c>
      <c r="T1019" s="116">
        <v>-0.56635955973489138</v>
      </c>
      <c r="U1019" s="116">
        <v>1.2338590762921933</v>
      </c>
      <c r="V1019" s="116">
        <v>-1.4982248762358872</v>
      </c>
      <c r="W1019" s="40">
        <v>8.8704408386569331E-2</v>
      </c>
    </row>
    <row r="1020" spans="1:23" ht="19">
      <c r="A1020" s="85">
        <v>18</v>
      </c>
      <c r="B1020" s="116">
        <v>0.83049981027972319</v>
      </c>
      <c r="C1020" s="116">
        <v>0.17076458565122832</v>
      </c>
      <c r="D1020" s="116">
        <v>0.94762490814301081</v>
      </c>
      <c r="E1020" s="116">
        <v>0.43295314775351423</v>
      </c>
      <c r="F1020" s="116">
        <v>0.99781212811395248</v>
      </c>
      <c r="G1020" s="116">
        <v>0.41355899934789231</v>
      </c>
      <c r="H1020" s="116">
        <v>0.23936682980373414</v>
      </c>
      <c r="I1020" s="116">
        <v>0.16481257862169518</v>
      </c>
      <c r="J1020" s="116">
        <v>0.27914215942058007</v>
      </c>
      <c r="K1020" s="48">
        <v>0.87403394520748834</v>
      </c>
      <c r="M1020" s="41">
        <v>18</v>
      </c>
      <c r="N1020" s="116" cm="1">
        <f t="array" ref="N1020:W1020">(TRANSPOSE(MMULT(幕後結果!$AB$37:$AK$46, TRANSPOSE(N19:W19))))</f>
        <v>-0.27565224052261572</v>
      </c>
      <c r="O1020" s="116">
        <v>0.88859515890991925</v>
      </c>
      <c r="P1020" s="116">
        <v>1.7279761805847447</v>
      </c>
      <c r="Q1020" s="116">
        <v>1.1912887643012635</v>
      </c>
      <c r="R1020" s="116">
        <v>1.0915182511619501</v>
      </c>
      <c r="S1020" s="116">
        <v>1.4168191957899383</v>
      </c>
      <c r="T1020" s="116">
        <v>-0.28579183474730763</v>
      </c>
      <c r="U1020" s="116">
        <v>1.5659610115767513</v>
      </c>
      <c r="V1020" s="116">
        <v>0.93714013283655495</v>
      </c>
      <c r="W1020" s="40">
        <v>0.7466010025030001</v>
      </c>
    </row>
    <row r="1021" spans="1:23" ht="19">
      <c r="A1021" s="85">
        <v>19</v>
      </c>
      <c r="B1021" s="116">
        <v>0.78961042288775274</v>
      </c>
      <c r="C1021" s="116">
        <v>0.3318217420780456</v>
      </c>
      <c r="D1021" s="116">
        <v>0.42660678316519074</v>
      </c>
      <c r="E1021" s="116">
        <v>0.36365375620237517</v>
      </c>
      <c r="F1021" s="116">
        <v>0.38274409107460028</v>
      </c>
      <c r="G1021" s="116">
        <v>0.9362173114070782</v>
      </c>
      <c r="H1021" s="116">
        <v>6.0333459632821995E-2</v>
      </c>
      <c r="I1021" s="116">
        <v>0.58474032291984712</v>
      </c>
      <c r="J1021" s="116">
        <v>0.81118608179743412</v>
      </c>
      <c r="K1021" s="48">
        <v>0.19779212550600778</v>
      </c>
      <c r="M1021" s="41">
        <v>19</v>
      </c>
      <c r="N1021" s="116" cm="1">
        <f t="array" ref="N1021:W1021">(TRANSPOSE(MMULT(幕後結果!$AB$37:$AK$46, TRANSPOSE(N20:W20))))</f>
        <v>1.4882151977356379</v>
      </c>
      <c r="O1021" s="116">
        <v>2.8427676634534857</v>
      </c>
      <c r="P1021" s="116">
        <v>0.85616315518902031</v>
      </c>
      <c r="Q1021" s="116">
        <v>2.2142415161987188</v>
      </c>
      <c r="R1021" s="116">
        <v>-0.81006992683490253</v>
      </c>
      <c r="S1021" s="116">
        <v>0.53922036620865821</v>
      </c>
      <c r="T1021" s="116">
        <v>0.91839681984749233</v>
      </c>
      <c r="U1021" s="116">
        <v>-0.55085459056079533</v>
      </c>
      <c r="V1021" s="116">
        <v>1.1008222637143503</v>
      </c>
      <c r="W1021" s="40">
        <v>2.8225336507746301</v>
      </c>
    </row>
    <row r="1022" spans="1:23" ht="19">
      <c r="A1022" s="85">
        <v>20</v>
      </c>
      <c r="B1022" s="116">
        <v>0.26920210023394264</v>
      </c>
      <c r="C1022" s="116">
        <v>0.29079806313675394</v>
      </c>
      <c r="D1022" s="116">
        <v>0.48295140940678127</v>
      </c>
      <c r="E1022" s="116">
        <v>0.10539139785708196</v>
      </c>
      <c r="F1022" s="116">
        <v>0.52072166160404776</v>
      </c>
      <c r="G1022" s="116">
        <v>0.53347670308675998</v>
      </c>
      <c r="H1022" s="116">
        <v>0.60199936761299355</v>
      </c>
      <c r="I1022" s="116">
        <v>7.3914183647525E-2</v>
      </c>
      <c r="J1022" s="116">
        <v>0.39051288677414875</v>
      </c>
      <c r="K1022" s="48">
        <v>0.74151115438841742</v>
      </c>
      <c r="M1022" s="41">
        <v>20</v>
      </c>
      <c r="N1022" s="116" cm="1">
        <f t="array" ref="N1022:W1022">(TRANSPOSE(MMULT(幕後結果!$AB$37:$AK$46, TRANSPOSE(N21:W21))))</f>
        <v>0.14601846774929217</v>
      </c>
      <c r="O1022" s="116">
        <v>0.24552306703904248</v>
      </c>
      <c r="P1022" s="116">
        <v>-1.8157585535013496</v>
      </c>
      <c r="Q1022" s="116">
        <v>0.87425816262121248</v>
      </c>
      <c r="R1022" s="116">
        <v>-1.0631280372420926</v>
      </c>
      <c r="S1022" s="116">
        <v>-0.33995194415969854</v>
      </c>
      <c r="T1022" s="116">
        <v>1.9013414850828139</v>
      </c>
      <c r="U1022" s="116">
        <v>0.67397278308979891</v>
      </c>
      <c r="V1022" s="116">
        <v>-0.62587026725916062</v>
      </c>
      <c r="W1022" s="40">
        <v>0.19013613740096769</v>
      </c>
    </row>
    <row r="1023" spans="1:23" ht="19">
      <c r="A1023" s="85">
        <v>21</v>
      </c>
      <c r="B1023" s="116">
        <v>0.45905191876066742</v>
      </c>
      <c r="C1023" s="116">
        <v>0.22124653295402452</v>
      </c>
      <c r="D1023" s="116">
        <v>0.67330915901595723</v>
      </c>
      <c r="E1023" s="116">
        <v>0.14731281080073266</v>
      </c>
      <c r="F1023" s="116">
        <v>0.11428324247356869</v>
      </c>
      <c r="G1023" s="116">
        <v>0.88016025487123617</v>
      </c>
      <c r="H1023" s="116">
        <v>0.91434415229889954</v>
      </c>
      <c r="I1023" s="116">
        <v>5.7796643384496749E-2</v>
      </c>
      <c r="J1023" s="116">
        <v>0.1836344951494544</v>
      </c>
      <c r="K1023" s="48">
        <v>0.57727306433004455</v>
      </c>
      <c r="M1023" s="41">
        <v>21</v>
      </c>
      <c r="N1023" s="116" cm="1">
        <f t="array" ref="N1023:W1023">(TRANSPOSE(MMULT(幕後結果!$AB$37:$AK$46, TRANSPOSE(N22:W22))))</f>
        <v>-0.4226173890202467</v>
      </c>
      <c r="O1023" s="116">
        <v>-0.18056994351697031</v>
      </c>
      <c r="P1023" s="116">
        <v>-0.76086213802333269</v>
      </c>
      <c r="Q1023" s="116">
        <v>-0.74663652301204841</v>
      </c>
      <c r="R1023" s="116">
        <v>-0.98612479048100354</v>
      </c>
      <c r="S1023" s="116">
        <v>0.81540703052566299</v>
      </c>
      <c r="T1023" s="116">
        <v>-0.30675605084133734</v>
      </c>
      <c r="U1023" s="116">
        <v>0.56025083579297519</v>
      </c>
      <c r="V1023" s="116">
        <v>0.1494902624926045</v>
      </c>
      <c r="W1023" s="40">
        <v>0.37993794373019296</v>
      </c>
    </row>
    <row r="1024" spans="1:23" ht="19">
      <c r="A1024" s="85">
        <v>22</v>
      </c>
      <c r="B1024" s="116">
        <v>0.19607078427290592</v>
      </c>
      <c r="C1024" s="116">
        <v>0.13423097431638564</v>
      </c>
      <c r="D1024" s="116">
        <v>0.65969666461315013</v>
      </c>
      <c r="E1024" s="116">
        <v>0.28994218590397236</v>
      </c>
      <c r="F1024" s="116">
        <v>0.80008004690468382</v>
      </c>
      <c r="G1024" s="116">
        <v>0.62514187974922741</v>
      </c>
      <c r="H1024" s="116">
        <v>0.82365520475461795</v>
      </c>
      <c r="I1024" s="116">
        <v>0.46100787636649287</v>
      </c>
      <c r="J1024" s="116">
        <v>0.12184594886518907</v>
      </c>
      <c r="K1024" s="48">
        <v>0.24146073692869208</v>
      </c>
      <c r="M1024" s="41">
        <v>22</v>
      </c>
      <c r="N1024" s="116" cm="1">
        <f t="array" ref="N1024:W1024">(TRANSPOSE(MMULT(幕後結果!$AB$37:$AK$46, TRANSPOSE(N23:W23))))</f>
        <v>-0.34126549522287397</v>
      </c>
      <c r="O1024" s="116">
        <v>0.50497721193874945</v>
      </c>
      <c r="P1024" s="116">
        <v>-0.18694520454021263</v>
      </c>
      <c r="Q1024" s="116">
        <v>0.41341791741834572</v>
      </c>
      <c r="R1024" s="116">
        <v>-5.5950971952063916E-2</v>
      </c>
      <c r="S1024" s="116">
        <v>-0.75531920843264444</v>
      </c>
      <c r="T1024" s="116">
        <v>-0.27836340411722521</v>
      </c>
      <c r="U1024" s="116">
        <v>0.91413248106877054</v>
      </c>
      <c r="V1024" s="116">
        <v>0.78119255316508873</v>
      </c>
      <c r="W1024" s="40">
        <v>0.68273506073967893</v>
      </c>
    </row>
    <row r="1025" spans="1:23" ht="19">
      <c r="A1025" s="85">
        <v>23</v>
      </c>
      <c r="B1025" s="116">
        <v>0.26679658273678775</v>
      </c>
      <c r="C1025" s="116">
        <v>0.63010618703436649</v>
      </c>
      <c r="D1025" s="116">
        <v>0.32371020606529677</v>
      </c>
      <c r="E1025" s="116">
        <v>0.12598248858486016</v>
      </c>
      <c r="F1025" s="116">
        <v>0.85636632073620289</v>
      </c>
      <c r="G1025" s="116">
        <v>0.26785859379227928</v>
      </c>
      <c r="H1025" s="116">
        <v>0.76616669574045848</v>
      </c>
      <c r="I1025" s="116">
        <v>0.62088385543927527</v>
      </c>
      <c r="J1025" s="116">
        <v>0.51475043722714342</v>
      </c>
      <c r="K1025" s="48">
        <v>0.71022254075491387</v>
      </c>
      <c r="M1025" s="41">
        <v>23</v>
      </c>
      <c r="N1025" s="116" cm="1">
        <f t="array" ref="N1025:W1025">(TRANSPOSE(MMULT(幕後結果!$AB$37:$AK$46, TRANSPOSE(N24:W24))))</f>
        <v>-1.264040232313201</v>
      </c>
      <c r="O1025" s="116">
        <v>0.25180410054355229</v>
      </c>
      <c r="P1025" s="116">
        <v>0.62743970977487629</v>
      </c>
      <c r="Q1025" s="116">
        <v>0.94587023200450226</v>
      </c>
      <c r="R1025" s="116">
        <v>7.0305194193039863E-2</v>
      </c>
      <c r="S1025" s="116">
        <v>-1.0333347904656083</v>
      </c>
      <c r="T1025" s="116">
        <v>-9.0546196674592849E-2</v>
      </c>
      <c r="U1025" s="116">
        <v>-0.11526231352643772</v>
      </c>
      <c r="V1025" s="116">
        <v>-9.9458381891546238E-2</v>
      </c>
      <c r="W1025" s="40">
        <v>-0.55224713265660674</v>
      </c>
    </row>
    <row r="1026" spans="1:23" ht="19">
      <c r="A1026" s="85">
        <v>24</v>
      </c>
      <c r="B1026" s="116">
        <v>0.79768394715222724</v>
      </c>
      <c r="C1026" s="116">
        <v>0.75096281256241548</v>
      </c>
      <c r="D1026" s="116">
        <v>0.46897952231803974</v>
      </c>
      <c r="E1026" s="116">
        <v>0.68445028830867027</v>
      </c>
      <c r="F1026" s="116">
        <v>8.3121573444045138E-2</v>
      </c>
      <c r="G1026" s="116">
        <v>0.67276203856716643</v>
      </c>
      <c r="H1026" s="116">
        <v>2.1032192865913402E-2</v>
      </c>
      <c r="I1026" s="116">
        <v>0.10640949492882323</v>
      </c>
      <c r="J1026" s="116">
        <v>0.81841098177616645</v>
      </c>
      <c r="K1026" s="48">
        <v>0.58974306271978838</v>
      </c>
      <c r="M1026" s="41">
        <v>24</v>
      </c>
      <c r="N1026" s="116" cm="1">
        <f t="array" ref="N1026:W1026">(TRANSPOSE(MMULT(幕後結果!$AB$37:$AK$46, TRANSPOSE(N25:W25))))</f>
        <v>-1.5435635203646147</v>
      </c>
      <c r="O1026" s="116">
        <v>-0.45296453130675951</v>
      </c>
      <c r="P1026" s="116">
        <v>-1.7762713625330964</v>
      </c>
      <c r="Q1026" s="116">
        <v>0.35617397645343063</v>
      </c>
      <c r="R1026" s="116">
        <v>-1.1375897337625018</v>
      </c>
      <c r="S1026" s="116">
        <v>1.0301093673345036</v>
      </c>
      <c r="T1026" s="116">
        <v>-0.64903821025109998</v>
      </c>
      <c r="U1026" s="116">
        <v>-0.45712993384031858</v>
      </c>
      <c r="V1026" s="116">
        <v>0.80043522952530233</v>
      </c>
      <c r="W1026" s="40">
        <v>-1.2770106341201233</v>
      </c>
    </row>
    <row r="1027" spans="1:23" ht="19">
      <c r="A1027" s="85">
        <v>25</v>
      </c>
      <c r="B1027" s="116">
        <v>0.7792399108888628</v>
      </c>
      <c r="C1027" s="116">
        <v>0.63545780290614795</v>
      </c>
      <c r="D1027" s="116">
        <v>0.17071593195335644</v>
      </c>
      <c r="E1027" s="116">
        <v>0.47018841221774355</v>
      </c>
      <c r="F1027" s="116">
        <v>0.162819764921879</v>
      </c>
      <c r="G1027" s="116">
        <v>0.54223880508320987</v>
      </c>
      <c r="H1027" s="116">
        <v>0.76124815282689728</v>
      </c>
      <c r="I1027" s="116">
        <v>0.10229689102342099</v>
      </c>
      <c r="J1027" s="116">
        <v>0.44092874111665226</v>
      </c>
      <c r="K1027" s="48">
        <v>0.4855667722353838</v>
      </c>
      <c r="M1027" s="41">
        <v>25</v>
      </c>
      <c r="N1027" s="116" cm="1">
        <f t="array" ref="N1027:W1027">(TRANSPOSE(MMULT(幕後結果!$AB$37:$AK$46, TRANSPOSE(N26:W26))))</f>
        <v>0.36273124972475579</v>
      </c>
      <c r="O1027" s="116">
        <v>-1.1261900299733167</v>
      </c>
      <c r="P1027" s="116">
        <v>-4.1121680676219907E-3</v>
      </c>
      <c r="Q1027" s="116">
        <v>0.26887808144365705</v>
      </c>
      <c r="R1027" s="116">
        <v>8.937432095413507E-2</v>
      </c>
      <c r="S1027" s="116">
        <v>-0.3271134439111002</v>
      </c>
      <c r="T1027" s="116">
        <v>-0.52630753862860047</v>
      </c>
      <c r="U1027" s="116">
        <v>-0.32886031863157728</v>
      </c>
      <c r="V1027" s="116">
        <v>-1.1001765887774171</v>
      </c>
      <c r="W1027" s="40">
        <v>-0.73853283816930737</v>
      </c>
    </row>
    <row r="1028" spans="1:23" ht="19">
      <c r="A1028" s="85">
        <v>26</v>
      </c>
      <c r="B1028" s="116">
        <v>0.68250260172339394</v>
      </c>
      <c r="C1028" s="116">
        <v>8.1697885621092592E-3</v>
      </c>
      <c r="D1028" s="116">
        <v>5.7880700838451205E-2</v>
      </c>
      <c r="E1028" s="116">
        <v>0.60314825313279385</v>
      </c>
      <c r="F1028" s="116">
        <v>8.8423115058893886E-2</v>
      </c>
      <c r="G1028" s="116">
        <v>0.72298986194685955</v>
      </c>
      <c r="H1028" s="116">
        <v>0.28589353079452029</v>
      </c>
      <c r="I1028" s="116">
        <v>0.61096558526793965</v>
      </c>
      <c r="J1028" s="116">
        <v>0.65866044996226303</v>
      </c>
      <c r="K1028" s="48">
        <v>0.28691037953284271</v>
      </c>
      <c r="M1028" s="41">
        <v>26</v>
      </c>
      <c r="N1028" s="116" cm="1">
        <f t="array" ref="N1028:W1028">(TRANSPOSE(MMULT(幕後結果!$AB$37:$AK$46, TRANSPOSE(N27:W27))))</f>
        <v>-0.36694523370005977</v>
      </c>
      <c r="O1028" s="116">
        <v>-0.65761306577923295</v>
      </c>
      <c r="P1028" s="116">
        <v>-1.6689352036856413</v>
      </c>
      <c r="Q1028" s="116">
        <v>0.20021164322424076</v>
      </c>
      <c r="R1028" s="116">
        <v>-0.11082626379923088</v>
      </c>
      <c r="S1028" s="116">
        <v>1.0219360230499903</v>
      </c>
      <c r="T1028" s="116">
        <v>-0.13829260026698026</v>
      </c>
      <c r="U1028" s="116">
        <v>-0.16661364244737636</v>
      </c>
      <c r="V1028" s="116">
        <v>-0.4274247349149457</v>
      </c>
      <c r="W1028" s="40">
        <v>0.55341849000019083</v>
      </c>
    </row>
    <row r="1029" spans="1:23" ht="19">
      <c r="A1029" s="85">
        <v>27</v>
      </c>
      <c r="B1029" s="116">
        <v>0.2710811342834174</v>
      </c>
      <c r="C1029" s="116">
        <v>0.52944122729523047</v>
      </c>
      <c r="D1029" s="116">
        <v>0.53956642611484562</v>
      </c>
      <c r="E1029" s="116">
        <v>4.072250621843132E-2</v>
      </c>
      <c r="F1029" s="116">
        <v>0.84402306107269442</v>
      </c>
      <c r="G1029" s="116">
        <v>0.98679307110047021</v>
      </c>
      <c r="H1029" s="116">
        <v>0.12084481269045155</v>
      </c>
      <c r="I1029" s="116">
        <v>3.2328733754669603E-2</v>
      </c>
      <c r="J1029" s="116">
        <v>0.34288817206433442</v>
      </c>
      <c r="K1029" s="48">
        <v>0.89607685018352212</v>
      </c>
      <c r="M1029" s="41">
        <v>27</v>
      </c>
      <c r="N1029" s="116" cm="1">
        <f t="array" ref="N1029:W1029">(TRANSPOSE(MMULT(幕後結果!$AB$37:$AK$46, TRANSPOSE(N28:W28))))</f>
        <v>-0.48806467294625722</v>
      </c>
      <c r="O1029" s="116">
        <v>1.9437988282137582</v>
      </c>
      <c r="P1029" s="116">
        <v>0.43942959943293469</v>
      </c>
      <c r="Q1029" s="116">
        <v>-0.59931681071153031</v>
      </c>
      <c r="R1029" s="116">
        <v>0.30751730550298162</v>
      </c>
      <c r="S1029" s="116">
        <v>2.0130293978488782</v>
      </c>
      <c r="T1029" s="116">
        <v>0.1910898356167354</v>
      </c>
      <c r="U1029" s="116">
        <v>-0.91836912810998839</v>
      </c>
      <c r="V1029" s="116">
        <v>0.61954534775101933</v>
      </c>
      <c r="W1029" s="40">
        <v>-0.62001559529497885</v>
      </c>
    </row>
    <row r="1030" spans="1:23" ht="19">
      <c r="A1030" s="85">
        <v>28</v>
      </c>
      <c r="B1030" s="116">
        <v>0.35948979724948771</v>
      </c>
      <c r="C1030" s="116">
        <v>2.7664747137499779E-2</v>
      </c>
      <c r="D1030" s="116">
        <v>0.16060930583464428</v>
      </c>
      <c r="E1030" s="116">
        <v>0.8008035436573202</v>
      </c>
      <c r="F1030" s="116">
        <v>0.33571236418685846</v>
      </c>
      <c r="G1030" s="116">
        <v>0.92503181204005669</v>
      </c>
      <c r="H1030" s="116">
        <v>0.55785960012874058</v>
      </c>
      <c r="I1030" s="116">
        <v>0.39207620553575251</v>
      </c>
      <c r="J1030" s="116">
        <v>0.10629527563013808</v>
      </c>
      <c r="K1030" s="48">
        <v>0.25172692954593412</v>
      </c>
      <c r="M1030" s="41">
        <v>28</v>
      </c>
      <c r="N1030" s="116" cm="1">
        <f t="array" ref="N1030:W1030">(TRANSPOSE(MMULT(幕後結果!$AB$37:$AK$46, TRANSPOSE(N29:W29))))</f>
        <v>-1.3658345275207828</v>
      </c>
      <c r="O1030" s="116">
        <v>-2.0667130559592626</v>
      </c>
      <c r="P1030" s="116">
        <v>-2.2181169747135221</v>
      </c>
      <c r="Q1030" s="116">
        <v>0.76227428764109784</v>
      </c>
      <c r="R1030" s="116">
        <v>-0.69449892693304249</v>
      </c>
      <c r="S1030" s="116">
        <v>-1.0669577119392684</v>
      </c>
      <c r="T1030" s="116">
        <v>-0.51437721645945644</v>
      </c>
      <c r="U1030" s="116">
        <v>0.57544546216778025</v>
      </c>
      <c r="V1030" s="116">
        <v>-0.67834512433892058</v>
      </c>
      <c r="W1030" s="40">
        <v>0.26634824587210171</v>
      </c>
    </row>
    <row r="1031" spans="1:23" ht="19">
      <c r="A1031" s="85">
        <v>29</v>
      </c>
      <c r="B1031" s="116">
        <v>0.88051879691950474</v>
      </c>
      <c r="C1031" s="116">
        <v>0.31896300498541397</v>
      </c>
      <c r="D1031" s="116">
        <v>0.51115509291789518</v>
      </c>
      <c r="E1031" s="116">
        <v>0.32528379353864212</v>
      </c>
      <c r="F1031" s="116">
        <v>0.74161885652367698</v>
      </c>
      <c r="G1031" s="116">
        <v>0.32820285569077923</v>
      </c>
      <c r="H1031" s="116">
        <v>0.80070862497439821</v>
      </c>
      <c r="I1031" s="116">
        <v>0.11046180966322461</v>
      </c>
      <c r="J1031" s="116">
        <v>8.4745112419919888E-2</v>
      </c>
      <c r="K1031" s="48">
        <v>0.61717656804054655</v>
      </c>
      <c r="M1031" s="41">
        <v>29</v>
      </c>
      <c r="N1031" s="116" cm="1">
        <f t="array" ref="N1031:W1031">(TRANSPOSE(MMULT(幕後結果!$AB$37:$AK$46, TRANSPOSE(N30:W30))))</f>
        <v>0.63163381264301655</v>
      </c>
      <c r="O1031" s="116">
        <v>-0.65352680686888243</v>
      </c>
      <c r="P1031" s="116">
        <v>-0.57965838434301964</v>
      </c>
      <c r="Q1031" s="116">
        <v>1.7777851990887361</v>
      </c>
      <c r="R1031" s="116">
        <v>0.1124974469345217</v>
      </c>
      <c r="S1031" s="116">
        <v>8.1910707577444619E-2</v>
      </c>
      <c r="T1031" s="116">
        <v>-1.8524426660000994</v>
      </c>
      <c r="U1031" s="116">
        <v>0.98296403842621516</v>
      </c>
      <c r="V1031" s="116">
        <v>-1.4608597894148276</v>
      </c>
      <c r="W1031" s="40">
        <v>1.0392263362149519</v>
      </c>
    </row>
    <row r="1032" spans="1:23" ht="19">
      <c r="A1032" s="85">
        <v>30</v>
      </c>
      <c r="B1032" s="116">
        <v>0.21405241602349734</v>
      </c>
      <c r="C1032" s="116">
        <v>0.96959843950518043</v>
      </c>
      <c r="D1032" s="116">
        <v>0.90374496046499098</v>
      </c>
      <c r="E1032" s="116">
        <v>0.86181812832245042</v>
      </c>
      <c r="F1032" s="116">
        <v>0.9083181033063763</v>
      </c>
      <c r="G1032" s="116">
        <v>0.82413846021995019</v>
      </c>
      <c r="H1032" s="116">
        <v>0.84099115141197345</v>
      </c>
      <c r="I1032" s="116">
        <v>0.28261959806562031</v>
      </c>
      <c r="J1032" s="116">
        <v>0.76336225729861362</v>
      </c>
      <c r="K1032" s="48">
        <v>0.14124501575145265</v>
      </c>
      <c r="M1032" s="41">
        <v>30</v>
      </c>
      <c r="N1032" s="116" cm="1">
        <f t="array" ref="N1032:W1032">(TRANSPOSE(MMULT(幕後結果!$AB$37:$AK$46, TRANSPOSE(N31:W31))))</f>
        <v>-8.9277314293181892E-2</v>
      </c>
      <c r="O1032" s="116">
        <v>-0.70683440173559964</v>
      </c>
      <c r="P1032" s="116">
        <v>0.39848557899173859</v>
      </c>
      <c r="Q1032" s="116">
        <v>4.6645810705961077E-2</v>
      </c>
      <c r="R1032" s="116">
        <v>-1.2567723387187912</v>
      </c>
      <c r="S1032" s="116">
        <v>-1.0608322804163719</v>
      </c>
      <c r="T1032" s="116">
        <v>0.43529332789481945</v>
      </c>
      <c r="U1032" s="116">
        <v>-0.93221020678099464</v>
      </c>
      <c r="V1032" s="116">
        <v>0.17263194755362701</v>
      </c>
      <c r="W1032" s="40">
        <v>3.7263598825126309E-2</v>
      </c>
    </row>
    <row r="1033" spans="1:23" ht="19">
      <c r="A1033" s="85">
        <v>31</v>
      </c>
      <c r="B1033" s="116">
        <v>2.8253482701657839E-2</v>
      </c>
      <c r="C1033" s="116">
        <v>6.3752819632462376E-2</v>
      </c>
      <c r="D1033" s="116">
        <v>0.73388613812699877</v>
      </c>
      <c r="E1033" s="116">
        <v>0.31738294486715768</v>
      </c>
      <c r="F1033" s="116">
        <v>0.77914008540417012</v>
      </c>
      <c r="G1033" s="116">
        <v>0.69491563147305979</v>
      </c>
      <c r="H1033" s="116">
        <v>0.71846144527879963</v>
      </c>
      <c r="I1033" s="116">
        <v>0.29661041890628925</v>
      </c>
      <c r="J1033" s="116">
        <v>0.79235169143039563</v>
      </c>
      <c r="K1033" s="48">
        <v>0.19591404351163422</v>
      </c>
      <c r="M1033" s="41">
        <v>31</v>
      </c>
      <c r="N1033" s="116" cm="1">
        <f t="array" ref="N1033:W1033">(TRANSPOSE(MMULT(幕後結果!$AB$37:$AK$46, TRANSPOSE(N32:W32))))</f>
        <v>1.0005918757822267</v>
      </c>
      <c r="O1033" s="116">
        <v>0.7381084229379089</v>
      </c>
      <c r="P1033" s="116">
        <v>-0.3789453296828893</v>
      </c>
      <c r="Q1033" s="116">
        <v>2.7996557286325103</v>
      </c>
      <c r="R1033" s="116">
        <v>0.71302753038212319</v>
      </c>
      <c r="S1033" s="116">
        <v>2.1966202166808473</v>
      </c>
      <c r="T1033" s="116">
        <v>0.67473374103345218</v>
      </c>
      <c r="U1033" s="116">
        <v>0.47842819601275538</v>
      </c>
      <c r="V1033" s="116">
        <v>0.83384084675881665</v>
      </c>
      <c r="W1033" s="40">
        <v>1.8322793713687302</v>
      </c>
    </row>
    <row r="1034" spans="1:23" ht="19">
      <c r="A1034" s="85">
        <v>32</v>
      </c>
      <c r="B1034" s="116">
        <v>0.47148575344544308</v>
      </c>
      <c r="C1034" s="116">
        <v>0.71759297521981691</v>
      </c>
      <c r="D1034" s="116">
        <v>6.4369526075908734E-2</v>
      </c>
      <c r="E1034" s="116">
        <v>0.61131755668999399</v>
      </c>
      <c r="F1034" s="116">
        <v>0.26412733991424142</v>
      </c>
      <c r="G1034" s="116">
        <v>0.42522853840114938</v>
      </c>
      <c r="H1034" s="116">
        <v>0.915144491545131</v>
      </c>
      <c r="I1034" s="116">
        <v>0.51695118361201509</v>
      </c>
      <c r="J1034" s="116">
        <v>0.94782812784000026</v>
      </c>
      <c r="K1034" s="48">
        <v>0.37979738716304734</v>
      </c>
      <c r="M1034" s="41">
        <v>32</v>
      </c>
      <c r="N1034" s="116" cm="1">
        <f t="array" ref="N1034:W1034">(TRANSPOSE(MMULT(幕後結果!$AB$37:$AK$46, TRANSPOSE(N33:W33))))</f>
        <v>-1.2973009198129082</v>
      </c>
      <c r="O1034" s="116">
        <v>-1.3443547111353888</v>
      </c>
      <c r="P1034" s="116">
        <v>-1.0622510506844316</v>
      </c>
      <c r="Q1034" s="116">
        <v>1.2101538296594037</v>
      </c>
      <c r="R1034" s="116">
        <v>-7.4912353606326615E-2</v>
      </c>
      <c r="S1034" s="116">
        <v>-0.46555222550025199</v>
      </c>
      <c r="T1034" s="116">
        <v>0.59830634266902127</v>
      </c>
      <c r="U1034" s="116">
        <v>-0.38773972823267655</v>
      </c>
      <c r="V1034" s="116">
        <v>0.57358943076438684</v>
      </c>
      <c r="W1034" s="40">
        <v>-0.75862941041361509</v>
      </c>
    </row>
    <row r="1035" spans="1:23" ht="19">
      <c r="A1035" s="85">
        <v>33</v>
      </c>
      <c r="B1035" s="116">
        <v>0.57643371822349909</v>
      </c>
      <c r="C1035" s="116">
        <v>0.20970744032809141</v>
      </c>
      <c r="D1035" s="116">
        <v>0.59425825331168114</v>
      </c>
      <c r="E1035" s="116">
        <v>0.74281012737489238</v>
      </c>
      <c r="F1035" s="116">
        <v>0.27588343929190051</v>
      </c>
      <c r="G1035" s="116">
        <v>0.61472638598814577</v>
      </c>
      <c r="H1035" s="116">
        <v>0.94249389328490829</v>
      </c>
      <c r="I1035" s="116">
        <v>0.701637090639601</v>
      </c>
      <c r="J1035" s="116">
        <v>0.33965935184467577</v>
      </c>
      <c r="K1035" s="48">
        <v>0.79914973086043584</v>
      </c>
      <c r="M1035" s="41">
        <v>33</v>
      </c>
      <c r="N1035" s="116" cm="1">
        <f t="array" ref="N1035:W1035">(TRANSPOSE(MMULT(幕後結果!$AB$37:$AK$46, TRANSPOSE(N34:W34))))</f>
        <v>-0.88475386586823523</v>
      </c>
      <c r="O1035" s="116">
        <v>7.4993552712923517E-2</v>
      </c>
      <c r="P1035" s="116">
        <v>-1.0034313775025316</v>
      </c>
      <c r="Q1035" s="116">
        <v>-4.1752732036041407E-2</v>
      </c>
      <c r="R1035" s="116">
        <v>-0.74740469907554985</v>
      </c>
      <c r="S1035" s="116">
        <v>-0.37965283865514571</v>
      </c>
      <c r="T1035" s="116">
        <v>0.24815860082562724</v>
      </c>
      <c r="U1035" s="116">
        <v>4.6812442437471957E-2</v>
      </c>
      <c r="V1035" s="116">
        <v>-0.49922940090305962</v>
      </c>
      <c r="W1035" s="40">
        <v>0.83792120616066079</v>
      </c>
    </row>
    <row r="1036" spans="1:23" ht="19">
      <c r="A1036" s="85">
        <v>34</v>
      </c>
      <c r="B1036" s="116">
        <v>0.45686832893733698</v>
      </c>
      <c r="C1036" s="116">
        <v>0.65820387455691587</v>
      </c>
      <c r="D1036" s="116">
        <v>0.88029606719197484</v>
      </c>
      <c r="E1036" s="116">
        <v>0.84685910608863701</v>
      </c>
      <c r="F1036" s="116">
        <v>0.14544928650591094</v>
      </c>
      <c r="G1036" s="116">
        <v>0.98320341641671516</v>
      </c>
      <c r="H1036" s="116">
        <v>0.21990013964232258</v>
      </c>
      <c r="I1036" s="116">
        <v>0.24998224138335634</v>
      </c>
      <c r="J1036" s="116">
        <v>1.3670036793176354E-2</v>
      </c>
      <c r="K1036" s="48">
        <v>0.10532849987776505</v>
      </c>
      <c r="M1036" s="41">
        <v>34</v>
      </c>
      <c r="N1036" s="116" cm="1">
        <f t="array" ref="N1036:W1036">(TRANSPOSE(MMULT(幕後結果!$AB$37:$AK$46, TRANSPOSE(N35:W35))))</f>
        <v>7.4047978914202242E-2</v>
      </c>
      <c r="O1036" s="116">
        <v>-6.7332691877153697E-2</v>
      </c>
      <c r="P1036" s="116">
        <v>0.47137220857908774</v>
      </c>
      <c r="Q1036" s="116">
        <v>0.95670557594166628</v>
      </c>
      <c r="R1036" s="116">
        <v>0.26167356870240177</v>
      </c>
      <c r="S1036" s="116">
        <v>1.1314596601695568</v>
      </c>
      <c r="T1036" s="116">
        <v>0.30844307525593107</v>
      </c>
      <c r="U1036" s="116">
        <v>0.30488769982218888</v>
      </c>
      <c r="V1036" s="116">
        <v>0.43840849067766674</v>
      </c>
      <c r="W1036" s="40">
        <v>0.16243159599221935</v>
      </c>
    </row>
    <row r="1037" spans="1:23" ht="19">
      <c r="A1037" s="85">
        <v>35</v>
      </c>
      <c r="B1037" s="116">
        <v>0.41943151940719603</v>
      </c>
      <c r="C1037" s="116">
        <v>0.57802673464668719</v>
      </c>
      <c r="D1037" s="116">
        <v>0.38808931361748589</v>
      </c>
      <c r="E1037" s="116">
        <v>0.30036208850263146</v>
      </c>
      <c r="F1037" s="116">
        <v>0.44653995349617537</v>
      </c>
      <c r="G1037" s="116">
        <v>0.42553922620763429</v>
      </c>
      <c r="H1037" s="116">
        <v>0.20011093084986231</v>
      </c>
      <c r="I1037" s="116">
        <v>9.3958920051160355E-2</v>
      </c>
      <c r="J1037" s="116">
        <v>0.46987640551927301</v>
      </c>
      <c r="K1037" s="48">
        <v>6.9159645118216151E-2</v>
      </c>
      <c r="M1037" s="41">
        <v>35</v>
      </c>
      <c r="N1037" s="116" cm="1">
        <f t="array" ref="N1037:W1037">(TRANSPOSE(MMULT(幕後結果!$AB$37:$AK$46, TRANSPOSE(N36:W36))))</f>
        <v>-6.5159437501905684E-2</v>
      </c>
      <c r="O1037" s="116">
        <v>6.5880015802882871E-2</v>
      </c>
      <c r="P1037" s="116">
        <v>-0.55033929176531937</v>
      </c>
      <c r="Q1037" s="116">
        <v>-4.5450151418368639E-2</v>
      </c>
      <c r="R1037" s="116">
        <v>7.6098909635113621E-3</v>
      </c>
      <c r="S1037" s="116">
        <v>1.775175065204885</v>
      </c>
      <c r="T1037" s="116">
        <v>-0.72765276697014325</v>
      </c>
      <c r="U1037" s="116">
        <v>-0.5862685287523477</v>
      </c>
      <c r="V1037" s="116">
        <v>-0.35778461811321538</v>
      </c>
      <c r="W1037" s="40">
        <v>0.48885082016989012</v>
      </c>
    </row>
    <row r="1038" spans="1:23" ht="19">
      <c r="A1038" s="85">
        <v>36</v>
      </c>
      <c r="B1038" s="116">
        <v>5.1352598317257803E-2</v>
      </c>
      <c r="C1038" s="116">
        <v>6.3365801280079737E-2</v>
      </c>
      <c r="D1038" s="116">
        <v>0.45929656500445137</v>
      </c>
      <c r="E1038" s="116">
        <v>3.3544033506547777E-2</v>
      </c>
      <c r="F1038" s="116">
        <v>0.5049914430126019</v>
      </c>
      <c r="G1038" s="116">
        <v>0.55094815535466624</v>
      </c>
      <c r="H1038" s="116">
        <v>0.93203901459477878</v>
      </c>
      <c r="I1038" s="116">
        <v>0.18737457185449347</v>
      </c>
      <c r="J1038" s="116">
        <v>0.66416776987387371</v>
      </c>
      <c r="K1038" s="48">
        <v>0.60354111949078626</v>
      </c>
      <c r="M1038" s="41">
        <v>36</v>
      </c>
      <c r="N1038" s="116" cm="1">
        <f t="array" ref="N1038:W1038">(TRANSPOSE(MMULT(幕後結果!$AB$37:$AK$46, TRANSPOSE(N37:W37))))</f>
        <v>2.0077782658296894</v>
      </c>
      <c r="O1038" s="116">
        <v>0.9619628127876334</v>
      </c>
      <c r="P1038" s="116">
        <v>0.57152574632044995</v>
      </c>
      <c r="Q1038" s="116">
        <v>1.3325839256268615</v>
      </c>
      <c r="R1038" s="116">
        <v>2.6260707491964572</v>
      </c>
      <c r="S1038" s="116">
        <v>1.1866448628224655</v>
      </c>
      <c r="T1038" s="116">
        <v>-0.26546692699700369</v>
      </c>
      <c r="U1038" s="116">
        <v>0.38846073452735624</v>
      </c>
      <c r="V1038" s="116">
        <v>-7.5575516645485022E-2</v>
      </c>
      <c r="W1038" s="40">
        <v>-0.37206317674062794</v>
      </c>
    </row>
    <row r="1039" spans="1:23" ht="19">
      <c r="A1039" s="85">
        <v>37</v>
      </c>
      <c r="B1039" s="116">
        <v>0.85025751661194615</v>
      </c>
      <c r="C1039" s="116">
        <v>0.29355371939773223</v>
      </c>
      <c r="D1039" s="116">
        <v>0.89336585076695352</v>
      </c>
      <c r="E1039" s="116">
        <v>0.40969295629186475</v>
      </c>
      <c r="F1039" s="116">
        <v>0.34030220218762608</v>
      </c>
      <c r="G1039" s="116">
        <v>0.42999188192991578</v>
      </c>
      <c r="H1039" s="116">
        <v>0.27842810116641825</v>
      </c>
      <c r="I1039" s="116">
        <v>0.4574710141861742</v>
      </c>
      <c r="J1039" s="116">
        <v>0.58174446497384857</v>
      </c>
      <c r="K1039" s="48">
        <v>0.68602007999300119</v>
      </c>
      <c r="M1039" s="41">
        <v>37</v>
      </c>
      <c r="N1039" s="116" cm="1">
        <f t="array" ref="N1039:W1039">(TRANSPOSE(MMULT(幕後結果!$AB$37:$AK$46, TRANSPOSE(N38:W38))))</f>
        <v>1.0382723331175923</v>
      </c>
      <c r="O1039" s="116">
        <v>1.2902200928544765</v>
      </c>
      <c r="P1039" s="116">
        <v>0.74697474931193619</v>
      </c>
      <c r="Q1039" s="116">
        <v>0.93626022404727649</v>
      </c>
      <c r="R1039" s="116">
        <v>2.0597241291245498</v>
      </c>
      <c r="S1039" s="116">
        <v>1.814116073226135</v>
      </c>
      <c r="T1039" s="116">
        <v>0.8270952428730709</v>
      </c>
      <c r="U1039" s="116">
        <v>1.1337098303215578</v>
      </c>
      <c r="V1039" s="116">
        <v>1.1602901653933368</v>
      </c>
      <c r="W1039" s="40">
        <v>0.35310090844992736</v>
      </c>
    </row>
    <row r="1040" spans="1:23" ht="19">
      <c r="A1040" s="85">
        <v>38</v>
      </c>
      <c r="B1040" s="116">
        <v>0.71519124268401857</v>
      </c>
      <c r="C1040" s="116">
        <v>0.4211466335088403</v>
      </c>
      <c r="D1040" s="116">
        <v>0.1529320480559182</v>
      </c>
      <c r="E1040" s="116">
        <v>0.94870579952785028</v>
      </c>
      <c r="F1040" s="116">
        <v>0.16154248281488015</v>
      </c>
      <c r="G1040" s="116">
        <v>0.21490078472023177</v>
      </c>
      <c r="H1040" s="116">
        <v>0.23411417655812206</v>
      </c>
      <c r="I1040" s="116">
        <v>0.85921024831883752</v>
      </c>
      <c r="J1040" s="116">
        <v>0.56085032145914182</v>
      </c>
      <c r="K1040" s="48">
        <v>0.23532643746698456</v>
      </c>
      <c r="M1040" s="41">
        <v>38</v>
      </c>
      <c r="N1040" s="116" cm="1">
        <f t="array" ref="N1040:W1040">(TRANSPOSE(MMULT(幕後結果!$AB$37:$AK$46, TRANSPOSE(N39:W39))))</f>
        <v>0.59019441914371373</v>
      </c>
      <c r="O1040" s="116">
        <v>0.99130032258627621</v>
      </c>
      <c r="P1040" s="116">
        <v>-0.21952551569654866</v>
      </c>
      <c r="Q1040" s="116">
        <v>1.1557996838439468</v>
      </c>
      <c r="R1040" s="116">
        <v>0.70551668796370248</v>
      </c>
      <c r="S1040" s="116">
        <v>1.1078578552602638</v>
      </c>
      <c r="T1040" s="116">
        <v>7.4180493362237865E-2</v>
      </c>
      <c r="U1040" s="116">
        <v>0.44740390389895168</v>
      </c>
      <c r="V1040" s="116">
        <v>3.0480903929456515E-2</v>
      </c>
      <c r="W1040" s="40">
        <v>7.8665729702151799E-2</v>
      </c>
    </row>
    <row r="1041" spans="1:23" ht="19">
      <c r="A1041" s="85">
        <v>39</v>
      </c>
      <c r="B1041" s="116">
        <v>0.75749654990071469</v>
      </c>
      <c r="C1041" s="116">
        <v>0.7975092952007905</v>
      </c>
      <c r="D1041" s="116">
        <v>0.41278495347912436</v>
      </c>
      <c r="E1041" s="116">
        <v>0.6834951914205154</v>
      </c>
      <c r="F1041" s="116">
        <v>0.2100082291156864</v>
      </c>
      <c r="G1041" s="116">
        <v>0.66364453962425451</v>
      </c>
      <c r="H1041" s="116">
        <v>0.74239604806238324</v>
      </c>
      <c r="I1041" s="116">
        <v>0.58953760576727721</v>
      </c>
      <c r="J1041" s="116">
        <v>0.88267608651081209</v>
      </c>
      <c r="K1041" s="48">
        <v>0.88072004443899199</v>
      </c>
      <c r="M1041" s="41">
        <v>39</v>
      </c>
      <c r="N1041" s="116" cm="1">
        <f t="array" ref="N1041:W1041">(TRANSPOSE(MMULT(幕後結果!$AB$37:$AK$46, TRANSPOSE(N40:W40))))</f>
        <v>0.57883647093491797</v>
      </c>
      <c r="O1041" s="116">
        <v>-0.8276618108369862</v>
      </c>
      <c r="P1041" s="116">
        <v>-6.1830980033146576E-2</v>
      </c>
      <c r="Q1041" s="116">
        <v>-1.5260340294967725</v>
      </c>
      <c r="R1041" s="116">
        <v>1.0921867170202826</v>
      </c>
      <c r="S1041" s="116">
        <v>-0.13480123204622729</v>
      </c>
      <c r="T1041" s="116">
        <v>-0.31777669694011512</v>
      </c>
      <c r="U1041" s="116">
        <v>1.3151173338576116</v>
      </c>
      <c r="V1041" s="116">
        <v>-1.8915328810881959</v>
      </c>
      <c r="W1041" s="40">
        <v>0.41733858092503623</v>
      </c>
    </row>
    <row r="1042" spans="1:23" ht="19">
      <c r="A1042" s="85">
        <v>40</v>
      </c>
      <c r="B1042" s="116">
        <v>3.5990913595376428E-2</v>
      </c>
      <c r="C1042" s="116">
        <v>0.27205707853175665</v>
      </c>
      <c r="D1042" s="116">
        <v>2.7103121050158219E-2</v>
      </c>
      <c r="E1042" s="116">
        <v>8.0222298415398852E-2</v>
      </c>
      <c r="F1042" s="116">
        <v>0.11356700944060494</v>
      </c>
      <c r="G1042" s="116">
        <v>0.68881999429980167</v>
      </c>
      <c r="H1042" s="116">
        <v>0.10657271397379575</v>
      </c>
      <c r="I1042" s="116">
        <v>0.72273193900289434</v>
      </c>
      <c r="J1042" s="116">
        <v>0.78125395642123197</v>
      </c>
      <c r="K1042" s="48">
        <v>0.39109348832596158</v>
      </c>
      <c r="M1042" s="41">
        <v>40</v>
      </c>
      <c r="N1042" s="116" cm="1">
        <f t="array" ref="N1042:W1042">(TRANSPOSE(MMULT(幕後結果!$AB$37:$AK$46, TRANSPOSE(N41:W41))))</f>
        <v>0.35136342127031189</v>
      </c>
      <c r="O1042" s="116">
        <v>0.44252044468064733</v>
      </c>
      <c r="P1042" s="116">
        <v>0.73677775812172008</v>
      </c>
      <c r="Q1042" s="116">
        <v>0.39601289282605684</v>
      </c>
      <c r="R1042" s="116">
        <v>0.3904496515907957</v>
      </c>
      <c r="S1042" s="116">
        <v>5.0992221729373538E-2</v>
      </c>
      <c r="T1042" s="116">
        <v>-0.22501035081975873</v>
      </c>
      <c r="U1042" s="116">
        <v>0.18113420289551033</v>
      </c>
      <c r="V1042" s="116">
        <v>1.5176472246947104</v>
      </c>
      <c r="W1042" s="40">
        <v>-1.0732399672372457</v>
      </c>
    </row>
    <row r="1043" spans="1:23" ht="19">
      <c r="A1043" s="85">
        <v>41</v>
      </c>
      <c r="B1043" s="116">
        <v>0.86370119116551014</v>
      </c>
      <c r="C1043" s="116">
        <v>0.36752451657288998</v>
      </c>
      <c r="D1043" s="116">
        <v>0.29260305138671772</v>
      </c>
      <c r="E1043" s="116">
        <v>0.48642902425639489</v>
      </c>
      <c r="F1043" s="116">
        <v>0.76205712233234002</v>
      </c>
      <c r="G1043" s="116">
        <v>0.37444579159097313</v>
      </c>
      <c r="H1043" s="116">
        <v>0.33568891660574707</v>
      </c>
      <c r="I1043" s="116">
        <v>0.98903415196710087</v>
      </c>
      <c r="J1043" s="116">
        <v>0.82657524054097142</v>
      </c>
      <c r="K1043" s="48">
        <v>1.4657729410593845E-2</v>
      </c>
      <c r="M1043" s="41">
        <v>41</v>
      </c>
      <c r="N1043" s="116" cm="1">
        <f t="array" ref="N1043:W1043">(TRANSPOSE(MMULT(幕後結果!$AB$37:$AK$46, TRANSPOSE(N42:W42))))</f>
        <v>-0.57563032869452546</v>
      </c>
      <c r="O1043" s="116">
        <v>-1.6848910510384776</v>
      </c>
      <c r="P1043" s="116">
        <v>-0.34782263813024539</v>
      </c>
      <c r="Q1043" s="116">
        <v>0.14203635865615094</v>
      </c>
      <c r="R1043" s="116">
        <v>9.7979011519481296E-2</v>
      </c>
      <c r="S1043" s="116">
        <v>-0.2229851352742922</v>
      </c>
      <c r="T1043" s="116">
        <v>-0.1670276277148221</v>
      </c>
      <c r="U1043" s="116">
        <v>1.3432941014134885</v>
      </c>
      <c r="V1043" s="116">
        <v>0.31974197664969684</v>
      </c>
      <c r="W1043" s="40">
        <v>0.47250129601762025</v>
      </c>
    </row>
    <row r="1044" spans="1:23" ht="19">
      <c r="A1044" s="85">
        <v>42</v>
      </c>
      <c r="B1044" s="116">
        <v>0.75196498027593139</v>
      </c>
      <c r="C1044" s="116">
        <v>0.33998395993924668</v>
      </c>
      <c r="D1044" s="116">
        <v>0.3628518233935305</v>
      </c>
      <c r="E1044" s="116">
        <v>0.76203817556056119</v>
      </c>
      <c r="F1044" s="116">
        <v>0.23961261925245569</v>
      </c>
      <c r="G1044" s="116">
        <v>0.18850724418590192</v>
      </c>
      <c r="H1044" s="116">
        <v>0.79897756077179727</v>
      </c>
      <c r="I1044" s="116">
        <v>4.1157229550222718E-2</v>
      </c>
      <c r="J1044" s="116">
        <v>0.26253729133589787</v>
      </c>
      <c r="K1044" s="48">
        <v>0.76142338270941012</v>
      </c>
      <c r="M1044" s="41">
        <v>42</v>
      </c>
      <c r="N1044" s="116" cm="1">
        <f t="array" ref="N1044:W1044">(TRANSPOSE(MMULT(幕後結果!$AB$37:$AK$46, TRANSPOSE(N43:W43))))</f>
        <v>0.74280066974762393</v>
      </c>
      <c r="O1044" s="116">
        <v>-2.7427353582072322E-2</v>
      </c>
      <c r="P1044" s="116">
        <v>0.12310638523764272</v>
      </c>
      <c r="Q1044" s="116">
        <v>-0.88045168774071936</v>
      </c>
      <c r="R1044" s="116">
        <v>-2.4274575540557439</v>
      </c>
      <c r="S1044" s="116">
        <v>-0.81612695678518277</v>
      </c>
      <c r="T1044" s="116">
        <v>-2.4657720890709869</v>
      </c>
      <c r="U1044" s="116">
        <v>-1.8236791021193379</v>
      </c>
      <c r="V1044" s="116">
        <v>-0.22997927863254375</v>
      </c>
      <c r="W1044" s="40">
        <v>-0.95436345556152813</v>
      </c>
    </row>
    <row r="1045" spans="1:23" ht="19">
      <c r="A1045" s="85">
        <v>43</v>
      </c>
      <c r="B1045" s="116">
        <v>0.81849061443324511</v>
      </c>
      <c r="C1045" s="116">
        <v>0.86550562225318584</v>
      </c>
      <c r="D1045" s="116">
        <v>0.21066014623762497</v>
      </c>
      <c r="E1045" s="116">
        <v>0.11971856307545847</v>
      </c>
      <c r="F1045" s="116">
        <v>0.56137277443930422</v>
      </c>
      <c r="G1045" s="116">
        <v>0.5448344061754915</v>
      </c>
      <c r="H1045" s="116">
        <v>0.90294365052310699</v>
      </c>
      <c r="I1045" s="116">
        <v>0.20175241089690954</v>
      </c>
      <c r="J1045" s="116">
        <v>0.37088950055095249</v>
      </c>
      <c r="K1045" s="48">
        <v>0.34526468236696317</v>
      </c>
      <c r="M1045" s="41">
        <v>43</v>
      </c>
      <c r="N1045" s="116" cm="1">
        <f t="array" ref="N1045:W1045">(TRANSPOSE(MMULT(幕後結果!$AB$37:$AK$46, TRANSPOSE(N44:W44))))</f>
        <v>-0.66706841689227825</v>
      </c>
      <c r="O1045" s="116">
        <v>-0.66482211891837495</v>
      </c>
      <c r="P1045" s="116">
        <v>-0.66423903221449299</v>
      </c>
      <c r="Q1045" s="116">
        <v>-0.18321256497871258</v>
      </c>
      <c r="R1045" s="116">
        <v>-1.9294336615378573</v>
      </c>
      <c r="S1045" s="116">
        <v>0.18197496785668665</v>
      </c>
      <c r="T1045" s="116">
        <v>-1.8550075955071537</v>
      </c>
      <c r="U1045" s="116">
        <v>-1.6727814365042777</v>
      </c>
      <c r="V1045" s="116">
        <v>-1.4748396596886431</v>
      </c>
      <c r="W1045" s="40">
        <v>-1.694171413741502</v>
      </c>
    </row>
    <row r="1046" spans="1:23" ht="19">
      <c r="A1046" s="85">
        <v>44</v>
      </c>
      <c r="B1046" s="116">
        <v>0.95897625312246304</v>
      </c>
      <c r="C1046" s="116">
        <v>0.331392462255784</v>
      </c>
      <c r="D1046" s="116">
        <v>0.57202670166145064</v>
      </c>
      <c r="E1046" s="116">
        <v>0.87572146589854039</v>
      </c>
      <c r="F1046" s="116">
        <v>0.66998383736382161</v>
      </c>
      <c r="G1046" s="116">
        <v>0.2696429510849736</v>
      </c>
      <c r="H1046" s="116">
        <v>0.21704868445380154</v>
      </c>
      <c r="I1046" s="116">
        <v>6.1719696530627033E-2</v>
      </c>
      <c r="J1046" s="116">
        <v>0.54541376820461829</v>
      </c>
      <c r="K1046" s="48">
        <v>0.56250640851849099</v>
      </c>
      <c r="M1046" s="41">
        <v>44</v>
      </c>
      <c r="N1046" s="116" cm="1">
        <f t="array" ref="N1046:W1046">(TRANSPOSE(MMULT(幕後結果!$AB$37:$AK$46, TRANSPOSE(N45:W45))))</f>
        <v>1.0933296220863027</v>
      </c>
      <c r="O1046" s="116">
        <v>-1.8204082313442691</v>
      </c>
      <c r="P1046" s="116">
        <v>0.40299822839678251</v>
      </c>
      <c r="Q1046" s="116">
        <v>-0.12852785246880261</v>
      </c>
      <c r="R1046" s="116">
        <v>0.38748537789845472</v>
      </c>
      <c r="S1046" s="116">
        <v>-1.1665405065234304</v>
      </c>
      <c r="T1046" s="116">
        <v>-0.48895702119717921</v>
      </c>
      <c r="U1046" s="116">
        <v>1.8410946767320397</v>
      </c>
      <c r="V1046" s="116">
        <v>-0.64028409863266178</v>
      </c>
      <c r="W1046" s="40">
        <v>1.2302928188615427</v>
      </c>
    </row>
    <row r="1047" spans="1:23" ht="19">
      <c r="A1047" s="85">
        <v>45</v>
      </c>
      <c r="B1047" s="116">
        <v>1.351735741277027E-2</v>
      </c>
      <c r="C1047" s="116">
        <v>0.76425347562349399</v>
      </c>
      <c r="D1047" s="116">
        <v>0.1520128445736908</v>
      </c>
      <c r="E1047" s="116">
        <v>0.71563684050225884</v>
      </c>
      <c r="F1047" s="116">
        <v>0.85605014387708422</v>
      </c>
      <c r="G1047" s="116">
        <v>0.96582125708470334</v>
      </c>
      <c r="H1047" s="116">
        <v>0.91861565328150263</v>
      </c>
      <c r="I1047" s="116">
        <v>0.53901523347814972</v>
      </c>
      <c r="J1047" s="116">
        <v>0.79652859600848447</v>
      </c>
      <c r="K1047" s="48">
        <v>6.1510142499732856E-2</v>
      </c>
      <c r="M1047" s="41">
        <v>45</v>
      </c>
      <c r="N1047" s="116" cm="1">
        <f t="array" ref="N1047:W1047">(TRANSPOSE(MMULT(幕後結果!$AB$37:$AK$46, TRANSPOSE(N46:W46))))</f>
        <v>0.3406412558570221</v>
      </c>
      <c r="O1047" s="116">
        <v>0.9103871673295979</v>
      </c>
      <c r="P1047" s="116">
        <v>0.76598331057465829</v>
      </c>
      <c r="Q1047" s="116">
        <v>1.0359882524965409</v>
      </c>
      <c r="R1047" s="116">
        <v>-1.154230011971654</v>
      </c>
      <c r="S1047" s="116">
        <v>1.2621200119564264</v>
      </c>
      <c r="T1047" s="116">
        <v>-7.6916687362370117E-2</v>
      </c>
      <c r="U1047" s="116">
        <v>0.29412008210300911</v>
      </c>
      <c r="V1047" s="116">
        <v>0.1799563359762445</v>
      </c>
      <c r="W1047" s="40">
        <v>0.84820447277891775</v>
      </c>
    </row>
    <row r="1048" spans="1:23" ht="19">
      <c r="A1048" s="85">
        <v>46</v>
      </c>
      <c r="B1048" s="116">
        <v>0.70543686676215844</v>
      </c>
      <c r="C1048" s="116">
        <v>0.83232086668912597</v>
      </c>
      <c r="D1048" s="116">
        <v>0.78631311765959189</v>
      </c>
      <c r="E1048" s="116">
        <v>0.64461355267996834</v>
      </c>
      <c r="F1048" s="116">
        <v>0.51045083827840787</v>
      </c>
      <c r="G1048" s="116">
        <v>0.25157426731899557</v>
      </c>
      <c r="H1048" s="116">
        <v>0.39377520077570849</v>
      </c>
      <c r="I1048" s="116">
        <v>0.26230246801022239</v>
      </c>
      <c r="J1048" s="116">
        <v>0.32749047837941281</v>
      </c>
      <c r="K1048" s="48">
        <v>0.21809721390756609</v>
      </c>
      <c r="M1048" s="41">
        <v>46</v>
      </c>
      <c r="N1048" s="116" cm="1">
        <f t="array" ref="N1048:W1048">(TRANSPOSE(MMULT(幕後結果!$AB$37:$AK$46, TRANSPOSE(N47:W47))))</f>
        <v>2.0535887825286006</v>
      </c>
      <c r="O1048" s="116">
        <v>0.89503155859842765</v>
      </c>
      <c r="P1048" s="116">
        <v>0.98652495601419088</v>
      </c>
      <c r="Q1048" s="116">
        <v>1.6189105046197565</v>
      </c>
      <c r="R1048" s="116">
        <v>0.95892327266994826</v>
      </c>
      <c r="S1048" s="116">
        <v>0.86338313355166341</v>
      </c>
      <c r="T1048" s="116">
        <v>0.57828293710836465</v>
      </c>
      <c r="U1048" s="116">
        <v>1.6138599425633151</v>
      </c>
      <c r="V1048" s="116">
        <v>0.78780421198836514</v>
      </c>
      <c r="W1048" s="40">
        <v>1.0929717303253115</v>
      </c>
    </row>
    <row r="1049" spans="1:23" ht="19">
      <c r="A1049" s="85">
        <v>47</v>
      </c>
      <c r="B1049" s="116">
        <v>0.62289751286235884</v>
      </c>
      <c r="C1049" s="116">
        <v>5.3053224838595092E-2</v>
      </c>
      <c r="D1049" s="116">
        <v>0.56300712865311531</v>
      </c>
      <c r="E1049" s="116">
        <v>0.93183016801998164</v>
      </c>
      <c r="F1049" s="116">
        <v>0.25298412979743112</v>
      </c>
      <c r="G1049" s="116">
        <v>4.8359045094692021E-2</v>
      </c>
      <c r="H1049" s="116">
        <v>0.56998482337027889</v>
      </c>
      <c r="I1049" s="116">
        <v>0.63089206308486556</v>
      </c>
      <c r="J1049" s="116">
        <v>0.26316688155177737</v>
      </c>
      <c r="K1049" s="48">
        <v>0.47956739104303181</v>
      </c>
      <c r="M1049" s="41">
        <v>47</v>
      </c>
      <c r="N1049" s="116" cm="1">
        <f t="array" ref="N1049:W1049">(TRANSPOSE(MMULT(幕後結果!$AB$37:$AK$46, TRANSPOSE(N48:W48))))</f>
        <v>0.36713171043984982</v>
      </c>
      <c r="O1049" s="116">
        <v>0.74559040992547831</v>
      </c>
      <c r="P1049" s="116">
        <v>1.1636913887811207</v>
      </c>
      <c r="Q1049" s="116">
        <v>-1.2635892718287867</v>
      </c>
      <c r="R1049" s="116">
        <v>1.5647452797714223</v>
      </c>
      <c r="S1049" s="116">
        <v>-0.17818190984322035</v>
      </c>
      <c r="T1049" s="116">
        <v>2.2463177455332273E-2</v>
      </c>
      <c r="U1049" s="116">
        <v>1.6812739522171383</v>
      </c>
      <c r="V1049" s="116">
        <v>5.921030277183631E-2</v>
      </c>
      <c r="W1049" s="40">
        <v>-0.51020043343332633</v>
      </c>
    </row>
    <row r="1050" spans="1:23" ht="19">
      <c r="A1050" s="85">
        <v>48</v>
      </c>
      <c r="B1050" s="116">
        <v>0.6064267782194479</v>
      </c>
      <c r="C1050" s="116">
        <v>0.54128101743720314</v>
      </c>
      <c r="D1050" s="116">
        <v>0.98361448339908653</v>
      </c>
      <c r="E1050" s="116">
        <v>0.83219646398042491</v>
      </c>
      <c r="F1050" s="116">
        <v>0.50246113066493914</v>
      </c>
      <c r="G1050" s="116">
        <v>0.9840566287895427</v>
      </c>
      <c r="H1050" s="116">
        <v>0.89437629508821703</v>
      </c>
      <c r="I1050" s="116">
        <v>0.36340679554189736</v>
      </c>
      <c r="J1050" s="116">
        <v>0.6747922540284037</v>
      </c>
      <c r="K1050" s="48">
        <v>0.50837384531862506</v>
      </c>
      <c r="M1050" s="41">
        <v>48</v>
      </c>
      <c r="N1050" s="116" cm="1">
        <f t="array" ref="N1050:W1050">(TRANSPOSE(MMULT(幕後結果!$AB$37:$AK$46, TRANSPOSE(N49:W49))))</f>
        <v>1.3707539295027165</v>
      </c>
      <c r="O1050" s="116">
        <v>1.5613414391204214</v>
      </c>
      <c r="P1050" s="116">
        <v>0.37678673608635438</v>
      </c>
      <c r="Q1050" s="116">
        <v>1.3015106211922023</v>
      </c>
      <c r="R1050" s="116">
        <v>2.4717963253117996</v>
      </c>
      <c r="S1050" s="116">
        <v>0.64739979330375585</v>
      </c>
      <c r="T1050" s="116">
        <v>1.5824186912544642</v>
      </c>
      <c r="U1050" s="116">
        <v>1.6628923938540512</v>
      </c>
      <c r="V1050" s="116">
        <v>0.81967230298253879</v>
      </c>
      <c r="W1050" s="40">
        <v>1.1048819403290933</v>
      </c>
    </row>
    <row r="1051" spans="1:23" ht="19">
      <c r="A1051" s="85">
        <v>49</v>
      </c>
      <c r="B1051" s="116">
        <v>0.96949576518709435</v>
      </c>
      <c r="C1051" s="116">
        <v>0.77501588582482928</v>
      </c>
      <c r="D1051" s="116">
        <v>0.48126183374536491</v>
      </c>
      <c r="E1051" s="116">
        <v>0.3199541367403409</v>
      </c>
      <c r="F1051" s="116">
        <v>0.34722415755382707</v>
      </c>
      <c r="G1051" s="116">
        <v>0.95441578688981732</v>
      </c>
      <c r="H1051" s="116">
        <v>2.6394393542843897E-2</v>
      </c>
      <c r="I1051" s="116">
        <v>0.32061298175706243</v>
      </c>
      <c r="J1051" s="116">
        <v>0.18094559350120165</v>
      </c>
      <c r="K1051" s="48">
        <v>0.87096276596069955</v>
      </c>
      <c r="M1051" s="41">
        <v>49</v>
      </c>
      <c r="N1051" s="116" cm="1">
        <f t="array" ref="N1051:W1051">(TRANSPOSE(MMULT(幕後結果!$AB$37:$AK$46, TRANSPOSE(N50:W50))))</f>
        <v>0.1704819269376969</v>
      </c>
      <c r="O1051" s="116">
        <v>0.53681399963708898</v>
      </c>
      <c r="P1051" s="116">
        <v>0.16061376241208658</v>
      </c>
      <c r="Q1051" s="116">
        <v>0.36609727358759858</v>
      </c>
      <c r="R1051" s="116">
        <v>-0.37220042825337835</v>
      </c>
      <c r="S1051" s="116">
        <v>-1.2733739068716929</v>
      </c>
      <c r="T1051" s="116">
        <v>-0.37974336425853844</v>
      </c>
      <c r="U1051" s="116">
        <v>-1.3449123385304684</v>
      </c>
      <c r="V1051" s="116">
        <v>0.7579482774588151</v>
      </c>
      <c r="W1051" s="40">
        <v>-1.3611032649133199</v>
      </c>
    </row>
    <row r="1052" spans="1:23" ht="19">
      <c r="A1052" s="85">
        <v>50</v>
      </c>
      <c r="B1052" s="116">
        <v>0.58037239472685198</v>
      </c>
      <c r="C1052" s="116">
        <v>2.2914016156027284E-2</v>
      </c>
      <c r="D1052" s="116">
        <v>0.99828170835336372</v>
      </c>
      <c r="E1052" s="116">
        <v>0.45692531253711444</v>
      </c>
      <c r="F1052" s="116">
        <v>0.1873751622325146</v>
      </c>
      <c r="G1052" s="116">
        <v>0.53516639719613845</v>
      </c>
      <c r="H1052" s="116">
        <v>0.54443630612796667</v>
      </c>
      <c r="I1052" s="116">
        <v>0.92858866393917516</v>
      </c>
      <c r="J1052" s="116">
        <v>0.65703386652744245</v>
      </c>
      <c r="K1052" s="48">
        <v>0.77921314025569854</v>
      </c>
      <c r="M1052" s="41">
        <v>50</v>
      </c>
      <c r="N1052" s="116" cm="1">
        <f t="array" ref="N1052:W1052">(TRANSPOSE(MMULT(幕後結果!$AB$37:$AK$46, TRANSPOSE(N51:W51))))</f>
        <v>-0.74537066646508188</v>
      </c>
      <c r="O1052" s="116">
        <v>-9.8133314037911423E-2</v>
      </c>
      <c r="P1052" s="116">
        <v>1.0669709447237206</v>
      </c>
      <c r="Q1052" s="116">
        <v>0.70500711289527884</v>
      </c>
      <c r="R1052" s="116">
        <v>-0.30013090136746784</v>
      </c>
      <c r="S1052" s="116">
        <v>0.84121692461557607</v>
      </c>
      <c r="T1052" s="116">
        <v>-0.1580061058739432</v>
      </c>
      <c r="U1052" s="116">
        <v>0.3125649212768325</v>
      </c>
      <c r="V1052" s="116">
        <v>0.77877119850267129</v>
      </c>
      <c r="W1052" s="40">
        <v>-9.2155199148371364E-2</v>
      </c>
    </row>
    <row r="1053" spans="1:23" ht="19">
      <c r="A1053" s="85">
        <v>51</v>
      </c>
      <c r="B1053" s="116">
        <v>0.44443722413456688</v>
      </c>
      <c r="C1053" s="116">
        <v>0.9058770548703603</v>
      </c>
      <c r="D1053" s="116">
        <v>0.64687698002906235</v>
      </c>
      <c r="E1053" s="116">
        <v>0.66559084060210516</v>
      </c>
      <c r="F1053" s="116">
        <v>0.28949749204999042</v>
      </c>
      <c r="G1053" s="116">
        <v>0.50090806599150017</v>
      </c>
      <c r="H1053" s="116">
        <v>0.74874698966412234</v>
      </c>
      <c r="I1053" s="116">
        <v>2.0075553310345606E-2</v>
      </c>
      <c r="J1053" s="116">
        <v>0.72975212145416979</v>
      </c>
      <c r="K1053" s="48">
        <v>0.83294358715432049</v>
      </c>
      <c r="M1053" s="41">
        <v>51</v>
      </c>
      <c r="N1053" s="116" cm="1">
        <f t="array" ref="N1053:W1053">(TRANSPOSE(MMULT(幕後結果!$AB$37:$AK$46, TRANSPOSE(N52:W52))))</f>
        <v>-0.85763722280161869</v>
      </c>
      <c r="O1053" s="116">
        <v>-7.2568280745255231E-2</v>
      </c>
      <c r="P1053" s="116">
        <v>0.89224294127202008</v>
      </c>
      <c r="Q1053" s="116">
        <v>-0.81812682479364984</v>
      </c>
      <c r="R1053" s="116">
        <v>0.20146680744056653</v>
      </c>
      <c r="S1053" s="116">
        <v>-0.73896756378674744</v>
      </c>
      <c r="T1053" s="116">
        <v>-0.48231714517251029</v>
      </c>
      <c r="U1053" s="116">
        <v>1.6914277647449643</v>
      </c>
      <c r="V1053" s="116">
        <v>-1.0941136441926138</v>
      </c>
      <c r="W1053" s="40">
        <v>-0.10945850613109295</v>
      </c>
    </row>
    <row r="1054" spans="1:23" ht="19">
      <c r="A1054" s="85">
        <v>52</v>
      </c>
      <c r="B1054" s="116">
        <v>0.71792116766472569</v>
      </c>
      <c r="C1054" s="116">
        <v>0.76672439769650613</v>
      </c>
      <c r="D1054" s="116">
        <v>0.77507775637479703</v>
      </c>
      <c r="E1054" s="116">
        <v>0.69363019138898219</v>
      </c>
      <c r="F1054" s="116">
        <v>0.72278093886215</v>
      </c>
      <c r="G1054" s="116">
        <v>0.15056408986155989</v>
      </c>
      <c r="H1054" s="116">
        <v>6.7626029465525761E-2</v>
      </c>
      <c r="I1054" s="116">
        <v>0.4545971818182144</v>
      </c>
      <c r="J1054" s="116">
        <v>0.41270179293238685</v>
      </c>
      <c r="K1054" s="48">
        <v>0.4864544083408775</v>
      </c>
      <c r="M1054" s="41">
        <v>52</v>
      </c>
      <c r="N1054" s="116" cm="1">
        <f t="array" ref="N1054:W1054">(TRANSPOSE(MMULT(幕後結果!$AB$37:$AK$46, TRANSPOSE(N53:W53))))</f>
        <v>-1.336906648235701</v>
      </c>
      <c r="O1054" s="116">
        <v>0.43500945123012413</v>
      </c>
      <c r="P1054" s="116">
        <v>-0.87395985268523724</v>
      </c>
      <c r="Q1054" s="116">
        <v>-0.56376457666182356</v>
      </c>
      <c r="R1054" s="116">
        <v>-0.463502460675149</v>
      </c>
      <c r="S1054" s="116">
        <v>-0.64965981738811485</v>
      </c>
      <c r="T1054" s="116">
        <v>0.99132517555243471</v>
      </c>
      <c r="U1054" s="116">
        <v>0.2208845220226987</v>
      </c>
      <c r="V1054" s="116">
        <v>-1.6700719101633215</v>
      </c>
      <c r="W1054" s="40">
        <v>-0.68261353053556151</v>
      </c>
    </row>
    <row r="1055" spans="1:23" ht="19">
      <c r="A1055" s="85">
        <v>53</v>
      </c>
      <c r="B1055" s="116">
        <v>0.92758159085212033</v>
      </c>
      <c r="C1055" s="116">
        <v>0.94870617400030488</v>
      </c>
      <c r="D1055" s="116">
        <v>0.98946435006941558</v>
      </c>
      <c r="E1055" s="116">
        <v>0.62004857561783489</v>
      </c>
      <c r="F1055" s="116">
        <v>0.70562852007465682</v>
      </c>
      <c r="G1055" s="116">
        <v>0.19112232339230739</v>
      </c>
      <c r="H1055" s="116">
        <v>0.61292567288846289</v>
      </c>
      <c r="I1055" s="116">
        <v>0.37472811270352113</v>
      </c>
      <c r="J1055" s="116">
        <v>5.4226833632924132E-2</v>
      </c>
      <c r="K1055" s="48">
        <v>0.2767414285949914</v>
      </c>
      <c r="M1055" s="41">
        <v>53</v>
      </c>
      <c r="N1055" s="116" cm="1">
        <f t="array" ref="N1055:W1055">(TRANSPOSE(MMULT(幕後結果!$AB$37:$AK$46, TRANSPOSE(N54:W54))))</f>
        <v>-0.62716926293046782</v>
      </c>
      <c r="O1055" s="116">
        <v>-1.602883619950203</v>
      </c>
      <c r="P1055" s="116">
        <v>-0.42774123980490075</v>
      </c>
      <c r="Q1055" s="116">
        <v>0.25058613791656364</v>
      </c>
      <c r="R1055" s="116">
        <v>1.90538741125586</v>
      </c>
      <c r="S1055" s="116">
        <v>1.202588974868132</v>
      </c>
      <c r="T1055" s="116">
        <v>0.23508306857797084</v>
      </c>
      <c r="U1055" s="116">
        <v>-2.774501432612686E-2</v>
      </c>
      <c r="V1055" s="116">
        <v>-1.8179458367141077</v>
      </c>
      <c r="W1055" s="40">
        <v>0.88063430652913799</v>
      </c>
    </row>
    <row r="1056" spans="1:23" ht="19">
      <c r="A1056" s="85">
        <v>54</v>
      </c>
      <c r="B1056" s="116">
        <v>0.16609727150872389</v>
      </c>
      <c r="C1056" s="116">
        <v>2.8921184505386055E-3</v>
      </c>
      <c r="D1056" s="116">
        <v>5.2084714310890901E-2</v>
      </c>
      <c r="E1056" s="116">
        <v>0.48198636642585746</v>
      </c>
      <c r="F1056" s="116">
        <v>0.87302589613965997</v>
      </c>
      <c r="G1056" s="116">
        <v>0.1476197090217044</v>
      </c>
      <c r="H1056" s="116">
        <v>0.16005364612147965</v>
      </c>
      <c r="I1056" s="116">
        <v>0.82585720016222197</v>
      </c>
      <c r="J1056" s="116">
        <v>0.36385016569585815</v>
      </c>
      <c r="K1056" s="48">
        <v>0.90934047671368656</v>
      </c>
      <c r="M1056" s="41">
        <v>54</v>
      </c>
      <c r="N1056" s="116" cm="1">
        <f t="array" ref="N1056:W1056">(TRANSPOSE(MMULT(幕後結果!$AB$37:$AK$46, TRANSPOSE(N55:W55))))</f>
        <v>1.1066195943136852</v>
      </c>
      <c r="O1056" s="116">
        <v>0.6983897455447674</v>
      </c>
      <c r="P1056" s="116">
        <v>0.32875484617008421</v>
      </c>
      <c r="Q1056" s="116">
        <v>-0.53230649345271808</v>
      </c>
      <c r="R1056" s="116">
        <v>-1.9199804571922996E-3</v>
      </c>
      <c r="S1056" s="116">
        <v>0.82111131481844601</v>
      </c>
      <c r="T1056" s="116">
        <v>-0.55926081774885461</v>
      </c>
      <c r="U1056" s="116">
        <v>1.6274071384410342</v>
      </c>
      <c r="V1056" s="116">
        <v>1.1890440723318021</v>
      </c>
      <c r="W1056" s="40">
        <v>0.57857024469946583</v>
      </c>
    </row>
    <row r="1057" spans="1:23" ht="19">
      <c r="A1057" s="85">
        <v>55</v>
      </c>
      <c r="B1057" s="116">
        <v>0.631566802466623</v>
      </c>
      <c r="C1057" s="116">
        <v>9.7318650985637856E-2</v>
      </c>
      <c r="D1057" s="116">
        <v>0.36803218563260631</v>
      </c>
      <c r="E1057" s="116">
        <v>0.9493756679712595</v>
      </c>
      <c r="F1057" s="116">
        <v>0.44714124529976162</v>
      </c>
      <c r="G1057" s="116">
        <v>0.60635278816934934</v>
      </c>
      <c r="H1057" s="116">
        <v>0.69974336203578558</v>
      </c>
      <c r="I1057" s="116">
        <v>0.78728148496481687</v>
      </c>
      <c r="J1057" s="116">
        <v>0.52671528319155358</v>
      </c>
      <c r="K1057" s="48">
        <v>0.22914375261569164</v>
      </c>
      <c r="M1057" s="41">
        <v>55</v>
      </c>
      <c r="N1057" s="116" cm="1">
        <f t="array" ref="N1057:W1057">(TRANSPOSE(MMULT(幕後結果!$AB$37:$AK$46, TRANSPOSE(N56:W56))))</f>
        <v>0.27955663532282543</v>
      </c>
      <c r="O1057" s="116">
        <v>0.86014534413258203</v>
      </c>
      <c r="P1057" s="116">
        <v>0.93916410266425088</v>
      </c>
      <c r="Q1057" s="116">
        <v>7.183811216562308E-4</v>
      </c>
      <c r="R1057" s="116">
        <v>-0.13219620633697443</v>
      </c>
      <c r="S1057" s="116">
        <v>5.2214831991489657E-2</v>
      </c>
      <c r="T1057" s="116">
        <v>-0.6894944991377806</v>
      </c>
      <c r="U1057" s="116">
        <v>-4.8386635905139079E-2</v>
      </c>
      <c r="V1057" s="116">
        <v>1.0622904062330272</v>
      </c>
      <c r="W1057" s="40">
        <v>0.73267803994963854</v>
      </c>
    </row>
    <row r="1058" spans="1:23" ht="19">
      <c r="A1058" s="85">
        <v>56</v>
      </c>
      <c r="B1058" s="116">
        <v>0.33867017440883074</v>
      </c>
      <c r="C1058" s="116">
        <v>0.98129918145878037</v>
      </c>
      <c r="D1058" s="116">
        <v>0.29016839607157063</v>
      </c>
      <c r="E1058" s="116">
        <v>0.88857236366847814</v>
      </c>
      <c r="F1058" s="116">
        <v>0.15637136619770176</v>
      </c>
      <c r="G1058" s="116">
        <v>0.34553890621811667</v>
      </c>
      <c r="H1058" s="116">
        <v>0.66239005088958258</v>
      </c>
      <c r="I1058" s="116">
        <v>9.6271876996047556E-2</v>
      </c>
      <c r="J1058" s="116">
        <v>0.84617056188507767</v>
      </c>
      <c r="K1058" s="48">
        <v>0.95758327874375349</v>
      </c>
      <c r="M1058" s="41">
        <v>56</v>
      </c>
      <c r="N1058" s="116" cm="1">
        <f t="array" ref="N1058:W1058">(TRANSPOSE(MMULT(幕後結果!$AB$37:$AK$46, TRANSPOSE(N57:W57))))</f>
        <v>0.74475665782646949</v>
      </c>
      <c r="O1058" s="116">
        <v>-1.9611767687343851E-2</v>
      </c>
      <c r="P1058" s="116">
        <v>4.375803351484725E-2</v>
      </c>
      <c r="Q1058" s="116">
        <v>-2.3685167651577719</v>
      </c>
      <c r="R1058" s="116">
        <v>-1.4095878171145204</v>
      </c>
      <c r="S1058" s="116">
        <v>-0.76119233616536441</v>
      </c>
      <c r="T1058" s="116">
        <v>-2.1001682824978793</v>
      </c>
      <c r="U1058" s="116">
        <v>-0.9090272217966624</v>
      </c>
      <c r="V1058" s="116">
        <v>-1.7756487917600239</v>
      </c>
      <c r="W1058" s="40">
        <v>-1.0360338837097247</v>
      </c>
    </row>
    <row r="1059" spans="1:23" ht="19">
      <c r="A1059" s="85">
        <v>57</v>
      </c>
      <c r="B1059" s="116">
        <v>6.326108762515692E-2</v>
      </c>
      <c r="C1059" s="116">
        <v>0.24546686364875758</v>
      </c>
      <c r="D1059" s="116">
        <v>0.9588976500256372</v>
      </c>
      <c r="E1059" s="116">
        <v>0.50585937395297043</v>
      </c>
      <c r="F1059" s="116">
        <v>0.96179302595994809</v>
      </c>
      <c r="G1059" s="116">
        <v>0.69671846207085242</v>
      </c>
      <c r="H1059" s="116">
        <v>0.98023138693904266</v>
      </c>
      <c r="I1059" s="116">
        <v>0.12395743055138086</v>
      </c>
      <c r="J1059" s="116">
        <v>0.5851263281107475</v>
      </c>
      <c r="K1059" s="48">
        <v>0.37618263259532259</v>
      </c>
      <c r="M1059" s="41">
        <v>57</v>
      </c>
      <c r="N1059" s="116" cm="1">
        <f t="array" ref="N1059:W1059">(TRANSPOSE(MMULT(幕後結果!$AB$37:$AK$46, TRANSPOSE(N58:W58))))</f>
        <v>-0.70986831320676591</v>
      </c>
      <c r="O1059" s="116">
        <v>-1.4483641554007201</v>
      </c>
      <c r="P1059" s="116">
        <v>0.51025400523951636</v>
      </c>
      <c r="Q1059" s="116">
        <v>-1.2865219624126678E-2</v>
      </c>
      <c r="R1059" s="116">
        <v>-0.74596116503313559</v>
      </c>
      <c r="S1059" s="116">
        <v>-0.96637964332074766</v>
      </c>
      <c r="T1059" s="116">
        <v>1.0145555661753487</v>
      </c>
      <c r="U1059" s="116">
        <v>0.27937581742535578</v>
      </c>
      <c r="V1059" s="116">
        <v>0.56011623469211691</v>
      </c>
      <c r="W1059" s="40">
        <v>-0.13967403251936619</v>
      </c>
    </row>
    <row r="1060" spans="1:23" ht="19">
      <c r="A1060" s="85">
        <v>58</v>
      </c>
      <c r="B1060" s="116">
        <v>0.56170686926865687</v>
      </c>
      <c r="C1060" s="116">
        <v>0.40402301020837794</v>
      </c>
      <c r="D1060" s="116">
        <v>0.6057624954573726</v>
      </c>
      <c r="E1060" s="116">
        <v>0.58203548237845681</v>
      </c>
      <c r="F1060" s="116">
        <v>0.79632950258203716</v>
      </c>
      <c r="G1060" s="116">
        <v>0.47920174207794086</v>
      </c>
      <c r="H1060" s="116">
        <v>0.16561259542139251</v>
      </c>
      <c r="I1060" s="116">
        <v>0.97491679347562621</v>
      </c>
      <c r="J1060" s="116">
        <v>8.2323727372164424E-3</v>
      </c>
      <c r="K1060" s="48">
        <v>0.18232466181566243</v>
      </c>
      <c r="M1060" s="41">
        <v>58</v>
      </c>
      <c r="N1060" s="116" cm="1">
        <f t="array" ref="N1060:W1060">(TRANSPOSE(MMULT(幕後結果!$AB$37:$AK$46, TRANSPOSE(N59:W59))))</f>
        <v>0.44763386557278861</v>
      </c>
      <c r="O1060" s="116">
        <v>0.57357042486947629</v>
      </c>
      <c r="P1060" s="116">
        <v>0.32326948901889441</v>
      </c>
      <c r="Q1060" s="116">
        <v>-1.9235644791170436</v>
      </c>
      <c r="R1060" s="116">
        <v>0.83305174678640981</v>
      </c>
      <c r="S1060" s="116">
        <v>0.60768543331294778</v>
      </c>
      <c r="T1060" s="116">
        <v>-0.90338343336692373</v>
      </c>
      <c r="U1060" s="116">
        <v>-1.21213638712048</v>
      </c>
      <c r="V1060" s="116">
        <v>-0.9475384782291304</v>
      </c>
      <c r="W1060" s="40">
        <v>-0.64081435841285317</v>
      </c>
    </row>
    <row r="1061" spans="1:23" ht="19">
      <c r="A1061" s="85">
        <v>59</v>
      </c>
      <c r="B1061" s="116">
        <v>3.7157223420378305E-2</v>
      </c>
      <c r="C1061" s="116">
        <v>0.28486854425923847</v>
      </c>
      <c r="D1061" s="116">
        <v>0.94022104630195602</v>
      </c>
      <c r="E1061" s="116">
        <v>0.46483695754632492</v>
      </c>
      <c r="F1061" s="116">
        <v>0.69995410944625713</v>
      </c>
      <c r="G1061" s="116">
        <v>0.16535604012145133</v>
      </c>
      <c r="H1061" s="116">
        <v>0.69950518935320005</v>
      </c>
      <c r="I1061" s="116">
        <v>0.99585558554201392</v>
      </c>
      <c r="J1061" s="116">
        <v>0.67685265251658167</v>
      </c>
      <c r="K1061" s="48">
        <v>0.4220640436137022</v>
      </c>
      <c r="M1061" s="41">
        <v>59</v>
      </c>
      <c r="N1061" s="116" cm="1">
        <f t="array" ref="N1061:W1061">(TRANSPOSE(MMULT(幕後結果!$AB$37:$AK$46, TRANSPOSE(N60:W60))))</f>
        <v>0.38147628036920028</v>
      </c>
      <c r="O1061" s="116">
        <v>-0.25504777020288505</v>
      </c>
      <c r="P1061" s="116">
        <v>0.29495881748185304</v>
      </c>
      <c r="Q1061" s="116">
        <v>1.1259519977581267</v>
      </c>
      <c r="R1061" s="116">
        <v>-0.2736260122557681</v>
      </c>
      <c r="S1061" s="116">
        <v>0.42743048225349584</v>
      </c>
      <c r="T1061" s="116">
        <v>1.2959035898133677</v>
      </c>
      <c r="U1061" s="116">
        <v>0.75561954299495315</v>
      </c>
      <c r="V1061" s="116">
        <v>0.41376285667184587</v>
      </c>
      <c r="W1061" s="40">
        <v>-0.89771024847757996</v>
      </c>
    </row>
    <row r="1062" spans="1:23" ht="19">
      <c r="A1062" s="85">
        <v>60</v>
      </c>
      <c r="B1062" s="116">
        <v>0.54778584963306298</v>
      </c>
      <c r="C1062" s="116">
        <v>0.45806137865713414</v>
      </c>
      <c r="D1062" s="116">
        <v>0.21690423830108929</v>
      </c>
      <c r="E1062" s="116">
        <v>0.56645419969319488</v>
      </c>
      <c r="F1062" s="116">
        <v>0.15613479522059737</v>
      </c>
      <c r="G1062" s="116">
        <v>0.22130959600055844</v>
      </c>
      <c r="H1062" s="116">
        <v>0.54454526745978926</v>
      </c>
      <c r="I1062" s="116">
        <v>0.93116981427950751</v>
      </c>
      <c r="J1062" s="116">
        <v>0.94093077370275324</v>
      </c>
      <c r="K1062" s="48">
        <v>0.4192430328607637</v>
      </c>
      <c r="M1062" s="41">
        <v>60</v>
      </c>
      <c r="N1062" s="116" cm="1">
        <f t="array" ref="N1062:W1062">(TRANSPOSE(MMULT(幕後結果!$AB$37:$AK$46, TRANSPOSE(N61:W61))))</f>
        <v>1.1275967694947797</v>
      </c>
      <c r="O1062" s="116">
        <v>1.595619403476046</v>
      </c>
      <c r="P1062" s="116">
        <v>1.6872523308433762</v>
      </c>
      <c r="Q1062" s="116">
        <v>7.1281865742603756E-2</v>
      </c>
      <c r="R1062" s="116">
        <v>-5.1679430792647141E-3</v>
      </c>
      <c r="S1062" s="116">
        <v>0.71384287681698588</v>
      </c>
      <c r="T1062" s="116">
        <v>-0.79188118795239038</v>
      </c>
      <c r="U1062" s="116">
        <v>0.94502392010232406</v>
      </c>
      <c r="V1062" s="116">
        <v>-0.2940520650823838</v>
      </c>
      <c r="W1062" s="40">
        <v>-0.54430759552793251</v>
      </c>
    </row>
    <row r="1063" spans="1:23" ht="19">
      <c r="A1063" s="85">
        <v>61</v>
      </c>
      <c r="B1063" s="116">
        <v>0.62281194536827367</v>
      </c>
      <c r="C1063" s="116">
        <v>0.41437257121410842</v>
      </c>
      <c r="D1063" s="116">
        <v>0.16067398633163754</v>
      </c>
      <c r="E1063" s="116">
        <v>0.22140609233336672</v>
      </c>
      <c r="F1063" s="116">
        <v>0.9208668347167086</v>
      </c>
      <c r="G1063" s="116">
        <v>0.27862706917367452</v>
      </c>
      <c r="H1063" s="116">
        <v>0.13453899448478412</v>
      </c>
      <c r="I1063" s="116">
        <v>0.92409527350260978</v>
      </c>
      <c r="J1063" s="116">
        <v>0.76326191077983974</v>
      </c>
      <c r="K1063" s="48">
        <v>0.64977409425025612</v>
      </c>
      <c r="M1063" s="41">
        <v>61</v>
      </c>
      <c r="N1063" s="116" cm="1">
        <f t="array" ref="N1063:W1063">(TRANSPOSE(MMULT(幕後結果!$AB$37:$AK$46, TRANSPOSE(N62:W62))))</f>
        <v>-2.3473641256540008</v>
      </c>
      <c r="O1063" s="116">
        <v>-1.6543208083478638</v>
      </c>
      <c r="P1063" s="116">
        <v>-1.8716871752622588</v>
      </c>
      <c r="Q1063" s="116">
        <v>0.95077409064671736</v>
      </c>
      <c r="R1063" s="116">
        <v>-0.45113865420210258</v>
      </c>
      <c r="S1063" s="116">
        <v>-1.7603616706728979</v>
      </c>
      <c r="T1063" s="116">
        <v>-0.69780637424403746</v>
      </c>
      <c r="U1063" s="116">
        <v>-1.5930792982961897</v>
      </c>
      <c r="V1063" s="116">
        <v>-0.92150077310741296</v>
      </c>
      <c r="W1063" s="40">
        <v>1.5597416967774538</v>
      </c>
    </row>
    <row r="1064" spans="1:23" ht="19">
      <c r="A1064" s="85">
        <v>62</v>
      </c>
      <c r="B1064" s="116">
        <v>0.8786616558662097</v>
      </c>
      <c r="C1064" s="116">
        <v>0.47971553585396598</v>
      </c>
      <c r="D1064" s="116">
        <v>0.59958089907845613</v>
      </c>
      <c r="E1064" s="116">
        <v>0.61933859436522387</v>
      </c>
      <c r="F1064" s="116">
        <v>0.27252046862154899</v>
      </c>
      <c r="G1064" s="116">
        <v>0.91791174025118449</v>
      </c>
      <c r="H1064" s="116">
        <v>0.73256591032255325</v>
      </c>
      <c r="I1064" s="116">
        <v>0.25963533344896406</v>
      </c>
      <c r="J1064" s="116">
        <v>0.71352825160924382</v>
      </c>
      <c r="K1064" s="48">
        <v>0.45679848732170281</v>
      </c>
      <c r="M1064" s="41">
        <v>62</v>
      </c>
      <c r="N1064" s="116" cm="1">
        <f t="array" ref="N1064:W1064">(TRANSPOSE(MMULT(幕後結果!$AB$37:$AK$46, TRANSPOSE(N63:W63))))</f>
        <v>-0.50899400086670432</v>
      </c>
      <c r="O1064" s="116">
        <v>1.2663118687298509</v>
      </c>
      <c r="P1064" s="116">
        <v>1.4420128301508364E-2</v>
      </c>
      <c r="Q1064" s="116">
        <v>-0.3077890704784223</v>
      </c>
      <c r="R1064" s="116">
        <v>0.52856421935887832</v>
      </c>
      <c r="S1064" s="116">
        <v>-5.4954439112815723E-2</v>
      </c>
      <c r="T1064" s="116">
        <v>-0.96205301918746489</v>
      </c>
      <c r="U1064" s="116">
        <v>0.53425033576806746</v>
      </c>
      <c r="V1064" s="116">
        <v>0.11928136736552719</v>
      </c>
      <c r="W1064" s="40">
        <v>0.96451592004058573</v>
      </c>
    </row>
    <row r="1065" spans="1:23" ht="19">
      <c r="A1065" s="85">
        <v>63</v>
      </c>
      <c r="B1065" s="116">
        <v>0.73744137870352167</v>
      </c>
      <c r="C1065" s="116">
        <v>0.54772944770302678</v>
      </c>
      <c r="D1065" s="116">
        <v>0.78034783283404696</v>
      </c>
      <c r="E1065" s="116">
        <v>0.30020879510152376</v>
      </c>
      <c r="F1065" s="116">
        <v>0.43447854322202062</v>
      </c>
      <c r="G1065" s="116">
        <v>0.70268522202615702</v>
      </c>
      <c r="H1065" s="116">
        <v>0.46408996248400158</v>
      </c>
      <c r="I1065" s="116">
        <v>0.40068144176928988</v>
      </c>
      <c r="J1065" s="116">
        <v>0.24979716489348402</v>
      </c>
      <c r="K1065" s="48">
        <v>0.21464804599333065</v>
      </c>
      <c r="M1065" s="41">
        <v>63</v>
      </c>
      <c r="N1065" s="116" cm="1">
        <f t="array" ref="N1065:W1065">(TRANSPOSE(MMULT(幕後結果!$AB$37:$AK$46, TRANSPOSE(N64:W64))))</f>
        <v>-0.17585636222493062</v>
      </c>
      <c r="O1065" s="116">
        <v>0.48425602273288709</v>
      </c>
      <c r="P1065" s="116">
        <v>-0.30284616975102757</v>
      </c>
      <c r="Q1065" s="116">
        <v>0.73332873499367912</v>
      </c>
      <c r="R1065" s="116">
        <v>0.45113561532894209</v>
      </c>
      <c r="S1065" s="116">
        <v>0.45871404082865663</v>
      </c>
      <c r="T1065" s="116">
        <v>8.0974484450370088E-2</v>
      </c>
      <c r="U1065" s="116">
        <v>-1.5948979615851342</v>
      </c>
      <c r="V1065" s="116">
        <v>0.16838672462382517</v>
      </c>
      <c r="W1065" s="40">
        <v>0.80752839809867571</v>
      </c>
    </row>
    <row r="1066" spans="1:23" ht="19">
      <c r="A1066" s="85">
        <v>64</v>
      </c>
      <c r="B1066" s="116">
        <v>0.42650355908104354</v>
      </c>
      <c r="C1066" s="116">
        <v>0.38527102524023626</v>
      </c>
      <c r="D1066" s="116">
        <v>0.60371643759229121</v>
      </c>
      <c r="E1066" s="116">
        <v>0.54498016400540372</v>
      </c>
      <c r="F1066" s="116">
        <v>0.82345982295927245</v>
      </c>
      <c r="G1066" s="116">
        <v>0.21886753982408869</v>
      </c>
      <c r="H1066" s="116">
        <v>0.14604549987499871</v>
      </c>
      <c r="I1066" s="116">
        <v>0.31222983070000687</v>
      </c>
      <c r="J1066" s="116">
        <v>0.83973853522038411</v>
      </c>
      <c r="K1066" s="48">
        <v>0.5942669431447416</v>
      </c>
      <c r="M1066" s="41">
        <v>64</v>
      </c>
      <c r="N1066" s="116" cm="1">
        <f t="array" ref="N1066:W1066">(TRANSPOSE(MMULT(幕後結果!$AB$37:$AK$46, TRANSPOSE(N65:W65))))</f>
        <v>1.1526549012773664</v>
      </c>
      <c r="O1066" s="116">
        <v>0.77594740086944336</v>
      </c>
      <c r="P1066" s="116">
        <v>0.69867205854468806</v>
      </c>
      <c r="Q1066" s="116">
        <v>0.61505443928854842</v>
      </c>
      <c r="R1066" s="116">
        <v>1.4540426235684794</v>
      </c>
      <c r="S1066" s="116">
        <v>2.8593691578469835</v>
      </c>
      <c r="T1066" s="116">
        <v>-1.4117503481160458</v>
      </c>
      <c r="U1066" s="116">
        <v>-0.63739351292453428</v>
      </c>
      <c r="V1066" s="116">
        <v>-0.64256586434926388</v>
      </c>
      <c r="W1066" s="40">
        <v>6.0188082259444581E-2</v>
      </c>
    </row>
    <row r="1067" spans="1:23" ht="19">
      <c r="A1067" s="85">
        <v>65</v>
      </c>
      <c r="B1067" s="116">
        <v>0.74190457148098843</v>
      </c>
      <c r="C1067" s="116">
        <v>0.20010211604854633</v>
      </c>
      <c r="D1067" s="116">
        <v>0.53699526764048877</v>
      </c>
      <c r="E1067" s="116">
        <v>6.0900938295119778E-2</v>
      </c>
      <c r="F1067" s="116">
        <v>0.80690643829266318</v>
      </c>
      <c r="G1067" s="116">
        <v>0.11297978532539155</v>
      </c>
      <c r="H1067" s="116">
        <v>0.17465405883354235</v>
      </c>
      <c r="I1067" s="116">
        <v>0.78040674337176474</v>
      </c>
      <c r="J1067" s="116">
        <v>0.16156114564692237</v>
      </c>
      <c r="K1067" s="48">
        <v>0.4493933454031791</v>
      </c>
      <c r="M1067" s="41">
        <v>65</v>
      </c>
      <c r="N1067" s="116" cm="1">
        <f t="array" ref="N1067:W1067">(TRANSPOSE(MMULT(幕後結果!$AB$37:$AK$46, TRANSPOSE(N66:W66))))</f>
        <v>-1.4072056509840634</v>
      </c>
      <c r="O1067" s="116">
        <v>-1.2938308257672779</v>
      </c>
      <c r="P1067" s="116">
        <v>-0.80647739331908475</v>
      </c>
      <c r="Q1067" s="116">
        <v>-1.8263066663914078</v>
      </c>
      <c r="R1067" s="116">
        <v>-0.86922579913733178</v>
      </c>
      <c r="S1067" s="116">
        <v>-0.25120585031003984</v>
      </c>
      <c r="T1067" s="116">
        <v>-0.18070707084428234</v>
      </c>
      <c r="U1067" s="116">
        <v>0.13547894786342529</v>
      </c>
      <c r="V1067" s="116">
        <v>-0.52784998065093613</v>
      </c>
      <c r="W1067" s="40">
        <v>1.0238363328469999</v>
      </c>
    </row>
    <row r="1068" spans="1:23" ht="19">
      <c r="A1068" s="85">
        <v>66</v>
      </c>
      <c r="B1068" s="116">
        <v>0.68308636451248939</v>
      </c>
      <c r="C1068" s="116">
        <v>0.29382472286405359</v>
      </c>
      <c r="D1068" s="116">
        <v>0.55253029422306121</v>
      </c>
      <c r="E1068" s="116">
        <v>0.75701336079620662</v>
      </c>
      <c r="F1068" s="116">
        <v>0.64618643917423868</v>
      </c>
      <c r="G1068" s="116">
        <v>9.1752736381895739E-2</v>
      </c>
      <c r="H1068" s="116">
        <v>3.26728811964212E-2</v>
      </c>
      <c r="I1068" s="116">
        <v>0.51444875924687405</v>
      </c>
      <c r="J1068" s="116">
        <v>0.81766454433812674</v>
      </c>
      <c r="K1068" s="48">
        <v>0.12128615710567248</v>
      </c>
      <c r="M1068" s="41">
        <v>66</v>
      </c>
      <c r="N1068" s="116" cm="1">
        <f t="array" ref="N1068:W1068">(TRANSPOSE(MMULT(幕後結果!$AB$37:$AK$46, TRANSPOSE(N67:W67))))</f>
        <v>-1.0567092112361438</v>
      </c>
      <c r="O1068" s="116">
        <v>0.75782083816163759</v>
      </c>
      <c r="P1068" s="116">
        <v>-0.15079674105285135</v>
      </c>
      <c r="Q1068" s="116">
        <v>-0.8567930468126036</v>
      </c>
      <c r="R1068" s="116">
        <v>-0.25679766571083662</v>
      </c>
      <c r="S1068" s="116">
        <v>-0.28736403041082448</v>
      </c>
      <c r="T1068" s="116">
        <v>-1.4107245250321263</v>
      </c>
      <c r="U1068" s="116">
        <v>-0.54840735826414588</v>
      </c>
      <c r="V1068" s="116">
        <v>0.27668753803094592</v>
      </c>
      <c r="W1068" s="40">
        <v>-1.0188121708942282</v>
      </c>
    </row>
    <row r="1069" spans="1:23" ht="19">
      <c r="A1069" s="85">
        <v>67</v>
      </c>
      <c r="B1069" s="116">
        <v>0.60634562038580264</v>
      </c>
      <c r="C1069" s="116">
        <v>0.62197240186628777</v>
      </c>
      <c r="D1069" s="116">
        <v>0.40322270228780988</v>
      </c>
      <c r="E1069" s="116">
        <v>0.25012822520010802</v>
      </c>
      <c r="F1069" s="116">
        <v>0.97832964469655326</v>
      </c>
      <c r="G1069" s="116">
        <v>5.7380893022025647E-2</v>
      </c>
      <c r="H1069" s="116">
        <v>0.47954281036492774</v>
      </c>
      <c r="I1069" s="116">
        <v>0.77100486598526419</v>
      </c>
      <c r="J1069" s="116">
        <v>0.6845460677899915</v>
      </c>
      <c r="K1069" s="48">
        <v>0.87413357585278151</v>
      </c>
      <c r="M1069" s="41">
        <v>67</v>
      </c>
      <c r="N1069" s="116" cm="1">
        <f t="array" ref="N1069:W1069">(TRANSPOSE(MMULT(幕後結果!$AB$37:$AK$46, TRANSPOSE(N68:W68))))</f>
        <v>-0.68131059957279116</v>
      </c>
      <c r="O1069" s="116">
        <v>0.96614512297061728</v>
      </c>
      <c r="P1069" s="116">
        <v>-1.0233535841005028</v>
      </c>
      <c r="Q1069" s="116">
        <v>1.4169073708599089</v>
      </c>
      <c r="R1069" s="116">
        <v>0.58240216102915698</v>
      </c>
      <c r="S1069" s="116">
        <v>-0.93665851612327655</v>
      </c>
      <c r="T1069" s="116">
        <v>-1.0658901766779234</v>
      </c>
      <c r="U1069" s="116">
        <v>0.46981727536402673</v>
      </c>
      <c r="V1069" s="116">
        <v>-1.2618860729584895</v>
      </c>
      <c r="W1069" s="40">
        <v>0.93297779760255617</v>
      </c>
    </row>
    <row r="1070" spans="1:23" ht="19">
      <c r="A1070" s="85">
        <v>68</v>
      </c>
      <c r="B1070" s="116">
        <v>0.44353895125337783</v>
      </c>
      <c r="C1070" s="116">
        <v>0.88560956130127244</v>
      </c>
      <c r="D1070" s="116">
        <v>0.58272188525401392</v>
      </c>
      <c r="E1070" s="116">
        <v>0.14220930393654374</v>
      </c>
      <c r="F1070" s="116">
        <v>0.37499318217415611</v>
      </c>
      <c r="G1070" s="116">
        <v>0.71220039607726804</v>
      </c>
      <c r="H1070" s="116">
        <v>0.82674601328345321</v>
      </c>
      <c r="I1070" s="116">
        <v>5.1279315295336136E-2</v>
      </c>
      <c r="J1070" s="116">
        <v>0.65161765491009471</v>
      </c>
      <c r="K1070" s="48">
        <v>0.1038381375354509</v>
      </c>
      <c r="M1070" s="41">
        <v>68</v>
      </c>
      <c r="N1070" s="116" cm="1">
        <f t="array" ref="N1070:W1070">(TRANSPOSE(MMULT(幕後結果!$AB$37:$AK$46, TRANSPOSE(N69:W69))))</f>
        <v>0.4497302675147048</v>
      </c>
      <c r="O1070" s="116">
        <v>-1.1557870256981762</v>
      </c>
      <c r="P1070" s="116">
        <v>0.4873187215804507</v>
      </c>
      <c r="Q1070" s="116">
        <v>-1.0074242666616846</v>
      </c>
      <c r="R1070" s="116">
        <v>-0.56315571950153953</v>
      </c>
      <c r="S1070" s="116">
        <v>0.35258994117141668</v>
      </c>
      <c r="T1070" s="116">
        <v>-0.90057671485751944</v>
      </c>
      <c r="U1070" s="116">
        <v>-0.15852280742427644</v>
      </c>
      <c r="V1070" s="116">
        <v>-0.16365461691834643</v>
      </c>
      <c r="W1070" s="40">
        <v>-0.46880569561129271</v>
      </c>
    </row>
    <row r="1071" spans="1:23" ht="19">
      <c r="A1071" s="85">
        <v>69</v>
      </c>
      <c r="B1071" s="116">
        <v>0.68894336121805444</v>
      </c>
      <c r="C1071" s="116">
        <v>0.26061362250917508</v>
      </c>
      <c r="D1071" s="116">
        <v>0.27283632116255063</v>
      </c>
      <c r="E1071" s="116">
        <v>0.13896505391298186</v>
      </c>
      <c r="F1071" s="116">
        <v>0.12581300930825678</v>
      </c>
      <c r="G1071" s="116">
        <v>0.38964785278470271</v>
      </c>
      <c r="H1071" s="116">
        <v>0.63090350044895449</v>
      </c>
      <c r="I1071" s="116">
        <v>0.90605937527493086</v>
      </c>
      <c r="J1071" s="116">
        <v>5.2842825103669444E-2</v>
      </c>
      <c r="K1071" s="48">
        <v>0.86716995663020935</v>
      </c>
      <c r="M1071" s="41">
        <v>69</v>
      </c>
      <c r="N1071" s="116" cm="1">
        <f t="array" ref="N1071:W1071">(TRANSPOSE(MMULT(幕後結果!$AB$37:$AK$46, TRANSPOSE(N70:W70))))</f>
        <v>-0.76468813297273286</v>
      </c>
      <c r="O1071" s="116">
        <v>-1.0850702406488721E-2</v>
      </c>
      <c r="P1071" s="116">
        <v>-0.63835156165327156</v>
      </c>
      <c r="Q1071" s="116">
        <v>0.92160650611883921</v>
      </c>
      <c r="R1071" s="116">
        <v>-0.96999401954325137</v>
      </c>
      <c r="S1071" s="116">
        <v>-1.0744715109758411</v>
      </c>
      <c r="T1071" s="116">
        <v>0.76923680525736793</v>
      </c>
      <c r="U1071" s="116">
        <v>-2.0125729605560476</v>
      </c>
      <c r="V1071" s="116">
        <v>-0.51656590110700673</v>
      </c>
      <c r="W1071" s="40">
        <v>0.21176214493940956</v>
      </c>
    </row>
    <row r="1072" spans="1:23" ht="19">
      <c r="A1072" s="85">
        <v>70</v>
      </c>
      <c r="B1072" s="116">
        <v>0.30690560648298737</v>
      </c>
      <c r="C1072" s="116">
        <v>0.20577485492463943</v>
      </c>
      <c r="D1072" s="116">
        <v>0.65193531164073226</v>
      </c>
      <c r="E1072" s="116">
        <v>0.24193870269038764</v>
      </c>
      <c r="F1072" s="116">
        <v>0.88463473727129815</v>
      </c>
      <c r="G1072" s="116">
        <v>0.14716141588010867</v>
      </c>
      <c r="H1072" s="116">
        <v>0.39236574253466117</v>
      </c>
      <c r="I1072" s="116">
        <v>0.19261989613805497</v>
      </c>
      <c r="J1072" s="116">
        <v>0.94443884082025042</v>
      </c>
      <c r="K1072" s="48">
        <v>0.66731534009483551</v>
      </c>
      <c r="M1072" s="41">
        <v>70</v>
      </c>
      <c r="N1072" s="116" cm="1">
        <f t="array" ref="N1072:W1072">(TRANSPOSE(MMULT(幕後結果!$AB$37:$AK$46, TRANSPOSE(N71:W71))))</f>
        <v>0.30283951672825249</v>
      </c>
      <c r="O1072" s="116">
        <v>-0.82808877063617592</v>
      </c>
      <c r="P1072" s="116">
        <v>-0.22152482006497803</v>
      </c>
      <c r="Q1072" s="116">
        <v>1.4053131545283319</v>
      </c>
      <c r="R1072" s="116">
        <v>0.72968308119812375</v>
      </c>
      <c r="S1072" s="116">
        <v>0.17659824073801761</v>
      </c>
      <c r="T1072" s="116">
        <v>0.64971239793736213</v>
      </c>
      <c r="U1072" s="116">
        <v>0.32203082218350032</v>
      </c>
      <c r="V1072" s="116">
        <v>1.0618286163253536</v>
      </c>
      <c r="W1072" s="40">
        <v>1.7546750300890825</v>
      </c>
    </row>
    <row r="1073" spans="1:23" ht="19">
      <c r="A1073" s="85">
        <v>71</v>
      </c>
      <c r="B1073" s="116">
        <v>0.89800380679459146</v>
      </c>
      <c r="C1073" s="116">
        <v>0.12484545585501694</v>
      </c>
      <c r="D1073" s="116">
        <v>0.30847633890070458</v>
      </c>
      <c r="E1073" s="116">
        <v>0.96064125429920577</v>
      </c>
      <c r="F1073" s="116">
        <v>0.93439959209244106</v>
      </c>
      <c r="G1073" s="116">
        <v>5.3350696736347958E-2</v>
      </c>
      <c r="H1073" s="116">
        <v>0.87478437864269121</v>
      </c>
      <c r="I1073" s="116">
        <v>0.64493761311599673</v>
      </c>
      <c r="J1073" s="116">
        <v>0.63862407751293038</v>
      </c>
      <c r="K1073" s="48">
        <v>0.56915247758781051</v>
      </c>
      <c r="M1073" s="41">
        <v>71</v>
      </c>
      <c r="N1073" s="116" cm="1">
        <f t="array" ref="N1073:W1073">(TRANSPOSE(MMULT(幕後結果!$AB$37:$AK$46, TRANSPOSE(N72:W72))))</f>
        <v>0.46937466755821744</v>
      </c>
      <c r="O1073" s="116">
        <v>0.36470646182426242</v>
      </c>
      <c r="P1073" s="116">
        <v>1.4446968775675126</v>
      </c>
      <c r="Q1073" s="116">
        <v>-0.3515120623578662</v>
      </c>
      <c r="R1073" s="116">
        <v>0.80439204228441286</v>
      </c>
      <c r="S1073" s="116">
        <v>0.3237236722466057</v>
      </c>
      <c r="T1073" s="116">
        <v>-0.54176955410942451</v>
      </c>
      <c r="U1073" s="116">
        <v>-8.3927681535971355E-2</v>
      </c>
      <c r="V1073" s="116">
        <v>0.77786299024335936</v>
      </c>
      <c r="W1073" s="40">
        <v>0.44236890372713389</v>
      </c>
    </row>
    <row r="1074" spans="1:23" ht="19">
      <c r="A1074" s="85">
        <v>72</v>
      </c>
      <c r="B1074" s="116">
        <v>0.19304905163881125</v>
      </c>
      <c r="C1074" s="116">
        <v>0.31435378021792082</v>
      </c>
      <c r="D1074" s="116">
        <v>0.88740486955363651</v>
      </c>
      <c r="E1074" s="116">
        <v>5.091362870287397E-2</v>
      </c>
      <c r="F1074" s="116">
        <v>0.11116276807807512</v>
      </c>
      <c r="G1074" s="116">
        <v>0.14279812968447603</v>
      </c>
      <c r="H1074" s="116">
        <v>4.1042140418378059E-2</v>
      </c>
      <c r="I1074" s="116">
        <v>0.71703567808919755</v>
      </c>
      <c r="J1074" s="116">
        <v>0.22382564327865651</v>
      </c>
      <c r="K1074" s="48">
        <v>0.26997671735465079</v>
      </c>
      <c r="M1074" s="41">
        <v>72</v>
      </c>
      <c r="N1074" s="116" cm="1">
        <f t="array" ref="N1074:W1074">(TRANSPOSE(MMULT(幕後結果!$AB$37:$AK$46, TRANSPOSE(N73:W73))))</f>
        <v>-1.2619939579928068</v>
      </c>
      <c r="O1074" s="116">
        <v>-0.28187372399392896</v>
      </c>
      <c r="P1074" s="116">
        <v>-0.56061813085254608</v>
      </c>
      <c r="Q1074" s="116">
        <v>-1.1541397346513149</v>
      </c>
      <c r="R1074" s="116">
        <v>-2.3787452130495783</v>
      </c>
      <c r="S1074" s="116">
        <v>-1.8429075762388054</v>
      </c>
      <c r="T1074" s="116">
        <v>-0.61728600545997681</v>
      </c>
      <c r="U1074" s="116">
        <v>-1.7643112266789345</v>
      </c>
      <c r="V1074" s="116">
        <v>-1.4808759937501343</v>
      </c>
      <c r="W1074" s="40">
        <v>-2.024690243559685</v>
      </c>
    </row>
    <row r="1075" spans="1:23" ht="19">
      <c r="A1075" s="85">
        <v>73</v>
      </c>
      <c r="B1075" s="116">
        <v>0.42802739055033601</v>
      </c>
      <c r="C1075" s="116">
        <v>0.83736216548240217</v>
      </c>
      <c r="D1075" s="116">
        <v>0.42301071832528736</v>
      </c>
      <c r="E1075" s="116">
        <v>0.580232720044358</v>
      </c>
      <c r="F1075" s="116">
        <v>0.27119690277838537</v>
      </c>
      <c r="G1075" s="116">
        <v>0.70096808606485617</v>
      </c>
      <c r="H1075" s="116">
        <v>0.23671228592271265</v>
      </c>
      <c r="I1075" s="116">
        <v>0.11527794327679119</v>
      </c>
      <c r="J1075" s="116">
        <v>0.96069923202756691</v>
      </c>
      <c r="K1075" s="48">
        <v>2.72045021233982E-2</v>
      </c>
      <c r="M1075" s="41">
        <v>73</v>
      </c>
      <c r="N1075" s="116" cm="1">
        <f t="array" ref="N1075:W1075">(TRANSPOSE(MMULT(幕後結果!$AB$37:$AK$46, TRANSPOSE(N74:W74))))</f>
        <v>0.26526633757572854</v>
      </c>
      <c r="O1075" s="116">
        <v>-1.3800911323765801</v>
      </c>
      <c r="P1075" s="116">
        <v>0.47586819781248973</v>
      </c>
      <c r="Q1075" s="116">
        <v>-0.11407837932140705</v>
      </c>
      <c r="R1075" s="116">
        <v>0.88593178386224691</v>
      </c>
      <c r="S1075" s="116">
        <v>3.2751593791620945E-2</v>
      </c>
      <c r="T1075" s="116">
        <v>-0.29315467911958881</v>
      </c>
      <c r="U1075" s="116">
        <v>-0.88613411251487884</v>
      </c>
      <c r="V1075" s="116">
        <v>-1.221280002244419</v>
      </c>
      <c r="W1075" s="40">
        <v>-1.0283880639856753</v>
      </c>
    </row>
    <row r="1076" spans="1:23" ht="19">
      <c r="A1076" s="85">
        <v>74</v>
      </c>
      <c r="B1076" s="116">
        <v>7.1593641008867781E-2</v>
      </c>
      <c r="C1076" s="116">
        <v>0.92731507680757108</v>
      </c>
      <c r="D1076" s="116">
        <v>0.45428073742851294</v>
      </c>
      <c r="E1076" s="116">
        <v>0.61364891766972751</v>
      </c>
      <c r="F1076" s="116">
        <v>0.64071995563203687</v>
      </c>
      <c r="G1076" s="116">
        <v>0.52937605133172716</v>
      </c>
      <c r="H1076" s="116">
        <v>0.94738934937060937</v>
      </c>
      <c r="I1076" s="116">
        <v>0.73888863896888846</v>
      </c>
      <c r="J1076" s="116">
        <v>4.3165368612348765E-2</v>
      </c>
      <c r="K1076" s="48">
        <v>0.83123471742049571</v>
      </c>
      <c r="M1076" s="41">
        <v>74</v>
      </c>
      <c r="N1076" s="116" cm="1">
        <f t="array" ref="N1076:W1076">(TRANSPOSE(MMULT(幕後結果!$AB$37:$AK$46, TRANSPOSE(N75:W75))))</f>
        <v>6.3691306244062537E-2</v>
      </c>
      <c r="O1076" s="116">
        <v>-0.26944992990536115</v>
      </c>
      <c r="P1076" s="116">
        <v>-0.97932702635890601</v>
      </c>
      <c r="Q1076" s="116">
        <v>-0.65307284179168479</v>
      </c>
      <c r="R1076" s="116">
        <v>0.60950875139123939</v>
      </c>
      <c r="S1076" s="116">
        <v>0.4416541333526085</v>
      </c>
      <c r="T1076" s="116">
        <v>-1.2030920430104672</v>
      </c>
      <c r="U1076" s="116">
        <v>-1.2415673124851276</v>
      </c>
      <c r="V1076" s="116">
        <v>-1.555075715049524</v>
      </c>
      <c r="W1076" s="40">
        <v>0.60076486073467006</v>
      </c>
    </row>
    <row r="1077" spans="1:23" ht="19">
      <c r="A1077" s="85">
        <v>75</v>
      </c>
      <c r="B1077" s="116">
        <v>0.16709870288883533</v>
      </c>
      <c r="C1077" s="116">
        <v>0.95961191965584303</v>
      </c>
      <c r="D1077" s="116">
        <v>0.70628380021026249</v>
      </c>
      <c r="E1077" s="116">
        <v>0.69355699996473796</v>
      </c>
      <c r="F1077" s="116">
        <v>0.99260881294283698</v>
      </c>
      <c r="G1077" s="116">
        <v>0.67254584711944343</v>
      </c>
      <c r="H1077" s="116">
        <v>0.3655143769462601</v>
      </c>
      <c r="I1077" s="116">
        <v>0.97138630533640535</v>
      </c>
      <c r="J1077" s="116">
        <v>0.27100092523291397</v>
      </c>
      <c r="K1077" s="48">
        <v>0.72278275693601168</v>
      </c>
      <c r="M1077" s="41">
        <v>75</v>
      </c>
      <c r="N1077" s="116" cm="1">
        <f t="array" ref="N1077:W1077">(TRANSPOSE(MMULT(幕後結果!$AB$37:$AK$46, TRANSPOSE(N76:W76))))</f>
        <v>-0.19041709246139088</v>
      </c>
      <c r="O1077" s="116">
        <v>0.82887967483487157</v>
      </c>
      <c r="P1077" s="116">
        <v>-0.6258571821907406</v>
      </c>
      <c r="Q1077" s="116">
        <v>-0.60124440836833104</v>
      </c>
      <c r="R1077" s="116">
        <v>1.3347720208740199</v>
      </c>
      <c r="S1077" s="116">
        <v>4.8999904762818458E-2</v>
      </c>
      <c r="T1077" s="116">
        <v>1.342157348134301</v>
      </c>
      <c r="U1077" s="116">
        <v>-0.49235664616939301</v>
      </c>
      <c r="V1077" s="116">
        <v>0.69262329957945523</v>
      </c>
      <c r="W1077" s="40">
        <v>-0.57195090877343713</v>
      </c>
    </row>
    <row r="1078" spans="1:23" ht="19">
      <c r="A1078" s="85">
        <v>76</v>
      </c>
      <c r="B1078" s="116">
        <v>0.9780311677551945</v>
      </c>
      <c r="C1078" s="116">
        <v>9.0716056318556504E-2</v>
      </c>
      <c r="D1078" s="116">
        <v>0.80624743733768023</v>
      </c>
      <c r="E1078" s="116">
        <v>0.51506562137679102</v>
      </c>
      <c r="F1078" s="116">
        <v>0.65964087084206335</v>
      </c>
      <c r="G1078" s="116">
        <v>4.0112807176833298E-2</v>
      </c>
      <c r="H1078" s="116">
        <v>0.93737395923761824</v>
      </c>
      <c r="I1078" s="116">
        <v>0.36846943413999655</v>
      </c>
      <c r="J1078" s="116">
        <v>0.92671256564799021</v>
      </c>
      <c r="K1078" s="48">
        <v>0.62531585246278354</v>
      </c>
      <c r="M1078" s="41">
        <v>76</v>
      </c>
      <c r="N1078" s="116" cm="1">
        <f t="array" ref="N1078:W1078">(TRANSPOSE(MMULT(幕後結果!$AB$37:$AK$46, TRANSPOSE(N77:W77))))</f>
        <v>-0.19220970833472997</v>
      </c>
      <c r="O1078" s="116">
        <v>-0.18133117103173246</v>
      </c>
      <c r="P1078" s="116">
        <v>0.12311759018310889</v>
      </c>
      <c r="Q1078" s="116">
        <v>-1.0557771328023833</v>
      </c>
      <c r="R1078" s="116">
        <v>-0.433680193762572</v>
      </c>
      <c r="S1078" s="116">
        <v>-0.20885395860687134</v>
      </c>
      <c r="T1078" s="116">
        <v>-1.7647243326100499</v>
      </c>
      <c r="U1078" s="116">
        <v>-0.30643822237056395</v>
      </c>
      <c r="V1078" s="116">
        <v>-0.63308624766538113</v>
      </c>
      <c r="W1078" s="40">
        <v>-1.0714303637446108</v>
      </c>
    </row>
    <row r="1079" spans="1:23" ht="19">
      <c r="A1079" s="85">
        <v>77</v>
      </c>
      <c r="B1079" s="116">
        <v>0.8971203457157757</v>
      </c>
      <c r="C1079" s="116">
        <v>0.69094450640943261</v>
      </c>
      <c r="D1079" s="116">
        <v>0.39100231437427735</v>
      </c>
      <c r="E1079" s="116">
        <v>0.48989745053501199</v>
      </c>
      <c r="F1079" s="116">
        <v>0.50518554773374169</v>
      </c>
      <c r="G1079" s="116">
        <v>0.5659536384140158</v>
      </c>
      <c r="H1079" s="116">
        <v>0.81012358479617341</v>
      </c>
      <c r="I1079" s="116">
        <v>1.1127538178887342E-2</v>
      </c>
      <c r="J1079" s="116">
        <v>0.32323468641176589</v>
      </c>
      <c r="K1079" s="48">
        <v>0.53893470848611913</v>
      </c>
      <c r="M1079" s="41">
        <v>77</v>
      </c>
      <c r="N1079" s="116" cm="1">
        <f t="array" ref="N1079:W1079">(TRANSPOSE(MMULT(幕後結果!$AB$37:$AK$46, TRANSPOSE(N78:W78))))</f>
        <v>-0.41088819071004368</v>
      </c>
      <c r="O1079" s="116">
        <v>-1.3991360501047628E-2</v>
      </c>
      <c r="P1079" s="116">
        <v>-0.50596921586340438</v>
      </c>
      <c r="Q1079" s="116">
        <v>-0.25421476294855377</v>
      </c>
      <c r="R1079" s="116">
        <v>-0.40731910795936777</v>
      </c>
      <c r="S1079" s="116">
        <v>-0.12501274598987985</v>
      </c>
      <c r="T1079" s="116">
        <v>-0.91022633052719415</v>
      </c>
      <c r="U1079" s="116">
        <v>-0.10517720344786452</v>
      </c>
      <c r="V1079" s="116">
        <v>-0.77461830084580963</v>
      </c>
      <c r="W1079" s="40">
        <v>0.50655299451682367</v>
      </c>
    </row>
    <row r="1080" spans="1:23" ht="19">
      <c r="A1080" s="85">
        <v>78</v>
      </c>
      <c r="B1080" s="116">
        <v>8.752260780071297E-2</v>
      </c>
      <c r="C1080" s="116">
        <v>0.53099945568793139</v>
      </c>
      <c r="D1080" s="116">
        <v>0.43111236369005823</v>
      </c>
      <c r="E1080" s="116">
        <v>0.8188320254843966</v>
      </c>
      <c r="F1080" s="116">
        <v>0.13625443379600211</v>
      </c>
      <c r="G1080" s="116">
        <v>0.95358729713836921</v>
      </c>
      <c r="H1080" s="116">
        <v>0.29305445045281653</v>
      </c>
      <c r="I1080" s="116">
        <v>8.4758275444521747E-2</v>
      </c>
      <c r="J1080" s="116">
        <v>0.77595492466260452</v>
      </c>
      <c r="K1080" s="48">
        <v>0.54633189085781253</v>
      </c>
      <c r="M1080" s="41">
        <v>78</v>
      </c>
      <c r="N1080" s="116" cm="1">
        <f t="array" ref="N1080:W1080">(TRANSPOSE(MMULT(幕後結果!$AB$37:$AK$46, TRANSPOSE(N79:W79))))</f>
        <v>-0.9482799964477292</v>
      </c>
      <c r="O1080" s="116">
        <v>-1.0859776616641525</v>
      </c>
      <c r="P1080" s="116">
        <v>-0.26010108046864644</v>
      </c>
      <c r="Q1080" s="116">
        <v>-0.58245241284603511</v>
      </c>
      <c r="R1080" s="116">
        <v>3.2129604838625536E-2</v>
      </c>
      <c r="S1080" s="116">
        <v>-1.872938022726097</v>
      </c>
      <c r="T1080" s="116">
        <v>0.42761616442286093</v>
      </c>
      <c r="U1080" s="116">
        <v>-0.26405463425160935</v>
      </c>
      <c r="V1080" s="116">
        <v>3.2834646754653529E-2</v>
      </c>
      <c r="W1080" s="40">
        <v>-1.4437310803416812</v>
      </c>
    </row>
    <row r="1081" spans="1:23" ht="19">
      <c r="A1081" s="85">
        <v>79</v>
      </c>
      <c r="B1081" s="116">
        <v>0.52371099416625544</v>
      </c>
      <c r="C1081" s="116">
        <v>7.8109219237245231E-2</v>
      </c>
      <c r="D1081" s="116">
        <v>0.66618294258981536</v>
      </c>
      <c r="E1081" s="116">
        <v>0.72210495222785109</v>
      </c>
      <c r="F1081" s="116">
        <v>0.83809386042993861</v>
      </c>
      <c r="G1081" s="116">
        <v>0.12662764623718048</v>
      </c>
      <c r="H1081" s="116">
        <v>0.80409725412552291</v>
      </c>
      <c r="I1081" s="116">
        <v>0.27491709805667086</v>
      </c>
      <c r="J1081" s="116">
        <v>7.1032622644966681E-2</v>
      </c>
      <c r="K1081" s="48">
        <v>0.56550276898741125</v>
      </c>
      <c r="M1081" s="41">
        <v>79</v>
      </c>
      <c r="N1081" s="116" cm="1">
        <f t="array" ref="N1081:W1081">(TRANSPOSE(MMULT(幕後結果!$AB$37:$AK$46, TRANSPOSE(N80:W80))))</f>
        <v>0.55843901493618475</v>
      </c>
      <c r="O1081" s="116">
        <v>-1.4620224712460275</v>
      </c>
      <c r="P1081" s="116">
        <v>-0.38431314953862911</v>
      </c>
      <c r="Q1081" s="116">
        <v>-0.82262626098374936</v>
      </c>
      <c r="R1081" s="116">
        <v>0.41141586299158339</v>
      </c>
      <c r="S1081" s="116">
        <v>0.27356066616561792</v>
      </c>
      <c r="T1081" s="116">
        <v>-2.5313182931573044</v>
      </c>
      <c r="U1081" s="116">
        <v>0.73507298817259326</v>
      </c>
      <c r="V1081" s="116">
        <v>-2.2347082482743108</v>
      </c>
      <c r="W1081" s="40">
        <v>0.61416097579043638</v>
      </c>
    </row>
    <row r="1082" spans="1:23" ht="19">
      <c r="A1082" s="85">
        <v>80</v>
      </c>
      <c r="B1082" s="116">
        <v>0.58432963763269474</v>
      </c>
      <c r="C1082" s="116">
        <v>0.29274102174352734</v>
      </c>
      <c r="D1082" s="116">
        <v>0.18643747643223652</v>
      </c>
      <c r="E1082" s="116">
        <v>2.6353018672748973E-3</v>
      </c>
      <c r="F1082" s="116">
        <v>0.86759492402572724</v>
      </c>
      <c r="G1082" s="116">
        <v>0.29628864137514643</v>
      </c>
      <c r="H1082" s="116">
        <v>0.20540257874655921</v>
      </c>
      <c r="I1082" s="116">
        <v>0.84353312362113808</v>
      </c>
      <c r="J1082" s="116">
        <v>0.71465162616935585</v>
      </c>
      <c r="K1082" s="48">
        <v>0.50863077382785327</v>
      </c>
      <c r="M1082" s="41">
        <v>80</v>
      </c>
      <c r="N1082" s="116" cm="1">
        <f t="array" ref="N1082:W1082">(TRANSPOSE(MMULT(幕後結果!$AB$37:$AK$46, TRANSPOSE(N81:W81))))</f>
        <v>-0.21418199939709101</v>
      </c>
      <c r="O1082" s="116">
        <v>0.26018819012128036</v>
      </c>
      <c r="P1082" s="116">
        <v>0.1623004938555877</v>
      </c>
      <c r="Q1082" s="116">
        <v>0.42753070951308952</v>
      </c>
      <c r="R1082" s="116">
        <v>0.55826154213479839</v>
      </c>
      <c r="S1082" s="116">
        <v>-1.3066426802302056</v>
      </c>
      <c r="T1082" s="116">
        <v>-1.125727451974901</v>
      </c>
      <c r="U1082" s="116">
        <v>0.8847775391362569</v>
      </c>
      <c r="V1082" s="116">
        <v>-0.59559631130275659</v>
      </c>
      <c r="W1082" s="40">
        <v>-0.62258147130616415</v>
      </c>
    </row>
    <row r="1083" spans="1:23" ht="19">
      <c r="A1083" s="85">
        <v>81</v>
      </c>
      <c r="B1083" s="116">
        <v>0.38477956416595527</v>
      </c>
      <c r="C1083" s="116">
        <v>0.40069571767645096</v>
      </c>
      <c r="D1083" s="116">
        <v>0.99916836801209641</v>
      </c>
      <c r="E1083" s="116">
        <v>2.7806936440746499E-2</v>
      </c>
      <c r="F1083" s="116">
        <v>0.48977082322332577</v>
      </c>
      <c r="G1083" s="116">
        <v>0.45162312853066977</v>
      </c>
      <c r="H1083" s="116">
        <v>0.13255003240043939</v>
      </c>
      <c r="I1083" s="116">
        <v>0.11648996826318614</v>
      </c>
      <c r="J1083" s="116">
        <v>0.13326626232728889</v>
      </c>
      <c r="K1083" s="48">
        <v>0.6261381646718549</v>
      </c>
      <c r="M1083" s="41">
        <v>81</v>
      </c>
      <c r="N1083" s="116" cm="1">
        <f t="array" ref="N1083:W1083">(TRANSPOSE(MMULT(幕後結果!$AB$37:$AK$46, TRANSPOSE(N82:W82))))</f>
        <v>-0.78925135193678098</v>
      </c>
      <c r="O1083" s="116">
        <v>-0.59099699231698488</v>
      </c>
      <c r="P1083" s="116">
        <v>-1.602466092562439</v>
      </c>
      <c r="Q1083" s="116">
        <v>-1.7236040570775406</v>
      </c>
      <c r="R1083" s="116">
        <v>-1.1935960494808708</v>
      </c>
      <c r="S1083" s="116">
        <v>0.37726055301145001</v>
      </c>
      <c r="T1083" s="116">
        <v>-0.79329427496927907</v>
      </c>
      <c r="U1083" s="116">
        <v>-0.83197117471396786</v>
      </c>
      <c r="V1083" s="116">
        <v>-1.2183239447732404</v>
      </c>
      <c r="W1083" s="40">
        <v>-0.59001539739887043</v>
      </c>
    </row>
    <row r="1084" spans="1:23" ht="19">
      <c r="A1084" s="85">
        <v>82</v>
      </c>
      <c r="B1084" s="116">
        <v>0.67571652909524138</v>
      </c>
      <c r="C1084" s="116">
        <v>0.69835999481587385</v>
      </c>
      <c r="D1084" s="116">
        <v>0.79200174522359634</v>
      </c>
      <c r="E1084" s="116">
        <v>0.98603453969752031</v>
      </c>
      <c r="F1084" s="116">
        <v>0.51225093632301144</v>
      </c>
      <c r="G1084" s="116">
        <v>0.4554813669259643</v>
      </c>
      <c r="H1084" s="116">
        <v>0.15584947934524984</v>
      </c>
      <c r="I1084" s="116">
        <v>0.41787218642115076</v>
      </c>
      <c r="J1084" s="116">
        <v>0.25778489392827453</v>
      </c>
      <c r="K1084" s="48">
        <v>0.51663212571404671</v>
      </c>
      <c r="M1084" s="41">
        <v>82</v>
      </c>
      <c r="N1084" s="116" cm="1">
        <f t="array" ref="N1084:W1084">(TRANSPOSE(MMULT(幕後結果!$AB$37:$AK$46, TRANSPOSE(N83:W83))))</f>
        <v>1.5326248692519413</v>
      </c>
      <c r="O1084" s="116">
        <v>2.261548129347251</v>
      </c>
      <c r="P1084" s="116">
        <v>3.0298249774044486</v>
      </c>
      <c r="Q1084" s="116">
        <v>-0.56088148674529847</v>
      </c>
      <c r="R1084" s="116">
        <v>0.55353774960441526</v>
      </c>
      <c r="S1084" s="116">
        <v>-0.28170841000597913</v>
      </c>
      <c r="T1084" s="116">
        <v>-1.6836541294635621</v>
      </c>
      <c r="U1084" s="116">
        <v>1.19766441337649</v>
      </c>
      <c r="V1084" s="116">
        <v>-0.87862561899477321</v>
      </c>
      <c r="W1084" s="40">
        <v>0.51129031908907419</v>
      </c>
    </row>
    <row r="1085" spans="1:23" ht="19">
      <c r="A1085" s="85">
        <v>83</v>
      </c>
      <c r="B1085" s="116">
        <v>0.17320002642573495</v>
      </c>
      <c r="C1085" s="116">
        <v>2.8046204339071679E-2</v>
      </c>
      <c r="D1085" s="116">
        <v>0.12027036844109906</v>
      </c>
      <c r="E1085" s="116">
        <v>0.99716050388805422</v>
      </c>
      <c r="F1085" s="116">
        <v>0.50625190838491263</v>
      </c>
      <c r="G1085" s="116">
        <v>0.66869839920317231</v>
      </c>
      <c r="H1085" s="116">
        <v>0.19958239300901059</v>
      </c>
      <c r="I1085" s="116">
        <v>1.7457137474434337E-2</v>
      </c>
      <c r="J1085" s="116">
        <v>0.77443351274958649</v>
      </c>
      <c r="K1085" s="48">
        <v>0.729329677701265</v>
      </c>
      <c r="M1085" s="41">
        <v>83</v>
      </c>
      <c r="N1085" s="116" cm="1">
        <f t="array" ref="N1085:W1085">(TRANSPOSE(MMULT(幕後結果!$AB$37:$AK$46, TRANSPOSE(N84:W84))))</f>
        <v>1.081025247152303</v>
      </c>
      <c r="O1085" s="116">
        <v>1.1001497895432413</v>
      </c>
      <c r="P1085" s="116">
        <v>1.1826207137520195</v>
      </c>
      <c r="Q1085" s="116">
        <v>-0.36148692719541142</v>
      </c>
      <c r="R1085" s="116">
        <v>0.58109164851207451</v>
      </c>
      <c r="S1085" s="116">
        <v>-0.9670347134099242</v>
      </c>
      <c r="T1085" s="116">
        <v>-0.54458408822265814</v>
      </c>
      <c r="U1085" s="116">
        <v>-0.60394036292269238</v>
      </c>
      <c r="V1085" s="116">
        <v>-0.75201392511486831</v>
      </c>
      <c r="W1085" s="40">
        <v>0.30212078217991306</v>
      </c>
    </row>
    <row r="1086" spans="1:23" ht="19">
      <c r="A1086" s="85">
        <v>84</v>
      </c>
      <c r="B1086" s="116">
        <v>0.79618203380305008</v>
      </c>
      <c r="C1086" s="116">
        <v>0.18822193499989859</v>
      </c>
      <c r="D1086" s="116">
        <v>0.23063555027666061</v>
      </c>
      <c r="E1086" s="116">
        <v>2.2029234668701214E-2</v>
      </c>
      <c r="F1086" s="116">
        <v>0.34621954547820066</v>
      </c>
      <c r="G1086" s="116">
        <v>0.14074994542775521</v>
      </c>
      <c r="H1086" s="116">
        <v>0.41880737025784942</v>
      </c>
      <c r="I1086" s="116">
        <v>0.59577928366777844</v>
      </c>
      <c r="J1086" s="116">
        <v>8.8914528448781782E-2</v>
      </c>
      <c r="K1086" s="48">
        <v>0.89436984909566353</v>
      </c>
      <c r="M1086" s="41">
        <v>84</v>
      </c>
      <c r="N1086" s="116" cm="1">
        <f t="array" ref="N1086:W1086">(TRANSPOSE(MMULT(幕後結果!$AB$37:$AK$46, TRANSPOSE(N85:W85))))</f>
        <v>-0.55376997085568069</v>
      </c>
      <c r="O1086" s="116">
        <v>-0.85760628126496918</v>
      </c>
      <c r="P1086" s="116">
        <v>-0.69525727845049545</v>
      </c>
      <c r="Q1086" s="116">
        <v>-0.47645244941858089</v>
      </c>
      <c r="R1086" s="116">
        <v>-0.69429992724174805</v>
      </c>
      <c r="S1086" s="116">
        <v>0.28826389068500791</v>
      </c>
      <c r="T1086" s="116">
        <v>-0.90655441433666095</v>
      </c>
      <c r="U1086" s="116">
        <v>0.74652196891822964</v>
      </c>
      <c r="V1086" s="116">
        <v>-0.81379508690940894</v>
      </c>
      <c r="W1086" s="40">
        <v>-0.20139845832721232</v>
      </c>
    </row>
    <row r="1087" spans="1:23" ht="19">
      <c r="A1087" s="85">
        <v>85</v>
      </c>
      <c r="B1087" s="116">
        <v>0.55079414135864768</v>
      </c>
      <c r="C1087" s="116">
        <v>0.6219587116415275</v>
      </c>
      <c r="D1087" s="116">
        <v>0.16449504478833488</v>
      </c>
      <c r="E1087" s="116">
        <v>0.31059703098689839</v>
      </c>
      <c r="F1087" s="116">
        <v>1.5606281980675929E-2</v>
      </c>
      <c r="G1087" s="116">
        <v>0.86356038798134671</v>
      </c>
      <c r="H1087" s="116">
        <v>0.23703237894645346</v>
      </c>
      <c r="I1087" s="116">
        <v>0.12131976945632994</v>
      </c>
      <c r="J1087" s="116">
        <v>0.63601332649015108</v>
      </c>
      <c r="K1087" s="48">
        <v>0.65476211711778443</v>
      </c>
      <c r="M1087" s="41">
        <v>85</v>
      </c>
      <c r="N1087" s="116" cm="1">
        <f t="array" ref="N1087:W1087">(TRANSPOSE(MMULT(幕後結果!$AB$37:$AK$46, TRANSPOSE(N86:W86))))</f>
        <v>1.7998385564402548</v>
      </c>
      <c r="O1087" s="116">
        <v>1.2787471925997798</v>
      </c>
      <c r="P1087" s="116">
        <v>1.4096245903577891</v>
      </c>
      <c r="Q1087" s="116">
        <v>0.70400587939867865</v>
      </c>
      <c r="R1087" s="116">
        <v>2.3684969493761798</v>
      </c>
      <c r="S1087" s="116">
        <v>0.69595336459964341</v>
      </c>
      <c r="T1087" s="116">
        <v>1.102582293074309</v>
      </c>
      <c r="U1087" s="116">
        <v>0.69173840809073306</v>
      </c>
      <c r="V1087" s="116">
        <v>1.5036140850572135</v>
      </c>
      <c r="W1087" s="40">
        <v>1.2020129863997391</v>
      </c>
    </row>
    <row r="1088" spans="1:23" ht="19">
      <c r="A1088" s="85">
        <v>86</v>
      </c>
      <c r="B1088" s="116">
        <v>0.36793335922990456</v>
      </c>
      <c r="C1088" s="116">
        <v>0.49404296193264829</v>
      </c>
      <c r="D1088" s="116">
        <v>1.1210152580014121E-2</v>
      </c>
      <c r="E1088" s="116">
        <v>0.15460476036659787</v>
      </c>
      <c r="F1088" s="116">
        <v>1.1252085415280888E-3</v>
      </c>
      <c r="G1088" s="116">
        <v>0.840163351275385</v>
      </c>
      <c r="H1088" s="116">
        <v>0.22138406409331712</v>
      </c>
      <c r="I1088" s="116">
        <v>0.28469819648003747</v>
      </c>
      <c r="J1088" s="116">
        <v>0.1173983343310796</v>
      </c>
      <c r="K1088" s="48">
        <v>0.6610529066954296</v>
      </c>
      <c r="M1088" s="41">
        <v>86</v>
      </c>
      <c r="N1088" s="116" cm="1">
        <f t="array" ref="N1088:W1088">(TRANSPOSE(MMULT(幕後結果!$AB$37:$AK$46, TRANSPOSE(N87:W87))))</f>
        <v>0.26482675842110104</v>
      </c>
      <c r="O1088" s="116">
        <v>-4.3008011981176653E-2</v>
      </c>
      <c r="P1088" s="116">
        <v>-0.10226072033886216</v>
      </c>
      <c r="Q1088" s="116">
        <v>0.88375733472098417</v>
      </c>
      <c r="R1088" s="116">
        <v>0.13432561905165888</v>
      </c>
      <c r="S1088" s="116">
        <v>0.97664508642085357</v>
      </c>
      <c r="T1088" s="116">
        <v>1.3970429376292939</v>
      </c>
      <c r="U1088" s="116">
        <v>-0.66600823377672425</v>
      </c>
      <c r="V1088" s="116">
        <v>0.10751751293923306</v>
      </c>
      <c r="W1088" s="40">
        <v>0.52487646821325784</v>
      </c>
    </row>
    <row r="1089" spans="1:23" ht="19">
      <c r="A1089" s="85">
        <v>87</v>
      </c>
      <c r="B1089" s="116">
        <v>0.20591922695627862</v>
      </c>
      <c r="C1089" s="116">
        <v>0.95709383222070388</v>
      </c>
      <c r="D1089" s="116">
        <v>0.21036172696065436</v>
      </c>
      <c r="E1089" s="116">
        <v>0.34393192983859455</v>
      </c>
      <c r="F1089" s="116">
        <v>0.75657673073211051</v>
      </c>
      <c r="G1089" s="116">
        <v>0.98690420568296</v>
      </c>
      <c r="H1089" s="116">
        <v>0.62017320027997491</v>
      </c>
      <c r="I1089" s="116">
        <v>0.1857034691941033</v>
      </c>
      <c r="J1089" s="116">
        <v>0.3076702206330264</v>
      </c>
      <c r="K1089" s="48">
        <v>0.15651277600689473</v>
      </c>
      <c r="M1089" s="41">
        <v>87</v>
      </c>
      <c r="N1089" s="116" cm="1">
        <f t="array" ref="N1089:W1089">(TRANSPOSE(MMULT(幕後結果!$AB$37:$AK$46, TRANSPOSE(N88:W88))))</f>
        <v>0.46299626083078205</v>
      </c>
      <c r="O1089" s="116">
        <v>0.28469882807848346</v>
      </c>
      <c r="P1089" s="116">
        <v>0.68440679229525281</v>
      </c>
      <c r="Q1089" s="116">
        <v>-0.77940810880535794</v>
      </c>
      <c r="R1089" s="116">
        <v>1.0461528237318367</v>
      </c>
      <c r="S1089" s="116">
        <v>-0.44215275166370382</v>
      </c>
      <c r="T1089" s="116">
        <v>1.0415861247028033</v>
      </c>
      <c r="U1089" s="116">
        <v>0.54740029814960756</v>
      </c>
      <c r="V1089" s="116">
        <v>-0.20453596787534814</v>
      </c>
      <c r="W1089" s="40">
        <v>-1.0814846587343414</v>
      </c>
    </row>
    <row r="1090" spans="1:23" ht="19">
      <c r="A1090" s="85">
        <v>88</v>
      </c>
      <c r="B1090" s="116">
        <v>5.6316916019855778E-2</v>
      </c>
      <c r="C1090" s="116">
        <v>0.28303484737980256</v>
      </c>
      <c r="D1090" s="116">
        <v>0.1993777471597229</v>
      </c>
      <c r="E1090" s="116">
        <v>0.44100631890216424</v>
      </c>
      <c r="F1090" s="116">
        <v>0.60326269433486579</v>
      </c>
      <c r="G1090" s="116">
        <v>0.41880845079894935</v>
      </c>
      <c r="H1090" s="116">
        <v>0.71957739854289282</v>
      </c>
      <c r="I1090" s="116">
        <v>0.69101061749763115</v>
      </c>
      <c r="J1090" s="116">
        <v>0.89917831578438046</v>
      </c>
      <c r="K1090" s="48">
        <v>0.80911582290442574</v>
      </c>
      <c r="M1090" s="41">
        <v>88</v>
      </c>
      <c r="N1090" s="116" cm="1">
        <f t="array" ref="N1090:W1090">(TRANSPOSE(MMULT(幕後結果!$AB$37:$AK$46, TRANSPOSE(N89:W89))))</f>
        <v>-1.7000423543540157</v>
      </c>
      <c r="O1090" s="116">
        <v>-0.71774448371926391</v>
      </c>
      <c r="P1090" s="116">
        <v>-0.92146284501809717</v>
      </c>
      <c r="Q1090" s="116">
        <v>0.31182327272620403</v>
      </c>
      <c r="R1090" s="116">
        <v>-1.2373113138733696</v>
      </c>
      <c r="S1090" s="116">
        <v>-0.23540115937737144</v>
      </c>
      <c r="T1090" s="116">
        <v>1.2388817935317336</v>
      </c>
      <c r="U1090" s="116">
        <v>-0.38896237462993893</v>
      </c>
      <c r="V1090" s="116">
        <v>-9.7447344913824008E-2</v>
      </c>
      <c r="W1090" s="40">
        <v>0.17462203475332205</v>
      </c>
    </row>
    <row r="1091" spans="1:23" ht="19">
      <c r="A1091" s="85">
        <v>89</v>
      </c>
      <c r="B1091" s="116">
        <v>0.65512503331104455</v>
      </c>
      <c r="C1091" s="116">
        <v>0.37977126343074441</v>
      </c>
      <c r="D1091" s="116">
        <v>0.29963923299767914</v>
      </c>
      <c r="E1091" s="116">
        <v>0.12044634483838679</v>
      </c>
      <c r="F1091" s="116">
        <v>0.63908905610620437</v>
      </c>
      <c r="G1091" s="116">
        <v>2.562584521571698E-2</v>
      </c>
      <c r="H1091" s="116">
        <v>0.30706096052947829</v>
      </c>
      <c r="I1091" s="116">
        <v>0.23340677207597982</v>
      </c>
      <c r="J1091" s="116">
        <v>0.73602999459489959</v>
      </c>
      <c r="K1091" s="48">
        <v>8.2375515994956405E-2</v>
      </c>
      <c r="M1091" s="41">
        <v>89</v>
      </c>
      <c r="N1091" s="116" cm="1">
        <f t="array" ref="N1091:W1091">(TRANSPOSE(MMULT(幕後結果!$AB$37:$AK$46, TRANSPOSE(N90:W90))))</f>
        <v>0.14615296070210954</v>
      </c>
      <c r="O1091" s="116">
        <v>0.59863212237261676</v>
      </c>
      <c r="P1091" s="116">
        <v>3.6407231365498033E-2</v>
      </c>
      <c r="Q1091" s="116">
        <v>-0.51054827668488578</v>
      </c>
      <c r="R1091" s="116">
        <v>-0.39442295862061438</v>
      </c>
      <c r="S1091" s="116">
        <v>-1.4315399366899235</v>
      </c>
      <c r="T1091" s="116">
        <v>1.229687756214044</v>
      </c>
      <c r="U1091" s="116">
        <v>-1.0813814494602796</v>
      </c>
      <c r="V1091" s="116">
        <v>-0.47022256217934871</v>
      </c>
      <c r="W1091" s="40">
        <v>-0.2965983927336146</v>
      </c>
    </row>
    <row r="1092" spans="1:23" ht="19">
      <c r="A1092" s="85">
        <v>90</v>
      </c>
      <c r="B1092" s="116">
        <v>9.6271455896727254E-2</v>
      </c>
      <c r="C1092" s="116">
        <v>3.0418384912474838E-2</v>
      </c>
      <c r="D1092" s="116">
        <v>0.67617523249624445</v>
      </c>
      <c r="E1092" s="116">
        <v>0.45816575742810173</v>
      </c>
      <c r="F1092" s="116">
        <v>0.16938605691641984</v>
      </c>
      <c r="G1092" s="116">
        <v>0.92124332067881154</v>
      </c>
      <c r="H1092" s="116">
        <v>0.73625037533745963</v>
      </c>
      <c r="I1092" s="116">
        <v>0.80535937861206652</v>
      </c>
      <c r="J1092" s="116">
        <v>0.72818361877470794</v>
      </c>
      <c r="K1092" s="48">
        <v>5.3485974118127944E-2</v>
      </c>
      <c r="M1092" s="41">
        <v>90</v>
      </c>
      <c r="N1092" s="116" cm="1">
        <f t="array" ref="N1092:W1092">(TRANSPOSE(MMULT(幕後結果!$AB$37:$AK$46, TRANSPOSE(N91:W91))))</f>
        <v>0.5039936114804876</v>
      </c>
      <c r="O1092" s="116">
        <v>1.0108036048256586</v>
      </c>
      <c r="P1092" s="116">
        <v>1.4544247766523339</v>
      </c>
      <c r="Q1092" s="116">
        <v>1.4476012905341975</v>
      </c>
      <c r="R1092" s="116">
        <v>0.14100438395265891</v>
      </c>
      <c r="S1092" s="116">
        <v>-1.0477074086038374</v>
      </c>
      <c r="T1092" s="116">
        <v>-0.99431073625431732</v>
      </c>
      <c r="U1092" s="116">
        <v>0.16914413136751444</v>
      </c>
      <c r="V1092" s="116">
        <v>1.0487453891821756</v>
      </c>
      <c r="W1092" s="40">
        <v>0.46723807609832746</v>
      </c>
    </row>
    <row r="1093" spans="1:23" ht="19">
      <c r="A1093" s="85">
        <v>91</v>
      </c>
      <c r="B1093" s="116">
        <v>0.12512774095202928</v>
      </c>
      <c r="C1093" s="116">
        <v>0.2361378694628169</v>
      </c>
      <c r="D1093" s="116">
        <v>0.32888922420206423</v>
      </c>
      <c r="E1093" s="116">
        <v>0.66935251390130701</v>
      </c>
      <c r="F1093" s="116">
        <v>7.1111835468473217E-2</v>
      </c>
      <c r="G1093" s="116">
        <v>0.50076287756935645</v>
      </c>
      <c r="H1093" s="116">
        <v>0.15712777726770488</v>
      </c>
      <c r="I1093" s="116">
        <v>0.20636640482039326</v>
      </c>
      <c r="J1093" s="116">
        <v>0.28562004350830694</v>
      </c>
      <c r="K1093" s="48">
        <v>0.80463243512224425</v>
      </c>
      <c r="M1093" s="41">
        <v>91</v>
      </c>
      <c r="N1093" s="116" cm="1">
        <f t="array" ref="N1093:W1093">(TRANSPOSE(MMULT(幕後結果!$AB$37:$AK$46, TRANSPOSE(N92:W92))))</f>
        <v>1.3237109099245083</v>
      </c>
      <c r="O1093" s="116">
        <v>0.38134729581007781</v>
      </c>
      <c r="P1093" s="116">
        <v>2.3012626335646509</v>
      </c>
      <c r="Q1093" s="116">
        <v>-1.5494925736965357</v>
      </c>
      <c r="R1093" s="116">
        <v>-0.18342345581340758</v>
      </c>
      <c r="S1093" s="116">
        <v>-0.66288183462657768</v>
      </c>
      <c r="T1093" s="116">
        <v>0.6066193049616484</v>
      </c>
      <c r="U1093" s="116">
        <v>1.6670129557367179</v>
      </c>
      <c r="V1093" s="116">
        <v>9.1606201115074948E-2</v>
      </c>
      <c r="W1093" s="40">
        <v>-0.22966641727337583</v>
      </c>
    </row>
    <row r="1094" spans="1:23" ht="19">
      <c r="A1094" s="85">
        <v>92</v>
      </c>
      <c r="B1094" s="116">
        <v>1.5459246318656694E-2</v>
      </c>
      <c r="C1094" s="116">
        <v>0.42222454128312958</v>
      </c>
      <c r="D1094" s="116">
        <v>0.87565544385661509</v>
      </c>
      <c r="E1094" s="116">
        <v>0.57968147873221043</v>
      </c>
      <c r="F1094" s="116">
        <v>7.512473845812262E-2</v>
      </c>
      <c r="G1094" s="116">
        <v>0.8339325215050104</v>
      </c>
      <c r="H1094" s="116">
        <v>0.49973679224657341</v>
      </c>
      <c r="I1094" s="116">
        <v>0.71102459138614904</v>
      </c>
      <c r="J1094" s="116">
        <v>0.97672234325802809</v>
      </c>
      <c r="K1094" s="48">
        <v>0.26435136335972986</v>
      </c>
      <c r="M1094" s="41">
        <v>92</v>
      </c>
      <c r="N1094" s="116" cm="1">
        <f t="array" ref="N1094:W1094">(TRANSPOSE(MMULT(幕後結果!$AB$37:$AK$46, TRANSPOSE(N93:W93))))</f>
        <v>-0.98065131526551674</v>
      </c>
      <c r="O1094" s="116">
        <v>-0.68842065660345741</v>
      </c>
      <c r="P1094" s="116">
        <v>-2.0703242910317332</v>
      </c>
      <c r="Q1094" s="116">
        <v>-0.64207748487430649</v>
      </c>
      <c r="R1094" s="116">
        <v>1.1623512319749767</v>
      </c>
      <c r="S1094" s="116">
        <v>0.73894915330166511</v>
      </c>
      <c r="T1094" s="116">
        <v>0.32935063217971627</v>
      </c>
      <c r="U1094" s="116">
        <v>-2.2360478787256395</v>
      </c>
      <c r="V1094" s="116">
        <v>0.62635050301130313</v>
      </c>
      <c r="W1094" s="40">
        <v>-1.6057996792407483</v>
      </c>
    </row>
    <row r="1095" spans="1:23" ht="19">
      <c r="A1095" s="85">
        <v>93</v>
      </c>
      <c r="B1095" s="116">
        <v>4.3071629733604233E-2</v>
      </c>
      <c r="C1095" s="116">
        <v>0.1334658058095799</v>
      </c>
      <c r="D1095" s="116">
        <v>0.12139661437595684</v>
      </c>
      <c r="E1095" s="116">
        <v>7.8046361827724953E-2</v>
      </c>
      <c r="F1095" s="116">
        <v>0.12697553078492363</v>
      </c>
      <c r="G1095" s="116">
        <v>0.71112985994791922</v>
      </c>
      <c r="H1095" s="116">
        <v>0.74417008056778067</v>
      </c>
      <c r="I1095" s="116">
        <v>0.59931286699605302</v>
      </c>
      <c r="J1095" s="116">
        <v>2.3556694174107218E-2</v>
      </c>
      <c r="K1095" s="48">
        <v>0.79848424497400061</v>
      </c>
      <c r="M1095" s="41">
        <v>93</v>
      </c>
      <c r="N1095" s="116" cm="1">
        <f t="array" ref="N1095:W1095">(TRANSPOSE(MMULT(幕後結果!$AB$37:$AK$46, TRANSPOSE(N94:W94))))</f>
        <v>1.8722811048882395</v>
      </c>
      <c r="O1095" s="116">
        <v>0.89599687262137684</v>
      </c>
      <c r="P1095" s="116">
        <v>0.51696948456437131</v>
      </c>
      <c r="Q1095" s="116">
        <v>6.6608097192182136E-2</v>
      </c>
      <c r="R1095" s="116">
        <v>0.82257380638902233</v>
      </c>
      <c r="S1095" s="116">
        <v>-0.17806856916916924</v>
      </c>
      <c r="T1095" s="116">
        <v>0.89705512437030011</v>
      </c>
      <c r="U1095" s="116">
        <v>0.29541524335450509</v>
      </c>
      <c r="V1095" s="116">
        <v>-0.644612032396914</v>
      </c>
      <c r="W1095" s="40">
        <v>-0.1446863073418605</v>
      </c>
    </row>
    <row r="1096" spans="1:23" ht="19">
      <c r="A1096" s="85">
        <v>94</v>
      </c>
      <c r="B1096" s="116">
        <v>0.47713501005608205</v>
      </c>
      <c r="C1096" s="116">
        <v>0.81409899949731868</v>
      </c>
      <c r="D1096" s="116">
        <v>0.44098782589995023</v>
      </c>
      <c r="E1096" s="116">
        <v>0.37641614220751252</v>
      </c>
      <c r="F1096" s="116">
        <v>0.18723831797397406</v>
      </c>
      <c r="G1096" s="116">
        <v>0.358329473810854</v>
      </c>
      <c r="H1096" s="116">
        <v>0.50376745140022283</v>
      </c>
      <c r="I1096" s="116">
        <v>0.52943349076534418</v>
      </c>
      <c r="J1096" s="116">
        <v>0.60112433340993721</v>
      </c>
      <c r="K1096" s="48">
        <v>0.27625870306886635</v>
      </c>
      <c r="M1096" s="41">
        <v>94</v>
      </c>
      <c r="N1096" s="116" cm="1">
        <f t="array" ref="N1096:W1096">(TRANSPOSE(MMULT(幕後結果!$AB$37:$AK$46, TRANSPOSE(N95:W95))))</f>
        <v>0.52826791863390854</v>
      </c>
      <c r="O1096" s="116">
        <v>0.78924615257609787</v>
      </c>
      <c r="P1096" s="116">
        <v>-0.14132362873614468</v>
      </c>
      <c r="Q1096" s="116">
        <v>-6.2595312465786229E-2</v>
      </c>
      <c r="R1096" s="116">
        <v>-0.9369823616960048</v>
      </c>
      <c r="S1096" s="116">
        <v>0.76420550026354739</v>
      </c>
      <c r="T1096" s="116">
        <v>8.7196388839343192E-2</v>
      </c>
      <c r="U1096" s="116">
        <v>0.74528512371655542</v>
      </c>
      <c r="V1096" s="116">
        <v>1.4015468923588308</v>
      </c>
      <c r="W1096" s="40">
        <v>-0.63791751633677585</v>
      </c>
    </row>
    <row r="1097" spans="1:23" ht="19">
      <c r="A1097" s="85">
        <v>95</v>
      </c>
      <c r="B1097" s="116">
        <v>0.81865930368087492</v>
      </c>
      <c r="C1097" s="116">
        <v>0.81695041443456118</v>
      </c>
      <c r="D1097" s="116">
        <v>0.8805404407348687</v>
      </c>
      <c r="E1097" s="116">
        <v>0.70634095210642456</v>
      </c>
      <c r="F1097" s="116">
        <v>0.37851696553800962</v>
      </c>
      <c r="G1097" s="116">
        <v>0.46022215799413346</v>
      </c>
      <c r="H1097" s="116">
        <v>0.43582026450384448</v>
      </c>
      <c r="I1097" s="116">
        <v>0.67799323858242944</v>
      </c>
      <c r="J1097" s="116">
        <v>0.35179538011981548</v>
      </c>
      <c r="K1097" s="48">
        <v>0.91016773888675528</v>
      </c>
      <c r="M1097" s="41">
        <v>95</v>
      </c>
      <c r="N1097" s="116" cm="1">
        <f t="array" ref="N1097:W1097">(TRANSPOSE(MMULT(幕後結果!$AB$37:$AK$46, TRANSPOSE(N96:W96))))</f>
        <v>0.28552627319994189</v>
      </c>
      <c r="O1097" s="116">
        <v>1.4239649176747704</v>
      </c>
      <c r="P1097" s="116">
        <v>-1.1918735108358898</v>
      </c>
      <c r="Q1097" s="116">
        <v>0.28884627325486434</v>
      </c>
      <c r="R1097" s="116">
        <v>0.14465570989222948</v>
      </c>
      <c r="S1097" s="116">
        <v>0.5653611521035421</v>
      </c>
      <c r="T1097" s="116">
        <v>0.76306749143009278</v>
      </c>
      <c r="U1097" s="116">
        <v>-0.52219729053576591</v>
      </c>
      <c r="V1097" s="116">
        <v>-0.34014274896833202</v>
      </c>
      <c r="W1097" s="40">
        <v>0.67817143208896735</v>
      </c>
    </row>
    <row r="1098" spans="1:23" ht="19">
      <c r="A1098" s="85">
        <v>96</v>
      </c>
      <c r="B1098" s="116">
        <v>0.43028258207903236</v>
      </c>
      <c r="C1098" s="116">
        <v>0.10978092203250966</v>
      </c>
      <c r="D1098" s="116">
        <v>1.7758652633925065E-2</v>
      </c>
      <c r="E1098" s="116">
        <v>0.13258080233702341</v>
      </c>
      <c r="F1098" s="116">
        <v>6.8757784355896412E-2</v>
      </c>
      <c r="G1098" s="116">
        <v>5.3582850026972384E-2</v>
      </c>
      <c r="H1098" s="116">
        <v>0.83667886360635513</v>
      </c>
      <c r="I1098" s="116">
        <v>0.2409811158033035</v>
      </c>
      <c r="J1098" s="116">
        <v>0.56368275936192558</v>
      </c>
      <c r="K1098" s="48">
        <v>0.1219334788505817</v>
      </c>
      <c r="M1098" s="41">
        <v>96</v>
      </c>
      <c r="N1098" s="116" cm="1">
        <f t="array" ref="N1098:W1098">(TRANSPOSE(MMULT(幕後結果!$AB$37:$AK$46, TRANSPOSE(N97:W97))))</f>
        <v>1.3498876667370787</v>
      </c>
      <c r="O1098" s="116">
        <v>1.4191890371834113</v>
      </c>
      <c r="P1098" s="116">
        <v>1.5537242188323495</v>
      </c>
      <c r="Q1098" s="116">
        <v>0.73474661536057106</v>
      </c>
      <c r="R1098" s="116">
        <v>0.65688372401075523</v>
      </c>
      <c r="S1098" s="116">
        <v>0.72331484833430015</v>
      </c>
      <c r="T1098" s="116">
        <v>0.66325760595353134</v>
      </c>
      <c r="U1098" s="116">
        <v>-4.5665117153415147E-2</v>
      </c>
      <c r="V1098" s="116">
        <v>0.59363018324890238</v>
      </c>
      <c r="W1098" s="40">
        <v>-0.20484273061557384</v>
      </c>
    </row>
    <row r="1099" spans="1:23" ht="19">
      <c r="A1099" s="85">
        <v>97</v>
      </c>
      <c r="B1099" s="116">
        <v>0.74749249763145764</v>
      </c>
      <c r="C1099" s="116">
        <v>0.16007402409129723</v>
      </c>
      <c r="D1099" s="116">
        <v>0.68102507065631812</v>
      </c>
      <c r="E1099" s="116">
        <v>0.84911292643523772</v>
      </c>
      <c r="F1099" s="116">
        <v>0.70781047003919917</v>
      </c>
      <c r="G1099" s="116">
        <v>0.47497574906123208</v>
      </c>
      <c r="H1099" s="116">
        <v>0.37831015299435466</v>
      </c>
      <c r="I1099" s="116">
        <v>0.49905540796229797</v>
      </c>
      <c r="J1099" s="116">
        <v>0.87367088501295442</v>
      </c>
      <c r="K1099" s="48">
        <v>0.39199617397607267</v>
      </c>
      <c r="M1099" s="41">
        <v>97</v>
      </c>
      <c r="N1099" s="116" cm="1">
        <f t="array" ref="N1099:W1099">(TRANSPOSE(MMULT(幕後結果!$AB$37:$AK$46, TRANSPOSE(N98:W98))))</f>
        <v>-0.28273548830682088</v>
      </c>
      <c r="O1099" s="116">
        <v>-1.0829808257647875</v>
      </c>
      <c r="P1099" s="116">
        <v>-0.71893946627230521</v>
      </c>
      <c r="Q1099" s="116">
        <v>0.7718678600003045</v>
      </c>
      <c r="R1099" s="116">
        <v>-1.3611281840693674</v>
      </c>
      <c r="S1099" s="116">
        <v>0.85544025698003989</v>
      </c>
      <c r="T1099" s="116">
        <v>-4.2248323219370318E-2</v>
      </c>
      <c r="U1099" s="116">
        <v>0.39696611266950321</v>
      </c>
      <c r="V1099" s="116">
        <v>-0.68928291200384062</v>
      </c>
      <c r="W1099" s="40">
        <v>0.97148695708935573</v>
      </c>
    </row>
    <row r="1100" spans="1:23" ht="19">
      <c r="A1100" s="85">
        <v>98</v>
      </c>
      <c r="B1100" s="116">
        <v>0.92788828143164537</v>
      </c>
      <c r="C1100" s="116">
        <v>0.85783044200326031</v>
      </c>
      <c r="D1100" s="116">
        <v>0.13401758780616801</v>
      </c>
      <c r="E1100" s="116">
        <v>0.13570309767747557</v>
      </c>
      <c r="F1100" s="116">
        <v>0.21222675677388558</v>
      </c>
      <c r="G1100" s="116">
        <v>0.38766473777499999</v>
      </c>
      <c r="H1100" s="116">
        <v>0.87016307453941022</v>
      </c>
      <c r="I1100" s="116">
        <v>0.71192029939226198</v>
      </c>
      <c r="J1100" s="116">
        <v>0.48870953882068924</v>
      </c>
      <c r="K1100" s="48">
        <v>0.26761998246429819</v>
      </c>
      <c r="M1100" s="41">
        <v>98</v>
      </c>
      <c r="N1100" s="116" cm="1">
        <f t="array" ref="N1100:W1100">(TRANSPOSE(MMULT(幕後結果!$AB$37:$AK$46, TRANSPOSE(N99:W99))))</f>
        <v>-0.27392118622090583</v>
      </c>
      <c r="O1100" s="116">
        <v>0.60699196909405173</v>
      </c>
      <c r="P1100" s="116">
        <v>0.49230895720799384</v>
      </c>
      <c r="Q1100" s="116">
        <v>-1.2019191236147062</v>
      </c>
      <c r="R1100" s="116">
        <v>-6.9297595768706838E-2</v>
      </c>
      <c r="S1100" s="116">
        <v>-0.96536279342227405</v>
      </c>
      <c r="T1100" s="116">
        <v>-1.4187777188409039</v>
      </c>
      <c r="U1100" s="116">
        <v>2.6481352227498423E-2</v>
      </c>
      <c r="V1100" s="116">
        <v>-0.824597494058666</v>
      </c>
      <c r="W1100" s="40">
        <v>-1.0168609403524669</v>
      </c>
    </row>
    <row r="1101" spans="1:23" ht="19">
      <c r="A1101" s="85">
        <v>99</v>
      </c>
      <c r="B1101" s="116">
        <v>0.5339272639170114</v>
      </c>
      <c r="C1101" s="116">
        <v>0.50500563834052348</v>
      </c>
      <c r="D1101" s="116">
        <v>0.36333800734520283</v>
      </c>
      <c r="E1101" s="116">
        <v>0.18417007206381864</v>
      </c>
      <c r="F1101" s="116">
        <v>0.21363687768370121</v>
      </c>
      <c r="G1101" s="116">
        <v>0.97214197996717355</v>
      </c>
      <c r="H1101" s="116">
        <v>0.94719281638495945</v>
      </c>
      <c r="I1101" s="116">
        <v>0.80874276521402022</v>
      </c>
      <c r="J1101" s="116">
        <v>0.58045978912663765</v>
      </c>
      <c r="K1101" s="48">
        <v>0.11007576022382426</v>
      </c>
      <c r="M1101" s="41">
        <v>99</v>
      </c>
      <c r="N1101" s="116" cm="1">
        <f t="array" ref="N1101:W1101">(TRANSPOSE(MMULT(幕後結果!$AB$37:$AK$46, TRANSPOSE(N100:W100))))</f>
        <v>0.67484110946112963</v>
      </c>
      <c r="O1101" s="116">
        <v>-0.49534724747355413</v>
      </c>
      <c r="P1101" s="116">
        <v>-0.11757990022882392</v>
      </c>
      <c r="Q1101" s="116">
        <v>-1.3851177391170846</v>
      </c>
      <c r="R1101" s="116">
        <v>0.85451262721595689</v>
      </c>
      <c r="S1101" s="116">
        <v>0.74757008456290741</v>
      </c>
      <c r="T1101" s="116">
        <v>-0.10914696782373384</v>
      </c>
      <c r="U1101" s="116">
        <v>-1.0536879762172986</v>
      </c>
      <c r="V1101" s="116">
        <v>-0.37681944927875177</v>
      </c>
      <c r="W1101" s="40">
        <v>-0.17196410962554459</v>
      </c>
    </row>
    <row r="1102" spans="1:23" ht="19">
      <c r="A1102" s="85">
        <v>100</v>
      </c>
      <c r="B1102" s="116">
        <v>0.58929693914565418</v>
      </c>
      <c r="C1102" s="116">
        <v>0.98073528577956814</v>
      </c>
      <c r="D1102" s="116">
        <v>0.97123468499893995</v>
      </c>
      <c r="E1102" s="116">
        <v>0.844821142384796</v>
      </c>
      <c r="F1102" s="116">
        <v>0.98657977049424739</v>
      </c>
      <c r="G1102" s="116">
        <v>0.49707293665093477</v>
      </c>
      <c r="H1102" s="116">
        <v>0.6460792113733953</v>
      </c>
      <c r="I1102" s="116">
        <v>0.7117085965876162</v>
      </c>
      <c r="J1102" s="116">
        <v>0.5023897365426373</v>
      </c>
      <c r="K1102" s="48">
        <v>0.49036014647691117</v>
      </c>
      <c r="M1102" s="41">
        <v>100</v>
      </c>
      <c r="N1102" s="116" cm="1">
        <f t="array" ref="N1102:W1102">(TRANSPOSE(MMULT(幕後結果!$AB$37:$AK$46, TRANSPOSE(N101:W101))))</f>
        <v>2.0209990947315322</v>
      </c>
      <c r="O1102" s="116">
        <v>0.36192108608908113</v>
      </c>
      <c r="P1102" s="116">
        <v>0.95806553118775428</v>
      </c>
      <c r="Q1102" s="116">
        <v>-0.6218316708749525</v>
      </c>
      <c r="R1102" s="116">
        <v>-0.3684200817038184</v>
      </c>
      <c r="S1102" s="116">
        <v>-9.0330195880029995E-2</v>
      </c>
      <c r="T1102" s="116">
        <v>-0.52021248585600144</v>
      </c>
      <c r="U1102" s="116">
        <v>2.3716567416365111</v>
      </c>
      <c r="V1102" s="116">
        <v>-0.38637225032147055</v>
      </c>
      <c r="W1102" s="40">
        <v>0.90326139782137749</v>
      </c>
    </row>
    <row r="1103" spans="1:23" ht="19">
      <c r="A1103" s="85">
        <v>101</v>
      </c>
      <c r="B1103" s="116">
        <v>0.67022179288431549</v>
      </c>
      <c r="C1103" s="116">
        <v>0.69658389176295876</v>
      </c>
      <c r="D1103" s="116">
        <v>0.5109310374585545</v>
      </c>
      <c r="E1103" s="116">
        <v>0.31368011671385254</v>
      </c>
      <c r="F1103" s="116">
        <v>0.4102015145552611</v>
      </c>
      <c r="G1103" s="116">
        <v>6.6220591372454507E-3</v>
      </c>
      <c r="H1103" s="116">
        <v>0.10435273551406365</v>
      </c>
      <c r="I1103" s="116">
        <v>0.59938240976915313</v>
      </c>
      <c r="J1103" s="116">
        <v>0.61991463407187331</v>
      </c>
      <c r="K1103" s="48">
        <v>0.8007263372435911</v>
      </c>
      <c r="M1103" s="41">
        <v>101</v>
      </c>
      <c r="N1103" s="116" cm="1">
        <f t="array" ref="N1103:W1103">(TRANSPOSE(MMULT(幕後結果!$AB$37:$AK$46, TRANSPOSE(N102:W102))))</f>
        <v>-0.20082820205616753</v>
      </c>
      <c r="O1103" s="116">
        <v>0.60930401314801352</v>
      </c>
      <c r="P1103" s="116">
        <v>-0.27530824390890951</v>
      </c>
      <c r="Q1103" s="116">
        <v>0.73593327157178434</v>
      </c>
      <c r="R1103" s="116">
        <v>-0.95628146679818171</v>
      </c>
      <c r="S1103" s="116">
        <v>0.49551310296700796</v>
      </c>
      <c r="T1103" s="116">
        <v>-0.54096174430918553</v>
      </c>
      <c r="U1103" s="116">
        <v>-1.2514583747203067</v>
      </c>
      <c r="V1103" s="116">
        <v>-4.5986404755371094E-2</v>
      </c>
      <c r="W1103" s="40">
        <v>0.36994804048674268</v>
      </c>
    </row>
    <row r="1104" spans="1:23" ht="19">
      <c r="A1104" s="85">
        <v>102</v>
      </c>
      <c r="B1104" s="116">
        <v>0.92533743304796068</v>
      </c>
      <c r="C1104" s="116">
        <v>0.30192980571391947</v>
      </c>
      <c r="D1104" s="116">
        <v>0.43735797906628537</v>
      </c>
      <c r="E1104" s="116">
        <v>0.42460776832880409</v>
      </c>
      <c r="F1104" s="116">
        <v>0.49163428931792708</v>
      </c>
      <c r="G1104" s="116">
        <v>0.96284165409419997</v>
      </c>
      <c r="H1104" s="116">
        <v>0.41424908943738048</v>
      </c>
      <c r="I1104" s="116">
        <v>0.47869529901485763</v>
      </c>
      <c r="J1104" s="116">
        <v>1.4124418485514045E-2</v>
      </c>
      <c r="K1104" s="48">
        <v>0.28866869333031597</v>
      </c>
      <c r="M1104" s="41">
        <v>102</v>
      </c>
      <c r="N1104" s="116" cm="1">
        <f t="array" ref="N1104:W1104">(TRANSPOSE(MMULT(幕後結果!$AB$37:$AK$46, TRANSPOSE(N103:W103))))</f>
        <v>-1.1856971136339622</v>
      </c>
      <c r="O1104" s="116">
        <v>1.0479058167850659</v>
      </c>
      <c r="P1104" s="116">
        <v>-1.1823512319921212</v>
      </c>
      <c r="Q1104" s="116">
        <v>-0.42773015649206769</v>
      </c>
      <c r="R1104" s="116">
        <v>-1.0914575106164579</v>
      </c>
      <c r="S1104" s="116">
        <v>0.90988623072571839</v>
      </c>
      <c r="T1104" s="116">
        <v>-0.15700417493186514</v>
      </c>
      <c r="U1104" s="116">
        <v>-2.5905535207971329</v>
      </c>
      <c r="V1104" s="116">
        <v>-0.39823555280768663</v>
      </c>
      <c r="W1104" s="40">
        <v>-1.5207981398604031</v>
      </c>
    </row>
    <row r="1105" spans="1:23" ht="19">
      <c r="A1105" s="85">
        <v>103</v>
      </c>
      <c r="B1105" s="116">
        <v>0.53179916840940233</v>
      </c>
      <c r="C1105" s="116">
        <v>0.89590604803901885</v>
      </c>
      <c r="D1105" s="116">
        <v>0.82358472265658289</v>
      </c>
      <c r="E1105" s="116">
        <v>0.34310166250587337</v>
      </c>
      <c r="F1105" s="116">
        <v>0.71838664552027121</v>
      </c>
      <c r="G1105" s="116">
        <v>0.36947669926310045</v>
      </c>
      <c r="H1105" s="116">
        <v>0.38868527955124188</v>
      </c>
      <c r="I1105" s="116">
        <v>0.83718447737651447</v>
      </c>
      <c r="J1105" s="116">
        <v>0.97391123139304203</v>
      </c>
      <c r="K1105" s="48">
        <v>0.23187008010317656</v>
      </c>
      <c r="M1105" s="41">
        <v>103</v>
      </c>
      <c r="N1105" s="116" cm="1">
        <f t="array" ref="N1105:W1105">(TRANSPOSE(MMULT(幕後結果!$AB$37:$AK$46, TRANSPOSE(N104:W104))))</f>
        <v>0.60125129806969813</v>
      </c>
      <c r="O1105" s="116">
        <v>8.2985752247169559E-2</v>
      </c>
      <c r="P1105" s="116">
        <v>1.3388829112999905</v>
      </c>
      <c r="Q1105" s="116">
        <v>-0.82331715240876091</v>
      </c>
      <c r="R1105" s="116">
        <v>-1.4350133171607617</v>
      </c>
      <c r="S1105" s="116">
        <v>-0.97733696059068109</v>
      </c>
      <c r="T1105" s="116">
        <v>-0.11668988767750593</v>
      </c>
      <c r="U1105" s="116">
        <v>1.1312833872086638</v>
      </c>
      <c r="V1105" s="116">
        <v>-1.5076610716323042</v>
      </c>
      <c r="W1105" s="40">
        <v>1.2094601784485106</v>
      </c>
    </row>
    <row r="1106" spans="1:23" ht="19">
      <c r="A1106" s="85">
        <v>104</v>
      </c>
      <c r="B1106" s="116">
        <v>5.8599887657018179E-4</v>
      </c>
      <c r="C1106" s="116">
        <v>0.68944853004764117</v>
      </c>
      <c r="D1106" s="116">
        <v>0.81328177594881512</v>
      </c>
      <c r="E1106" s="116">
        <v>0.7055184145061264</v>
      </c>
      <c r="F1106" s="116">
        <v>0.92951240366894106</v>
      </c>
      <c r="G1106" s="116">
        <v>0.86913012536077372</v>
      </c>
      <c r="H1106" s="116">
        <v>0.1705685322612942</v>
      </c>
      <c r="I1106" s="116">
        <v>0.69621864941645617</v>
      </c>
      <c r="J1106" s="116">
        <v>0.49778845511221692</v>
      </c>
      <c r="K1106" s="48">
        <v>0.49839683105417354</v>
      </c>
      <c r="M1106" s="41">
        <v>104</v>
      </c>
      <c r="N1106" s="116" cm="1">
        <f t="array" ref="N1106:W1106">(TRANSPOSE(MMULT(幕後結果!$AB$37:$AK$46, TRANSPOSE(N105:W105))))</f>
        <v>-1.0541344402472315</v>
      </c>
      <c r="O1106" s="116">
        <v>-0.5140101650854968</v>
      </c>
      <c r="P1106" s="116">
        <v>-2.1887505833072569</v>
      </c>
      <c r="Q1106" s="116">
        <v>-1.1262401127693538</v>
      </c>
      <c r="R1106" s="116">
        <v>-1.8456918667531941</v>
      </c>
      <c r="S1106" s="116">
        <v>-1.2046734171223419</v>
      </c>
      <c r="T1106" s="116">
        <v>-0.2272829760836273</v>
      </c>
      <c r="U1106" s="116">
        <v>-1.2251673454431207</v>
      </c>
      <c r="V1106" s="116">
        <v>0.26587065261357712</v>
      </c>
      <c r="W1106" s="40">
        <v>-0.2648162099189858</v>
      </c>
    </row>
    <row r="1107" spans="1:23" ht="19">
      <c r="A1107" s="85">
        <v>105</v>
      </c>
      <c r="B1107" s="116">
        <v>0.43944535976501897</v>
      </c>
      <c r="C1107" s="116">
        <v>0.31143768180647435</v>
      </c>
      <c r="D1107" s="116">
        <v>0.24142134710251706</v>
      </c>
      <c r="E1107" s="116">
        <v>0.42733392583422325</v>
      </c>
      <c r="F1107" s="116">
        <v>0.83941358752769779</v>
      </c>
      <c r="G1107" s="116">
        <v>0.79362760256738296</v>
      </c>
      <c r="H1107" s="116">
        <v>0.41615555081866584</v>
      </c>
      <c r="I1107" s="116">
        <v>0.20817525412514892</v>
      </c>
      <c r="J1107" s="116">
        <v>0.40325764648445528</v>
      </c>
      <c r="K1107" s="48">
        <v>0.20573223859028777</v>
      </c>
      <c r="M1107" s="41">
        <v>105</v>
      </c>
      <c r="N1107" s="116" cm="1">
        <f t="array" ref="N1107:W1107">(TRANSPOSE(MMULT(幕後結果!$AB$37:$AK$46, TRANSPOSE(N106:W106))))</f>
        <v>0.87146338008741497</v>
      </c>
      <c r="O1107" s="116">
        <v>0.20892466444031504</v>
      </c>
      <c r="P1107" s="116">
        <v>0.36676358113192598</v>
      </c>
      <c r="Q1107" s="116">
        <v>1.2856738916872472</v>
      </c>
      <c r="R1107" s="116">
        <v>1.8168357361968313</v>
      </c>
      <c r="S1107" s="116">
        <v>-0.14444656953910229</v>
      </c>
      <c r="T1107" s="116">
        <v>-8.522469220407014E-2</v>
      </c>
      <c r="U1107" s="116">
        <v>0.2214451425759042</v>
      </c>
      <c r="V1107" s="116">
        <v>0.16826136013749243</v>
      </c>
      <c r="W1107" s="40">
        <v>1.0210016364644063</v>
      </c>
    </row>
    <row r="1108" spans="1:23" ht="19">
      <c r="A1108" s="85">
        <v>106</v>
      </c>
      <c r="B1108" s="116">
        <v>0.61031350698285847</v>
      </c>
      <c r="C1108" s="116">
        <v>0.213467633953345</v>
      </c>
      <c r="D1108" s="116">
        <v>0.50158991574784695</v>
      </c>
      <c r="E1108" s="116">
        <v>0.24936826799484701</v>
      </c>
      <c r="F1108" s="116">
        <v>0.29018289957125365</v>
      </c>
      <c r="G1108" s="116">
        <v>0.55150226154394377</v>
      </c>
      <c r="H1108" s="116">
        <v>5.6290178638734423E-2</v>
      </c>
      <c r="I1108" s="116">
        <v>0.45124925602736377</v>
      </c>
      <c r="J1108" s="116">
        <v>0.43767868825617651</v>
      </c>
      <c r="K1108" s="48">
        <v>0.63908633769544321</v>
      </c>
      <c r="M1108" s="41">
        <v>106</v>
      </c>
      <c r="N1108" s="116" cm="1">
        <f t="array" ref="N1108:W1108">(TRANSPOSE(MMULT(幕後結果!$AB$37:$AK$46, TRANSPOSE(N107:W107))))</f>
        <v>-2.6506441203203126</v>
      </c>
      <c r="O1108" s="116">
        <v>-0.45450091412119009</v>
      </c>
      <c r="P1108" s="116">
        <v>-1.2501439775917189</v>
      </c>
      <c r="Q1108" s="116">
        <v>0.68738734794364342</v>
      </c>
      <c r="R1108" s="116">
        <v>0.33449484862853873</v>
      </c>
      <c r="S1108" s="116">
        <v>-0.44622356457848056</v>
      </c>
      <c r="T1108" s="116">
        <v>1.5884862555967747</v>
      </c>
      <c r="U1108" s="116">
        <v>-0.7751506479659056</v>
      </c>
      <c r="V1108" s="116">
        <v>1.1992539774237163</v>
      </c>
      <c r="W1108" s="40">
        <v>0.13816637300064327</v>
      </c>
    </row>
    <row r="1109" spans="1:23" ht="19">
      <c r="A1109" s="85">
        <v>107</v>
      </c>
      <c r="B1109" s="116">
        <v>5.505914795074407E-2</v>
      </c>
      <c r="C1109" s="116">
        <v>0.9279408315509694</v>
      </c>
      <c r="D1109" s="116">
        <v>0.23668067512951452</v>
      </c>
      <c r="E1109" s="116">
        <v>0.23231991608244495</v>
      </c>
      <c r="F1109" s="116">
        <v>0.14013369842545131</v>
      </c>
      <c r="G1109" s="116">
        <v>0.91369341203414112</v>
      </c>
      <c r="H1109" s="116">
        <v>0.46055887483301006</v>
      </c>
      <c r="I1109" s="116">
        <v>0.3170963377363063</v>
      </c>
      <c r="J1109" s="116">
        <v>0.30915142142219532</v>
      </c>
      <c r="K1109" s="48">
        <v>0.9824931126197578</v>
      </c>
      <c r="M1109" s="41">
        <v>107</v>
      </c>
      <c r="N1109" s="116" cm="1">
        <f t="array" ref="N1109:W1109">(TRANSPOSE(MMULT(幕後結果!$AB$37:$AK$46, TRANSPOSE(N108:W108))))</f>
        <v>0.50190153562061501</v>
      </c>
      <c r="O1109" s="116">
        <v>0.15799272072727871</v>
      </c>
      <c r="P1109" s="116">
        <v>2.9273626629762184E-3</v>
      </c>
      <c r="Q1109" s="116">
        <v>-0.40167588450198155</v>
      </c>
      <c r="R1109" s="116">
        <v>0.54798152396556432</v>
      </c>
      <c r="S1109" s="116">
        <v>2.2773563284148164</v>
      </c>
      <c r="T1109" s="116">
        <v>0.56006872003627772</v>
      </c>
      <c r="U1109" s="116">
        <v>1.2099532879057173</v>
      </c>
      <c r="V1109" s="116">
        <v>0.18950019510161525</v>
      </c>
      <c r="W1109" s="40">
        <v>0.37669798198439441</v>
      </c>
    </row>
    <row r="1110" spans="1:23" ht="19">
      <c r="A1110" s="85">
        <v>108</v>
      </c>
      <c r="B1110" s="116">
        <v>0.40897595790617314</v>
      </c>
      <c r="C1110" s="116">
        <v>0.6242635292676586</v>
      </c>
      <c r="D1110" s="116">
        <v>0.93191024636369146</v>
      </c>
      <c r="E1110" s="116">
        <v>0.86356994484048788</v>
      </c>
      <c r="F1110" s="116">
        <v>0.12664292790050125</v>
      </c>
      <c r="G1110" s="116">
        <v>0.38695296302344984</v>
      </c>
      <c r="H1110" s="116">
        <v>0.81564049902597846</v>
      </c>
      <c r="I1110" s="116">
        <v>0.71215019071076857</v>
      </c>
      <c r="J1110" s="116">
        <v>0.60797952592980553</v>
      </c>
      <c r="K1110" s="48">
        <v>0.26563583801029456</v>
      </c>
      <c r="M1110" s="41">
        <v>108</v>
      </c>
      <c r="N1110" s="116" cm="1">
        <f t="array" ref="N1110:W1110">(TRANSPOSE(MMULT(幕後結果!$AB$37:$AK$46, TRANSPOSE(N109:W109))))</f>
        <v>0.31150822217776791</v>
      </c>
      <c r="O1110" s="116">
        <v>-0.51217924666648473</v>
      </c>
      <c r="P1110" s="116">
        <v>5.50722040459048E-2</v>
      </c>
      <c r="Q1110" s="116">
        <v>0.61976072291108608</v>
      </c>
      <c r="R1110" s="116">
        <v>-0.99998042054504921</v>
      </c>
      <c r="S1110" s="116">
        <v>-0.48282897045073836</v>
      </c>
      <c r="T1110" s="116">
        <v>-0.33710528338646878</v>
      </c>
      <c r="U1110" s="116">
        <v>0.42375167388820961</v>
      </c>
      <c r="V1110" s="116">
        <v>0.23110867990799655</v>
      </c>
      <c r="W1110" s="40">
        <v>-0.82186841648031073</v>
      </c>
    </row>
    <row r="1111" spans="1:23" ht="19">
      <c r="A1111" s="85">
        <v>109</v>
      </c>
      <c r="B1111" s="116">
        <v>0.23800766776257865</v>
      </c>
      <c r="C1111" s="116">
        <v>0.1763445564658872</v>
      </c>
      <c r="D1111" s="116">
        <v>0.88671441112277716</v>
      </c>
      <c r="E1111" s="116">
        <v>0.9185806568174284</v>
      </c>
      <c r="F1111" s="116">
        <v>0.64644141460567983</v>
      </c>
      <c r="G1111" s="116">
        <v>0.7271903248108007</v>
      </c>
      <c r="H1111" s="116">
        <v>0.65791962669831894</v>
      </c>
      <c r="I1111" s="116">
        <v>0.32032831314612009</v>
      </c>
      <c r="J1111" s="116">
        <v>6.2595131021069506E-2</v>
      </c>
      <c r="K1111" s="48">
        <v>0.59216627938304023</v>
      </c>
      <c r="M1111" s="41">
        <v>109</v>
      </c>
      <c r="N1111" s="116" cm="1">
        <f t="array" ref="N1111:W1111">(TRANSPOSE(MMULT(幕後結果!$AB$37:$AK$46, TRANSPOSE(N110:W110))))</f>
        <v>1.3490798654131881</v>
      </c>
      <c r="O1111" s="116">
        <v>1.1112303923008333</v>
      </c>
      <c r="P1111" s="116">
        <v>0.24576628593032324</v>
      </c>
      <c r="Q1111" s="116">
        <v>-1.6539852936056483</v>
      </c>
      <c r="R1111" s="116">
        <v>0.76140052109079903</v>
      </c>
      <c r="S1111" s="116">
        <v>0.42676281487232626</v>
      </c>
      <c r="T1111" s="116">
        <v>7.9174521669478803E-2</v>
      </c>
      <c r="U1111" s="116">
        <v>-0.39930791317123771</v>
      </c>
      <c r="V1111" s="116">
        <v>-0.34309002160782354</v>
      </c>
      <c r="W1111" s="40">
        <v>0.39029646608887025</v>
      </c>
    </row>
    <row r="1112" spans="1:23" ht="19">
      <c r="A1112" s="85">
        <v>110</v>
      </c>
      <c r="B1112" s="116">
        <v>0.96655543474831385</v>
      </c>
      <c r="C1112" s="116">
        <v>7.0200350027285863E-2</v>
      </c>
      <c r="D1112" s="116">
        <v>8.6360361963699228E-2</v>
      </c>
      <c r="E1112" s="116">
        <v>0.94544502538165598</v>
      </c>
      <c r="F1112" s="116">
        <v>0.29263288163498435</v>
      </c>
      <c r="G1112" s="116">
        <v>0.7904130764417725</v>
      </c>
      <c r="H1112" s="116">
        <v>0.98726200641931339</v>
      </c>
      <c r="I1112" s="116">
        <v>8.7101943759166467E-2</v>
      </c>
      <c r="J1112" s="116">
        <v>0.98189606284949282</v>
      </c>
      <c r="K1112" s="48">
        <v>0.70003302371081788</v>
      </c>
      <c r="M1112" s="41">
        <v>110</v>
      </c>
      <c r="N1112" s="116" cm="1">
        <f t="array" ref="N1112:W1112">(TRANSPOSE(MMULT(幕後結果!$AB$37:$AK$46, TRANSPOSE(N111:W111))))</f>
        <v>1.3202003044225392</v>
      </c>
      <c r="O1112" s="116">
        <v>-0.56268420589278223</v>
      </c>
      <c r="P1112" s="116">
        <v>1.2959259850752916</v>
      </c>
      <c r="Q1112" s="116">
        <v>-1.1034761542703895</v>
      </c>
      <c r="R1112" s="116">
        <v>0.32809263580554193</v>
      </c>
      <c r="S1112" s="116">
        <v>0.44795686897429449</v>
      </c>
      <c r="T1112" s="116">
        <v>0.61884970528115346</v>
      </c>
      <c r="U1112" s="116">
        <v>-0.24322617122686241</v>
      </c>
      <c r="V1112" s="116">
        <v>0.37389881796510127</v>
      </c>
      <c r="W1112" s="40">
        <v>1.3761496149424846</v>
      </c>
    </row>
    <row r="1113" spans="1:23" ht="19">
      <c r="A1113" s="85">
        <v>111</v>
      </c>
      <c r="B1113" s="116">
        <v>0.13898280283156472</v>
      </c>
      <c r="C1113" s="116">
        <v>0.87258516158680099</v>
      </c>
      <c r="D1113" s="116">
        <v>0.43472688723806052</v>
      </c>
      <c r="E1113" s="116">
        <v>0.4580607421328815</v>
      </c>
      <c r="F1113" s="116">
        <v>3.3053869681186621E-2</v>
      </c>
      <c r="G1113" s="116">
        <v>0.42963998368968559</v>
      </c>
      <c r="H1113" s="116">
        <v>0.42119240299170091</v>
      </c>
      <c r="I1113" s="116">
        <v>3.5883519758776794E-2</v>
      </c>
      <c r="J1113" s="116">
        <v>0.72631652327687024</v>
      </c>
      <c r="K1113" s="48">
        <v>0.40895047649479865</v>
      </c>
      <c r="M1113" s="41">
        <v>111</v>
      </c>
      <c r="N1113" s="116" cm="1">
        <f t="array" ref="N1113:W1113">(TRANSPOSE(MMULT(幕後結果!$AB$37:$AK$46, TRANSPOSE(N112:W112))))</f>
        <v>-0.99774137152567322</v>
      </c>
      <c r="O1113" s="116">
        <v>6.4616733184225117E-2</v>
      </c>
      <c r="P1113" s="116">
        <v>-0.61796884421035603</v>
      </c>
      <c r="Q1113" s="116">
        <v>-0.40567706902650125</v>
      </c>
      <c r="R1113" s="116">
        <v>-0.83295553952874823</v>
      </c>
      <c r="S1113" s="116">
        <v>-1.7960514625201809</v>
      </c>
      <c r="T1113" s="116">
        <v>0.44791504606882004</v>
      </c>
      <c r="U1113" s="116">
        <v>-2.0833361329297206</v>
      </c>
      <c r="V1113" s="116">
        <v>-0.71242019884674557</v>
      </c>
      <c r="W1113" s="40">
        <v>-0.29067582594550578</v>
      </c>
    </row>
    <row r="1114" spans="1:23" ht="19">
      <c r="A1114" s="85">
        <v>112</v>
      </c>
      <c r="B1114" s="116">
        <v>0.22005944256833954</v>
      </c>
      <c r="C1114" s="116">
        <v>0.94229014424405322</v>
      </c>
      <c r="D1114" s="116">
        <v>0.7869220707041682</v>
      </c>
      <c r="E1114" s="116">
        <v>0.72902911361009748</v>
      </c>
      <c r="F1114" s="116">
        <v>0.85610527887928445</v>
      </c>
      <c r="G1114" s="116">
        <v>0.67153230369117112</v>
      </c>
      <c r="H1114" s="116">
        <v>0.48088878551492198</v>
      </c>
      <c r="I1114" s="116">
        <v>0.99145898494244067</v>
      </c>
      <c r="J1114" s="116">
        <v>0.3128725623590749</v>
      </c>
      <c r="K1114" s="48">
        <v>5.4618201067492933E-2</v>
      </c>
      <c r="M1114" s="41">
        <v>112</v>
      </c>
      <c r="N1114" s="116" cm="1">
        <f t="array" ref="N1114:W1114">(TRANSPOSE(MMULT(幕後結果!$AB$37:$AK$46, TRANSPOSE(N113:W113))))</f>
        <v>-0.63815556250126138</v>
      </c>
      <c r="O1114" s="116">
        <v>-0.71538305767849364</v>
      </c>
      <c r="P1114" s="116">
        <v>-0.8094375496818994</v>
      </c>
      <c r="Q1114" s="116">
        <v>1.4848126284024759</v>
      </c>
      <c r="R1114" s="116">
        <v>0.13862399870248598</v>
      </c>
      <c r="S1114" s="116">
        <v>1.0344099521727708</v>
      </c>
      <c r="T1114" s="116">
        <v>0.44168182059216493</v>
      </c>
      <c r="U1114" s="116">
        <v>-1.3252064832038732</v>
      </c>
      <c r="V1114" s="116">
        <v>0.29695136363222951</v>
      </c>
      <c r="W1114" s="40">
        <v>2.8664874286609437E-2</v>
      </c>
    </row>
    <row r="1115" spans="1:23" ht="19">
      <c r="A1115" s="85">
        <v>113</v>
      </c>
      <c r="B1115" s="116">
        <v>0.83471042133928131</v>
      </c>
      <c r="C1115" s="116">
        <v>0.39210359413377582</v>
      </c>
      <c r="D1115" s="116">
        <v>6.2264415510182136E-2</v>
      </c>
      <c r="E1115" s="116">
        <v>0.63656631268094843</v>
      </c>
      <c r="F1115" s="116">
        <v>0.52996652126325161</v>
      </c>
      <c r="G1115" s="116">
        <v>0.19537995265209718</v>
      </c>
      <c r="H1115" s="116">
        <v>0.78714027405726705</v>
      </c>
      <c r="I1115" s="116">
        <v>0.44980627288470498</v>
      </c>
      <c r="J1115" s="116">
        <v>0.1237162756703909</v>
      </c>
      <c r="K1115" s="48">
        <v>0.79005411886235066</v>
      </c>
      <c r="M1115" s="41">
        <v>113</v>
      </c>
      <c r="N1115" s="116" cm="1">
        <f t="array" ref="N1115:W1115">(TRANSPOSE(MMULT(幕後結果!$AB$37:$AK$46, TRANSPOSE(N114:W114))))</f>
        <v>1.1065389223590256</v>
      </c>
      <c r="O1115" s="116">
        <v>0.76110911486576138</v>
      </c>
      <c r="P1115" s="116">
        <v>-0.31471982240890584</v>
      </c>
      <c r="Q1115" s="116">
        <v>0.27575716485596485</v>
      </c>
      <c r="R1115" s="116">
        <v>4.6779015926034256E-2</v>
      </c>
      <c r="S1115" s="116">
        <v>-0.34217152135813167</v>
      </c>
      <c r="T1115" s="116">
        <v>-1.710804852055289</v>
      </c>
      <c r="U1115" s="116">
        <v>0.3243289765748224</v>
      </c>
      <c r="V1115" s="116">
        <v>-0.901796074115913</v>
      </c>
      <c r="W1115" s="40">
        <v>-1.1739998758899435</v>
      </c>
    </row>
    <row r="1116" spans="1:23" ht="19">
      <c r="A1116" s="85">
        <v>114</v>
      </c>
      <c r="B1116" s="116">
        <v>0.29769243430011194</v>
      </c>
      <c r="C1116" s="116">
        <v>0.4321007492846578</v>
      </c>
      <c r="D1116" s="116">
        <v>0.54919100003557997</v>
      </c>
      <c r="E1116" s="116">
        <v>0.5752299987123588</v>
      </c>
      <c r="F1116" s="116">
        <v>0.28905026027345304</v>
      </c>
      <c r="G1116" s="116">
        <v>0.70307733881535683</v>
      </c>
      <c r="H1116" s="116">
        <v>3.3219951017012361E-2</v>
      </c>
      <c r="I1116" s="116">
        <v>9.6857659508852612E-2</v>
      </c>
      <c r="J1116" s="116">
        <v>0.74997162797099293</v>
      </c>
      <c r="K1116" s="48">
        <v>0.84999987371498409</v>
      </c>
      <c r="M1116" s="41">
        <v>114</v>
      </c>
      <c r="N1116" s="116" cm="1">
        <f t="array" ref="N1116:W1116">(TRANSPOSE(MMULT(幕後結果!$AB$37:$AK$46, TRANSPOSE(N115:W115))))</f>
        <v>0.78389315734636422</v>
      </c>
      <c r="O1116" s="116">
        <v>0.49972789442212173</v>
      </c>
      <c r="P1116" s="116">
        <v>-0.22524421391160465</v>
      </c>
      <c r="Q1116" s="116">
        <v>2.0305991045030058E-2</v>
      </c>
      <c r="R1116" s="116">
        <v>3.2690462104134149E-2</v>
      </c>
      <c r="S1116" s="116">
        <v>-0.40034533296095048</v>
      </c>
      <c r="T1116" s="116">
        <v>-1.9273972461830673</v>
      </c>
      <c r="U1116" s="116">
        <v>0.84334892299147501</v>
      </c>
      <c r="V1116" s="116">
        <v>-1.9150787034480654</v>
      </c>
      <c r="W1116" s="40">
        <v>8.9896762862437224E-2</v>
      </c>
    </row>
    <row r="1117" spans="1:23" ht="19">
      <c r="A1117" s="85">
        <v>115</v>
      </c>
      <c r="B1117" s="116">
        <v>0.91113630116519917</v>
      </c>
      <c r="C1117" s="116">
        <v>0.87383411291661028</v>
      </c>
      <c r="D1117" s="116">
        <v>0.84333893477296273</v>
      </c>
      <c r="E1117" s="116">
        <v>0.31349106598049969</v>
      </c>
      <c r="F1117" s="116">
        <v>2.8467732105449617E-2</v>
      </c>
      <c r="G1117" s="116">
        <v>0.74836898322328649</v>
      </c>
      <c r="H1117" s="116">
        <v>0.98544575195501571</v>
      </c>
      <c r="I1117" s="116">
        <v>0.56120524752408607</v>
      </c>
      <c r="J1117" s="116">
        <v>4.8268744700963095E-2</v>
      </c>
      <c r="K1117" s="48">
        <v>0.94951834513341615</v>
      </c>
      <c r="M1117" s="41">
        <v>115</v>
      </c>
      <c r="N1117" s="116" cm="1">
        <f t="array" ref="N1117:W1117">(TRANSPOSE(MMULT(幕後結果!$AB$37:$AK$46, TRANSPOSE(N116:W116))))</f>
        <v>-1.0015491612404137</v>
      </c>
      <c r="O1117" s="116">
        <v>-1.0375781030681257</v>
      </c>
      <c r="P1117" s="116">
        <v>-1.0941323279617967</v>
      </c>
      <c r="Q1117" s="116">
        <v>-0.28906624898611188</v>
      </c>
      <c r="R1117" s="116">
        <v>-0.13726492324379402</v>
      </c>
      <c r="S1117" s="116">
        <v>-4.2993098049892042E-2</v>
      </c>
      <c r="T1117" s="116">
        <v>0.76250259723040237</v>
      </c>
      <c r="U1117" s="116">
        <v>-0.16952357745110302</v>
      </c>
      <c r="V1117" s="116">
        <v>-0.77236823015523881</v>
      </c>
      <c r="W1117" s="40">
        <v>-0.16969568267637414</v>
      </c>
    </row>
    <row r="1118" spans="1:23" ht="19">
      <c r="A1118" s="85">
        <v>116</v>
      </c>
      <c r="B1118" s="116">
        <v>0.31411899977679547</v>
      </c>
      <c r="C1118" s="116">
        <v>0.97475668427079509</v>
      </c>
      <c r="D1118" s="116">
        <v>0.16506031164025226</v>
      </c>
      <c r="E1118" s="116">
        <v>0.6159638302751731</v>
      </c>
      <c r="F1118" s="116">
        <v>0.5174821181973801</v>
      </c>
      <c r="G1118" s="116">
        <v>0.28017676080638121</v>
      </c>
      <c r="H1118" s="116">
        <v>0.3786204694724209</v>
      </c>
      <c r="I1118" s="116">
        <v>4.5939168058904301E-2</v>
      </c>
      <c r="J1118" s="116">
        <v>0.11904170457840246</v>
      </c>
      <c r="K1118" s="48">
        <v>0.33549092794228885</v>
      </c>
      <c r="M1118" s="41">
        <v>116</v>
      </c>
      <c r="N1118" s="116" cm="1">
        <f t="array" ref="N1118:W1118">(TRANSPOSE(MMULT(幕後結果!$AB$37:$AK$46, TRANSPOSE(N117:W117))))</f>
        <v>-0.14070837907091707</v>
      </c>
      <c r="O1118" s="116">
        <v>-1.0299125996923937</v>
      </c>
      <c r="P1118" s="116">
        <v>-6.576433328469955E-2</v>
      </c>
      <c r="Q1118" s="116">
        <v>0.7665031939200998</v>
      </c>
      <c r="R1118" s="116">
        <v>-1.0424051740648321</v>
      </c>
      <c r="S1118" s="116">
        <v>-0.9693317181581419</v>
      </c>
      <c r="T1118" s="116">
        <v>1.9000462575440351</v>
      </c>
      <c r="U1118" s="116">
        <v>7.3871181060843782E-2</v>
      </c>
      <c r="V1118" s="116">
        <v>1.2779604448828916</v>
      </c>
      <c r="W1118" s="40">
        <v>-0.64439633419697229</v>
      </c>
    </row>
    <row r="1119" spans="1:23" ht="19">
      <c r="A1119" s="85">
        <v>117</v>
      </c>
      <c r="B1119" s="116">
        <v>1.4149798486829512E-2</v>
      </c>
      <c r="C1119" s="116">
        <v>0.95823459850659254</v>
      </c>
      <c r="D1119" s="116">
        <v>0.53845096305719831</v>
      </c>
      <c r="E1119" s="116">
        <v>3.4307636289222287E-2</v>
      </c>
      <c r="F1119" s="116">
        <v>0.40565900151089118</v>
      </c>
      <c r="G1119" s="116">
        <v>0.30228925539463436</v>
      </c>
      <c r="H1119" s="116">
        <v>0.97476544535385301</v>
      </c>
      <c r="I1119" s="116">
        <v>0.46415945322674701</v>
      </c>
      <c r="J1119" s="116">
        <v>0.78648297505019849</v>
      </c>
      <c r="K1119" s="48">
        <v>0.68181921601963724</v>
      </c>
      <c r="M1119" s="41">
        <v>117</v>
      </c>
      <c r="N1119" s="116" cm="1">
        <f t="array" ref="N1119:W1119">(TRANSPOSE(MMULT(幕後結果!$AB$37:$AK$46, TRANSPOSE(N118:W118))))</f>
        <v>-0.50206713708148576</v>
      </c>
      <c r="O1119" s="116">
        <v>-0.76474539450502677</v>
      </c>
      <c r="P1119" s="116">
        <v>-0.6515840345292826</v>
      </c>
      <c r="Q1119" s="116">
        <v>-0.3509577553285782</v>
      </c>
      <c r="R1119" s="116">
        <v>-1.3331460618610194</v>
      </c>
      <c r="S1119" s="116">
        <v>-1.7352594186127377</v>
      </c>
      <c r="T1119" s="116">
        <v>-0.56322224611898086</v>
      </c>
      <c r="U1119" s="116">
        <v>1.9052697719758167</v>
      </c>
      <c r="V1119" s="116">
        <v>-0.94215286020568012</v>
      </c>
      <c r="W1119" s="40">
        <v>1.3653115583436914</v>
      </c>
    </row>
    <row r="1120" spans="1:23" ht="19">
      <c r="A1120" s="85">
        <v>118</v>
      </c>
      <c r="B1120" s="116">
        <v>9.0499604294961733E-2</v>
      </c>
      <c r="C1120" s="116">
        <v>7.1233931785750215E-3</v>
      </c>
      <c r="D1120" s="116">
        <v>0.22416701018301222</v>
      </c>
      <c r="E1120" s="116">
        <v>0.37073704544899266</v>
      </c>
      <c r="F1120" s="116">
        <v>0.24825766460165499</v>
      </c>
      <c r="G1120" s="116">
        <v>0.45525030762456575</v>
      </c>
      <c r="H1120" s="116">
        <v>0.94715946562572584</v>
      </c>
      <c r="I1120" s="116">
        <v>0.27076117609696282</v>
      </c>
      <c r="J1120" s="116">
        <v>0.39904141549163086</v>
      </c>
      <c r="K1120" s="48">
        <v>0.6923430960661443</v>
      </c>
      <c r="M1120" s="41">
        <v>118</v>
      </c>
      <c r="N1120" s="116" cm="1">
        <f t="array" ref="N1120:W1120">(TRANSPOSE(MMULT(幕後結果!$AB$37:$AK$46, TRANSPOSE(N119:W119))))</f>
        <v>-0.84581904238569394</v>
      </c>
      <c r="O1120" s="116">
        <v>0.76706684841397899</v>
      </c>
      <c r="P1120" s="116">
        <v>0.17083303319942905</v>
      </c>
      <c r="Q1120" s="116">
        <v>-0.30407866867858124</v>
      </c>
      <c r="R1120" s="116">
        <v>1.2465388705690332</v>
      </c>
      <c r="S1120" s="116">
        <v>-7.4512674917426081E-2</v>
      </c>
      <c r="T1120" s="116">
        <v>-0.58872136798018526</v>
      </c>
      <c r="U1120" s="116">
        <v>-0.26042294648053271</v>
      </c>
      <c r="V1120" s="116">
        <v>-0.94433160379755909</v>
      </c>
      <c r="W1120" s="40">
        <v>2.0274010774617102</v>
      </c>
    </row>
    <row r="1121" spans="1:23" ht="19">
      <c r="A1121" s="85">
        <v>119</v>
      </c>
      <c r="B1121" s="116">
        <v>0.59260870945305388</v>
      </c>
      <c r="C1121" s="116">
        <v>0.4948957634792932</v>
      </c>
      <c r="D1121" s="116">
        <v>0.13758391800019476</v>
      </c>
      <c r="E1121" s="116">
        <v>0.68828419833077858</v>
      </c>
      <c r="F1121" s="116">
        <v>0.38359771676601229</v>
      </c>
      <c r="G1121" s="116">
        <v>0.2663312078300728</v>
      </c>
      <c r="H1121" s="116">
        <v>0.74148496127292685</v>
      </c>
      <c r="I1121" s="116">
        <v>0.68481765834153374</v>
      </c>
      <c r="J1121" s="116">
        <v>7.6380307618172827E-2</v>
      </c>
      <c r="K1121" s="48">
        <v>0.34518936324310356</v>
      </c>
      <c r="M1121" s="41">
        <v>119</v>
      </c>
      <c r="N1121" s="116" cm="1">
        <f t="array" ref="N1121:W1121">(TRANSPOSE(MMULT(幕後結果!$AB$37:$AK$46, TRANSPOSE(N120:W120))))</f>
        <v>-0.11113403648744825</v>
      </c>
      <c r="O1121" s="116">
        <v>1.1775121952461165E-2</v>
      </c>
      <c r="P1121" s="116">
        <v>0.54166354570551656</v>
      </c>
      <c r="Q1121" s="116">
        <v>-0.18134187968484394</v>
      </c>
      <c r="R1121" s="116">
        <v>-0.94751517722735223</v>
      </c>
      <c r="S1121" s="116">
        <v>-0.93626165431561781</v>
      </c>
      <c r="T1121" s="116">
        <v>-0.94017299398851184</v>
      </c>
      <c r="U1121" s="116">
        <v>8.474810973032959E-3</v>
      </c>
      <c r="V1121" s="116">
        <v>0.58208685398208837</v>
      </c>
      <c r="W1121" s="40">
        <v>-1.872561608586423</v>
      </c>
    </row>
    <row r="1122" spans="1:23" ht="19">
      <c r="A1122" s="85">
        <v>120</v>
      </c>
      <c r="B1122" s="116">
        <v>0.61136786836936619</v>
      </c>
      <c r="C1122" s="116">
        <v>0.18940066432941105</v>
      </c>
      <c r="D1122" s="116">
        <v>0.41329768251386767</v>
      </c>
      <c r="E1122" s="116">
        <v>0.73418492011945857</v>
      </c>
      <c r="F1122" s="116">
        <v>0.29734099104455791</v>
      </c>
      <c r="G1122" s="116">
        <v>0.63324156452041791</v>
      </c>
      <c r="H1122" s="116">
        <v>0.238919579288974</v>
      </c>
      <c r="I1122" s="116">
        <v>0.56728593669367755</v>
      </c>
      <c r="J1122" s="116">
        <v>0.52959900650361313</v>
      </c>
      <c r="K1122" s="48">
        <v>0.61760734379146065</v>
      </c>
      <c r="M1122" s="41">
        <v>120</v>
      </c>
      <c r="N1122" s="116" cm="1">
        <f t="array" ref="N1122:W1122">(TRANSPOSE(MMULT(幕後結果!$AB$37:$AK$46, TRANSPOSE(N121:W121))))</f>
        <v>1.231473191403984</v>
      </c>
      <c r="O1122" s="116">
        <v>-0.35106520429120203</v>
      </c>
      <c r="P1122" s="116">
        <v>0.88159075813865595</v>
      </c>
      <c r="Q1122" s="116">
        <v>2.1298936470793453</v>
      </c>
      <c r="R1122" s="116">
        <v>1.6434418470255934</v>
      </c>
      <c r="S1122" s="116">
        <v>0.96051555370731301</v>
      </c>
      <c r="T1122" s="116">
        <v>-8.1177825304510898E-2</v>
      </c>
      <c r="U1122" s="116">
        <v>-4.5899175526188829E-2</v>
      </c>
      <c r="V1122" s="116">
        <v>-0.18597853554247495</v>
      </c>
      <c r="W1122" s="40">
        <v>0.23495501005809538</v>
      </c>
    </row>
    <row r="1123" spans="1:23" ht="19">
      <c r="A1123" s="85">
        <v>121</v>
      </c>
      <c r="B1123" s="116">
        <v>0.94324936029831963</v>
      </c>
      <c r="C1123" s="116">
        <v>0.9567622310518924</v>
      </c>
      <c r="D1123" s="116">
        <v>0.81801630494898792</v>
      </c>
      <c r="E1123" s="116">
        <v>0.76636636459585095</v>
      </c>
      <c r="F1123" s="116">
        <v>0.39250649493150025</v>
      </c>
      <c r="G1123" s="116">
        <v>8.2089002402268907E-2</v>
      </c>
      <c r="H1123" s="116">
        <v>0.87497460643490155</v>
      </c>
      <c r="I1123" s="116">
        <v>0.81965139754343919</v>
      </c>
      <c r="J1123" s="116">
        <v>0.65568698595804276</v>
      </c>
      <c r="K1123" s="48">
        <v>0.18997237442404447</v>
      </c>
      <c r="M1123" s="41">
        <v>121</v>
      </c>
      <c r="N1123" s="116" cm="1">
        <f t="array" ref="N1123:W1123">(TRANSPOSE(MMULT(幕後結果!$AB$37:$AK$46, TRANSPOSE(N122:W122))))</f>
        <v>1.6411339757568366</v>
      </c>
      <c r="O1123" s="116">
        <v>3.6344554182027866</v>
      </c>
      <c r="P1123" s="116">
        <v>2.2677831241590001</v>
      </c>
      <c r="Q1123" s="116">
        <v>1.4217410976749716</v>
      </c>
      <c r="R1123" s="116">
        <v>0.34650288594451484</v>
      </c>
      <c r="S1123" s="116">
        <v>0.99073286376473568</v>
      </c>
      <c r="T1123" s="116">
        <v>2.0797506544561861E-2</v>
      </c>
      <c r="U1123" s="116">
        <v>1.0746906447714895</v>
      </c>
      <c r="V1123" s="116">
        <v>1.307727487462498</v>
      </c>
      <c r="W1123" s="40">
        <v>0.61390868475722915</v>
      </c>
    </row>
    <row r="1124" spans="1:23" ht="19">
      <c r="A1124" s="85">
        <v>122</v>
      </c>
      <c r="B1124" s="116">
        <v>6.3823535002828224E-2</v>
      </c>
      <c r="C1124" s="116">
        <v>0.49191779296973048</v>
      </c>
      <c r="D1124" s="116">
        <v>0.90275547407775458</v>
      </c>
      <c r="E1124" s="116">
        <v>0.14333380159072306</v>
      </c>
      <c r="F1124" s="116">
        <v>0.80673417443147555</v>
      </c>
      <c r="G1124" s="116">
        <v>0.80127423859086466</v>
      </c>
      <c r="H1124" s="116">
        <v>0.68818006942806176</v>
      </c>
      <c r="I1124" s="116">
        <v>0.16802098945998956</v>
      </c>
      <c r="J1124" s="116">
        <v>0.9393347488954138</v>
      </c>
      <c r="K1124" s="48">
        <v>0.57976474812388368</v>
      </c>
      <c r="M1124" s="41">
        <v>122</v>
      </c>
      <c r="N1124" s="116" cm="1">
        <f t="array" ref="N1124:W1124">(TRANSPOSE(MMULT(幕後結果!$AB$37:$AK$46, TRANSPOSE(N123:W123))))</f>
        <v>-0.2448099950428399</v>
      </c>
      <c r="O1124" s="116">
        <v>8.6274945042249307E-2</v>
      </c>
      <c r="P1124" s="116">
        <v>-0.56591312692372897</v>
      </c>
      <c r="Q1124" s="116">
        <v>-0.28413539252650744</v>
      </c>
      <c r="R1124" s="116">
        <v>-0.68239747039944632</v>
      </c>
      <c r="S1124" s="116">
        <v>-0.5906200841548932</v>
      </c>
      <c r="T1124" s="116">
        <v>-0.18581159375272729</v>
      </c>
      <c r="U1124" s="116">
        <v>5.4948532199463052E-2</v>
      </c>
      <c r="V1124" s="116">
        <v>3.3483204925516041E-2</v>
      </c>
      <c r="W1124" s="40">
        <v>-0.66760488575614074</v>
      </c>
    </row>
    <row r="1125" spans="1:23" ht="19">
      <c r="A1125" s="85">
        <v>123</v>
      </c>
      <c r="B1125" s="116">
        <v>0.3970586621402592</v>
      </c>
      <c r="C1125" s="116">
        <v>0.85172221303288254</v>
      </c>
      <c r="D1125" s="116">
        <v>0.64724695227655515</v>
      </c>
      <c r="E1125" s="116">
        <v>0.67454370266540642</v>
      </c>
      <c r="F1125" s="116">
        <v>0.32458920779908107</v>
      </c>
      <c r="G1125" s="116">
        <v>0.33565107290980234</v>
      </c>
      <c r="H1125" s="116">
        <v>0.71302483041455522</v>
      </c>
      <c r="I1125" s="116">
        <v>0.33679759546623078</v>
      </c>
      <c r="J1125" s="116">
        <v>0.75318614384253624</v>
      </c>
      <c r="K1125" s="48">
        <v>0.86618591964908909</v>
      </c>
      <c r="M1125" s="41">
        <v>123</v>
      </c>
      <c r="N1125" s="116" cm="1">
        <f t="array" ref="N1125:W1125">(TRANSPOSE(MMULT(幕後結果!$AB$37:$AK$46, TRANSPOSE(N124:W124))))</f>
        <v>0.18693334434157319</v>
      </c>
      <c r="O1125" s="116">
        <v>0.38333739030675557</v>
      </c>
      <c r="P1125" s="116">
        <v>-4.7764158605175161E-2</v>
      </c>
      <c r="Q1125" s="116">
        <v>-1.0019189247503983</v>
      </c>
      <c r="R1125" s="116">
        <v>-0.45019517170760476</v>
      </c>
      <c r="S1125" s="116">
        <v>1.2124393114774281</v>
      </c>
      <c r="T1125" s="116">
        <v>-2.4609085568758573</v>
      </c>
      <c r="U1125" s="116">
        <v>-1.2075669998705276</v>
      </c>
      <c r="V1125" s="116">
        <v>-2.5281935084480267</v>
      </c>
      <c r="W1125" s="40">
        <v>-0.81851836226967145</v>
      </c>
    </row>
    <row r="1126" spans="1:23" ht="19">
      <c r="A1126" s="85">
        <v>124</v>
      </c>
      <c r="B1126" s="116">
        <v>0.87649740250851527</v>
      </c>
      <c r="C1126" s="116">
        <v>4.0487927889765851E-2</v>
      </c>
      <c r="D1126" s="116">
        <v>0.93514443761393817</v>
      </c>
      <c r="E1126" s="116">
        <v>0.56787892832369535</v>
      </c>
      <c r="F1126" s="116">
        <v>0.73354298389762818</v>
      </c>
      <c r="G1126" s="116">
        <v>0.22920984649940079</v>
      </c>
      <c r="H1126" s="116">
        <v>0.66895008315085924</v>
      </c>
      <c r="I1126" s="116">
        <v>0.71663181061715608</v>
      </c>
      <c r="J1126" s="116">
        <v>0.18756332114693564</v>
      </c>
      <c r="K1126" s="48">
        <v>0.89443233509611209</v>
      </c>
      <c r="M1126" s="41">
        <v>124</v>
      </c>
      <c r="N1126" s="116" cm="1">
        <f t="array" ref="N1126:W1126">(TRANSPOSE(MMULT(幕後結果!$AB$37:$AK$46, TRANSPOSE(N125:W125))))</f>
        <v>-1.5362659600834476</v>
      </c>
      <c r="O1126" s="116">
        <v>-2.9045821840251396E-2</v>
      </c>
      <c r="P1126" s="116">
        <v>-1.7692110333489608</v>
      </c>
      <c r="Q1126" s="116">
        <v>0.33363374501157433</v>
      </c>
      <c r="R1126" s="116">
        <v>-0.88218657755791163</v>
      </c>
      <c r="S1126" s="116">
        <v>-0.30376237249329374</v>
      </c>
      <c r="T1126" s="116">
        <v>0.22790116961923076</v>
      </c>
      <c r="U1126" s="116">
        <v>-0.24467687470435084</v>
      </c>
      <c r="V1126" s="116">
        <v>0.26219311684728591</v>
      </c>
      <c r="W1126" s="40">
        <v>0.48780229900787941</v>
      </c>
    </row>
    <row r="1127" spans="1:23" ht="19">
      <c r="A1127" s="85">
        <v>125</v>
      </c>
      <c r="B1127" s="116">
        <v>6.7167932584443868E-2</v>
      </c>
      <c r="C1127" s="116">
        <v>0.60513669920745961</v>
      </c>
      <c r="D1127" s="116">
        <v>0.44330170699009064</v>
      </c>
      <c r="E1127" s="116">
        <v>0.9417677851588131</v>
      </c>
      <c r="F1127" s="116">
        <v>0.76635451866512172</v>
      </c>
      <c r="G1127" s="116">
        <v>0.76329202265269247</v>
      </c>
      <c r="H1127" s="116">
        <v>0.52054356277894032</v>
      </c>
      <c r="I1127" s="116">
        <v>8.5915522029028191E-2</v>
      </c>
      <c r="J1127" s="116">
        <v>0.52353456653921304</v>
      </c>
      <c r="K1127" s="48">
        <v>0.35919069740038845</v>
      </c>
      <c r="M1127" s="41">
        <v>125</v>
      </c>
      <c r="N1127" s="116" cm="1">
        <f t="array" ref="N1127:W1127">(TRANSPOSE(MMULT(幕後結果!$AB$37:$AK$46, TRANSPOSE(N126:W126))))</f>
        <v>-0.75870972720746555</v>
      </c>
      <c r="O1127" s="116">
        <v>-0.37220975684275182</v>
      </c>
      <c r="P1127" s="116">
        <v>-2.9896896806086815E-2</v>
      </c>
      <c r="Q1127" s="116">
        <v>-7.2399968496206987E-2</v>
      </c>
      <c r="R1127" s="116">
        <v>0.39138273426309933</v>
      </c>
      <c r="S1127" s="116">
        <v>2.4491964382564957</v>
      </c>
      <c r="T1127" s="116">
        <v>3.1438643128325706E-2</v>
      </c>
      <c r="U1127" s="116">
        <v>0.15840742300647653</v>
      </c>
      <c r="V1127" s="116">
        <v>-0.54295142886945946</v>
      </c>
      <c r="W1127" s="40">
        <v>-0.63965672715086508</v>
      </c>
    </row>
    <row r="1128" spans="1:23" ht="19">
      <c r="A1128" s="85">
        <v>126</v>
      </c>
      <c r="B1128" s="116">
        <v>0.97531369493627951</v>
      </c>
      <c r="C1128" s="116">
        <v>8.5184882642937332E-2</v>
      </c>
      <c r="D1128" s="116">
        <v>0.60831266488573466</v>
      </c>
      <c r="E1128" s="116">
        <v>0.29046056630633954</v>
      </c>
      <c r="F1128" s="116">
        <v>0.79365675689768378</v>
      </c>
      <c r="G1128" s="116">
        <v>0.33868686378013124</v>
      </c>
      <c r="H1128" s="116">
        <v>0.43440187944139907</v>
      </c>
      <c r="I1128" s="116">
        <v>0.25193662282335105</v>
      </c>
      <c r="J1128" s="116">
        <v>0.23274957315072253</v>
      </c>
      <c r="K1128" s="48">
        <v>4.3845007187517604E-2</v>
      </c>
      <c r="M1128" s="41">
        <v>126</v>
      </c>
      <c r="N1128" s="116" cm="1">
        <f t="array" ref="N1128:W1128">(TRANSPOSE(MMULT(幕後結果!$AB$37:$AK$46, TRANSPOSE(N127:W127))))</f>
        <v>0.69726421572278363</v>
      </c>
      <c r="O1128" s="116">
        <v>0.16258449482960238</v>
      </c>
      <c r="P1128" s="116">
        <v>-9.5843932083578887E-2</v>
      </c>
      <c r="Q1128" s="116">
        <v>8.9332998229692956E-2</v>
      </c>
      <c r="R1128" s="116">
        <v>-0.32713744493966873</v>
      </c>
      <c r="S1128" s="116">
        <v>1.3282300851329851</v>
      </c>
      <c r="T1128" s="116">
        <v>-0.53353331755114985</v>
      </c>
      <c r="U1128" s="116">
        <v>-0.45120522721310702</v>
      </c>
      <c r="V1128" s="116">
        <v>1.0183688962373347</v>
      </c>
      <c r="W1128" s="40">
        <v>-0.91453697829132097</v>
      </c>
    </row>
    <row r="1129" spans="1:23" ht="19">
      <c r="A1129" s="85">
        <v>127</v>
      </c>
      <c r="B1129" s="116">
        <v>0.70884477687218173</v>
      </c>
      <c r="C1129" s="116">
        <v>0.78119195040248157</v>
      </c>
      <c r="D1129" s="116">
        <v>0.79182028416535322</v>
      </c>
      <c r="E1129" s="116">
        <v>0.90634369826472971</v>
      </c>
      <c r="F1129" s="116">
        <v>0.65219750467308724</v>
      </c>
      <c r="G1129" s="116">
        <v>0.79775685770266325</v>
      </c>
      <c r="H1129" s="116">
        <v>0.82180507643530376</v>
      </c>
      <c r="I1129" s="116">
        <v>0.50859336298999369</v>
      </c>
      <c r="J1129" s="116">
        <v>8.9364831471707928E-2</v>
      </c>
      <c r="K1129" s="48">
        <v>0.82310456601981707</v>
      </c>
      <c r="M1129" s="41">
        <v>127</v>
      </c>
      <c r="N1129" s="116" cm="1">
        <f t="array" ref="N1129:W1129">(TRANSPOSE(MMULT(幕後結果!$AB$37:$AK$46, TRANSPOSE(N128:W128))))</f>
        <v>0.19088263383860649</v>
      </c>
      <c r="O1129" s="116">
        <v>0.14626211584045234</v>
      </c>
      <c r="P1129" s="116">
        <v>0.44396190289662152</v>
      </c>
      <c r="Q1129" s="116">
        <v>0.62967742595798548</v>
      </c>
      <c r="R1129" s="116">
        <v>-1.0855749799736159</v>
      </c>
      <c r="S1129" s="116">
        <v>0.25629844728715229</v>
      </c>
      <c r="T1129" s="116">
        <v>0.36871799703304342</v>
      </c>
      <c r="U1129" s="116">
        <v>1.3422691899056372</v>
      </c>
      <c r="V1129" s="116">
        <v>0.12496524753415594</v>
      </c>
      <c r="W1129" s="40">
        <v>1.3440924411159494</v>
      </c>
    </row>
    <row r="1130" spans="1:23" ht="19">
      <c r="A1130" s="85">
        <v>128</v>
      </c>
      <c r="B1130" s="116">
        <v>0.33017107126571776</v>
      </c>
      <c r="C1130" s="116">
        <v>0.34388798729316905</v>
      </c>
      <c r="D1130" s="116">
        <v>0.7407281756835582</v>
      </c>
      <c r="E1130" s="116">
        <v>0.77994245424800757</v>
      </c>
      <c r="F1130" s="116">
        <v>0.85634820662883104</v>
      </c>
      <c r="G1130" s="116">
        <v>0.98174903020427351</v>
      </c>
      <c r="H1130" s="116">
        <v>0.46323671384197018</v>
      </c>
      <c r="I1130" s="116">
        <v>0.628140607776424</v>
      </c>
      <c r="J1130" s="116">
        <v>0.76915619697251092</v>
      </c>
      <c r="K1130" s="48">
        <v>0.651736123351494</v>
      </c>
      <c r="M1130" s="41">
        <v>128</v>
      </c>
      <c r="N1130" s="116" cm="1">
        <f t="array" ref="N1130:W1130">(TRANSPOSE(MMULT(幕後結果!$AB$37:$AK$46, TRANSPOSE(N129:W129))))</f>
        <v>-0.76124322829647806</v>
      </c>
      <c r="O1130" s="116">
        <v>-9.1051878287284449E-2</v>
      </c>
      <c r="P1130" s="116">
        <v>-0.58897611086591584</v>
      </c>
      <c r="Q1130" s="116">
        <v>1.4425858081681557</v>
      </c>
      <c r="R1130" s="116">
        <v>1.1944937066970975</v>
      </c>
      <c r="S1130" s="116">
        <v>-0.31204842303616009</v>
      </c>
      <c r="T1130" s="116">
        <v>0.25014280246861342</v>
      </c>
      <c r="U1130" s="116">
        <v>-0.76598420749154172</v>
      </c>
      <c r="V1130" s="116">
        <v>1.2885144510122954</v>
      </c>
      <c r="W1130" s="40">
        <v>-0.24543466488478671</v>
      </c>
    </row>
    <row r="1131" spans="1:23" ht="19">
      <c r="A1131" s="85">
        <v>129</v>
      </c>
      <c r="B1131" s="116">
        <v>0.71636847947106741</v>
      </c>
      <c r="C1131" s="116">
        <v>0.4642312490172007</v>
      </c>
      <c r="D1131" s="116">
        <v>0.38239833277710811</v>
      </c>
      <c r="E1131" s="116">
        <v>0.3231602086828993</v>
      </c>
      <c r="F1131" s="116">
        <v>0.20439175943065924</v>
      </c>
      <c r="G1131" s="116">
        <v>0.71225311985803308</v>
      </c>
      <c r="H1131" s="116">
        <v>1.1571288918176714E-2</v>
      </c>
      <c r="I1131" s="116">
        <v>0.61575790365492211</v>
      </c>
      <c r="J1131" s="116">
        <v>0.91476582793752614</v>
      </c>
      <c r="K1131" s="48">
        <v>0.11248181858401196</v>
      </c>
      <c r="M1131" s="41">
        <v>129</v>
      </c>
      <c r="N1131" s="116" cm="1">
        <f t="array" ref="N1131:W1131">(TRANSPOSE(MMULT(幕後結果!$AB$37:$AK$46, TRANSPOSE(N130:W130))))</f>
        <v>0.96723930810756775</v>
      </c>
      <c r="O1131" s="116">
        <v>0.38905179253123157</v>
      </c>
      <c r="P1131" s="116">
        <v>1.5083659277344905</v>
      </c>
      <c r="Q1131" s="116">
        <v>1.3569975324900423</v>
      </c>
      <c r="R1131" s="116">
        <v>2.4751778638352753</v>
      </c>
      <c r="S1131" s="116">
        <v>0.43465654730572523</v>
      </c>
      <c r="T1131" s="116">
        <v>1.324964814595563</v>
      </c>
      <c r="U1131" s="116">
        <v>1.2757148867577477</v>
      </c>
      <c r="V1131" s="116">
        <v>-3.6301289365002543E-2</v>
      </c>
      <c r="W1131" s="40">
        <v>1.3321203015362215</v>
      </c>
    </row>
    <row r="1132" spans="1:23" ht="19">
      <c r="A1132" s="85">
        <v>130</v>
      </c>
      <c r="B1132" s="116">
        <v>0.60572155836920349</v>
      </c>
      <c r="C1132" s="116">
        <v>0.93838442677850042</v>
      </c>
      <c r="D1132" s="116">
        <v>0.224644520757878</v>
      </c>
      <c r="E1132" s="116">
        <v>0.8338837139252544</v>
      </c>
      <c r="F1132" s="116">
        <v>2.7747630434261872E-2</v>
      </c>
      <c r="G1132" s="116">
        <v>0.80532999063357824</v>
      </c>
      <c r="H1132" s="116">
        <v>0.6302025141325176</v>
      </c>
      <c r="I1132" s="116">
        <v>6.7837592642595146E-2</v>
      </c>
      <c r="J1132" s="116">
        <v>0.41504396283959344</v>
      </c>
      <c r="K1132" s="48">
        <v>0.48307525965667675</v>
      </c>
      <c r="M1132" s="41">
        <v>130</v>
      </c>
      <c r="N1132" s="116" cm="1">
        <f t="array" ref="N1132:W1132">(TRANSPOSE(MMULT(幕後結果!$AB$37:$AK$46, TRANSPOSE(N131:W131))))</f>
        <v>-1.7990508225118631</v>
      </c>
      <c r="O1132" s="116">
        <v>-0.68292030793720193</v>
      </c>
      <c r="P1132" s="116">
        <v>-0.54321812345278109</v>
      </c>
      <c r="Q1132" s="116">
        <v>0.77065124249824069</v>
      </c>
      <c r="R1132" s="116">
        <v>0.78256809173005537</v>
      </c>
      <c r="S1132" s="116">
        <v>0.1474732495200628</v>
      </c>
      <c r="T1132" s="116">
        <v>0.94942333689981462</v>
      </c>
      <c r="U1132" s="116">
        <v>0.63001907546306124</v>
      </c>
      <c r="V1132" s="116">
        <v>-1.5559778938171269</v>
      </c>
      <c r="W1132" s="40">
        <v>-1.9644521546521516</v>
      </c>
    </row>
    <row r="1133" spans="1:23" ht="19">
      <c r="A1133" s="85">
        <v>131</v>
      </c>
      <c r="B1133" s="116">
        <v>8.1039322831345073E-2</v>
      </c>
      <c r="C1133" s="116">
        <v>0.5125935295868933</v>
      </c>
      <c r="D1133" s="116">
        <v>0.29802347509260985</v>
      </c>
      <c r="E1133" s="116">
        <v>0.78684652463672444</v>
      </c>
      <c r="F1133" s="116">
        <v>0.24034165284722953</v>
      </c>
      <c r="G1133" s="116">
        <v>8.0914886624182225E-2</v>
      </c>
      <c r="H1133" s="116">
        <v>0.10402453622402841</v>
      </c>
      <c r="I1133" s="116">
        <v>7.5616740790572123E-2</v>
      </c>
      <c r="J1133" s="116">
        <v>0.33030694764103763</v>
      </c>
      <c r="K1133" s="48">
        <v>0.22026560827150421</v>
      </c>
      <c r="M1133" s="41">
        <v>131</v>
      </c>
      <c r="N1133" s="116" cm="1">
        <f t="array" ref="N1133:W1133">(TRANSPOSE(MMULT(幕後結果!$AB$37:$AK$46, TRANSPOSE(N132:W132))))</f>
        <v>-1.1414793792348872</v>
      </c>
      <c r="O1133" s="116">
        <v>0.11630474816058689</v>
      </c>
      <c r="P1133" s="116">
        <v>0.48391854733898287</v>
      </c>
      <c r="Q1133" s="116">
        <v>1.0470564976818153</v>
      </c>
      <c r="R1133" s="116">
        <v>-0.51806822038845501</v>
      </c>
      <c r="S1133" s="116">
        <v>0.26791072814024131</v>
      </c>
      <c r="T1133" s="116">
        <v>-1.7286486956205771E-2</v>
      </c>
      <c r="U1133" s="116">
        <v>-0.43912408014960969</v>
      </c>
      <c r="V1133" s="116">
        <v>-0.25679860040500202</v>
      </c>
      <c r="W1133" s="40">
        <v>-4.5512245937135258E-2</v>
      </c>
    </row>
    <row r="1134" spans="1:23" ht="19">
      <c r="A1134" s="85">
        <v>132</v>
      </c>
      <c r="B1134" s="116">
        <v>0.58086208565046182</v>
      </c>
      <c r="C1134" s="116">
        <v>0.95939806801922067</v>
      </c>
      <c r="D1134" s="116">
        <v>0.29762243967966606</v>
      </c>
      <c r="E1134" s="116">
        <v>0.91469140850754971</v>
      </c>
      <c r="F1134" s="116">
        <v>0.67478203413935489</v>
      </c>
      <c r="G1134" s="116">
        <v>0.51051574289009305</v>
      </c>
      <c r="H1134" s="116">
        <v>0.61125681498754036</v>
      </c>
      <c r="I1134" s="116">
        <v>0.13178852955885301</v>
      </c>
      <c r="J1134" s="116">
        <v>0.92041973093005747</v>
      </c>
      <c r="K1134" s="48">
        <v>0.98377498529094209</v>
      </c>
      <c r="M1134" s="41">
        <v>132</v>
      </c>
      <c r="N1134" s="116" cm="1">
        <f t="array" ref="N1134:W1134">(TRANSPOSE(MMULT(幕後結果!$AB$37:$AK$46, TRANSPOSE(N133:W133))))</f>
        <v>-0.46026194215468774</v>
      </c>
      <c r="O1134" s="116">
        <v>-2.0166662376571094</v>
      </c>
      <c r="P1134" s="116">
        <v>-0.33279767072403732</v>
      </c>
      <c r="Q1134" s="116">
        <v>0.66985844951130757</v>
      </c>
      <c r="R1134" s="116">
        <v>-0.35899467517024325</v>
      </c>
      <c r="S1134" s="116">
        <v>-0.33091550105244527</v>
      </c>
      <c r="T1134" s="116">
        <v>1.1588487799475709</v>
      </c>
      <c r="U1134" s="116">
        <v>0.61576571888935994</v>
      </c>
      <c r="V1134" s="116">
        <v>0.90839403357992732</v>
      </c>
      <c r="W1134" s="40">
        <v>0.69137810689585089</v>
      </c>
    </row>
    <row r="1135" spans="1:23" ht="19">
      <c r="A1135" s="85">
        <v>133</v>
      </c>
      <c r="B1135" s="116">
        <v>0.47433762222300224</v>
      </c>
      <c r="C1135" s="116">
        <v>0.70353424222831529</v>
      </c>
      <c r="D1135" s="116">
        <v>0.94313901432920511</v>
      </c>
      <c r="E1135" s="116">
        <v>0.88990330031419895</v>
      </c>
      <c r="F1135" s="116">
        <v>0.86379223452034681</v>
      </c>
      <c r="G1135" s="116">
        <v>0.38924580619995819</v>
      </c>
      <c r="H1135" s="116">
        <v>0.25016934918209488</v>
      </c>
      <c r="I1135" s="116">
        <v>0.55125502143845773</v>
      </c>
      <c r="J1135" s="116">
        <v>0.90157400498104812</v>
      </c>
      <c r="K1135" s="48">
        <v>0.10523392078949279</v>
      </c>
      <c r="M1135" s="41">
        <v>133</v>
      </c>
      <c r="N1135" s="116" cm="1">
        <f t="array" ref="N1135:W1135">(TRANSPOSE(MMULT(幕後結果!$AB$37:$AK$46, TRANSPOSE(N134:W134))))</f>
        <v>-1.5902312569438612</v>
      </c>
      <c r="O1135" s="116">
        <v>-0.83827725154332078</v>
      </c>
      <c r="P1135" s="116">
        <v>-0.52468559811779891</v>
      </c>
      <c r="Q1135" s="116">
        <v>-0.73531020657727142</v>
      </c>
      <c r="R1135" s="116">
        <v>-0.61234459293708432</v>
      </c>
      <c r="S1135" s="116">
        <v>0.1334596695433784</v>
      </c>
      <c r="T1135" s="116">
        <v>0.63662271466276588</v>
      </c>
      <c r="U1135" s="116">
        <v>-1.0429785794985502</v>
      </c>
      <c r="V1135" s="116">
        <v>0.29157884411498469</v>
      </c>
      <c r="W1135" s="40">
        <v>-0.77135859628301917</v>
      </c>
    </row>
    <row r="1136" spans="1:23" ht="19">
      <c r="A1136" s="85">
        <v>134</v>
      </c>
      <c r="B1136" s="116">
        <v>0.32363816351030739</v>
      </c>
      <c r="C1136" s="116">
        <v>0.34426646143882733</v>
      </c>
      <c r="D1136" s="116">
        <v>0.51440953681666435</v>
      </c>
      <c r="E1136" s="116">
        <v>0.89375730256471231</v>
      </c>
      <c r="F1136" s="116">
        <v>0.63810410940835371</v>
      </c>
      <c r="G1136" s="116">
        <v>0.50227531346772958</v>
      </c>
      <c r="H1136" s="116">
        <v>0.78754678904820596</v>
      </c>
      <c r="I1136" s="116">
        <v>0.6940504682105606</v>
      </c>
      <c r="J1136" s="116">
        <v>6.2910543644874029E-2</v>
      </c>
      <c r="K1136" s="48">
        <v>0.58263808958837604</v>
      </c>
      <c r="M1136" s="41">
        <v>134</v>
      </c>
      <c r="N1136" s="116" cm="1">
        <f t="array" ref="N1136:W1136">(TRANSPOSE(MMULT(幕後結果!$AB$37:$AK$46, TRANSPOSE(N135:W135))))</f>
        <v>0.77426359715782234</v>
      </c>
      <c r="O1136" s="116">
        <v>0.53944569369022399</v>
      </c>
      <c r="P1136" s="116">
        <v>-3.6995084035836845E-3</v>
      </c>
      <c r="Q1136" s="116">
        <v>1.2902586326530283</v>
      </c>
      <c r="R1136" s="116">
        <v>1.1367931938480162</v>
      </c>
      <c r="S1136" s="116">
        <v>1.0728322155311552</v>
      </c>
      <c r="T1136" s="116">
        <v>0.96730316441468878</v>
      </c>
      <c r="U1136" s="116">
        <v>3.6777076923467766E-2</v>
      </c>
      <c r="V1136" s="116">
        <v>1.2853746368478141</v>
      </c>
      <c r="W1136" s="40">
        <v>1.6258305593377795</v>
      </c>
    </row>
    <row r="1137" spans="1:23" ht="19">
      <c r="A1137" s="85">
        <v>135</v>
      </c>
      <c r="B1137" s="116">
        <v>0.85859437207949307</v>
      </c>
      <c r="C1137" s="116">
        <v>0.38219182324203693</v>
      </c>
      <c r="D1137" s="116">
        <v>0.23977630334267541</v>
      </c>
      <c r="E1137" s="116">
        <v>0.62987197286905117</v>
      </c>
      <c r="F1137" s="116">
        <v>8.9239024044273751E-2</v>
      </c>
      <c r="G1137" s="116">
        <v>0.3109081161774232</v>
      </c>
      <c r="H1137" s="116">
        <v>0.85944574442376864</v>
      </c>
      <c r="I1137" s="116">
        <v>0.36679357601193763</v>
      </c>
      <c r="J1137" s="116">
        <v>0.50046955960823336</v>
      </c>
      <c r="K1137" s="48">
        <v>0.77693053151088565</v>
      </c>
      <c r="M1137" s="41">
        <v>135</v>
      </c>
      <c r="N1137" s="116" cm="1">
        <f t="array" ref="N1137:W1137">(TRANSPOSE(MMULT(幕後結果!$AB$37:$AK$46, TRANSPOSE(N136:W136))))</f>
        <v>0.71609590939196277</v>
      </c>
      <c r="O1137" s="116">
        <v>-7.9675266100165842E-2</v>
      </c>
      <c r="P1137" s="116">
        <v>1.0159971309393576</v>
      </c>
      <c r="Q1137" s="116">
        <v>1.1422133100241563</v>
      </c>
      <c r="R1137" s="116">
        <v>1.27426378027709</v>
      </c>
      <c r="S1137" s="116">
        <v>-1.1308096676889228</v>
      </c>
      <c r="T1137" s="116">
        <v>0.76077474021577318</v>
      </c>
      <c r="U1137" s="116">
        <v>-0.8903762671628257</v>
      </c>
      <c r="V1137" s="116">
        <v>1.3112484634932031</v>
      </c>
      <c r="W1137" s="40">
        <v>0.17508844310420607</v>
      </c>
    </row>
    <row r="1138" spans="1:23" ht="19">
      <c r="A1138" s="85">
        <v>136</v>
      </c>
      <c r="B1138" s="116">
        <v>0.25633494626493492</v>
      </c>
      <c r="C1138" s="116">
        <v>0.67441001311322069</v>
      </c>
      <c r="D1138" s="116">
        <v>8.7619538638074035E-2</v>
      </c>
      <c r="E1138" s="116">
        <v>0.36868874527009798</v>
      </c>
      <c r="F1138" s="116">
        <v>0.7998709962351922</v>
      </c>
      <c r="G1138" s="116">
        <v>0.26351573601024958</v>
      </c>
      <c r="H1138" s="116">
        <v>0.96922998888352985</v>
      </c>
      <c r="I1138" s="116">
        <v>0.14496017657999261</v>
      </c>
      <c r="J1138" s="116">
        <v>0.41922483912787256</v>
      </c>
      <c r="K1138" s="48">
        <v>0.57773066262308781</v>
      </c>
      <c r="M1138" s="41">
        <v>136</v>
      </c>
      <c r="N1138" s="116" cm="1">
        <f t="array" ref="N1138:W1138">(TRANSPOSE(MMULT(幕後結果!$AB$37:$AK$46, TRANSPOSE(N137:W137))))</f>
        <v>-0.16028274993299521</v>
      </c>
      <c r="O1138" s="116">
        <v>-0.40226422914567789</v>
      </c>
      <c r="P1138" s="116">
        <v>-0.64654327580950277</v>
      </c>
      <c r="Q1138" s="116">
        <v>-0.16240300820839126</v>
      </c>
      <c r="R1138" s="116">
        <v>1.4873640197019006E-2</v>
      </c>
      <c r="S1138" s="116">
        <v>-0.96055201663570311</v>
      </c>
      <c r="T1138" s="116">
        <v>-0.42397590108922617</v>
      </c>
      <c r="U1138" s="116">
        <v>0.75380822917133505</v>
      </c>
      <c r="V1138" s="116">
        <v>0.10954271677423488</v>
      </c>
      <c r="W1138" s="40">
        <v>-1.2177340968030399</v>
      </c>
    </row>
    <row r="1139" spans="1:23" ht="19">
      <c r="A1139" s="85">
        <v>137</v>
      </c>
      <c r="B1139" s="116">
        <v>0.39834124430171247</v>
      </c>
      <c r="C1139" s="116">
        <v>0.57973236854778754</v>
      </c>
      <c r="D1139" s="116">
        <v>0.21012034349385345</v>
      </c>
      <c r="E1139" s="116">
        <v>0.96899957904004141</v>
      </c>
      <c r="F1139" s="116">
        <v>0.47637554477450683</v>
      </c>
      <c r="G1139" s="116">
        <v>0.83939215529732425</v>
      </c>
      <c r="H1139" s="116">
        <v>0.22568541805948139</v>
      </c>
      <c r="I1139" s="116">
        <v>0.74647655610587504</v>
      </c>
      <c r="J1139" s="116">
        <v>0.37249332289597525</v>
      </c>
      <c r="K1139" s="48">
        <v>0.46187272839790094</v>
      </c>
      <c r="M1139" s="41">
        <v>137</v>
      </c>
      <c r="N1139" s="116" cm="1">
        <f t="array" ref="N1139:W1139">(TRANSPOSE(MMULT(幕後結果!$AB$37:$AK$46, TRANSPOSE(N138:W138))))</f>
        <v>1.9469685034364288</v>
      </c>
      <c r="O1139" s="116">
        <v>0.41805301502055425</v>
      </c>
      <c r="P1139" s="116">
        <v>2.3240242304351479</v>
      </c>
      <c r="Q1139" s="116">
        <v>1.1183253901826806</v>
      </c>
      <c r="R1139" s="116">
        <v>1.0532816672336596</v>
      </c>
      <c r="S1139" s="116">
        <v>0.85528719231577288</v>
      </c>
      <c r="T1139" s="116">
        <v>2.6960709925139712</v>
      </c>
      <c r="U1139" s="116">
        <v>1.1174144968237341</v>
      </c>
      <c r="V1139" s="116">
        <v>1.3294860106941886</v>
      </c>
      <c r="W1139" s="40">
        <v>1.4644280672138696</v>
      </c>
    </row>
    <row r="1140" spans="1:23" ht="19">
      <c r="A1140" s="85">
        <v>138</v>
      </c>
      <c r="B1140" s="116">
        <v>0.80930425687126784</v>
      </c>
      <c r="C1140" s="116">
        <v>0.67635895430298976</v>
      </c>
      <c r="D1140" s="116">
        <v>0.68057141664735266</v>
      </c>
      <c r="E1140" s="116">
        <v>0.50395232610767304</v>
      </c>
      <c r="F1140" s="116">
        <v>0.60288066160401543</v>
      </c>
      <c r="G1140" s="116">
        <v>0.24443957523394944</v>
      </c>
      <c r="H1140" s="116">
        <v>5.8615668808525756E-2</v>
      </c>
      <c r="I1140" s="116">
        <v>0.85177405582153964</v>
      </c>
      <c r="J1140" s="116">
        <v>0.40332613035912201</v>
      </c>
      <c r="K1140" s="48">
        <v>0.52581464848773374</v>
      </c>
      <c r="M1140" s="41">
        <v>138</v>
      </c>
      <c r="N1140" s="116" cm="1">
        <f t="array" ref="N1140:W1140">(TRANSPOSE(MMULT(幕後結果!$AB$37:$AK$46, TRANSPOSE(N139:W139))))</f>
        <v>-0.57436295214913302</v>
      </c>
      <c r="O1140" s="116">
        <v>0.44864417822137542</v>
      </c>
      <c r="P1140" s="116">
        <v>0.12033124260173361</v>
      </c>
      <c r="Q1140" s="116">
        <v>-0.35359366571081013</v>
      </c>
      <c r="R1140" s="116">
        <v>-1.4237235570306512</v>
      </c>
      <c r="S1140" s="116">
        <v>0.99825202635559152</v>
      </c>
      <c r="T1140" s="116">
        <v>-0.86192227299351554</v>
      </c>
      <c r="U1140" s="116">
        <v>0.54962147646619119</v>
      </c>
      <c r="V1140" s="116">
        <v>0.70616992310831883</v>
      </c>
      <c r="W1140" s="40">
        <v>-0.24814757480233657</v>
      </c>
    </row>
    <row r="1141" spans="1:23" ht="19">
      <c r="A1141" s="85">
        <v>139</v>
      </c>
      <c r="B1141" s="116">
        <v>0.74062478880516336</v>
      </c>
      <c r="C1141" s="116">
        <v>0.59511989241138696</v>
      </c>
      <c r="D1141" s="116">
        <v>0.39207018549777994</v>
      </c>
      <c r="E1141" s="116">
        <v>0.61216828929194866</v>
      </c>
      <c r="F1141" s="116">
        <v>0.21664379463714445</v>
      </c>
      <c r="G1141" s="116">
        <v>0.3448407859483027</v>
      </c>
      <c r="H1141" s="116">
        <v>0.2711285879287515</v>
      </c>
      <c r="I1141" s="116">
        <v>0.76652463206223564</v>
      </c>
      <c r="J1141" s="116">
        <v>0.45067300559211709</v>
      </c>
      <c r="K1141" s="48">
        <v>0.97529395864344903</v>
      </c>
      <c r="M1141" s="41">
        <v>139</v>
      </c>
      <c r="N1141" s="116" cm="1">
        <f t="array" ref="N1141:W1141">(TRANSPOSE(MMULT(幕後結果!$AB$37:$AK$46, TRANSPOSE(N140:W140))))</f>
        <v>-0.60688209172915708</v>
      </c>
      <c r="O1141" s="116">
        <v>-0.64751008731542004</v>
      </c>
      <c r="P1141" s="116">
        <v>-1.3420717748278805</v>
      </c>
      <c r="Q1141" s="116">
        <v>-0.24818690609465838</v>
      </c>
      <c r="R1141" s="116">
        <v>-1.0219971907645218</v>
      </c>
      <c r="S1141" s="116">
        <v>-0.88605354496999555</v>
      </c>
      <c r="T1141" s="116">
        <v>1.5737778339047173</v>
      </c>
      <c r="U1141" s="116">
        <v>-1.3623555435024586</v>
      </c>
      <c r="V1141" s="116">
        <v>0.27314267418182292</v>
      </c>
      <c r="W1141" s="40">
        <v>-1.0290314442810595</v>
      </c>
    </row>
    <row r="1142" spans="1:23" ht="19">
      <c r="A1142" s="85">
        <v>140</v>
      </c>
      <c r="B1142" s="116">
        <v>0.81614575493061392</v>
      </c>
      <c r="C1142" s="116">
        <v>0.62005364289662479</v>
      </c>
      <c r="D1142" s="116">
        <v>0.37563828721276593</v>
      </c>
      <c r="E1142" s="116">
        <v>7.1170220097561909E-2</v>
      </c>
      <c r="F1142" s="116">
        <v>0.42324832505368759</v>
      </c>
      <c r="G1142" s="116">
        <v>0.49086520961437818</v>
      </c>
      <c r="H1142" s="116">
        <v>0.3451962989724211</v>
      </c>
      <c r="I1142" s="116">
        <v>0.19861137209738433</v>
      </c>
      <c r="J1142" s="116">
        <v>0.68088369406574079</v>
      </c>
      <c r="K1142" s="48">
        <v>0.93281877566102911</v>
      </c>
      <c r="M1142" s="41">
        <v>140</v>
      </c>
      <c r="N1142" s="116" cm="1">
        <f t="array" ref="N1142:W1142">(TRANSPOSE(MMULT(幕後結果!$AB$37:$AK$46, TRANSPOSE(N141:W141))))</f>
        <v>0.52795799020685519</v>
      </c>
      <c r="O1142" s="116">
        <v>-0.96451539586441992</v>
      </c>
      <c r="P1142" s="116">
        <v>-1.053586424901324</v>
      </c>
      <c r="Q1142" s="116">
        <v>-0.47660118154309766</v>
      </c>
      <c r="R1142" s="116">
        <v>0.50206565296578498</v>
      </c>
      <c r="S1142" s="116">
        <v>0.62969908614756664</v>
      </c>
      <c r="T1142" s="116">
        <v>0.79566929788042429</v>
      </c>
      <c r="U1142" s="116">
        <v>-5.3159216893975569E-2</v>
      </c>
      <c r="V1142" s="116">
        <v>0.16808448416154992</v>
      </c>
      <c r="W1142" s="40">
        <v>0.24864066071349833</v>
      </c>
    </row>
    <row r="1143" spans="1:23" ht="19">
      <c r="A1143" s="85">
        <v>141</v>
      </c>
      <c r="B1143" s="116">
        <v>0.3665871887542882</v>
      </c>
      <c r="C1143" s="116">
        <v>0.12594571482168448</v>
      </c>
      <c r="D1143" s="116">
        <v>0.37153500907099635</v>
      </c>
      <c r="E1143" s="116">
        <v>0.82812295477695197</v>
      </c>
      <c r="F1143" s="116">
        <v>0.88266875270192613</v>
      </c>
      <c r="G1143" s="116">
        <v>0.88895549400316209</v>
      </c>
      <c r="H1143" s="116">
        <v>0.92204025076297547</v>
      </c>
      <c r="I1143" s="116">
        <v>0.87918472503853473</v>
      </c>
      <c r="J1143" s="116">
        <v>0.58698977110655459</v>
      </c>
      <c r="K1143" s="48">
        <v>0.24391412136669555</v>
      </c>
      <c r="M1143" s="41">
        <v>141</v>
      </c>
      <c r="N1143" s="116" cm="1">
        <f t="array" ref="N1143:W1143">(TRANSPOSE(MMULT(幕後結果!$AB$37:$AK$46, TRANSPOSE(N142:W142))))</f>
        <v>-0.49908374191290839</v>
      </c>
      <c r="O1143" s="116">
        <v>0.68938557697347602</v>
      </c>
      <c r="P1143" s="116">
        <v>-0.38585310055927285</v>
      </c>
      <c r="Q1143" s="116">
        <v>-1.1525685642938903</v>
      </c>
      <c r="R1143" s="116">
        <v>-0.74466836882890908</v>
      </c>
      <c r="S1143" s="116">
        <v>-1.2060024621441714</v>
      </c>
      <c r="T1143" s="116">
        <v>-1.7919538126390531</v>
      </c>
      <c r="U1143" s="116">
        <v>-2.3858582294624746</v>
      </c>
      <c r="V1143" s="116">
        <v>-1.9619012799789899</v>
      </c>
      <c r="W1143" s="40">
        <v>-3.3368765739325124</v>
      </c>
    </row>
    <row r="1144" spans="1:23" ht="19">
      <c r="A1144" s="85">
        <v>142</v>
      </c>
      <c r="B1144" s="116">
        <v>0.58024096278463944</v>
      </c>
      <c r="C1144" s="116">
        <v>0.28589829885359896</v>
      </c>
      <c r="D1144" s="116">
        <v>0.75654172673502029</v>
      </c>
      <c r="E1144" s="116">
        <v>0.9863033937872776</v>
      </c>
      <c r="F1144" s="116">
        <v>0.50424190220502263</v>
      </c>
      <c r="G1144" s="116">
        <v>0.1272574029032445</v>
      </c>
      <c r="H1144" s="116">
        <v>0.32354551413789623</v>
      </c>
      <c r="I1144" s="116">
        <v>0.72493719948080515</v>
      </c>
      <c r="J1144" s="116">
        <v>0.45839713164436202</v>
      </c>
      <c r="K1144" s="48">
        <v>0.56220808185793425</v>
      </c>
      <c r="M1144" s="41">
        <v>142</v>
      </c>
      <c r="N1144" s="116" cm="1">
        <f t="array" ref="N1144:W1144">(TRANSPOSE(MMULT(幕後結果!$AB$37:$AK$46, TRANSPOSE(N143:W143))))</f>
        <v>0.30991862187567759</v>
      </c>
      <c r="O1144" s="116">
        <v>-0.59050983795903345</v>
      </c>
      <c r="P1144" s="116">
        <v>0.64514263463274879</v>
      </c>
      <c r="Q1144" s="116">
        <v>0.3756434511436692</v>
      </c>
      <c r="R1144" s="116">
        <v>-0.54424178199693651</v>
      </c>
      <c r="S1144" s="116">
        <v>-0.96696245700912842</v>
      </c>
      <c r="T1144" s="116">
        <v>1.6773012457599961</v>
      </c>
      <c r="U1144" s="116">
        <v>0.24273692748464892</v>
      </c>
      <c r="V1144" s="116">
        <v>0.47613615373742374</v>
      </c>
      <c r="W1144" s="40">
        <v>-1.2254214983136724</v>
      </c>
    </row>
    <row r="1145" spans="1:23" ht="19">
      <c r="A1145" s="85">
        <v>143</v>
      </c>
      <c r="B1145" s="116">
        <v>9.587316908813226E-2</v>
      </c>
      <c r="C1145" s="116">
        <v>0.39809924931426455</v>
      </c>
      <c r="D1145" s="116">
        <v>0.12689357624285735</v>
      </c>
      <c r="E1145" s="116">
        <v>0.23870798251997605</v>
      </c>
      <c r="F1145" s="116">
        <v>0.44355110145209475</v>
      </c>
      <c r="G1145" s="116">
        <v>0.68418983737571737</v>
      </c>
      <c r="H1145" s="116">
        <v>9.798588995615809E-3</v>
      </c>
      <c r="I1145" s="116">
        <v>0.24388222651158853</v>
      </c>
      <c r="J1145" s="116">
        <v>4.5294144394430358E-2</v>
      </c>
      <c r="K1145" s="48">
        <v>0.25054566099503184</v>
      </c>
      <c r="M1145" s="41">
        <v>143</v>
      </c>
      <c r="N1145" s="116" cm="1">
        <f t="array" ref="N1145:W1145">(TRANSPOSE(MMULT(幕後結果!$AB$37:$AK$46, TRANSPOSE(N144:W144))))</f>
        <v>-1.5643424926590783</v>
      </c>
      <c r="O1145" s="116">
        <v>-1.8315769695768069</v>
      </c>
      <c r="P1145" s="116">
        <v>-0.82196229550130562</v>
      </c>
      <c r="Q1145" s="116">
        <v>-1.6070483894039875</v>
      </c>
      <c r="R1145" s="116">
        <v>-1.163420909800353</v>
      </c>
      <c r="S1145" s="116">
        <v>-0.45904308923146081</v>
      </c>
      <c r="T1145" s="116">
        <v>-0.34600121936034384</v>
      </c>
      <c r="U1145" s="116">
        <v>0.39170670817475906</v>
      </c>
      <c r="V1145" s="116">
        <v>-1.2370227017436282</v>
      </c>
      <c r="W1145" s="40">
        <v>-1.2498650269860483</v>
      </c>
    </row>
    <row r="1146" spans="1:23" ht="19">
      <c r="A1146" s="85">
        <v>144</v>
      </c>
      <c r="B1146" s="116">
        <v>8.121366619596726E-2</v>
      </c>
      <c r="C1146" s="116">
        <v>0.74549221517247655</v>
      </c>
      <c r="D1146" s="116">
        <v>0.11803154361605617</v>
      </c>
      <c r="E1146" s="116">
        <v>0.72811230323316445</v>
      </c>
      <c r="F1146" s="116">
        <v>0.76231504215769608</v>
      </c>
      <c r="G1146" s="116">
        <v>0.27636767796306128</v>
      </c>
      <c r="H1146" s="116">
        <v>0.65000360446888572</v>
      </c>
      <c r="I1146" s="116">
        <v>0.30335999174587758</v>
      </c>
      <c r="J1146" s="116">
        <v>4.837227739427763E-2</v>
      </c>
      <c r="K1146" s="48">
        <v>4.2276661407919081E-2</v>
      </c>
      <c r="M1146" s="41">
        <v>144</v>
      </c>
      <c r="N1146" s="116" cm="1">
        <f t="array" ref="N1146:W1146">(TRANSPOSE(MMULT(幕後結果!$AB$37:$AK$46, TRANSPOSE(N145:W145))))</f>
        <v>-1.3282626007657967</v>
      </c>
      <c r="O1146" s="116">
        <v>-1.08203241533699</v>
      </c>
      <c r="P1146" s="116">
        <v>-0.42384533811051717</v>
      </c>
      <c r="Q1146" s="116">
        <v>-0.97484639969006393</v>
      </c>
      <c r="R1146" s="116">
        <v>-0.62906477265594729</v>
      </c>
      <c r="S1146" s="116">
        <v>-1.384219181317786</v>
      </c>
      <c r="T1146" s="116">
        <v>-0.59685583647806473</v>
      </c>
      <c r="U1146" s="116">
        <v>-1.971091795782991</v>
      </c>
      <c r="V1146" s="116">
        <v>0.2009982693594824</v>
      </c>
      <c r="W1146" s="40">
        <v>-0.55446360996192867</v>
      </c>
    </row>
    <row r="1147" spans="1:23" ht="19">
      <c r="A1147" s="85">
        <v>145</v>
      </c>
      <c r="B1147" s="116">
        <v>0.39807798298956354</v>
      </c>
      <c r="C1147" s="116">
        <v>0.80379828062521308</v>
      </c>
      <c r="D1147" s="116">
        <v>6.4740393927262829E-3</v>
      </c>
      <c r="E1147" s="116">
        <v>0.65196239246248244</v>
      </c>
      <c r="F1147" s="116">
        <v>0.39885963984262585</v>
      </c>
      <c r="G1147" s="116">
        <v>0.70574516328720827</v>
      </c>
      <c r="H1147" s="116">
        <v>0.95497195868671469</v>
      </c>
      <c r="I1147" s="116">
        <v>0.55960591736993259</v>
      </c>
      <c r="J1147" s="116">
        <v>0.68080783723318405</v>
      </c>
      <c r="K1147" s="48">
        <v>5.9624629591622069E-2</v>
      </c>
      <c r="M1147" s="41">
        <v>145</v>
      </c>
      <c r="N1147" s="116" cm="1">
        <f t="array" ref="N1147:W1147">(TRANSPOSE(MMULT(幕後結果!$AB$37:$AK$46, TRANSPOSE(N146:W146))))</f>
        <v>2.7149793216753638E-2</v>
      </c>
      <c r="O1147" s="116">
        <v>-1.0490115970500646</v>
      </c>
      <c r="P1147" s="116">
        <v>-0.55307067142858557</v>
      </c>
      <c r="Q1147" s="116">
        <v>-0.59515906134787211</v>
      </c>
      <c r="R1147" s="116">
        <v>2.451548269371584E-2</v>
      </c>
      <c r="S1147" s="116">
        <v>0.59059711070243781</v>
      </c>
      <c r="T1147" s="116">
        <v>-0.50502852087233485</v>
      </c>
      <c r="U1147" s="116">
        <v>1.0754067118337853</v>
      </c>
      <c r="V1147" s="116">
        <v>1.7246187937084378E-2</v>
      </c>
      <c r="W1147" s="40">
        <v>0.18068849757353017</v>
      </c>
    </row>
    <row r="1148" spans="1:23" ht="19">
      <c r="A1148" s="85">
        <v>146</v>
      </c>
      <c r="B1148" s="116">
        <v>0.43915511746501101</v>
      </c>
      <c r="C1148" s="116">
        <v>0.29114078071801996</v>
      </c>
      <c r="D1148" s="116">
        <v>0.3251633185058036</v>
      </c>
      <c r="E1148" s="116">
        <v>0.8559404687564216</v>
      </c>
      <c r="F1148" s="116">
        <v>0.51111683552885845</v>
      </c>
      <c r="G1148" s="116">
        <v>1.5809561790696591E-2</v>
      </c>
      <c r="H1148" s="116">
        <v>0.29540745827461223</v>
      </c>
      <c r="I1148" s="116">
        <v>0.69524398816883481</v>
      </c>
      <c r="J1148" s="116">
        <v>0.56436924565965185</v>
      </c>
      <c r="K1148" s="48">
        <v>0.13261399117941886</v>
      </c>
      <c r="M1148" s="41">
        <v>146</v>
      </c>
      <c r="N1148" s="116" cm="1">
        <f t="array" ref="N1148:W1148">(TRANSPOSE(MMULT(幕後結果!$AB$37:$AK$46, TRANSPOSE(N147:W147))))</f>
        <v>-1.0915240967361004</v>
      </c>
      <c r="O1148" s="116">
        <v>-1.1136725035580293</v>
      </c>
      <c r="P1148" s="116">
        <v>-1.740900558442271</v>
      </c>
      <c r="Q1148" s="116">
        <v>-1.0838044515292671</v>
      </c>
      <c r="R1148" s="116">
        <v>-0.41909607253452019</v>
      </c>
      <c r="S1148" s="116">
        <v>-0.26919603509504969</v>
      </c>
      <c r="T1148" s="116">
        <v>5.5841695407259528E-2</v>
      </c>
      <c r="U1148" s="116">
        <v>-0.51695735934109355</v>
      </c>
      <c r="V1148" s="116">
        <v>-0.68934651538547231</v>
      </c>
      <c r="W1148" s="40">
        <v>0.18464814827675102</v>
      </c>
    </row>
    <row r="1149" spans="1:23" ht="19">
      <c r="A1149" s="85">
        <v>147</v>
      </c>
      <c r="B1149" s="116">
        <v>0.75221273031092895</v>
      </c>
      <c r="C1149" s="116">
        <v>0.94234961894659897</v>
      </c>
      <c r="D1149" s="116">
        <v>0.41757670267076819</v>
      </c>
      <c r="E1149" s="116">
        <v>0.20365314360411491</v>
      </c>
      <c r="F1149" s="116">
        <v>0.77980136106060893</v>
      </c>
      <c r="G1149" s="116">
        <v>0.68728101549409382</v>
      </c>
      <c r="H1149" s="116">
        <v>0.81873648257517151</v>
      </c>
      <c r="I1149" s="116">
        <v>1.615397206362168E-3</v>
      </c>
      <c r="J1149" s="116">
        <v>0.55882370251188207</v>
      </c>
      <c r="K1149" s="48">
        <v>0.19094985340197401</v>
      </c>
      <c r="M1149" s="41">
        <v>147</v>
      </c>
      <c r="N1149" s="116" cm="1">
        <f t="array" ref="N1149:W1149">(TRANSPOSE(MMULT(幕後結果!$AB$37:$AK$46, TRANSPOSE(N148:W148))))</f>
        <v>0.43515168401965665</v>
      </c>
      <c r="O1149" s="116">
        <v>0.60987141234312547</v>
      </c>
      <c r="P1149" s="116">
        <v>1.1521852646837898</v>
      </c>
      <c r="Q1149" s="116">
        <v>0.59879424863476083</v>
      </c>
      <c r="R1149" s="116">
        <v>-0.46127481888378985</v>
      </c>
      <c r="S1149" s="116">
        <v>0.79958578325218577</v>
      </c>
      <c r="T1149" s="116">
        <v>0.21286591758483003</v>
      </c>
      <c r="U1149" s="116">
        <v>-0.15930237895798366</v>
      </c>
      <c r="V1149" s="116">
        <v>1.3444343345367473</v>
      </c>
      <c r="W1149" s="40">
        <v>1.474218282402451</v>
      </c>
    </row>
    <row r="1150" spans="1:23" ht="19">
      <c r="A1150" s="85">
        <v>148</v>
      </c>
      <c r="B1150" s="116">
        <v>0.53034947510147257</v>
      </c>
      <c r="C1150" s="116">
        <v>0.37816347327636946</v>
      </c>
      <c r="D1150" s="116">
        <v>0.53407617579704514</v>
      </c>
      <c r="E1150" s="116">
        <v>0.6392760724502109</v>
      </c>
      <c r="F1150" s="116">
        <v>0.40541098339932846</v>
      </c>
      <c r="G1150" s="116">
        <v>0.91173478875052938</v>
      </c>
      <c r="H1150" s="116">
        <v>0.24317971261792337</v>
      </c>
      <c r="I1150" s="116">
        <v>0.69987083731626831</v>
      </c>
      <c r="J1150" s="116">
        <v>0.64837136962556752</v>
      </c>
      <c r="K1150" s="48">
        <v>0.87652200005840419</v>
      </c>
      <c r="M1150" s="41">
        <v>148</v>
      </c>
      <c r="N1150" s="116" cm="1">
        <f t="array" ref="N1150:W1150">(TRANSPOSE(MMULT(幕後結果!$AB$37:$AK$46, TRANSPOSE(N149:W149))))</f>
        <v>-0.42744356068754963</v>
      </c>
      <c r="O1150" s="116">
        <v>-0.44242830987606663</v>
      </c>
      <c r="P1150" s="116">
        <v>0.19232572329362796</v>
      </c>
      <c r="Q1150" s="116">
        <v>-1.7807545378788416</v>
      </c>
      <c r="R1150" s="116">
        <v>-0.8080883439490596</v>
      </c>
      <c r="S1150" s="116">
        <v>-0.92328802250093667</v>
      </c>
      <c r="T1150" s="116">
        <v>1.6017916302102386</v>
      </c>
      <c r="U1150" s="116">
        <v>0.36949874565427065</v>
      </c>
      <c r="V1150" s="116">
        <v>-0.17329151550358668</v>
      </c>
      <c r="W1150" s="40">
        <v>-0.79385293866453699</v>
      </c>
    </row>
    <row r="1151" spans="1:23" ht="19">
      <c r="A1151" s="85">
        <v>149</v>
      </c>
      <c r="B1151" s="116">
        <v>0.38055088511455737</v>
      </c>
      <c r="C1151" s="116">
        <v>0.48075556394769725</v>
      </c>
      <c r="D1151" s="116">
        <v>0.71325004470882858</v>
      </c>
      <c r="E1151" s="116">
        <v>0.33699066229826369</v>
      </c>
      <c r="F1151" s="116">
        <v>0.65800781439960776</v>
      </c>
      <c r="G1151" s="116">
        <v>0.58426502909428102</v>
      </c>
      <c r="H1151" s="116">
        <v>0.616806644026622</v>
      </c>
      <c r="I1151" s="116">
        <v>0.48902964994307263</v>
      </c>
      <c r="J1151" s="116">
        <v>0.47175188166605708</v>
      </c>
      <c r="K1151" s="48">
        <v>0.61167398459102662</v>
      </c>
      <c r="M1151" s="41">
        <v>149</v>
      </c>
      <c r="N1151" s="116" cm="1">
        <f t="array" ref="N1151:W1151">(TRANSPOSE(MMULT(幕後結果!$AB$37:$AK$46, TRANSPOSE(N150:W150))))</f>
        <v>-1.3414069335774619</v>
      </c>
      <c r="O1151" s="116">
        <v>0.576241064994236</v>
      </c>
      <c r="P1151" s="116">
        <v>-2.130532244575627</v>
      </c>
      <c r="Q1151" s="116">
        <v>-0.85562793694771322</v>
      </c>
      <c r="R1151" s="116">
        <v>-1.2451508229859505</v>
      </c>
      <c r="S1151" s="116">
        <v>-1.8927480141164619</v>
      </c>
      <c r="T1151" s="116">
        <v>-0.50843736020927077</v>
      </c>
      <c r="U1151" s="116">
        <v>-1.7502181793208056</v>
      </c>
      <c r="V1151" s="116">
        <v>-9.3900526936613771E-2</v>
      </c>
      <c r="W1151" s="40">
        <v>-1.7393204454485212</v>
      </c>
    </row>
    <row r="1152" spans="1:23" ht="19">
      <c r="A1152" s="85">
        <v>150</v>
      </c>
      <c r="B1152" s="116">
        <v>0.93807289017919593</v>
      </c>
      <c r="C1152" s="116">
        <v>1.7233495896098239E-2</v>
      </c>
      <c r="D1152" s="116">
        <v>0.42724071407925379</v>
      </c>
      <c r="E1152" s="116">
        <v>0.99970913928670879</v>
      </c>
      <c r="F1152" s="116">
        <v>0.38653850628699726</v>
      </c>
      <c r="G1152" s="116">
        <v>0.5033879306581015</v>
      </c>
      <c r="H1152" s="116">
        <v>0.62650205812723669</v>
      </c>
      <c r="I1152" s="116">
        <v>0.90771001281109021</v>
      </c>
      <c r="J1152" s="116">
        <v>1.1805219840913317E-2</v>
      </c>
      <c r="K1152" s="48">
        <v>0.3028552934893689</v>
      </c>
      <c r="M1152" s="41">
        <v>150</v>
      </c>
      <c r="N1152" s="116" cm="1">
        <f t="array" ref="N1152:W1152">(TRANSPOSE(MMULT(幕後結果!$AB$37:$AK$46, TRANSPOSE(N151:W151))))</f>
        <v>0.88058559632644418</v>
      </c>
      <c r="O1152" s="116">
        <v>1.2582490577599819</v>
      </c>
      <c r="P1152" s="116">
        <v>1.6984630556066538</v>
      </c>
      <c r="Q1152" s="116">
        <v>0.7115011312636873</v>
      </c>
      <c r="R1152" s="116">
        <v>-0.51647230294457669</v>
      </c>
      <c r="S1152" s="116">
        <v>0.54757742336713711</v>
      </c>
      <c r="T1152" s="116">
        <v>0.4353103868469701</v>
      </c>
      <c r="U1152" s="116">
        <v>-0.78838508952297304</v>
      </c>
      <c r="V1152" s="116">
        <v>-0.79330464884854812</v>
      </c>
      <c r="W1152" s="40">
        <v>0.43438139426090894</v>
      </c>
    </row>
    <row r="1153" spans="1:23" ht="19">
      <c r="A1153" s="85">
        <v>151</v>
      </c>
      <c r="B1153" s="116">
        <v>0.37067139073253097</v>
      </c>
      <c r="C1153" s="116">
        <v>9.8936393674249112E-2</v>
      </c>
      <c r="D1153" s="116">
        <v>0.95830811166444252</v>
      </c>
      <c r="E1153" s="116">
        <v>0.54562153207160136</v>
      </c>
      <c r="F1153" s="116">
        <v>0.70982103213514569</v>
      </c>
      <c r="G1153" s="116">
        <v>0.49013592763695391</v>
      </c>
      <c r="H1153" s="116">
        <v>0.5780183044921503</v>
      </c>
      <c r="I1153" s="116">
        <v>0.46234570681395404</v>
      </c>
      <c r="J1153" s="116">
        <v>0.71686878414697586</v>
      </c>
      <c r="K1153" s="48">
        <v>0.24423648708905321</v>
      </c>
      <c r="M1153" s="41">
        <v>151</v>
      </c>
      <c r="N1153" s="116" cm="1">
        <f t="array" ref="N1153:W1153">(TRANSPOSE(MMULT(幕後結果!$AB$37:$AK$46, TRANSPOSE(N152:W152))))</f>
        <v>0.19594596368733702</v>
      </c>
      <c r="O1153" s="116">
        <v>-0.74549909874205877</v>
      </c>
      <c r="P1153" s="116">
        <v>-0.85020927977626826</v>
      </c>
      <c r="Q1153" s="116">
        <v>-1.0539242959186705</v>
      </c>
      <c r="R1153" s="116">
        <v>-1.3549150990000536</v>
      </c>
      <c r="S1153" s="116">
        <v>-0.52401193102813304</v>
      </c>
      <c r="T1153" s="116">
        <v>-2.1187618138548658</v>
      </c>
      <c r="U1153" s="116">
        <v>0.909796991985384</v>
      </c>
      <c r="V1153" s="116">
        <v>-0.99119561584592009</v>
      </c>
      <c r="W1153" s="40">
        <v>0.25097028767168966</v>
      </c>
    </row>
    <row r="1154" spans="1:23" ht="19">
      <c r="A1154" s="85">
        <v>152</v>
      </c>
      <c r="B1154" s="116">
        <v>1.1592315589838531E-2</v>
      </c>
      <c r="C1154" s="116">
        <v>0.51765725372466442</v>
      </c>
      <c r="D1154" s="116">
        <v>0.86972146500881431</v>
      </c>
      <c r="E1154" s="116">
        <v>0.8491314738602953</v>
      </c>
      <c r="F1154" s="116">
        <v>0.80960130168617117</v>
      </c>
      <c r="G1154" s="116">
        <v>0.13379401783693412</v>
      </c>
      <c r="H1154" s="116">
        <v>0.86058302090664407</v>
      </c>
      <c r="I1154" s="116">
        <v>0.42745585094750482</v>
      </c>
      <c r="J1154" s="116">
        <v>0.27663541435560379</v>
      </c>
      <c r="K1154" s="48">
        <v>0.79979233276483264</v>
      </c>
      <c r="M1154" s="41">
        <v>152</v>
      </c>
      <c r="N1154" s="116" cm="1">
        <f t="array" ref="N1154:W1154">(TRANSPOSE(MMULT(幕後結果!$AB$37:$AK$46, TRANSPOSE(N153:W153))))</f>
        <v>1.5164898391569346</v>
      </c>
      <c r="O1154" s="116">
        <v>0.83764120260791486</v>
      </c>
      <c r="P1154" s="116">
        <v>1.6154297510034659</v>
      </c>
      <c r="Q1154" s="116">
        <v>5.8620585283406357E-2</v>
      </c>
      <c r="R1154" s="116">
        <v>0.99502708242140359</v>
      </c>
      <c r="S1154" s="116">
        <v>-0.49405215445997708</v>
      </c>
      <c r="T1154" s="116">
        <v>6.0048302061354461E-2</v>
      </c>
      <c r="U1154" s="116">
        <v>1.7187929489368479</v>
      </c>
      <c r="V1154" s="116">
        <v>7.1293986072656856E-2</v>
      </c>
      <c r="W1154" s="40">
        <v>0.31939945203108389</v>
      </c>
    </row>
    <row r="1155" spans="1:23" ht="19">
      <c r="A1155" s="85">
        <v>153</v>
      </c>
      <c r="B1155" s="116">
        <v>0.68228793457493908</v>
      </c>
      <c r="C1155" s="116">
        <v>0.71911260603001392</v>
      </c>
      <c r="D1155" s="116">
        <v>0.42690650969488808</v>
      </c>
      <c r="E1155" s="116">
        <v>0.87058226251614723</v>
      </c>
      <c r="F1155" s="116">
        <v>0.46816679202073619</v>
      </c>
      <c r="G1155" s="116">
        <v>0.10173493527939592</v>
      </c>
      <c r="H1155" s="116">
        <v>0.91701644930380111</v>
      </c>
      <c r="I1155" s="116">
        <v>0.36503554472176747</v>
      </c>
      <c r="J1155" s="116">
        <v>0.94895780420045428</v>
      </c>
      <c r="K1155" s="48">
        <v>0.40291202801969161</v>
      </c>
      <c r="M1155" s="41">
        <v>153</v>
      </c>
      <c r="N1155" s="116" cm="1">
        <f t="array" ref="N1155:W1155">(TRANSPOSE(MMULT(幕後結果!$AB$37:$AK$46, TRANSPOSE(N154:W154))))</f>
        <v>-0.26028079239551455</v>
      </c>
      <c r="O1155" s="116">
        <v>-2.2167417067696893</v>
      </c>
      <c r="P1155" s="116">
        <v>-0.80555041110425696</v>
      </c>
      <c r="Q1155" s="116">
        <v>0.14403714798482703</v>
      </c>
      <c r="R1155" s="116">
        <v>-1.5308456983406808</v>
      </c>
      <c r="S1155" s="116">
        <v>-1.5592327029119739</v>
      </c>
      <c r="T1155" s="116">
        <v>1.8602178106500473</v>
      </c>
      <c r="U1155" s="116">
        <v>2.4804218183371685</v>
      </c>
      <c r="V1155" s="116">
        <v>8.3243981674526291E-2</v>
      </c>
      <c r="W1155" s="40">
        <v>1.3742132247182499</v>
      </c>
    </row>
    <row r="1156" spans="1:23" ht="19">
      <c r="A1156" s="85">
        <v>154</v>
      </c>
      <c r="B1156" s="116">
        <v>0.59732308855260285</v>
      </c>
      <c r="C1156" s="116">
        <v>0.64382293974022797</v>
      </c>
      <c r="D1156" s="116">
        <v>0.73796989029618598</v>
      </c>
      <c r="E1156" s="116">
        <v>0.49799488622136767</v>
      </c>
      <c r="F1156" s="116">
        <v>0.97369462235668847</v>
      </c>
      <c r="G1156" s="116">
        <v>0.10079166144381646</v>
      </c>
      <c r="H1156" s="116">
        <v>0.19539255375920006</v>
      </c>
      <c r="I1156" s="116">
        <v>0.49747596641146474</v>
      </c>
      <c r="J1156" s="116">
        <v>0.88384358280451414</v>
      </c>
      <c r="K1156" s="48">
        <v>0.33215156246898436</v>
      </c>
      <c r="M1156" s="41">
        <v>154</v>
      </c>
      <c r="N1156" s="116" cm="1">
        <f t="array" ref="N1156:W1156">(TRANSPOSE(MMULT(幕後結果!$AB$37:$AK$46, TRANSPOSE(N155:W155))))</f>
        <v>0.56552837810903345</v>
      </c>
      <c r="O1156" s="116">
        <v>-0.44651598593784597</v>
      </c>
      <c r="P1156" s="116">
        <v>-0.36547294686476883</v>
      </c>
      <c r="Q1156" s="116">
        <v>-0.72638602823434062</v>
      </c>
      <c r="R1156" s="116">
        <v>-1.3849665267491176</v>
      </c>
      <c r="S1156" s="116">
        <v>0.10295156564574498</v>
      </c>
      <c r="T1156" s="116">
        <v>-1.299642477504356</v>
      </c>
      <c r="U1156" s="116">
        <v>0.38828956159182282</v>
      </c>
      <c r="V1156" s="116">
        <v>-0.10880285704507664</v>
      </c>
      <c r="W1156" s="40">
        <v>-0.36444251211820156</v>
      </c>
    </row>
    <row r="1157" spans="1:23" ht="19">
      <c r="A1157" s="85">
        <v>155</v>
      </c>
      <c r="B1157" s="116">
        <v>0.53280986084037729</v>
      </c>
      <c r="C1157" s="116">
        <v>0.43645092322971779</v>
      </c>
      <c r="D1157" s="116">
        <v>0.18710104380611292</v>
      </c>
      <c r="E1157" s="116">
        <v>0.68774636645485332</v>
      </c>
      <c r="F1157" s="116">
        <v>0.55248087196102635</v>
      </c>
      <c r="G1157" s="116">
        <v>0.34811070810798483</v>
      </c>
      <c r="H1157" s="116">
        <v>0.71095031119259455</v>
      </c>
      <c r="I1157" s="116">
        <v>0.12317967159767584</v>
      </c>
      <c r="J1157" s="116">
        <v>0.93595541253273806</v>
      </c>
      <c r="K1157" s="48">
        <v>0.7232958345095144</v>
      </c>
      <c r="M1157" s="41">
        <v>155</v>
      </c>
      <c r="N1157" s="116" cm="1">
        <f t="array" ref="N1157:W1157">(TRANSPOSE(MMULT(幕後結果!$AB$37:$AK$46, TRANSPOSE(N156:W156))))</f>
        <v>0.83655102561016037</v>
      </c>
      <c r="O1157" s="116">
        <v>2.5815251839909585</v>
      </c>
      <c r="P1157" s="116">
        <v>0.40196546982491799</v>
      </c>
      <c r="Q1157" s="116">
        <v>0.5427634792891769</v>
      </c>
      <c r="R1157" s="116">
        <v>1.3780187747141044</v>
      </c>
      <c r="S1157" s="116">
        <v>1.250012226379452</v>
      </c>
      <c r="T1157" s="116">
        <v>0.30003404811243817</v>
      </c>
      <c r="U1157" s="116">
        <v>-1.3091602851547015</v>
      </c>
      <c r="V1157" s="116">
        <v>0.1759814496505781</v>
      </c>
      <c r="W1157" s="40">
        <v>-0.71303415225267353</v>
      </c>
    </row>
    <row r="1158" spans="1:23" ht="19">
      <c r="A1158" s="85">
        <v>156</v>
      </c>
      <c r="B1158" s="116">
        <v>0.93629860068888449</v>
      </c>
      <c r="C1158" s="116">
        <v>6.1201903558749216E-2</v>
      </c>
      <c r="D1158" s="116">
        <v>0.93978642212399377</v>
      </c>
      <c r="E1158" s="116">
        <v>0.44383376718575596</v>
      </c>
      <c r="F1158" s="116">
        <v>0.24309466259823642</v>
      </c>
      <c r="G1158" s="116">
        <v>0.81973859905150626</v>
      </c>
      <c r="H1158" s="116">
        <v>0.80957461979142042</v>
      </c>
      <c r="I1158" s="116">
        <v>0.33351126627689198</v>
      </c>
      <c r="J1158" s="116">
        <v>0.51918249519993398</v>
      </c>
      <c r="K1158" s="48">
        <v>0.76710030294810938</v>
      </c>
      <c r="M1158" s="41">
        <v>156</v>
      </c>
      <c r="N1158" s="116" cm="1">
        <f t="array" ref="N1158:W1158">(TRANSPOSE(MMULT(幕後結果!$AB$37:$AK$46, TRANSPOSE(N157:W157))))</f>
        <v>1.2258615994891247</v>
      </c>
      <c r="O1158" s="116">
        <v>-0.23055966429271046</v>
      </c>
      <c r="P1158" s="116">
        <v>0.50244590595429217</v>
      </c>
      <c r="Q1158" s="116">
        <v>-7.2418114874040734E-2</v>
      </c>
      <c r="R1158" s="116">
        <v>1.0418360749073836</v>
      </c>
      <c r="S1158" s="116">
        <v>1.4859626407469406</v>
      </c>
      <c r="T1158" s="116">
        <v>-0.33294865010165736</v>
      </c>
      <c r="U1158" s="116">
        <v>1.0416690283988963</v>
      </c>
      <c r="V1158" s="116">
        <v>-0.30670749889742216</v>
      </c>
      <c r="W1158" s="40">
        <v>-0.34485682383414751</v>
      </c>
    </row>
    <row r="1159" spans="1:23" ht="19">
      <c r="A1159" s="85">
        <v>157</v>
      </c>
      <c r="B1159" s="116">
        <v>0.93406716044929916</v>
      </c>
      <c r="C1159" s="116">
        <v>2.5318444206008373E-2</v>
      </c>
      <c r="D1159" s="116">
        <v>0.21080090270875007</v>
      </c>
      <c r="E1159" s="116">
        <v>0.57772183819885203</v>
      </c>
      <c r="F1159" s="116">
        <v>0.89730029416513424</v>
      </c>
      <c r="G1159" s="116">
        <v>0.3932648676227668</v>
      </c>
      <c r="H1159" s="116">
        <v>7.895000450738654E-2</v>
      </c>
      <c r="I1159" s="116">
        <v>0.38370285774619073</v>
      </c>
      <c r="J1159" s="116">
        <v>0.56560747346281159</v>
      </c>
      <c r="K1159" s="48">
        <v>4.8902677429072172E-2</v>
      </c>
      <c r="M1159" s="41">
        <v>157</v>
      </c>
      <c r="N1159" s="116" cm="1">
        <f t="array" ref="N1159:W1159">(TRANSPOSE(MMULT(幕後結果!$AB$37:$AK$46, TRANSPOSE(N158:W158))))</f>
        <v>-1.3154852794592948</v>
      </c>
      <c r="O1159" s="116">
        <v>-6.5754095324123019E-2</v>
      </c>
      <c r="P1159" s="116">
        <v>-0.5929839276126655</v>
      </c>
      <c r="Q1159" s="116">
        <v>2.4563715045812424</v>
      </c>
      <c r="R1159" s="116">
        <v>0.79815865436227629</v>
      </c>
      <c r="S1159" s="116">
        <v>0.26599250947202158</v>
      </c>
      <c r="T1159" s="116">
        <v>-1.8248506889714244E-2</v>
      </c>
      <c r="U1159" s="116">
        <v>-0.53021841910314094</v>
      </c>
      <c r="V1159" s="116">
        <v>1.5684875623196315E-2</v>
      </c>
      <c r="W1159" s="40">
        <v>-0.10998539047542844</v>
      </c>
    </row>
    <row r="1160" spans="1:23" ht="19">
      <c r="A1160" s="85">
        <v>158</v>
      </c>
      <c r="B1160" s="116">
        <v>0.63375167009540889</v>
      </c>
      <c r="C1160" s="116">
        <v>0.79561646567915378</v>
      </c>
      <c r="D1160" s="116">
        <v>0.71951061291748508</v>
      </c>
      <c r="E1160" s="116">
        <v>0.10097527354558777</v>
      </c>
      <c r="F1160" s="116">
        <v>2.8261585422474145E-2</v>
      </c>
      <c r="G1160" s="116">
        <v>0.18497545516363401</v>
      </c>
      <c r="H1160" s="116">
        <v>0.85554363074073048</v>
      </c>
      <c r="I1160" s="116">
        <v>0.76292359173510871</v>
      </c>
      <c r="J1160" s="116">
        <v>0.12149173109448008</v>
      </c>
      <c r="K1160" s="48">
        <v>0.73308737304017058</v>
      </c>
      <c r="M1160" s="41">
        <v>158</v>
      </c>
      <c r="N1160" s="116" cm="1">
        <f t="array" ref="N1160:W1160">(TRANSPOSE(MMULT(幕後結果!$AB$37:$AK$46, TRANSPOSE(N159:W159))))</f>
        <v>0.30514506574661415</v>
      </c>
      <c r="O1160" s="116">
        <v>-0.37953635342048436</v>
      </c>
      <c r="P1160" s="116">
        <v>0.86822733377605621</v>
      </c>
      <c r="Q1160" s="116">
        <v>2.2467958937924579</v>
      </c>
      <c r="R1160" s="116">
        <v>1.280686275171816</v>
      </c>
      <c r="S1160" s="116">
        <v>-0.58260553581327468</v>
      </c>
      <c r="T1160" s="116">
        <v>0.44288331714567175</v>
      </c>
      <c r="U1160" s="116">
        <v>2.9635353754227722</v>
      </c>
      <c r="V1160" s="116">
        <v>1.3109577215666999</v>
      </c>
      <c r="W1160" s="40">
        <v>-0.33433986554438722</v>
      </c>
    </row>
    <row r="1161" spans="1:23" ht="19">
      <c r="A1161" s="85">
        <v>159</v>
      </c>
      <c r="B1161" s="116">
        <v>0.58549796166961698</v>
      </c>
      <c r="C1161" s="116">
        <v>0.58363503114170601</v>
      </c>
      <c r="D1161" s="116">
        <v>0.60065586178120811</v>
      </c>
      <c r="E1161" s="116">
        <v>0.59912937739285033</v>
      </c>
      <c r="F1161" s="116">
        <v>0.34380956129026985</v>
      </c>
      <c r="G1161" s="116">
        <v>0.38044293881330105</v>
      </c>
      <c r="H1161" s="116">
        <v>0.46062026633369824</v>
      </c>
      <c r="I1161" s="116">
        <v>0.67265559750326731</v>
      </c>
      <c r="J1161" s="116">
        <v>0.55462750513441716</v>
      </c>
      <c r="K1161" s="48">
        <v>0.10162667356216115</v>
      </c>
      <c r="M1161" s="41">
        <v>159</v>
      </c>
      <c r="N1161" s="116" cm="1">
        <f t="array" ref="N1161:W1161">(TRANSPOSE(MMULT(幕後結果!$AB$37:$AK$46, TRANSPOSE(N160:W160))))</f>
        <v>-1.4798008526044137</v>
      </c>
      <c r="O1161" s="116">
        <v>-1.6154473500015432</v>
      </c>
      <c r="P1161" s="116">
        <v>-1.0596918564080702</v>
      </c>
      <c r="Q1161" s="116">
        <v>3.9054746548707386E-2</v>
      </c>
      <c r="R1161" s="116">
        <v>-1.0805941053156523</v>
      </c>
      <c r="S1161" s="116">
        <v>-0.45829651651439623</v>
      </c>
      <c r="T1161" s="116">
        <v>0.17917376737594351</v>
      </c>
      <c r="U1161" s="116">
        <v>-1.2896147904591739</v>
      </c>
      <c r="V1161" s="116">
        <v>-0.1123494012408128</v>
      </c>
      <c r="W1161" s="40">
        <v>0.69890237887364981</v>
      </c>
    </row>
    <row r="1162" spans="1:23" ht="19">
      <c r="A1162" s="85">
        <v>160</v>
      </c>
      <c r="B1162" s="116">
        <v>0.80560801945709759</v>
      </c>
      <c r="C1162" s="116">
        <v>0.70019462689269618</v>
      </c>
      <c r="D1162" s="116">
        <v>0.65810258155248436</v>
      </c>
      <c r="E1162" s="116">
        <v>0.49916754471892522</v>
      </c>
      <c r="F1162" s="116">
        <v>0.65831648777446117</v>
      </c>
      <c r="G1162" s="116">
        <v>0.52881293141138364</v>
      </c>
      <c r="H1162" s="116">
        <v>0.46100407418056588</v>
      </c>
      <c r="I1162" s="116">
        <v>0.95739432612308928</v>
      </c>
      <c r="J1162" s="116">
        <v>0.16376231317092915</v>
      </c>
      <c r="K1162" s="48">
        <v>0.67235491592262742</v>
      </c>
      <c r="M1162" s="41">
        <v>160</v>
      </c>
      <c r="N1162" s="116" cm="1">
        <f t="array" ref="N1162:W1162">(TRANSPOSE(MMULT(幕後結果!$AB$37:$AK$46, TRANSPOSE(N161:W161))))</f>
        <v>0.37129843638405557</v>
      </c>
      <c r="O1162" s="116">
        <v>-0.20969725703276004</v>
      </c>
      <c r="P1162" s="116">
        <v>1.786930064705786</v>
      </c>
      <c r="Q1162" s="116">
        <v>-0.66741663471003843</v>
      </c>
      <c r="R1162" s="116">
        <v>-0.27900113820930239</v>
      </c>
      <c r="S1162" s="116">
        <v>0.22280358289677893</v>
      </c>
      <c r="T1162" s="116">
        <v>-0.8734917930134718</v>
      </c>
      <c r="U1162" s="116">
        <v>-0.63662832669765468</v>
      </c>
      <c r="V1162" s="116">
        <v>-1.1477844419247778</v>
      </c>
      <c r="W1162" s="40">
        <v>0.84138573369147229</v>
      </c>
    </row>
    <row r="1163" spans="1:23" ht="19">
      <c r="A1163" s="85">
        <v>161</v>
      </c>
      <c r="B1163" s="116">
        <v>0.14977549586570937</v>
      </c>
      <c r="C1163" s="116">
        <v>0.15171708793705263</v>
      </c>
      <c r="D1163" s="116">
        <v>0.1679820001967296</v>
      </c>
      <c r="E1163" s="116">
        <v>0.19156254870570533</v>
      </c>
      <c r="F1163" s="116">
        <v>0.51252823372563494</v>
      </c>
      <c r="G1163" s="116">
        <v>0.13362896697056859</v>
      </c>
      <c r="H1163" s="116">
        <v>0.84087352634182921</v>
      </c>
      <c r="I1163" s="116">
        <v>8.8549842523273803E-2</v>
      </c>
      <c r="J1163" s="116">
        <v>8.7745168926339545E-2</v>
      </c>
      <c r="K1163" s="48">
        <v>0.59571358326940094</v>
      </c>
      <c r="M1163" s="41">
        <v>161</v>
      </c>
      <c r="N1163" s="116" cm="1">
        <f t="array" ref="N1163:W1163">(TRANSPOSE(MMULT(幕後結果!$AB$37:$AK$46, TRANSPOSE(N162:W162))))</f>
        <v>2.0660752655652002</v>
      </c>
      <c r="O1163" s="116">
        <v>0.3891033629850541</v>
      </c>
      <c r="P1163" s="116">
        <v>1.4112845135797067</v>
      </c>
      <c r="Q1163" s="116">
        <v>0.67465611421635197</v>
      </c>
      <c r="R1163" s="116">
        <v>1.3029159603360361</v>
      </c>
      <c r="S1163" s="116">
        <v>0.85998267388656546</v>
      </c>
      <c r="T1163" s="116">
        <v>0.39910366990081558</v>
      </c>
      <c r="U1163" s="116">
        <v>0.76720909637619583</v>
      </c>
      <c r="V1163" s="116">
        <v>0.28592280897171501</v>
      </c>
      <c r="W1163" s="40">
        <v>1.0215439482207795</v>
      </c>
    </row>
    <row r="1164" spans="1:23" ht="19">
      <c r="A1164" s="85">
        <v>162</v>
      </c>
      <c r="B1164" s="116">
        <v>0.18750406196079017</v>
      </c>
      <c r="C1164" s="116">
        <v>0.30363012310552184</v>
      </c>
      <c r="D1164" s="116">
        <v>0.53301328965916328</v>
      </c>
      <c r="E1164" s="116">
        <v>0.89712454995312663</v>
      </c>
      <c r="F1164" s="116">
        <v>0.2074132501826742</v>
      </c>
      <c r="G1164" s="116">
        <v>0.12819213743295976</v>
      </c>
      <c r="H1164" s="116">
        <v>0.9337194498958048</v>
      </c>
      <c r="I1164" s="116">
        <v>0.28838769911637963</v>
      </c>
      <c r="J1164" s="116">
        <v>0.82460337008960716</v>
      </c>
      <c r="K1164" s="48">
        <v>0.66452885528493133</v>
      </c>
      <c r="M1164" s="41">
        <v>162</v>
      </c>
      <c r="N1164" s="116" cm="1">
        <f t="array" ref="N1164:W1164">(TRANSPOSE(MMULT(幕後結果!$AB$37:$AK$46, TRANSPOSE(N163:W163))))</f>
        <v>0.21241769947536004</v>
      </c>
      <c r="O1164" s="116">
        <v>-0.52668071009252515</v>
      </c>
      <c r="P1164" s="116">
        <v>-0.89981106156867152</v>
      </c>
      <c r="Q1164" s="116">
        <v>-0.35734613735845699</v>
      </c>
      <c r="R1164" s="116">
        <v>-0.14767333214525086</v>
      </c>
      <c r="S1164" s="116">
        <v>-0.82898958938644318</v>
      </c>
      <c r="T1164" s="116">
        <v>4.1821567169597063E-2</v>
      </c>
      <c r="U1164" s="116">
        <v>-1.2055016037317896</v>
      </c>
      <c r="V1164" s="116">
        <v>-0.77191460683649904</v>
      </c>
      <c r="W1164" s="40">
        <v>1.2023600288614134</v>
      </c>
    </row>
    <row r="1165" spans="1:23" ht="19">
      <c r="A1165" s="85">
        <v>163</v>
      </c>
      <c r="B1165" s="116">
        <v>0.62282631185670478</v>
      </c>
      <c r="C1165" s="116">
        <v>0.87011223391661829</v>
      </c>
      <c r="D1165" s="116">
        <v>0.98714541668512967</v>
      </c>
      <c r="E1165" s="116">
        <v>0.9107026815920003</v>
      </c>
      <c r="F1165" s="116">
        <v>0.40250659497282792</v>
      </c>
      <c r="G1165" s="116">
        <v>0.42758583856999555</v>
      </c>
      <c r="H1165" s="116">
        <v>0.3073934586644802</v>
      </c>
      <c r="I1165" s="116">
        <v>0.65982658041825726</v>
      </c>
      <c r="J1165" s="116">
        <v>0.931648230868938</v>
      </c>
      <c r="K1165" s="48">
        <v>0.69468041643363088</v>
      </c>
      <c r="M1165" s="41">
        <v>163</v>
      </c>
      <c r="N1165" s="116" cm="1">
        <f t="array" ref="N1165:W1165">(TRANSPOSE(MMULT(幕後結果!$AB$37:$AK$46, TRANSPOSE(N164:W164))))</f>
        <v>0.7767951801330677</v>
      </c>
      <c r="O1165" s="116">
        <v>-0.69982673280711194</v>
      </c>
      <c r="P1165" s="116">
        <v>-0.41249966718058079</v>
      </c>
      <c r="Q1165" s="116">
        <v>-0.19003556511246572</v>
      </c>
      <c r="R1165" s="116">
        <v>0.90351167553931266</v>
      </c>
      <c r="S1165" s="116">
        <v>-0.1362752225390417</v>
      </c>
      <c r="T1165" s="116">
        <v>-0.99510497586067814</v>
      </c>
      <c r="U1165" s="116">
        <v>-0.80481974883983975</v>
      </c>
      <c r="V1165" s="116">
        <v>-1.1346451720005726</v>
      </c>
      <c r="W1165" s="40">
        <v>0.7155992025853829</v>
      </c>
    </row>
    <row r="1166" spans="1:23" ht="19">
      <c r="A1166" s="85">
        <v>164</v>
      </c>
      <c r="B1166" s="116">
        <v>0.73525650164308343</v>
      </c>
      <c r="C1166" s="116">
        <v>0.91978086815952431</v>
      </c>
      <c r="D1166" s="116">
        <v>0.87752752440329074</v>
      </c>
      <c r="E1166" s="116">
        <v>0.98959624703440374</v>
      </c>
      <c r="F1166" s="116">
        <v>0.61915251803835436</v>
      </c>
      <c r="G1166" s="116">
        <v>0.49207027759198962</v>
      </c>
      <c r="H1166" s="116">
        <v>0.48366829367813957</v>
      </c>
      <c r="I1166" s="116">
        <v>0.6331086871656757</v>
      </c>
      <c r="J1166" s="116">
        <v>0.45142278072309328</v>
      </c>
      <c r="K1166" s="48">
        <v>0.37415887323807029</v>
      </c>
      <c r="M1166" s="41">
        <v>164</v>
      </c>
      <c r="N1166" s="116" cm="1">
        <f t="array" ref="N1166:W1166">(TRANSPOSE(MMULT(幕後結果!$AB$37:$AK$46, TRANSPOSE(N165:W165))))</f>
        <v>0.47370331356222378</v>
      </c>
      <c r="O1166" s="116">
        <v>9.8301413722063635E-3</v>
      </c>
      <c r="P1166" s="116">
        <v>0.86632774494764242</v>
      </c>
      <c r="Q1166" s="116">
        <v>-2.4674724690257004</v>
      </c>
      <c r="R1166" s="116">
        <v>8.576933317282262E-2</v>
      </c>
      <c r="S1166" s="116">
        <v>-1.2251560804275976</v>
      </c>
      <c r="T1166" s="116">
        <v>-1.336196752201388</v>
      </c>
      <c r="U1166" s="116">
        <v>9.285316615796449E-2</v>
      </c>
      <c r="V1166" s="116">
        <v>-6.3169956594924859E-2</v>
      </c>
      <c r="W1166" s="40">
        <v>-1.2131513859800906</v>
      </c>
    </row>
    <row r="1167" spans="1:23" ht="19">
      <c r="A1167" s="85">
        <v>165</v>
      </c>
      <c r="B1167" s="116">
        <v>0.54290173298677913</v>
      </c>
      <c r="C1167" s="116">
        <v>0.46990304537311789</v>
      </c>
      <c r="D1167" s="116">
        <v>0.66661475082428634</v>
      </c>
      <c r="E1167" s="116">
        <v>6.0772748173105295E-2</v>
      </c>
      <c r="F1167" s="116">
        <v>0.2385144581015044</v>
      </c>
      <c r="G1167" s="116">
        <v>0.70861371720163269</v>
      </c>
      <c r="H1167" s="116">
        <v>5.0177375733622132E-2</v>
      </c>
      <c r="I1167" s="116">
        <v>0.60716547470404536</v>
      </c>
      <c r="J1167" s="116">
        <v>0.82491571496222549</v>
      </c>
      <c r="K1167" s="48">
        <v>0.28472555557581436</v>
      </c>
      <c r="M1167" s="41">
        <v>165</v>
      </c>
      <c r="N1167" s="116" cm="1">
        <f t="array" ref="N1167:W1167">(TRANSPOSE(MMULT(幕後結果!$AB$37:$AK$46, TRANSPOSE(N166:W166))))</f>
        <v>-1.7914173847093753</v>
      </c>
      <c r="O1167" s="116">
        <v>-1.4527656314384738</v>
      </c>
      <c r="P1167" s="116">
        <v>-0.43036259946556121</v>
      </c>
      <c r="Q1167" s="116">
        <v>0.79452963445140301</v>
      </c>
      <c r="R1167" s="116">
        <v>0.90209730459064774</v>
      </c>
      <c r="S1167" s="116">
        <v>-0.38864971730391484</v>
      </c>
      <c r="T1167" s="116">
        <v>1.4921985927013217</v>
      </c>
      <c r="U1167" s="116">
        <v>0.15014846452976127</v>
      </c>
      <c r="V1167" s="116">
        <v>-0.2482070675662249</v>
      </c>
      <c r="W1167" s="40">
        <v>-1.0044997499902033</v>
      </c>
    </row>
    <row r="1168" spans="1:23" ht="19">
      <c r="A1168" s="85">
        <v>166</v>
      </c>
      <c r="B1168" s="116">
        <v>8.2097044115527096E-2</v>
      </c>
      <c r="C1168" s="116">
        <v>0.50373018503550337</v>
      </c>
      <c r="D1168" s="116">
        <v>0.72616037015201029</v>
      </c>
      <c r="E1168" s="116">
        <v>0.28143385181145164</v>
      </c>
      <c r="F1168" s="116">
        <v>0.99825226885985563</v>
      </c>
      <c r="G1168" s="116">
        <v>0.62814875487021471</v>
      </c>
      <c r="H1168" s="116">
        <v>0.96002654718137115</v>
      </c>
      <c r="I1168" s="116">
        <v>0.97193280096463841</v>
      </c>
      <c r="J1168" s="116">
        <v>0.65508739018093687</v>
      </c>
      <c r="K1168" s="48">
        <v>0.29483969933347698</v>
      </c>
      <c r="M1168" s="41">
        <v>166</v>
      </c>
      <c r="N1168" s="116" cm="1">
        <f t="array" ref="N1168:W1168">(TRANSPOSE(MMULT(幕後結果!$AB$37:$AK$46, TRANSPOSE(N167:W167))))</f>
        <v>8.7625559202280795E-2</v>
      </c>
      <c r="O1168" s="116">
        <v>-0.33286405393285656</v>
      </c>
      <c r="P1168" s="116">
        <v>-0.446537008523331</v>
      </c>
      <c r="Q1168" s="116">
        <v>-0.73198319559733271</v>
      </c>
      <c r="R1168" s="116">
        <v>-0.67132769859234231</v>
      </c>
      <c r="S1168" s="116">
        <v>-0.39029948977496298</v>
      </c>
      <c r="T1168" s="116">
        <v>-1.7409353751486671</v>
      </c>
      <c r="U1168" s="116">
        <v>0.87262968840508615</v>
      </c>
      <c r="V1168" s="116">
        <v>-2.2780445077839495</v>
      </c>
      <c r="W1168" s="40">
        <v>0.54349423297710253</v>
      </c>
    </row>
    <row r="1169" spans="1:23" ht="19">
      <c r="A1169" s="85">
        <v>167</v>
      </c>
      <c r="B1169" s="116">
        <v>0.62535744173405505</v>
      </c>
      <c r="C1169" s="116">
        <v>0.42692494515544421</v>
      </c>
      <c r="D1169" s="116">
        <v>0.7484184050864926</v>
      </c>
      <c r="E1169" s="116">
        <v>0.43562960472915857</v>
      </c>
      <c r="F1169" s="116">
        <v>0.43595165047842799</v>
      </c>
      <c r="G1169" s="116">
        <v>7.0490095723153789E-2</v>
      </c>
      <c r="H1169" s="116">
        <v>0.32307314422780831</v>
      </c>
      <c r="I1169" s="116">
        <v>0.74004475083739596</v>
      </c>
      <c r="J1169" s="116">
        <v>0.95029507677777958</v>
      </c>
      <c r="K1169" s="48">
        <v>0.9213151382563618</v>
      </c>
      <c r="M1169" s="41">
        <v>167</v>
      </c>
      <c r="N1169" s="116" cm="1">
        <f t="array" ref="N1169:W1169">(TRANSPOSE(MMULT(幕後結果!$AB$37:$AK$46, TRANSPOSE(N168:W168))))</f>
        <v>-1.2002985841821074</v>
      </c>
      <c r="O1169" s="116">
        <v>-0.47127317592628326</v>
      </c>
      <c r="P1169" s="116">
        <v>-1.0213426757991206</v>
      </c>
      <c r="Q1169" s="116">
        <v>1.099654669533433</v>
      </c>
      <c r="R1169" s="116">
        <v>-1.8120261768571244</v>
      </c>
      <c r="S1169" s="116">
        <v>0.58729828549448271</v>
      </c>
      <c r="T1169" s="116">
        <v>-0.87213375062994958</v>
      </c>
      <c r="U1169" s="116">
        <v>-1.2423775266895338</v>
      </c>
      <c r="V1169" s="116">
        <v>-2.0713877605652804E-2</v>
      </c>
      <c r="W1169" s="40">
        <v>-7.3876031442492329E-2</v>
      </c>
    </row>
    <row r="1170" spans="1:23" ht="19">
      <c r="A1170" s="85">
        <v>168</v>
      </c>
      <c r="B1170" s="116">
        <v>0.15384091998372162</v>
      </c>
      <c r="C1170" s="116">
        <v>0.9090859878780615</v>
      </c>
      <c r="D1170" s="116">
        <v>0.34661690224606412</v>
      </c>
      <c r="E1170" s="116">
        <v>0.38678518758269531</v>
      </c>
      <c r="F1170" s="116">
        <v>0.84685834259677151</v>
      </c>
      <c r="G1170" s="116">
        <v>0.68116012391454039</v>
      </c>
      <c r="H1170" s="116">
        <v>0.18877386208035851</v>
      </c>
      <c r="I1170" s="116">
        <v>5.1648243425092666E-2</v>
      </c>
      <c r="J1170" s="116">
        <v>0.486725496089087</v>
      </c>
      <c r="K1170" s="48">
        <v>0.62393751906059958</v>
      </c>
      <c r="M1170" s="41">
        <v>168</v>
      </c>
      <c r="N1170" s="116" cm="1">
        <f t="array" ref="N1170:W1170">(TRANSPOSE(MMULT(幕後結果!$AB$37:$AK$46, TRANSPOSE(N169:W169))))</f>
        <v>-0.63921213926048204</v>
      </c>
      <c r="O1170" s="116">
        <v>-1.1379393804255007</v>
      </c>
      <c r="P1170" s="116">
        <v>-0.37063421505817312</v>
      </c>
      <c r="Q1170" s="116">
        <v>-2.3707557769267273</v>
      </c>
      <c r="R1170" s="116">
        <v>-0.70007202157897275</v>
      </c>
      <c r="S1170" s="116">
        <v>-1.0737072090752644</v>
      </c>
      <c r="T1170" s="116">
        <v>0.34367565437600711</v>
      </c>
      <c r="U1170" s="116">
        <v>0.12127317657986225</v>
      </c>
      <c r="V1170" s="116">
        <v>0.77206307028886156</v>
      </c>
      <c r="W1170" s="40">
        <v>-1.020079532582078</v>
      </c>
    </row>
    <row r="1171" spans="1:23" ht="19">
      <c r="A1171" s="85">
        <v>169</v>
      </c>
      <c r="B1171" s="116">
        <v>0.30111903963284514</v>
      </c>
      <c r="C1171" s="116">
        <v>0.14771410144980779</v>
      </c>
      <c r="D1171" s="116">
        <v>0.51208146663620746</v>
      </c>
      <c r="E1171" s="116">
        <v>0.28329290420354014</v>
      </c>
      <c r="F1171" s="116">
        <v>0.86072573122254914</v>
      </c>
      <c r="G1171" s="116">
        <v>0.90069013365918194</v>
      </c>
      <c r="H1171" s="116">
        <v>0.63002851775417201</v>
      </c>
      <c r="I1171" s="116">
        <v>0.73483124747851347</v>
      </c>
      <c r="J1171" s="116">
        <v>0.46535782582786323</v>
      </c>
      <c r="K1171" s="48">
        <v>0.79253450508766998</v>
      </c>
      <c r="M1171" s="41">
        <v>169</v>
      </c>
      <c r="N1171" s="116" cm="1">
        <f t="array" ref="N1171:W1171">(TRANSPOSE(MMULT(幕後結果!$AB$37:$AK$46, TRANSPOSE(N170:W170))))</f>
        <v>-0.66371853701976913</v>
      </c>
      <c r="O1171" s="116">
        <v>-0.24849896002117702</v>
      </c>
      <c r="P1171" s="116">
        <v>9.8157511750439908E-2</v>
      </c>
      <c r="Q1171" s="116">
        <v>-0.13296349820254971</v>
      </c>
      <c r="R1171" s="116">
        <v>0.67227017866890693</v>
      </c>
      <c r="S1171" s="116">
        <v>-1.0868814689569148</v>
      </c>
      <c r="T1171" s="116">
        <v>0.9999787209867701</v>
      </c>
      <c r="U1171" s="116">
        <v>0.20419172261461396</v>
      </c>
      <c r="V1171" s="116">
        <v>1.1539981635789027</v>
      </c>
      <c r="W1171" s="40">
        <v>-0.79384054868219334</v>
      </c>
    </row>
    <row r="1172" spans="1:23" ht="19">
      <c r="A1172" s="85">
        <v>170</v>
      </c>
      <c r="B1172" s="116">
        <v>0.53740561431981537</v>
      </c>
      <c r="C1172" s="116">
        <v>0.27703112784236561</v>
      </c>
      <c r="D1172" s="116">
        <v>0.25060763427893296</v>
      </c>
      <c r="E1172" s="116">
        <v>0.86262502698038901</v>
      </c>
      <c r="F1172" s="116">
        <v>0.82515727282153883</v>
      </c>
      <c r="G1172" s="116">
        <v>0.38448518263829934</v>
      </c>
      <c r="H1172" s="116">
        <v>0.35086522967596623</v>
      </c>
      <c r="I1172" s="116">
        <v>0.91918755875630742</v>
      </c>
      <c r="J1172" s="116">
        <v>0.2625748627078377</v>
      </c>
      <c r="K1172" s="48">
        <v>0.77241428853500138</v>
      </c>
      <c r="M1172" s="41">
        <v>170</v>
      </c>
      <c r="N1172" s="116" cm="1">
        <f t="array" ref="N1172:W1172">(TRANSPOSE(MMULT(幕後結果!$AB$37:$AK$46, TRANSPOSE(N171:W171))))</f>
        <v>1.0117590448521396</v>
      </c>
      <c r="O1172" s="116">
        <v>0.65311030115621427</v>
      </c>
      <c r="P1172" s="116">
        <v>0.35135049720077921</v>
      </c>
      <c r="Q1172" s="116">
        <v>2.5174632138323827</v>
      </c>
      <c r="R1172" s="116">
        <v>1.3223693624199497</v>
      </c>
      <c r="S1172" s="116">
        <v>1.573825862427896</v>
      </c>
      <c r="T1172" s="116">
        <v>1.1243884296667135</v>
      </c>
      <c r="U1172" s="116">
        <v>0.46700827772743581</v>
      </c>
      <c r="V1172" s="116">
        <v>1.4308338221272487</v>
      </c>
      <c r="W1172" s="40">
        <v>1.3320043003032507</v>
      </c>
    </row>
    <row r="1173" spans="1:23" ht="19">
      <c r="A1173" s="85">
        <v>171</v>
      </c>
      <c r="B1173" s="116">
        <v>2.740985516639749E-2</v>
      </c>
      <c r="C1173" s="116">
        <v>0.9520045676460458</v>
      </c>
      <c r="D1173" s="116">
        <v>0.83928700554271174</v>
      </c>
      <c r="E1173" s="116">
        <v>0.56976067220622295</v>
      </c>
      <c r="F1173" s="116">
        <v>0.35293257445097614</v>
      </c>
      <c r="G1173" s="116">
        <v>0.37167879753971045</v>
      </c>
      <c r="H1173" s="116">
        <v>0.60322102545134748</v>
      </c>
      <c r="I1173" s="116">
        <v>0.15037510223530837</v>
      </c>
      <c r="J1173" s="116">
        <v>0.20204257333833264</v>
      </c>
      <c r="K1173" s="48">
        <v>0.80797159328524937</v>
      </c>
      <c r="M1173" s="41">
        <v>171</v>
      </c>
      <c r="N1173" s="116" cm="1">
        <f t="array" ref="N1173:W1173">(TRANSPOSE(MMULT(幕後結果!$AB$37:$AK$46, TRANSPOSE(N172:W172))))</f>
        <v>0.79427846745351305</v>
      </c>
      <c r="O1173" s="116">
        <v>1.4833913283820568</v>
      </c>
      <c r="P1173" s="116">
        <v>0.947442763048157</v>
      </c>
      <c r="Q1173" s="116">
        <v>-1.4394018103086568</v>
      </c>
      <c r="R1173" s="116">
        <v>-0.49610435051378637</v>
      </c>
      <c r="S1173" s="116">
        <v>-1.0872957810416917</v>
      </c>
      <c r="T1173" s="116">
        <v>0.4184444412893551</v>
      </c>
      <c r="U1173" s="116">
        <v>-1.1339984049248573</v>
      </c>
      <c r="V1173" s="116">
        <v>-0.25347103133729726</v>
      </c>
      <c r="W1173" s="40">
        <v>-0.77009093184128086</v>
      </c>
    </row>
    <row r="1174" spans="1:23" ht="19">
      <c r="A1174" s="85">
        <v>172</v>
      </c>
      <c r="B1174" s="116">
        <v>0.87299871322495082</v>
      </c>
      <c r="C1174" s="116">
        <v>0.95207982092042176</v>
      </c>
      <c r="D1174" s="116">
        <v>0.28581194720467606</v>
      </c>
      <c r="E1174" s="116">
        <v>0.43513725170795259</v>
      </c>
      <c r="F1174" s="116">
        <v>0.68349982814847166</v>
      </c>
      <c r="G1174" s="116">
        <v>0.7278094939852553</v>
      </c>
      <c r="H1174" s="116">
        <v>0.42795699276481369</v>
      </c>
      <c r="I1174" s="116">
        <v>0.72328617541219331</v>
      </c>
      <c r="J1174" s="116">
        <v>0.20380154650658788</v>
      </c>
      <c r="K1174" s="48">
        <v>0.32473199186760038</v>
      </c>
      <c r="M1174" s="41">
        <v>172</v>
      </c>
      <c r="N1174" s="116" cm="1">
        <f t="array" ref="N1174:W1174">(TRANSPOSE(MMULT(幕後結果!$AB$37:$AK$46, TRANSPOSE(N173:W173))))</f>
        <v>0.31572681313229511</v>
      </c>
      <c r="O1174" s="116">
        <v>0.74572209550805491</v>
      </c>
      <c r="P1174" s="116">
        <v>1.1867867208433154</v>
      </c>
      <c r="Q1174" s="116">
        <v>-1.2263423963643361</v>
      </c>
      <c r="R1174" s="116">
        <v>-0.10322862263664204</v>
      </c>
      <c r="S1174" s="116">
        <v>-1.297426433764473</v>
      </c>
      <c r="T1174" s="116">
        <v>1.6757780898209063E-2</v>
      </c>
      <c r="U1174" s="116">
        <v>-0.46154789540153363</v>
      </c>
      <c r="V1174" s="116">
        <v>7.9509647259974697E-2</v>
      </c>
      <c r="W1174" s="40">
        <v>-0.56308763029630016</v>
      </c>
    </row>
    <row r="1175" spans="1:23" ht="19">
      <c r="A1175" s="85">
        <v>173</v>
      </c>
      <c r="B1175" s="116">
        <v>0.3837866210385521</v>
      </c>
      <c r="C1175" s="116">
        <v>0.90900473744814381</v>
      </c>
      <c r="D1175" s="116">
        <v>0.45390141926999439</v>
      </c>
      <c r="E1175" s="116">
        <v>0.34542227554655991</v>
      </c>
      <c r="F1175" s="116">
        <v>0.63465528029647422</v>
      </c>
      <c r="G1175" s="116">
        <v>0.23457456561468515</v>
      </c>
      <c r="H1175" s="116">
        <v>0.55959256215405784</v>
      </c>
      <c r="I1175" s="116">
        <v>0.11640220584928884</v>
      </c>
      <c r="J1175" s="116">
        <v>0.4289343526249616</v>
      </c>
      <c r="K1175" s="48">
        <v>0.23897107088741487</v>
      </c>
      <c r="M1175" s="41">
        <v>173</v>
      </c>
      <c r="N1175" s="116" cm="1">
        <f t="array" ref="N1175:W1175">(TRANSPOSE(MMULT(幕後結果!$AB$37:$AK$46, TRANSPOSE(N174:W174))))</f>
        <v>-0.64235771651326645</v>
      </c>
      <c r="O1175" s="116">
        <v>-1.001630452150633</v>
      </c>
      <c r="P1175" s="116">
        <v>-0.53614168576118992</v>
      </c>
      <c r="Q1175" s="116">
        <v>0.29458371721671728</v>
      </c>
      <c r="R1175" s="116">
        <v>0.15215449845695983</v>
      </c>
      <c r="S1175" s="116">
        <v>-0.349647045629563</v>
      </c>
      <c r="T1175" s="116">
        <v>-0.38737226543591941</v>
      </c>
      <c r="U1175" s="116">
        <v>-0.72481532526558445</v>
      </c>
      <c r="V1175" s="116">
        <v>1.3284471523853221</v>
      </c>
      <c r="W1175" s="40">
        <v>1.5205147086957693E-3</v>
      </c>
    </row>
    <row r="1176" spans="1:23" ht="19">
      <c r="A1176" s="85">
        <v>174</v>
      </c>
      <c r="B1176" s="116">
        <v>0.85308690763788131</v>
      </c>
      <c r="C1176" s="116">
        <v>0.40849065891513447</v>
      </c>
      <c r="D1176" s="116">
        <v>0.8172812491948811</v>
      </c>
      <c r="E1176" s="116">
        <v>1.7051356789785865E-2</v>
      </c>
      <c r="F1176" s="116">
        <v>0.2175906373413381</v>
      </c>
      <c r="G1176" s="116">
        <v>0.89640448725602773</v>
      </c>
      <c r="H1176" s="116">
        <v>0.47785967184664413</v>
      </c>
      <c r="I1176" s="116">
        <v>0.95701933015853013</v>
      </c>
      <c r="J1176" s="116">
        <v>0.54539463114476061</v>
      </c>
      <c r="K1176" s="48">
        <v>0.67333105759709433</v>
      </c>
      <c r="M1176" s="41">
        <v>174</v>
      </c>
      <c r="N1176" s="116" cm="1">
        <f t="array" ref="N1176:W1176">(TRANSPOSE(MMULT(幕後結果!$AB$37:$AK$46, TRANSPOSE(N175:W175))))</f>
        <v>-1.2454422184849916</v>
      </c>
      <c r="O1176" s="116">
        <v>-0.29615455749117175</v>
      </c>
      <c r="P1176" s="116">
        <v>-1.2148311091702615</v>
      </c>
      <c r="Q1176" s="116">
        <v>-0.12763084507225167</v>
      </c>
      <c r="R1176" s="116">
        <v>-0.85361180854533325</v>
      </c>
      <c r="S1176" s="116">
        <v>-1.3730657182465364</v>
      </c>
      <c r="T1176" s="116">
        <v>-2.0658707116894051</v>
      </c>
      <c r="U1176" s="116">
        <v>1.3108757622825706E-2</v>
      </c>
      <c r="V1176" s="116">
        <v>-0.66429601178759756</v>
      </c>
      <c r="W1176" s="40">
        <v>-1.4940795153919675</v>
      </c>
    </row>
    <row r="1177" spans="1:23" ht="19">
      <c r="A1177" s="85">
        <v>175</v>
      </c>
      <c r="B1177" s="116">
        <v>0.27115597903241473</v>
      </c>
      <c r="C1177" s="116">
        <v>0.74720844204964632</v>
      </c>
      <c r="D1177" s="116">
        <v>0.61520197412080413</v>
      </c>
      <c r="E1177" s="116">
        <v>0.93984068378681007</v>
      </c>
      <c r="F1177" s="116">
        <v>0.2325103117258922</v>
      </c>
      <c r="G1177" s="116">
        <v>0.57851336784646845</v>
      </c>
      <c r="H1177" s="116">
        <v>0.71691408308397775</v>
      </c>
      <c r="I1177" s="116">
        <v>0.84537579076227853</v>
      </c>
      <c r="J1177" s="116">
        <v>0.35533244240434625</v>
      </c>
      <c r="K1177" s="48">
        <v>0.86613526473423441</v>
      </c>
      <c r="M1177" s="41">
        <v>175</v>
      </c>
      <c r="N1177" s="116" cm="1">
        <f t="array" ref="N1177:W1177">(TRANSPOSE(MMULT(幕後結果!$AB$37:$AK$46, TRANSPOSE(N176:W176))))</f>
        <v>0.39104104165017339</v>
      </c>
      <c r="O1177" s="116">
        <v>1.1697463275661741</v>
      </c>
      <c r="P1177" s="116">
        <v>0.14654350881912404</v>
      </c>
      <c r="Q1177" s="116">
        <v>1.6897280675375543</v>
      </c>
      <c r="R1177" s="116">
        <v>-0.59545307400976211</v>
      </c>
      <c r="S1177" s="116">
        <v>-0.42196811339385698</v>
      </c>
      <c r="T1177" s="116">
        <v>0.42927551079628262</v>
      </c>
      <c r="U1177" s="116">
        <v>0.49599432109895136</v>
      </c>
      <c r="V1177" s="116">
        <v>0.92757177208613772</v>
      </c>
      <c r="W1177" s="40">
        <v>1.6641323841397515</v>
      </c>
    </row>
    <row r="1178" spans="1:23" ht="19">
      <c r="A1178" s="85">
        <v>176</v>
      </c>
      <c r="B1178" s="116">
        <v>0.18358065433449644</v>
      </c>
      <c r="C1178" s="116">
        <v>0.94114634279914156</v>
      </c>
      <c r="D1178" s="116">
        <v>0.2832692439378417</v>
      </c>
      <c r="E1178" s="116">
        <v>0.65664164156751093</v>
      </c>
      <c r="F1178" s="116">
        <v>0.76180030169960022</v>
      </c>
      <c r="G1178" s="116">
        <v>0.18666512802464141</v>
      </c>
      <c r="H1178" s="116">
        <v>0.61554482014193934</v>
      </c>
      <c r="I1178" s="116">
        <v>0.55177595969583071</v>
      </c>
      <c r="J1178" s="116">
        <v>0.18457626277256178</v>
      </c>
      <c r="K1178" s="48">
        <v>0.4120771547410762</v>
      </c>
      <c r="M1178" s="41">
        <v>176</v>
      </c>
      <c r="N1178" s="116" cm="1">
        <f t="array" ref="N1178:W1178">(TRANSPOSE(MMULT(幕後結果!$AB$37:$AK$46, TRANSPOSE(N177:W177))))</f>
        <v>7.7467878464903703E-2</v>
      </c>
      <c r="O1178" s="116">
        <v>0.69091945579513403</v>
      </c>
      <c r="P1178" s="116">
        <v>0.85243483158613786</v>
      </c>
      <c r="Q1178" s="116">
        <v>-0.31042816266166612</v>
      </c>
      <c r="R1178" s="116">
        <v>-0.74806432070634277</v>
      </c>
      <c r="S1178" s="116">
        <v>-0.80752957952391291</v>
      </c>
      <c r="T1178" s="116">
        <v>-1.3641968724618405</v>
      </c>
      <c r="U1178" s="116">
        <v>-0.45281785148957804</v>
      </c>
      <c r="V1178" s="116">
        <v>-1.0044458134171708</v>
      </c>
      <c r="W1178" s="40">
        <v>-7.5721767491999104E-2</v>
      </c>
    </row>
    <row r="1179" spans="1:23" ht="19">
      <c r="A1179" s="85">
        <v>177</v>
      </c>
      <c r="B1179" s="116">
        <v>0.62900622756897961</v>
      </c>
      <c r="C1179" s="116">
        <v>0.29381886319449535</v>
      </c>
      <c r="D1179" s="116">
        <v>0.43956053771867909</v>
      </c>
      <c r="E1179" s="116">
        <v>0.62670026628870223</v>
      </c>
      <c r="F1179" s="116">
        <v>0.72829012092667633</v>
      </c>
      <c r="G1179" s="116">
        <v>0.38979726036188045</v>
      </c>
      <c r="H1179" s="116">
        <v>0.9381185249278523</v>
      </c>
      <c r="I1179" s="116">
        <v>3.1606661347499232E-2</v>
      </c>
      <c r="J1179" s="116">
        <v>0.49107013618534268</v>
      </c>
      <c r="K1179" s="48">
        <v>0.20853334688897873</v>
      </c>
      <c r="M1179" s="41">
        <v>177</v>
      </c>
      <c r="N1179" s="116" cm="1">
        <f t="array" ref="N1179:W1179">(TRANSPOSE(MMULT(幕後結果!$AB$37:$AK$46, TRANSPOSE(N178:W178))))</f>
        <v>-2.4720308208190858</v>
      </c>
      <c r="O1179" s="116">
        <v>-0.76735621551969524</v>
      </c>
      <c r="P1179" s="116">
        <v>-0.36913705856922796</v>
      </c>
      <c r="Q1179" s="116">
        <v>0.27805940042623756</v>
      </c>
      <c r="R1179" s="116">
        <v>0.11935740376387993</v>
      </c>
      <c r="S1179" s="116">
        <v>0.53461709008939895</v>
      </c>
      <c r="T1179" s="116">
        <v>0.34247012929836618</v>
      </c>
      <c r="U1179" s="116">
        <v>-0.3057573123894593</v>
      </c>
      <c r="V1179" s="116">
        <v>-0.2023834848884028</v>
      </c>
      <c r="W1179" s="40">
        <v>0.30867000986603216</v>
      </c>
    </row>
    <row r="1180" spans="1:23" ht="19">
      <c r="A1180" s="85">
        <v>178</v>
      </c>
      <c r="B1180" s="116">
        <v>0.30544482053826583</v>
      </c>
      <c r="C1180" s="116">
        <v>4.9920225543553132E-2</v>
      </c>
      <c r="D1180" s="116">
        <v>0.2077423901319575</v>
      </c>
      <c r="E1180" s="116">
        <v>0.38538445052583148</v>
      </c>
      <c r="F1180" s="116">
        <v>0.52360223327598132</v>
      </c>
      <c r="G1180" s="116">
        <v>0.2377687142032463</v>
      </c>
      <c r="H1180" s="116">
        <v>0.21990855341188076</v>
      </c>
      <c r="I1180" s="116">
        <v>0.78087369565428455</v>
      </c>
      <c r="J1180" s="116">
        <v>0.54671540626825554</v>
      </c>
      <c r="K1180" s="48">
        <v>0.54642262707679068</v>
      </c>
      <c r="M1180" s="41">
        <v>178</v>
      </c>
      <c r="N1180" s="116" cm="1">
        <f t="array" ref="N1180:W1180">(TRANSPOSE(MMULT(幕後結果!$AB$37:$AK$46, TRANSPOSE(N179:W179))))</f>
        <v>0.69801244455859923</v>
      </c>
      <c r="O1180" s="116">
        <v>0.63968350901880822</v>
      </c>
      <c r="P1180" s="116">
        <v>-1.3204119818541891</v>
      </c>
      <c r="Q1180" s="116">
        <v>1.1070359481598209</v>
      </c>
      <c r="R1180" s="116">
        <v>0.3137955979450438</v>
      </c>
      <c r="S1180" s="116">
        <v>-0.23625840532416498</v>
      </c>
      <c r="T1180" s="116">
        <v>0.96652542773223593</v>
      </c>
      <c r="U1180" s="116">
        <v>-0.98698173979477244</v>
      </c>
      <c r="V1180" s="116">
        <v>8.8652099750504892E-2</v>
      </c>
      <c r="W1180" s="40">
        <v>-0.35816947359941298</v>
      </c>
    </row>
    <row r="1181" spans="1:23" ht="19">
      <c r="A1181" s="85">
        <v>179</v>
      </c>
      <c r="B1181" s="116">
        <v>0.33250886536556412</v>
      </c>
      <c r="C1181" s="116">
        <v>0.40515865158452202</v>
      </c>
      <c r="D1181" s="116">
        <v>0.41501464716534575</v>
      </c>
      <c r="E1181" s="116">
        <v>0.81372185801252783</v>
      </c>
      <c r="F1181" s="116">
        <v>0.35367924867013545</v>
      </c>
      <c r="G1181" s="116">
        <v>0.38385873752457544</v>
      </c>
      <c r="H1181" s="116">
        <v>1.8793851409276696E-2</v>
      </c>
      <c r="I1181" s="116">
        <v>0.56960720005420518</v>
      </c>
      <c r="J1181" s="116">
        <v>3.2587782265614873E-2</v>
      </c>
      <c r="K1181" s="48">
        <v>0.41240870476864888</v>
      </c>
      <c r="M1181" s="41">
        <v>179</v>
      </c>
      <c r="N1181" s="116" cm="1">
        <f t="array" ref="N1181:W1181">(TRANSPOSE(MMULT(幕後結果!$AB$37:$AK$46, TRANSPOSE(N180:W180))))</f>
        <v>1.2000101372781693</v>
      </c>
      <c r="O1181" s="116">
        <v>-0.39700697066380475</v>
      </c>
      <c r="P1181" s="116">
        <v>0.39462288691027464</v>
      </c>
      <c r="Q1181" s="116">
        <v>0.7966438079778011</v>
      </c>
      <c r="R1181" s="116">
        <v>-0.56276076187526769</v>
      </c>
      <c r="S1181" s="116">
        <v>-0.72914612660805989</v>
      </c>
      <c r="T1181" s="116">
        <v>0.40861883322476522</v>
      </c>
      <c r="U1181" s="116">
        <v>1.2132471153345203</v>
      </c>
      <c r="V1181" s="116">
        <v>0.69595474170677452</v>
      </c>
      <c r="W1181" s="40">
        <v>0.42569618625901567</v>
      </c>
    </row>
    <row r="1182" spans="1:23" ht="19">
      <c r="A1182" s="85">
        <v>180</v>
      </c>
      <c r="B1182" s="116">
        <v>2.0438013975812908E-2</v>
      </c>
      <c r="C1182" s="116">
        <v>0.95113072900217022</v>
      </c>
      <c r="D1182" s="116">
        <v>0.70533136773266736</v>
      </c>
      <c r="E1182" s="116">
        <v>0.22041566226906117</v>
      </c>
      <c r="F1182" s="116">
        <v>0.42226040048191193</v>
      </c>
      <c r="G1182" s="116">
        <v>0.48960158453405977</v>
      </c>
      <c r="H1182" s="116">
        <v>0.58088326472816654</v>
      </c>
      <c r="I1182" s="116">
        <v>0.49200909372358304</v>
      </c>
      <c r="J1182" s="116">
        <v>0.96587514251139361</v>
      </c>
      <c r="K1182" s="48">
        <v>0.78545706580279329</v>
      </c>
      <c r="M1182" s="41">
        <v>180</v>
      </c>
      <c r="N1182" s="116" cm="1">
        <f t="array" ref="N1182:W1182">(TRANSPOSE(MMULT(幕後結果!$AB$37:$AK$46, TRANSPOSE(N181:W181))))</f>
        <v>-1.2539004838907553</v>
      </c>
      <c r="O1182" s="116">
        <v>-0.97591992307049613</v>
      </c>
      <c r="P1182" s="116">
        <v>-0.31139361858670356</v>
      </c>
      <c r="Q1182" s="116">
        <v>0.11005868064522162</v>
      </c>
      <c r="R1182" s="116">
        <v>-1.2409902489717308</v>
      </c>
      <c r="S1182" s="116">
        <v>-1.3848902376615735</v>
      </c>
      <c r="T1182" s="116">
        <v>1.0152040133691489</v>
      </c>
      <c r="U1182" s="116">
        <v>0.57268321858276261</v>
      </c>
      <c r="V1182" s="116">
        <v>0.25613882524796561</v>
      </c>
      <c r="W1182" s="40">
        <v>5.6197259890543499E-2</v>
      </c>
    </row>
    <row r="1183" spans="1:23" ht="19">
      <c r="A1183" s="85">
        <v>181</v>
      </c>
      <c r="B1183" s="116">
        <v>0.17820158412458076</v>
      </c>
      <c r="C1183" s="116">
        <v>0.63153303985161191</v>
      </c>
      <c r="D1183" s="116">
        <v>0.41803177454362395</v>
      </c>
      <c r="E1183" s="116">
        <v>0.70786108606698628</v>
      </c>
      <c r="F1183" s="116">
        <v>0.88093769300163083</v>
      </c>
      <c r="G1183" s="116">
        <v>6.6212458996914858E-2</v>
      </c>
      <c r="H1183" s="116">
        <v>2.9525043469323276E-2</v>
      </c>
      <c r="I1183" s="116">
        <v>0.91362862370000197</v>
      </c>
      <c r="J1183" s="116">
        <v>0.2326959254363774</v>
      </c>
      <c r="K1183" s="48">
        <v>7.1215127065096029E-2</v>
      </c>
      <c r="M1183" s="41">
        <v>181</v>
      </c>
      <c r="N1183" s="116" cm="1">
        <f t="array" ref="N1183:W1183">(TRANSPOSE(MMULT(幕後結果!$AB$37:$AK$46, TRANSPOSE(N182:W182))))</f>
        <v>0.21014390378648359</v>
      </c>
      <c r="O1183" s="116">
        <v>-0.11859407965573403</v>
      </c>
      <c r="P1183" s="116">
        <v>0.5269309153441315</v>
      </c>
      <c r="Q1183" s="116">
        <v>0.48114931743680645</v>
      </c>
      <c r="R1183" s="116">
        <v>1.2322628831192861</v>
      </c>
      <c r="S1183" s="116">
        <v>-8.603871415170733E-2</v>
      </c>
      <c r="T1183" s="116">
        <v>-0.67664999812165261</v>
      </c>
      <c r="U1183" s="116">
        <v>0.5467770720578996</v>
      </c>
      <c r="V1183" s="116">
        <v>0.65051712115113092</v>
      </c>
      <c r="W1183" s="40">
        <v>0.76126685610054756</v>
      </c>
    </row>
    <row r="1184" spans="1:23" ht="19">
      <c r="A1184" s="85">
        <v>182</v>
      </c>
      <c r="B1184" s="116">
        <v>0.74336142623662238</v>
      </c>
      <c r="C1184" s="116">
        <v>3.8922124718707707E-2</v>
      </c>
      <c r="D1184" s="116">
        <v>0.69211909000037131</v>
      </c>
      <c r="E1184" s="116">
        <v>0.7697298757781128</v>
      </c>
      <c r="F1184" s="116">
        <v>0.10288091744352545</v>
      </c>
      <c r="G1184" s="116">
        <v>0.88459578078131673</v>
      </c>
      <c r="H1184" s="116">
        <v>0.83979918054050251</v>
      </c>
      <c r="I1184" s="116">
        <v>0.7394571565754462</v>
      </c>
      <c r="J1184" s="116">
        <v>0.81475985843283816</v>
      </c>
      <c r="K1184" s="48">
        <v>0.7672388257727949</v>
      </c>
      <c r="M1184" s="41">
        <v>182</v>
      </c>
      <c r="N1184" s="116" cm="1">
        <f t="array" ref="N1184:W1184">(TRANSPOSE(MMULT(幕後結果!$AB$37:$AK$46, TRANSPOSE(N183:W183))))</f>
        <v>-0.93554895078364742</v>
      </c>
      <c r="O1184" s="116">
        <v>-0.3948471826379692</v>
      </c>
      <c r="P1184" s="116">
        <v>0.21375277520117597</v>
      </c>
      <c r="Q1184" s="116">
        <v>-0.36779769824656794</v>
      </c>
      <c r="R1184" s="116">
        <v>0.3315589096255967</v>
      </c>
      <c r="S1184" s="116">
        <v>0.13361379376126373</v>
      </c>
      <c r="T1184" s="116">
        <v>-1.0970729762394336</v>
      </c>
      <c r="U1184" s="116">
        <v>-1.0317385003081894</v>
      </c>
      <c r="V1184" s="116">
        <v>-0.96306251126965992</v>
      </c>
      <c r="W1184" s="40">
        <v>-0.55104097279173825</v>
      </c>
    </row>
    <row r="1185" spans="1:23" ht="19">
      <c r="A1185" s="85">
        <v>183</v>
      </c>
      <c r="B1185" s="116">
        <v>0.63955708762219388</v>
      </c>
      <c r="C1185" s="116">
        <v>0.62658338797834956</v>
      </c>
      <c r="D1185" s="116">
        <v>0.19121223106713869</v>
      </c>
      <c r="E1185" s="116">
        <v>0.21239263738407455</v>
      </c>
      <c r="F1185" s="116">
        <v>6.3199360166268814E-2</v>
      </c>
      <c r="G1185" s="116">
        <v>5.111163098401672E-2</v>
      </c>
      <c r="H1185" s="116">
        <v>0.18890261689964127</v>
      </c>
      <c r="I1185" s="116">
        <v>2.2436136286741126E-2</v>
      </c>
      <c r="J1185" s="116">
        <v>0.98055147278266053</v>
      </c>
      <c r="K1185" s="48">
        <v>0.91901741422945249</v>
      </c>
      <c r="M1185" s="41">
        <v>183</v>
      </c>
      <c r="N1185" s="116" cm="1">
        <f t="array" ref="N1185:W1185">(TRANSPOSE(MMULT(幕後結果!$AB$37:$AK$46, TRANSPOSE(N184:W184))))</f>
        <v>1.1389524511462206</v>
      </c>
      <c r="O1185" s="116">
        <v>0.95328077604597072</v>
      </c>
      <c r="P1185" s="116">
        <v>1.4877964631104104</v>
      </c>
      <c r="Q1185" s="116">
        <v>1.1608537477319918</v>
      </c>
      <c r="R1185" s="116">
        <v>0.57947022200095311</v>
      </c>
      <c r="S1185" s="116">
        <v>1.0755776846444478</v>
      </c>
      <c r="T1185" s="116">
        <v>7.4919604696979558E-2</v>
      </c>
      <c r="U1185" s="116">
        <v>1.4452049834227769</v>
      </c>
      <c r="V1185" s="116">
        <v>1.0642105463956164</v>
      </c>
      <c r="W1185" s="40">
        <v>1.7213880041108349</v>
      </c>
    </row>
    <row r="1186" spans="1:23" ht="19">
      <c r="A1186" s="85">
        <v>184</v>
      </c>
      <c r="B1186" s="116">
        <v>0.87708282207061528</v>
      </c>
      <c r="C1186" s="116">
        <v>0.45993760110579318</v>
      </c>
      <c r="D1186" s="116">
        <v>0.17357275700515817</v>
      </c>
      <c r="E1186" s="116">
        <v>0.64334216738332772</v>
      </c>
      <c r="F1186" s="116">
        <v>0.88578287334092276</v>
      </c>
      <c r="G1186" s="116">
        <v>5.3215312078590093E-2</v>
      </c>
      <c r="H1186" s="116">
        <v>0.45407122389342214</v>
      </c>
      <c r="I1186" s="116">
        <v>0.83303200419196521</v>
      </c>
      <c r="J1186" s="116">
        <v>0.54700216273024926</v>
      </c>
      <c r="K1186" s="48">
        <v>0.7563367707293891</v>
      </c>
      <c r="M1186" s="41">
        <v>184</v>
      </c>
      <c r="N1186" s="116" cm="1">
        <f t="array" ref="N1186:W1186">(TRANSPOSE(MMULT(幕後結果!$AB$37:$AK$46, TRANSPOSE(N185:W185))))</f>
        <v>-1.5965130482099066</v>
      </c>
      <c r="O1186" s="116">
        <v>-0.72301005622272685</v>
      </c>
      <c r="P1186" s="116">
        <v>-1.1985217423408432</v>
      </c>
      <c r="Q1186" s="116">
        <v>-1.4985709691954359</v>
      </c>
      <c r="R1186" s="116">
        <v>0.55113315537782714</v>
      </c>
      <c r="S1186" s="116">
        <v>-0.89653622614052964</v>
      </c>
      <c r="T1186" s="116">
        <v>-1.3561163823125797</v>
      </c>
      <c r="U1186" s="116">
        <v>-0.15894600177040558</v>
      </c>
      <c r="V1186" s="116">
        <v>-0.11954223501828154</v>
      </c>
      <c r="W1186" s="40">
        <v>-1.2793186551309128</v>
      </c>
    </row>
    <row r="1187" spans="1:23" ht="19">
      <c r="A1187" s="85">
        <v>185</v>
      </c>
      <c r="B1187" s="116">
        <v>0.66197858921718566</v>
      </c>
      <c r="C1187" s="116">
        <v>0.63372720355265777</v>
      </c>
      <c r="D1187" s="116">
        <v>0.22481696952500552</v>
      </c>
      <c r="E1187" s="116">
        <v>0.73898437742543233</v>
      </c>
      <c r="F1187" s="116">
        <v>0.41619013011656647</v>
      </c>
      <c r="G1187" s="116">
        <v>0.2353474309055934</v>
      </c>
      <c r="H1187" s="116">
        <v>0.76188602598403565</v>
      </c>
      <c r="I1187" s="116">
        <v>0.11034535741876539</v>
      </c>
      <c r="J1187" s="116">
        <v>0.52242998156017939</v>
      </c>
      <c r="K1187" s="48">
        <v>5.4751022818427586E-2</v>
      </c>
      <c r="M1187" s="41">
        <v>185</v>
      </c>
      <c r="N1187" s="116" cm="1">
        <f t="array" ref="N1187:W1187">(TRANSPOSE(MMULT(幕後結果!$AB$37:$AK$46, TRANSPOSE(N186:W186))))</f>
        <v>0.38598890079815351</v>
      </c>
      <c r="O1187" s="116">
        <v>-0.70075977123482747</v>
      </c>
      <c r="P1187" s="116">
        <v>0.44680265358473509</v>
      </c>
      <c r="Q1187" s="116">
        <v>0.10743276632909055</v>
      </c>
      <c r="R1187" s="116">
        <v>0.36392161101801135</v>
      </c>
      <c r="S1187" s="116">
        <v>2.0377598589671764</v>
      </c>
      <c r="T1187" s="116">
        <v>-0.66111096181676998</v>
      </c>
      <c r="U1187" s="116">
        <v>0.79483806970905713</v>
      </c>
      <c r="V1187" s="116">
        <v>6.9016116923565074E-2</v>
      </c>
      <c r="W1187" s="40">
        <v>0.92546996771081169</v>
      </c>
    </row>
    <row r="1188" spans="1:23" ht="19">
      <c r="A1188" s="85">
        <v>186</v>
      </c>
      <c r="B1188" s="116">
        <v>6.0648577751504229E-2</v>
      </c>
      <c r="C1188" s="116">
        <v>0.88453097757843979</v>
      </c>
      <c r="D1188" s="116">
        <v>0.63689321002210519</v>
      </c>
      <c r="E1188" s="116">
        <v>0.17413401115835092</v>
      </c>
      <c r="F1188" s="116">
        <v>0.48862525323956185</v>
      </c>
      <c r="G1188" s="116">
        <v>0.26631182068643677</v>
      </c>
      <c r="H1188" s="116">
        <v>0.30305059912694232</v>
      </c>
      <c r="I1188" s="116">
        <v>0.77301917859382496</v>
      </c>
      <c r="J1188" s="116">
        <v>0.26466157697900417</v>
      </c>
      <c r="K1188" s="48">
        <v>3.9712067708671972E-2</v>
      </c>
      <c r="M1188" s="41">
        <v>186</v>
      </c>
      <c r="N1188" s="116" cm="1">
        <f t="array" ref="N1188:W1188">(TRANSPOSE(MMULT(幕後結果!$AB$37:$AK$46, TRANSPOSE(N187:W187))))</f>
        <v>0.1677010868699873</v>
      </c>
      <c r="O1188" s="116">
        <v>1.0958636630351022</v>
      </c>
      <c r="P1188" s="116">
        <v>1.2762006451605836</v>
      </c>
      <c r="Q1188" s="116">
        <v>1.9140864765870318</v>
      </c>
      <c r="R1188" s="116">
        <v>1.2653592946571282</v>
      </c>
      <c r="S1188" s="116">
        <v>3.5619689288084677E-2</v>
      </c>
      <c r="T1188" s="116">
        <v>-0.40293861752289428</v>
      </c>
      <c r="U1188" s="116">
        <v>-0.61966126898068441</v>
      </c>
      <c r="V1188" s="116">
        <v>0.24637667013174314</v>
      </c>
      <c r="W1188" s="40">
        <v>-0.11958748595159824</v>
      </c>
    </row>
    <row r="1189" spans="1:23" ht="19">
      <c r="A1189" s="85">
        <v>187</v>
      </c>
      <c r="B1189" s="116">
        <v>0.76631749398846472</v>
      </c>
      <c r="C1189" s="116">
        <v>0.3493118844284977</v>
      </c>
      <c r="D1189" s="116">
        <v>0.8960758501552637</v>
      </c>
      <c r="E1189" s="116">
        <v>0.14319596098349585</v>
      </c>
      <c r="F1189" s="116">
        <v>8.6660084292989881E-2</v>
      </c>
      <c r="G1189" s="116">
        <v>0.91229896484752815</v>
      </c>
      <c r="H1189" s="116">
        <v>0.65057862284689527</v>
      </c>
      <c r="I1189" s="116">
        <v>0.68979566916425084</v>
      </c>
      <c r="J1189" s="116">
        <v>1.2118486708803333E-2</v>
      </c>
      <c r="K1189" s="48">
        <v>0.43230069088493028</v>
      </c>
      <c r="M1189" s="41">
        <v>187</v>
      </c>
      <c r="N1189" s="116" cm="1">
        <f t="array" ref="N1189:W1189">(TRANSPOSE(MMULT(幕後結果!$AB$37:$AK$46, TRANSPOSE(N188:W188))))</f>
        <v>0.1335735771919162</v>
      </c>
      <c r="O1189" s="116">
        <v>1.2301376264101933</v>
      </c>
      <c r="P1189" s="116">
        <v>0.89423872771384294</v>
      </c>
      <c r="Q1189" s="116">
        <v>1.4534070626533093</v>
      </c>
      <c r="R1189" s="116">
        <v>1.4364323045811846</v>
      </c>
      <c r="S1189" s="116">
        <v>1.7326512591413983</v>
      </c>
      <c r="T1189" s="116">
        <v>2.668114638129063</v>
      </c>
      <c r="U1189" s="116">
        <v>3.1471455442262108</v>
      </c>
      <c r="V1189" s="116">
        <v>2.480908014458779</v>
      </c>
      <c r="W1189" s="40">
        <v>1.3531432608254015</v>
      </c>
    </row>
    <row r="1190" spans="1:23" ht="19">
      <c r="A1190" s="85">
        <v>188</v>
      </c>
      <c r="B1190" s="116">
        <v>0.9099248415107748</v>
      </c>
      <c r="C1190" s="116">
        <v>0.30162189878160328</v>
      </c>
      <c r="D1190" s="116">
        <v>0.26474126369371676</v>
      </c>
      <c r="E1190" s="116">
        <v>0.38821816294638278</v>
      </c>
      <c r="F1190" s="116">
        <v>0.87328626210071114</v>
      </c>
      <c r="G1190" s="116">
        <v>0.65589790978180029</v>
      </c>
      <c r="H1190" s="116">
        <v>0.22079598751330964</v>
      </c>
      <c r="I1190" s="116">
        <v>0.70160550047531411</v>
      </c>
      <c r="J1190" s="116">
        <v>7.835315214536176E-2</v>
      </c>
      <c r="K1190" s="48">
        <v>0.66157446321146884</v>
      </c>
      <c r="M1190" s="41">
        <v>188</v>
      </c>
      <c r="N1190" s="116" cm="1">
        <f t="array" ref="N1190:W1190">(TRANSPOSE(MMULT(幕後結果!$AB$37:$AK$46, TRANSPOSE(N189:W189))))</f>
        <v>-0.65361081830567236</v>
      </c>
      <c r="O1190" s="116">
        <v>-9.1844552203734886E-2</v>
      </c>
      <c r="P1190" s="116">
        <v>-0.771676365431059</v>
      </c>
      <c r="Q1190" s="116">
        <v>0.19319023604569974</v>
      </c>
      <c r="R1190" s="116">
        <v>0.16926201821669881</v>
      </c>
      <c r="S1190" s="116">
        <v>0.28801915411347656</v>
      </c>
      <c r="T1190" s="116">
        <v>0.42601544451655304</v>
      </c>
      <c r="U1190" s="116">
        <v>-1.5073862490601877</v>
      </c>
      <c r="V1190" s="116">
        <v>-0.2458219405818102</v>
      </c>
      <c r="W1190" s="40">
        <v>-1.2947549981070194</v>
      </c>
    </row>
    <row r="1191" spans="1:23" ht="19">
      <c r="A1191" s="85">
        <v>189</v>
      </c>
      <c r="B1191" s="116">
        <v>0.14244003950286377</v>
      </c>
      <c r="C1191" s="116">
        <v>0.61126332578409737</v>
      </c>
      <c r="D1191" s="116">
        <v>0.46839917436473377</v>
      </c>
      <c r="E1191" s="116">
        <v>2.1931311306422119E-2</v>
      </c>
      <c r="F1191" s="116">
        <v>0.46094202991638977</v>
      </c>
      <c r="G1191" s="116">
        <v>0.38426604562955546</v>
      </c>
      <c r="H1191" s="116">
        <v>0.57006444340904872</v>
      </c>
      <c r="I1191" s="116">
        <v>0.40181904874044916</v>
      </c>
      <c r="J1191" s="116">
        <v>0.16370548648044059</v>
      </c>
      <c r="K1191" s="48">
        <v>0.46241120544685255</v>
      </c>
      <c r="M1191" s="41">
        <v>189</v>
      </c>
      <c r="N1191" s="116" cm="1">
        <f t="array" ref="N1191:W1191">(TRANSPOSE(MMULT(幕後結果!$AB$37:$AK$46, TRANSPOSE(N190:W190))))</f>
        <v>-0.93261451926144168</v>
      </c>
      <c r="O1191" s="116">
        <v>-0.57643837933613584</v>
      </c>
      <c r="P1191" s="116">
        <v>-1.6297701742065507</v>
      </c>
      <c r="Q1191" s="116">
        <v>-0.1141331559566872</v>
      </c>
      <c r="R1191" s="116">
        <v>-1.2474087380279597</v>
      </c>
      <c r="S1191" s="116">
        <v>0.30964057102821374</v>
      </c>
      <c r="T1191" s="116">
        <v>0.26427657635671686</v>
      </c>
      <c r="U1191" s="116">
        <v>-1.3875507156729134</v>
      </c>
      <c r="V1191" s="116">
        <v>6.130257575333585E-2</v>
      </c>
      <c r="W1191" s="40">
        <v>-0.12449409400760789</v>
      </c>
    </row>
    <row r="1192" spans="1:23" ht="19">
      <c r="A1192" s="85">
        <v>190</v>
      </c>
      <c r="B1192" s="116">
        <v>0.79801664998798749</v>
      </c>
      <c r="C1192" s="116">
        <v>0.30699010006882066</v>
      </c>
      <c r="D1192" s="116">
        <v>0.25085638617613459</v>
      </c>
      <c r="E1192" s="116">
        <v>0.63853814144728394</v>
      </c>
      <c r="F1192" s="116">
        <v>0.77821510091036128</v>
      </c>
      <c r="G1192" s="116">
        <v>0.73414222067151269</v>
      </c>
      <c r="H1192" s="116">
        <v>0.26151983637187692</v>
      </c>
      <c r="I1192" s="116">
        <v>7.0262234741092611E-2</v>
      </c>
      <c r="J1192" s="116">
        <v>0.81959062982537145</v>
      </c>
      <c r="K1192" s="48">
        <v>0.87952711881609669</v>
      </c>
      <c r="M1192" s="41">
        <v>190</v>
      </c>
      <c r="N1192" s="116" cm="1">
        <f t="array" ref="N1192:W1192">(TRANSPOSE(MMULT(幕後結果!$AB$37:$AK$46, TRANSPOSE(N191:W191))))</f>
        <v>-0.13956513857876093</v>
      </c>
      <c r="O1192" s="116">
        <v>0.44782513604079899</v>
      </c>
      <c r="P1192" s="116">
        <v>0.12772347481066521</v>
      </c>
      <c r="Q1192" s="116">
        <v>0.92878243084636747</v>
      </c>
      <c r="R1192" s="116">
        <v>-0.31581492426896429</v>
      </c>
      <c r="S1192" s="116">
        <v>2.9249347531896855E-2</v>
      </c>
      <c r="T1192" s="116">
        <v>-0.50783660377302076</v>
      </c>
      <c r="U1192" s="116">
        <v>-0.90811251090266243</v>
      </c>
      <c r="V1192" s="116">
        <v>-0.50493563126510654</v>
      </c>
      <c r="W1192" s="40">
        <v>-1.5684601015160939</v>
      </c>
    </row>
    <row r="1193" spans="1:23" ht="19">
      <c r="A1193" s="85">
        <v>191</v>
      </c>
      <c r="B1193" s="116">
        <v>0.48962577645844885</v>
      </c>
      <c r="C1193" s="116">
        <v>0.97162091878710299</v>
      </c>
      <c r="D1193" s="116">
        <v>0.68949384216537069</v>
      </c>
      <c r="E1193" s="116">
        <v>0.61846919125040811</v>
      </c>
      <c r="F1193" s="116">
        <v>0.29125930327465555</v>
      </c>
      <c r="G1193" s="116">
        <v>0.42806143591379731</v>
      </c>
      <c r="H1193" s="116">
        <v>0.13931428484916197</v>
      </c>
      <c r="I1193" s="116">
        <v>0.59487157787014655</v>
      </c>
      <c r="J1193" s="116">
        <v>0.38249640954854791</v>
      </c>
      <c r="K1193" s="48">
        <v>0.98777124525865179</v>
      </c>
      <c r="M1193" s="41">
        <v>191</v>
      </c>
      <c r="N1193" s="116" cm="1">
        <f t="array" ref="N1193:W1193">(TRANSPOSE(MMULT(幕後結果!$AB$37:$AK$46, TRANSPOSE(N192:W192))))</f>
        <v>0.92690839689706761</v>
      </c>
      <c r="O1193" s="116">
        <v>1.3881550089326811</v>
      </c>
      <c r="P1193" s="116">
        <v>0.39015113557752268</v>
      </c>
      <c r="Q1193" s="116">
        <v>-0.38538959917002258</v>
      </c>
      <c r="R1193" s="116">
        <v>0.39786632850352599</v>
      </c>
      <c r="S1193" s="116">
        <v>0.98953503916606811</v>
      </c>
      <c r="T1193" s="116">
        <v>1.3348044362179241</v>
      </c>
      <c r="U1193" s="116">
        <v>-0.28121636956982154</v>
      </c>
      <c r="V1193" s="116">
        <v>0.17949259782285887</v>
      </c>
      <c r="W1193" s="40">
        <v>-0.1318804803101547</v>
      </c>
    </row>
    <row r="1194" spans="1:23" ht="19">
      <c r="A1194" s="85">
        <v>192</v>
      </c>
      <c r="B1194" s="116">
        <v>4.357545328710466E-2</v>
      </c>
      <c r="C1194" s="116">
        <v>0.75670470721359795</v>
      </c>
      <c r="D1194" s="116">
        <v>0.79831543047580023</v>
      </c>
      <c r="E1194" s="116">
        <v>0.62936689009803959</v>
      </c>
      <c r="F1194" s="116">
        <v>0.71239903812015415</v>
      </c>
      <c r="G1194" s="116">
        <v>0.47522623510009621</v>
      </c>
      <c r="H1194" s="116">
        <v>0.39126186008391262</v>
      </c>
      <c r="I1194" s="116">
        <v>0.66397278616944067</v>
      </c>
      <c r="J1194" s="116">
        <v>0.75521766735524931</v>
      </c>
      <c r="K1194" s="48">
        <v>0.16131937565174725</v>
      </c>
      <c r="M1194" s="41">
        <v>192</v>
      </c>
      <c r="N1194" s="116" cm="1">
        <f t="array" ref="N1194:W1194">(TRANSPOSE(MMULT(幕後結果!$AB$37:$AK$46, TRANSPOSE(N193:W193))))</f>
        <v>0.28200189476866044</v>
      </c>
      <c r="O1194" s="116">
        <v>1.1189161056778307E-2</v>
      </c>
      <c r="P1194" s="116">
        <v>0.51233581371338766</v>
      </c>
      <c r="Q1194" s="116">
        <v>-1.2418115932336031</v>
      </c>
      <c r="R1194" s="116">
        <v>-1.4382060786829041</v>
      </c>
      <c r="S1194" s="116">
        <v>-1.89527574074477</v>
      </c>
      <c r="T1194" s="116">
        <v>-1.5181880210236347</v>
      </c>
      <c r="U1194" s="116">
        <v>0.10987859278886597</v>
      </c>
      <c r="V1194" s="116">
        <v>-1.2341569614480932</v>
      </c>
      <c r="W1194" s="40">
        <v>-0.20286722395287382</v>
      </c>
    </row>
    <row r="1195" spans="1:23" ht="19">
      <c r="A1195" s="85">
        <v>193</v>
      </c>
      <c r="B1195" s="116">
        <v>0.36471494824003559</v>
      </c>
      <c r="C1195" s="116">
        <v>0.42661429898275349</v>
      </c>
      <c r="D1195" s="116">
        <v>0.1037297427518018</v>
      </c>
      <c r="E1195" s="116">
        <v>0.20187012194657528</v>
      </c>
      <c r="F1195" s="116">
        <v>0.14411366869170283</v>
      </c>
      <c r="G1195" s="116">
        <v>0.49505048564093923</v>
      </c>
      <c r="H1195" s="116">
        <v>0.13156629767279981</v>
      </c>
      <c r="I1195" s="116">
        <v>5.7703602512173102E-2</v>
      </c>
      <c r="J1195" s="116">
        <v>0.86025897548776808</v>
      </c>
      <c r="K1195" s="48">
        <v>0.86110181312007605</v>
      </c>
      <c r="M1195" s="41">
        <v>193</v>
      </c>
      <c r="N1195" s="116" cm="1">
        <f t="array" ref="N1195:W1195">(TRANSPOSE(MMULT(幕後結果!$AB$37:$AK$46, TRANSPOSE(N194:W194))))</f>
        <v>1.0395477539411599</v>
      </c>
      <c r="O1195" s="116">
        <v>0.15400244124622697</v>
      </c>
      <c r="P1195" s="116">
        <v>1.1445082661965689</v>
      </c>
      <c r="Q1195" s="116">
        <v>1.8409423855023737</v>
      </c>
      <c r="R1195" s="116">
        <v>-0.10339877395637065</v>
      </c>
      <c r="S1195" s="116">
        <v>1.7063870417746423</v>
      </c>
      <c r="T1195" s="116">
        <v>0.79080099621355682</v>
      </c>
      <c r="U1195" s="116">
        <v>1.8692242183494199</v>
      </c>
      <c r="V1195" s="116">
        <v>0.13806000501156634</v>
      </c>
      <c r="W1195" s="40">
        <v>0.71699145683809806</v>
      </c>
    </row>
    <row r="1196" spans="1:23" ht="19">
      <c r="A1196" s="85">
        <v>194</v>
      </c>
      <c r="B1196" s="116">
        <v>0.73302660701920308</v>
      </c>
      <c r="C1196" s="116">
        <v>0.13131273020900935</v>
      </c>
      <c r="D1196" s="116">
        <v>0.84093520055534943</v>
      </c>
      <c r="E1196" s="116">
        <v>0.78700706324806369</v>
      </c>
      <c r="F1196" s="116">
        <v>0.34735934303608662</v>
      </c>
      <c r="G1196" s="116">
        <v>0.75608810379755842</v>
      </c>
      <c r="H1196" s="116">
        <v>0.50359230639841646</v>
      </c>
      <c r="I1196" s="116">
        <v>9.414344132316943E-2</v>
      </c>
      <c r="J1196" s="116">
        <v>0.5738039971654183</v>
      </c>
      <c r="K1196" s="48">
        <v>0.58012533082255668</v>
      </c>
      <c r="M1196" s="41">
        <v>194</v>
      </c>
      <c r="N1196" s="116" cm="1">
        <f t="array" ref="N1196:W1196">(TRANSPOSE(MMULT(幕後結果!$AB$37:$AK$46, TRANSPOSE(N195:W195))))</f>
        <v>-1.8957806366980432</v>
      </c>
      <c r="O1196" s="116">
        <v>-1.1982259200381791</v>
      </c>
      <c r="P1196" s="116">
        <v>-1.9053459097868695</v>
      </c>
      <c r="Q1196" s="116">
        <v>-1.4226567041893219</v>
      </c>
      <c r="R1196" s="116">
        <v>-1.9689550631000101</v>
      </c>
      <c r="S1196" s="116">
        <v>-0.55794746369608528</v>
      </c>
      <c r="T1196" s="116">
        <v>-1.0542004541855379</v>
      </c>
      <c r="U1196" s="116">
        <v>-2.8251527860397463</v>
      </c>
      <c r="V1196" s="116">
        <v>-1.2844132019092902</v>
      </c>
      <c r="W1196" s="40">
        <v>-1.0276339872965385</v>
      </c>
    </row>
    <row r="1197" spans="1:23" ht="19">
      <c r="A1197" s="85">
        <v>195</v>
      </c>
      <c r="B1197" s="116">
        <v>0.31195217028086542</v>
      </c>
      <c r="C1197" s="116">
        <v>0.92470857857515898</v>
      </c>
      <c r="D1197" s="116">
        <v>0.66136162618450323</v>
      </c>
      <c r="E1197" s="116">
        <v>0.96413474725282389</v>
      </c>
      <c r="F1197" s="116">
        <v>0.44270488004713426</v>
      </c>
      <c r="G1197" s="116">
        <v>0.38344353567112344</v>
      </c>
      <c r="H1197" s="116">
        <v>0.22368867367883927</v>
      </c>
      <c r="I1197" s="116">
        <v>0.94940545794915798</v>
      </c>
      <c r="J1197" s="116">
        <v>0.74397827603776334</v>
      </c>
      <c r="K1197" s="48">
        <v>0.39732935744054743</v>
      </c>
      <c r="M1197" s="41">
        <v>195</v>
      </c>
      <c r="N1197" s="116" cm="1">
        <f t="array" ref="N1197:W1197">(TRANSPOSE(MMULT(幕後結果!$AB$37:$AK$46, TRANSPOSE(N196:W196))))</f>
        <v>0.61984122007195663</v>
      </c>
      <c r="O1197" s="116">
        <v>-1.9615415675186849</v>
      </c>
      <c r="P1197" s="116">
        <v>-0.60683650827789082</v>
      </c>
      <c r="Q1197" s="116">
        <v>0.77804208921585905</v>
      </c>
      <c r="R1197" s="116">
        <v>0.53934884269776373</v>
      </c>
      <c r="S1197" s="116">
        <v>0.36668927394243894</v>
      </c>
      <c r="T1197" s="116">
        <v>-0.90054572145944467</v>
      </c>
      <c r="U1197" s="116">
        <v>0.94902272810696242</v>
      </c>
      <c r="V1197" s="116">
        <v>-9.2548265510093097E-2</v>
      </c>
      <c r="W1197" s="40">
        <v>-0.20907572967879362</v>
      </c>
    </row>
    <row r="1198" spans="1:23" ht="19">
      <c r="A1198" s="85">
        <v>196</v>
      </c>
      <c r="B1198" s="116">
        <v>0.3433568989615301</v>
      </c>
      <c r="C1198" s="116">
        <v>0.3860913950621685</v>
      </c>
      <c r="D1198" s="116">
        <v>0.8599274232058769</v>
      </c>
      <c r="E1198" s="116">
        <v>0.87469399542338566</v>
      </c>
      <c r="F1198" s="116">
        <v>0.31549449836174248</v>
      </c>
      <c r="G1198" s="116">
        <v>0.29191792877738165</v>
      </c>
      <c r="H1198" s="116">
        <v>0.21533706678710329</v>
      </c>
      <c r="I1198" s="116">
        <v>0.45914015755008064</v>
      </c>
      <c r="J1198" s="116">
        <v>0.42663481563678318</v>
      </c>
      <c r="K1198" s="48">
        <v>0.8314946131034906</v>
      </c>
      <c r="M1198" s="41">
        <v>196</v>
      </c>
      <c r="N1198" s="116" cm="1">
        <f t="array" ref="N1198:W1198">(TRANSPOSE(MMULT(幕後結果!$AB$37:$AK$46, TRANSPOSE(N197:W197))))</f>
        <v>-0.72546181134148058</v>
      </c>
      <c r="O1198" s="116">
        <v>-1.0476096930637084</v>
      </c>
      <c r="P1198" s="116">
        <v>-0.80730256964470226</v>
      </c>
      <c r="Q1198" s="116">
        <v>-0.98048305536794123</v>
      </c>
      <c r="R1198" s="116">
        <v>0.23715660688818674</v>
      </c>
      <c r="S1198" s="116">
        <v>-0.9156774331537445</v>
      </c>
      <c r="T1198" s="116">
        <v>0.95128066734332783</v>
      </c>
      <c r="U1198" s="116">
        <v>-2.8340549303536746</v>
      </c>
      <c r="V1198" s="116">
        <v>0.74710226121736456</v>
      </c>
      <c r="W1198" s="40">
        <v>-0.43801553834370005</v>
      </c>
    </row>
    <row r="1199" spans="1:23" ht="19">
      <c r="A1199" s="85">
        <v>197</v>
      </c>
      <c r="B1199" s="116">
        <v>0.61178051285837576</v>
      </c>
      <c r="C1199" s="116">
        <v>0.24073033527981624</v>
      </c>
      <c r="D1199" s="116">
        <v>0.73756557247211951</v>
      </c>
      <c r="E1199" s="116">
        <v>0.24333846083767208</v>
      </c>
      <c r="F1199" s="116">
        <v>0.58659851139503227</v>
      </c>
      <c r="G1199" s="116">
        <v>0.90079438480111174</v>
      </c>
      <c r="H1199" s="116">
        <v>0.93532742170890493</v>
      </c>
      <c r="I1199" s="116">
        <v>0.2467062552297552</v>
      </c>
      <c r="J1199" s="116">
        <v>0.46780140735171982</v>
      </c>
      <c r="K1199" s="48">
        <v>0.49145019729041262</v>
      </c>
      <c r="M1199" s="41">
        <v>197</v>
      </c>
      <c r="N1199" s="116" cm="1">
        <f t="array" ref="N1199:W1199">(TRANSPOSE(MMULT(幕後結果!$AB$37:$AK$46, TRANSPOSE(N198:W198))))</f>
        <v>1.5585921448730922</v>
      </c>
      <c r="O1199" s="116">
        <v>0.19775718339366799</v>
      </c>
      <c r="P1199" s="116">
        <v>0.32956472515055635</v>
      </c>
      <c r="Q1199" s="116">
        <v>-2.4312690673449683E-2</v>
      </c>
      <c r="R1199" s="116">
        <v>-0.10700583754191262</v>
      </c>
      <c r="S1199" s="116">
        <v>0.72713236196471165</v>
      </c>
      <c r="T1199" s="116">
        <v>-6.2384068772976864E-2</v>
      </c>
      <c r="U1199" s="116">
        <v>0.15168628017785579</v>
      </c>
      <c r="V1199" s="116">
        <v>1.1930333388052883</v>
      </c>
      <c r="W1199" s="40">
        <v>-0.32238269928979074</v>
      </c>
    </row>
    <row r="1200" spans="1:23" ht="19">
      <c r="A1200" s="85">
        <v>198</v>
      </c>
      <c r="B1200" s="116">
        <v>0.94587418599368345</v>
      </c>
      <c r="C1200" s="116">
        <v>0.26860615988660719</v>
      </c>
      <c r="D1200" s="116">
        <v>0.54275159083852564</v>
      </c>
      <c r="E1200" s="116">
        <v>0.50890136350626158</v>
      </c>
      <c r="F1200" s="116">
        <v>0.30971680682140201</v>
      </c>
      <c r="G1200" s="116">
        <v>0.9371523313430774</v>
      </c>
      <c r="H1200" s="116">
        <v>0.42447931886620482</v>
      </c>
      <c r="I1200" s="116">
        <v>0.91149400353955312</v>
      </c>
      <c r="J1200" s="116">
        <v>0.45838449491583511</v>
      </c>
      <c r="K1200" s="48">
        <v>1.4846148529524816E-2</v>
      </c>
      <c r="M1200" s="41">
        <v>198</v>
      </c>
      <c r="N1200" s="116" cm="1">
        <f t="array" ref="N1200:W1200">(TRANSPOSE(MMULT(幕後結果!$AB$37:$AK$46, TRANSPOSE(N199:W199))))</f>
        <v>-1.4524866639757399</v>
      </c>
      <c r="O1200" s="116">
        <v>-0.61094068797824086</v>
      </c>
      <c r="P1200" s="116">
        <v>-1.842008891642464</v>
      </c>
      <c r="Q1200" s="116">
        <v>-1.9862805572480078</v>
      </c>
      <c r="R1200" s="116">
        <v>-1.9009613728132726</v>
      </c>
      <c r="S1200" s="116">
        <v>-0.42998762639624966</v>
      </c>
      <c r="T1200" s="116">
        <v>-0.53800868513923583</v>
      </c>
      <c r="U1200" s="116">
        <v>-2.5112370053917266</v>
      </c>
      <c r="V1200" s="116">
        <v>-1.1267490272583629</v>
      </c>
      <c r="W1200" s="40">
        <v>-0.7843825198344454</v>
      </c>
    </row>
    <row r="1201" spans="1:23" ht="19">
      <c r="A1201" s="85">
        <v>199</v>
      </c>
      <c r="B1201" s="116">
        <v>0.14417994823120628</v>
      </c>
      <c r="C1201" s="116">
        <v>0.28827605871029793</v>
      </c>
      <c r="D1201" s="116">
        <v>5.3813766794724938E-2</v>
      </c>
      <c r="E1201" s="116">
        <v>0.62043202190362079</v>
      </c>
      <c r="F1201" s="116">
        <v>0.62516084184688547</v>
      </c>
      <c r="G1201" s="116">
        <v>2.0671210852743593E-2</v>
      </c>
      <c r="H1201" s="116">
        <v>0.78194907004035974</v>
      </c>
      <c r="I1201" s="116">
        <v>0.93375349958374421</v>
      </c>
      <c r="J1201" s="116">
        <v>0.39158302656550381</v>
      </c>
      <c r="K1201" s="48">
        <v>0.13450955159032718</v>
      </c>
      <c r="M1201" s="41">
        <v>199</v>
      </c>
      <c r="N1201" s="116" cm="1">
        <f t="array" ref="N1201:W1201">(TRANSPOSE(MMULT(幕後結果!$AB$37:$AK$46, TRANSPOSE(N200:W200))))</f>
        <v>-8.171943019209453E-2</v>
      </c>
      <c r="O1201" s="116">
        <v>0.12485465623864392</v>
      </c>
      <c r="P1201" s="116">
        <v>-1.4393251462639277E-2</v>
      </c>
      <c r="Q1201" s="116">
        <v>0.30861896080698281</v>
      </c>
      <c r="R1201" s="116">
        <v>-0.14505648233450924</v>
      </c>
      <c r="S1201" s="116">
        <v>1.0352692814893993</v>
      </c>
      <c r="T1201" s="116">
        <v>2.687484204807741</v>
      </c>
      <c r="U1201" s="116">
        <v>0.31768138517204331</v>
      </c>
      <c r="V1201" s="116">
        <v>1.8393291501150422</v>
      </c>
      <c r="W1201" s="40">
        <v>0.24574534649524105</v>
      </c>
    </row>
    <row r="1202" spans="1:23" ht="19">
      <c r="A1202" s="85">
        <v>200</v>
      </c>
      <c r="B1202" s="116">
        <v>0.54578054846365864</v>
      </c>
      <c r="C1202" s="116">
        <v>0.47247388696699821</v>
      </c>
      <c r="D1202" s="116">
        <v>0.33914832695962538</v>
      </c>
      <c r="E1202" s="116">
        <v>0.9738151424464776</v>
      </c>
      <c r="F1202" s="116">
        <v>0.47701252200074884</v>
      </c>
      <c r="G1202" s="116">
        <v>0.25808889321934791</v>
      </c>
      <c r="H1202" s="116">
        <v>0.89700857691816793</v>
      </c>
      <c r="I1202" s="116">
        <v>0.84566051148358068</v>
      </c>
      <c r="J1202" s="116">
        <v>0.80096058097987299</v>
      </c>
      <c r="K1202" s="48">
        <v>0.29341750919832554</v>
      </c>
      <c r="M1202" s="41">
        <v>200</v>
      </c>
      <c r="N1202" s="116" cm="1">
        <f t="array" ref="N1202:W1202">(TRANSPOSE(MMULT(幕後結果!$AB$37:$AK$46, TRANSPOSE(N201:W201))))</f>
        <v>1.4737709863639443</v>
      </c>
      <c r="O1202" s="116">
        <v>1.8646935780135789</v>
      </c>
      <c r="P1202" s="116">
        <v>0.65514458987804747</v>
      </c>
      <c r="Q1202" s="116">
        <v>-1.9887351617065914</v>
      </c>
      <c r="R1202" s="116">
        <v>1.4645135715533506</v>
      </c>
      <c r="S1202" s="116">
        <v>-0.89058101274275692</v>
      </c>
      <c r="T1202" s="116">
        <v>-0.68098034820052911</v>
      </c>
      <c r="U1202" s="116">
        <v>0.92504424244159122</v>
      </c>
      <c r="V1202" s="116">
        <v>-0.41854530092995301</v>
      </c>
      <c r="W1202" s="40">
        <v>0.66187714432299982</v>
      </c>
    </row>
    <row r="1203" spans="1:23" ht="19">
      <c r="A1203" s="85">
        <v>201</v>
      </c>
      <c r="B1203" s="116">
        <v>0.11443309405278557</v>
      </c>
      <c r="C1203" s="116">
        <v>0.34022489842526782</v>
      </c>
      <c r="D1203" s="116">
        <v>0.19568681459469217</v>
      </c>
      <c r="E1203" s="116">
        <v>0.56835926978794649</v>
      </c>
      <c r="F1203" s="116">
        <v>0.37573034764283264</v>
      </c>
      <c r="G1203" s="116">
        <v>0.54660908137431474</v>
      </c>
      <c r="H1203" s="116">
        <v>0.59142582209524397</v>
      </c>
      <c r="I1203" s="116">
        <v>0.79223277631345135</v>
      </c>
      <c r="J1203" s="116">
        <v>0.37343768612920081</v>
      </c>
      <c r="K1203" s="48">
        <v>0.39908236722890567</v>
      </c>
      <c r="M1203" s="41">
        <v>201</v>
      </c>
      <c r="N1203" s="116" cm="1">
        <f t="array" ref="N1203:W1203">(TRANSPOSE(MMULT(幕後結果!$AB$37:$AK$46, TRANSPOSE(N202:W202))))</f>
        <v>-2.497539649733405</v>
      </c>
      <c r="O1203" s="116">
        <v>-1.9173340758656741</v>
      </c>
      <c r="P1203" s="116">
        <v>-1.5449028907358189</v>
      </c>
      <c r="Q1203" s="116">
        <v>-0.75028702141312265</v>
      </c>
      <c r="R1203" s="116">
        <v>-0.89421449292142074</v>
      </c>
      <c r="S1203" s="116">
        <v>-1.7105927926584683</v>
      </c>
      <c r="T1203" s="116">
        <v>-0.39151627768437514</v>
      </c>
      <c r="U1203" s="116">
        <v>-0.96555281874493848</v>
      </c>
      <c r="V1203" s="116">
        <v>0.94545617184815134</v>
      </c>
      <c r="W1203" s="40">
        <v>0.64259846518669517</v>
      </c>
    </row>
    <row r="1204" spans="1:23" ht="19">
      <c r="A1204" s="85">
        <v>202</v>
      </c>
      <c r="B1204" s="116">
        <v>0.9437122573278629</v>
      </c>
      <c r="C1204" s="116">
        <v>0.86511775004876212</v>
      </c>
      <c r="D1204" s="116">
        <v>9.2493216839004688E-2</v>
      </c>
      <c r="E1204" s="116">
        <v>0.55888305263996618</v>
      </c>
      <c r="F1204" s="116">
        <v>0.35007598740949231</v>
      </c>
      <c r="G1204" s="116">
        <v>0.4423931392463285</v>
      </c>
      <c r="H1204" s="116">
        <v>0.48429047707633655</v>
      </c>
      <c r="I1204" s="116">
        <v>0.32481185605424967</v>
      </c>
      <c r="J1204" s="116">
        <v>0.15536236399938552</v>
      </c>
      <c r="K1204" s="48">
        <v>0.37435290479846772</v>
      </c>
      <c r="M1204" s="41">
        <v>202</v>
      </c>
      <c r="N1204" s="116" cm="1">
        <f t="array" ref="N1204:W1204">(TRANSPOSE(MMULT(幕後結果!$AB$37:$AK$46, TRANSPOSE(N203:W203))))</f>
        <v>-9.2264244990359401E-2</v>
      </c>
      <c r="O1204" s="116">
        <v>0.54449265366937871</v>
      </c>
      <c r="P1204" s="116">
        <v>0.42825238345091154</v>
      </c>
      <c r="Q1204" s="116">
        <v>1.2547419776752153</v>
      </c>
      <c r="R1204" s="116">
        <v>-0.55503757896237715</v>
      </c>
      <c r="S1204" s="116">
        <v>0.70850471696441508</v>
      </c>
      <c r="T1204" s="116">
        <v>-0.24106874832961472</v>
      </c>
      <c r="U1204" s="116">
        <v>0.23251723685651912</v>
      </c>
      <c r="V1204" s="116">
        <v>-8.7371211524719605E-2</v>
      </c>
      <c r="W1204" s="40">
        <v>-0.78237249032315459</v>
      </c>
    </row>
    <row r="1205" spans="1:23" ht="19">
      <c r="A1205" s="85">
        <v>203</v>
      </c>
      <c r="B1205" s="116">
        <v>8.78575163280233E-2</v>
      </c>
      <c r="C1205" s="116">
        <v>0.84636113053960882</v>
      </c>
      <c r="D1205" s="116">
        <v>0.88135890758733448</v>
      </c>
      <c r="E1205" s="116">
        <v>5.2868666785005569E-2</v>
      </c>
      <c r="F1205" s="116">
        <v>0.73013950115857451</v>
      </c>
      <c r="G1205" s="116">
        <v>0.48839041199156186</v>
      </c>
      <c r="H1205" s="116">
        <v>2.045695362055211E-2</v>
      </c>
      <c r="I1205" s="116">
        <v>0.98773085627745894</v>
      </c>
      <c r="J1205" s="116">
        <v>0.36391861267544989</v>
      </c>
      <c r="K1205" s="48">
        <v>0.61989372444061286</v>
      </c>
      <c r="M1205" s="41">
        <v>203</v>
      </c>
      <c r="N1205" s="116" cm="1">
        <f t="array" ref="N1205:W1205">(TRANSPOSE(MMULT(幕後結果!$AB$37:$AK$46, TRANSPOSE(N204:W204))))</f>
        <v>0.97889919993957608</v>
      </c>
      <c r="O1205" s="116">
        <v>0.91453123806284808</v>
      </c>
      <c r="P1205" s="116">
        <v>1.6068874669492721</v>
      </c>
      <c r="Q1205" s="116">
        <v>-1.2467229644338778</v>
      </c>
      <c r="R1205" s="116">
        <v>-0.7688028607470182</v>
      </c>
      <c r="S1205" s="116">
        <v>0.95430377075970607</v>
      </c>
      <c r="T1205" s="116">
        <v>-0.51826039824206771</v>
      </c>
      <c r="U1205" s="116">
        <v>0.41324563009731657</v>
      </c>
      <c r="V1205" s="116">
        <v>0.89862218719989639</v>
      </c>
      <c r="W1205" s="40">
        <v>-0.6294313215291456</v>
      </c>
    </row>
    <row r="1206" spans="1:23" ht="19">
      <c r="A1206" s="85">
        <v>204</v>
      </c>
      <c r="B1206" s="116">
        <v>0.84232872239677725</v>
      </c>
      <c r="C1206" s="116">
        <v>0.94967219900206334</v>
      </c>
      <c r="D1206" s="116">
        <v>0.38121092238882759</v>
      </c>
      <c r="E1206" s="116">
        <v>1.5334267101662524E-2</v>
      </c>
      <c r="F1206" s="116">
        <v>0.41376642645481954</v>
      </c>
      <c r="G1206" s="116">
        <v>0.79825702736087645</v>
      </c>
      <c r="H1206" s="116">
        <v>0.43881973844621158</v>
      </c>
      <c r="I1206" s="116">
        <v>9.1479924447063432E-2</v>
      </c>
      <c r="J1206" s="116">
        <v>0.72101426758278908</v>
      </c>
      <c r="K1206" s="48">
        <v>0.62057093566281618</v>
      </c>
      <c r="M1206" s="41">
        <v>204</v>
      </c>
      <c r="N1206" s="116" cm="1">
        <f t="array" ref="N1206:W1206">(TRANSPOSE(MMULT(幕後結果!$AB$37:$AK$46, TRANSPOSE(N205:W205))))</f>
        <v>7.0397614090508598E-2</v>
      </c>
      <c r="O1206" s="116">
        <v>-0.39071720850161745</v>
      </c>
      <c r="P1206" s="116">
        <v>0.58323430510173668</v>
      </c>
      <c r="Q1206" s="116">
        <v>-0.44775956015014207</v>
      </c>
      <c r="R1206" s="116">
        <v>-1.7772961136847085</v>
      </c>
      <c r="S1206" s="116">
        <v>0.35906493270926987</v>
      </c>
      <c r="T1206" s="116">
        <v>-0.8324162287195962</v>
      </c>
      <c r="U1206" s="116">
        <v>-1.6344840407814132</v>
      </c>
      <c r="V1206" s="116">
        <v>-0.36124525699808474</v>
      </c>
      <c r="W1206" s="40">
        <v>-1.2025173596595917</v>
      </c>
    </row>
    <row r="1207" spans="1:23" ht="19">
      <c r="A1207" s="85">
        <v>205</v>
      </c>
      <c r="B1207" s="116">
        <v>0.93393652816617978</v>
      </c>
      <c r="C1207" s="116">
        <v>0.91793142848580223</v>
      </c>
      <c r="D1207" s="116">
        <v>0.77766891796528892</v>
      </c>
      <c r="E1207" s="116">
        <v>0.29843765614149076</v>
      </c>
      <c r="F1207" s="116">
        <v>0.26946375879794071</v>
      </c>
      <c r="G1207" s="116">
        <v>5.4176865126581486E-2</v>
      </c>
      <c r="H1207" s="116">
        <v>0.67121285183520696</v>
      </c>
      <c r="I1207" s="116">
        <v>0.45884674924758784</v>
      </c>
      <c r="J1207" s="116">
        <v>0.82847026168744331</v>
      </c>
      <c r="K1207" s="48">
        <v>0.85667963663693025</v>
      </c>
      <c r="M1207" s="41">
        <v>205</v>
      </c>
      <c r="N1207" s="116" cm="1">
        <f t="array" ref="N1207:W1207">(TRANSPOSE(MMULT(幕後結果!$AB$37:$AK$46, TRANSPOSE(N206:W206))))</f>
        <v>-7.8920434563862565E-2</v>
      </c>
      <c r="O1207" s="116">
        <v>0.40153138905376529</v>
      </c>
      <c r="P1207" s="116">
        <v>-8.2092538970517576E-2</v>
      </c>
      <c r="Q1207" s="116">
        <v>-0.39662190066838865</v>
      </c>
      <c r="R1207" s="116">
        <v>0.96487639591955388</v>
      </c>
      <c r="S1207" s="116">
        <v>1.1485666225540514</v>
      </c>
      <c r="T1207" s="116">
        <v>-0.60903159063570811</v>
      </c>
      <c r="U1207" s="116">
        <v>0.40809131633537499</v>
      </c>
      <c r="V1207" s="116">
        <v>-0.31727119665741749</v>
      </c>
      <c r="W1207" s="40">
        <v>-0.49007181590561366</v>
      </c>
    </row>
    <row r="1208" spans="1:23" ht="19">
      <c r="A1208" s="85">
        <v>206</v>
      </c>
      <c r="B1208" s="116">
        <v>0.71503095058753563</v>
      </c>
      <c r="C1208" s="116">
        <v>0.75837770040990327</v>
      </c>
      <c r="D1208" s="116">
        <v>0.84847920868382909</v>
      </c>
      <c r="E1208" s="116">
        <v>0.99993675141190241</v>
      </c>
      <c r="F1208" s="116">
        <v>0.79383375350026664</v>
      </c>
      <c r="G1208" s="116">
        <v>0.92727951517048757</v>
      </c>
      <c r="H1208" s="116">
        <v>0.9030601738189159</v>
      </c>
      <c r="I1208" s="116">
        <v>0.66859613268126572</v>
      </c>
      <c r="J1208" s="116">
        <v>0.82925300001805713</v>
      </c>
      <c r="K1208" s="48">
        <v>0.1341280598636243</v>
      </c>
      <c r="M1208" s="41">
        <v>206</v>
      </c>
      <c r="N1208" s="116" cm="1">
        <f t="array" ref="N1208:W1208">(TRANSPOSE(MMULT(幕後結果!$AB$37:$AK$46, TRANSPOSE(N207:W207))))</f>
        <v>0.68352058334169041</v>
      </c>
      <c r="O1208" s="116">
        <v>1.4847780437082192</v>
      </c>
      <c r="P1208" s="116">
        <v>0.58990330702499316</v>
      </c>
      <c r="Q1208" s="116">
        <v>0.9902330496528291</v>
      </c>
      <c r="R1208" s="116">
        <v>6.665198949924811E-2</v>
      </c>
      <c r="S1208" s="116">
        <v>2.2040180004544729</v>
      </c>
      <c r="T1208" s="116">
        <v>1.4168722291030176</v>
      </c>
      <c r="U1208" s="116">
        <v>-0.75358958562807143</v>
      </c>
      <c r="V1208" s="116">
        <v>1.0522682020954037</v>
      </c>
      <c r="W1208" s="40">
        <v>1.5264617527699511</v>
      </c>
    </row>
    <row r="1209" spans="1:23" ht="19">
      <c r="A1209" s="85">
        <v>207</v>
      </c>
      <c r="B1209" s="116">
        <v>0.72022747226589123</v>
      </c>
      <c r="C1209" s="116">
        <v>0.28231353024993266</v>
      </c>
      <c r="D1209" s="116">
        <v>0.74777235943314624</v>
      </c>
      <c r="E1209" s="116">
        <v>0.32399605710932922</v>
      </c>
      <c r="F1209" s="116">
        <v>0.13428710700984214</v>
      </c>
      <c r="G1209" s="116">
        <v>0.36881225279273089</v>
      </c>
      <c r="H1209" s="116">
        <v>0.7025305420833563</v>
      </c>
      <c r="I1209" s="116">
        <v>0.83546213025561289</v>
      </c>
      <c r="J1209" s="116">
        <v>0.34571837149515794</v>
      </c>
      <c r="K1209" s="48">
        <v>0.22549195957602275</v>
      </c>
      <c r="M1209" s="41">
        <v>207</v>
      </c>
      <c r="N1209" s="116" cm="1">
        <f t="array" ref="N1209:W1209">(TRANSPOSE(MMULT(幕後結果!$AB$37:$AK$46, TRANSPOSE(N208:W208))))</f>
        <v>8.3622242604444091E-2</v>
      </c>
      <c r="O1209" s="116">
        <v>0.9026278907220705</v>
      </c>
      <c r="P1209" s="116">
        <v>0.55916592798903619</v>
      </c>
      <c r="Q1209" s="116">
        <v>-1.5400625024002856</v>
      </c>
      <c r="R1209" s="116">
        <v>1.4285204396020905</v>
      </c>
      <c r="S1209" s="116">
        <v>-2.7608237418873527E-2</v>
      </c>
      <c r="T1209" s="116">
        <v>-0.84580056755743449</v>
      </c>
      <c r="U1209" s="116">
        <v>0.37871813452505299</v>
      </c>
      <c r="V1209" s="116">
        <v>-0.4296463820893206</v>
      </c>
      <c r="W1209" s="40">
        <v>-0.35861021387022363</v>
      </c>
    </row>
    <row r="1210" spans="1:23" ht="19">
      <c r="A1210" s="85">
        <v>208</v>
      </c>
      <c r="B1210" s="116">
        <v>0.96533073311591022</v>
      </c>
      <c r="C1210" s="116">
        <v>6.6432999410434679E-2</v>
      </c>
      <c r="D1210" s="116">
        <v>0.10198131078573702</v>
      </c>
      <c r="E1210" s="116">
        <v>0.6161368583459903</v>
      </c>
      <c r="F1210" s="116">
        <v>0.33325314216016855</v>
      </c>
      <c r="G1210" s="116">
        <v>0.4408758407783786</v>
      </c>
      <c r="H1210" s="116">
        <v>0.51007901309712467</v>
      </c>
      <c r="I1210" s="116">
        <v>0.98663717674731921</v>
      </c>
      <c r="J1210" s="116">
        <v>0.85301140552362487</v>
      </c>
      <c r="K1210" s="48">
        <v>0.54169922552776129</v>
      </c>
      <c r="M1210" s="41">
        <v>208</v>
      </c>
      <c r="N1210" s="116" cm="1">
        <f t="array" ref="N1210:W1210">(TRANSPOSE(MMULT(幕後結果!$AB$37:$AK$46, TRANSPOSE(N209:W209))))</f>
        <v>0.98859809505385576</v>
      </c>
      <c r="O1210" s="116">
        <v>0.45595087183629274</v>
      </c>
      <c r="P1210" s="116">
        <v>-0.23647999387391172</v>
      </c>
      <c r="Q1210" s="116">
        <v>0.72316822139517667</v>
      </c>
      <c r="R1210" s="116">
        <v>0.31196430255310725</v>
      </c>
      <c r="S1210" s="116">
        <v>0.27758915469969603</v>
      </c>
      <c r="T1210" s="116">
        <v>0.48113527409212742</v>
      </c>
      <c r="U1210" s="116">
        <v>-1.8472786202380864</v>
      </c>
      <c r="V1210" s="116">
        <v>-0.57110736187549427</v>
      </c>
      <c r="W1210" s="40">
        <v>-0.37968890939155975</v>
      </c>
    </row>
    <row r="1211" spans="1:23" ht="19">
      <c r="A1211" s="85">
        <v>209</v>
      </c>
      <c r="B1211" s="116">
        <v>0.91772566742175088</v>
      </c>
      <c r="C1211" s="116">
        <v>0.17276608413648686</v>
      </c>
      <c r="D1211" s="116">
        <v>0.73089005919500694</v>
      </c>
      <c r="E1211" s="116">
        <v>0.58684617780128723</v>
      </c>
      <c r="F1211" s="116">
        <v>0.62285098046357312</v>
      </c>
      <c r="G1211" s="116">
        <v>0.94970283367552955</v>
      </c>
      <c r="H1211" s="116">
        <v>0.48651665708027658</v>
      </c>
      <c r="I1211" s="116">
        <v>0.10276543623131307</v>
      </c>
      <c r="J1211" s="116">
        <v>0.37553121499215059</v>
      </c>
      <c r="K1211" s="48">
        <v>0.33059670752036108</v>
      </c>
      <c r="M1211" s="41">
        <v>209</v>
      </c>
      <c r="N1211" s="116" cm="1">
        <f t="array" ref="N1211:W1211">(TRANSPOSE(MMULT(幕後結果!$AB$37:$AK$46, TRANSPOSE(N210:W210))))</f>
        <v>0.23561391992442607</v>
      </c>
      <c r="O1211" s="116">
        <v>0.54795754218071735</v>
      </c>
      <c r="P1211" s="116">
        <v>-0.22974080507797356</v>
      </c>
      <c r="Q1211" s="116">
        <v>1.8639525321527775</v>
      </c>
      <c r="R1211" s="116">
        <v>0.18629916037670818</v>
      </c>
      <c r="S1211" s="116">
        <v>0.82757249559834112</v>
      </c>
      <c r="T1211" s="116">
        <v>1.3478783878971838</v>
      </c>
      <c r="U1211" s="116">
        <v>0.82638465935837113</v>
      </c>
      <c r="V1211" s="116">
        <v>1.2136679193687632</v>
      </c>
      <c r="W1211" s="40">
        <v>0.79179048034440425</v>
      </c>
    </row>
    <row r="1212" spans="1:23" ht="19">
      <c r="A1212" s="85">
        <v>210</v>
      </c>
      <c r="B1212" s="116">
        <v>0.59293669134753846</v>
      </c>
      <c r="C1212" s="116">
        <v>0.28227415410703349</v>
      </c>
      <c r="D1212" s="116">
        <v>0.61364916894236354</v>
      </c>
      <c r="E1212" s="116">
        <v>0.46967727363415168</v>
      </c>
      <c r="F1212" s="116">
        <v>0.86322700430875754</v>
      </c>
      <c r="G1212" s="116">
        <v>0.29804120321141636</v>
      </c>
      <c r="H1212" s="116">
        <v>2.9324076133990573E-2</v>
      </c>
      <c r="I1212" s="116">
        <v>0.26598863052144428</v>
      </c>
      <c r="J1212" s="116">
        <v>0.44998381618395511</v>
      </c>
      <c r="K1212" s="48">
        <v>0.26139450606261994</v>
      </c>
      <c r="M1212" s="41">
        <v>210</v>
      </c>
      <c r="N1212" s="116" cm="1">
        <f t="array" ref="N1212:W1212">(TRANSPOSE(MMULT(幕後結果!$AB$37:$AK$46, TRANSPOSE(N211:W211))))</f>
        <v>0.42749918165827361</v>
      </c>
      <c r="O1212" s="116">
        <v>-0.48155770190779312</v>
      </c>
      <c r="P1212" s="116">
        <v>-0.42981307328557194</v>
      </c>
      <c r="Q1212" s="116">
        <v>-0.44166356282442071</v>
      </c>
      <c r="R1212" s="116">
        <v>0.45126321445425621</v>
      </c>
      <c r="S1212" s="116">
        <v>0.71451489022690007</v>
      </c>
      <c r="T1212" s="116">
        <v>-1.2402921542413243</v>
      </c>
      <c r="U1212" s="116">
        <v>-0.23342503929142056</v>
      </c>
      <c r="V1212" s="116">
        <v>-6.5612669653391187E-2</v>
      </c>
      <c r="W1212" s="40">
        <v>-0.97059741211839268</v>
      </c>
    </row>
    <row r="1213" spans="1:23" ht="19">
      <c r="A1213" s="85">
        <v>211</v>
      </c>
      <c r="B1213" s="116">
        <v>0.69414184567813075</v>
      </c>
      <c r="C1213" s="116">
        <v>0.11785351336003602</v>
      </c>
      <c r="D1213" s="116">
        <v>2.0638741955637085E-2</v>
      </c>
      <c r="E1213" s="116">
        <v>0.77495485797066554</v>
      </c>
      <c r="F1213" s="116">
        <v>6.0160883454319469E-2</v>
      </c>
      <c r="G1213" s="116">
        <v>0.11909213060559121</v>
      </c>
      <c r="H1213" s="116">
        <v>0.97084556177034864</v>
      </c>
      <c r="I1213" s="116">
        <v>0.14483951432863362</v>
      </c>
      <c r="J1213" s="116">
        <v>0.60183541980827626</v>
      </c>
      <c r="K1213" s="48">
        <v>0.90463443340780936</v>
      </c>
      <c r="M1213" s="41">
        <v>211</v>
      </c>
      <c r="N1213" s="116" cm="1">
        <f t="array" ref="N1213:W1213">(TRANSPOSE(MMULT(幕後結果!$AB$37:$AK$46, TRANSPOSE(N212:W212))))</f>
        <v>0.72647279749277305</v>
      </c>
      <c r="O1213" s="116">
        <v>-0.16522249721499099</v>
      </c>
      <c r="P1213" s="116">
        <v>0.75712572982448556</v>
      </c>
      <c r="Q1213" s="116">
        <v>-0.44186353465037531</v>
      </c>
      <c r="R1213" s="116">
        <v>0.22335379042961384</v>
      </c>
      <c r="S1213" s="116">
        <v>2.4273095187548033</v>
      </c>
      <c r="T1213" s="116">
        <v>-0.90755570404701946</v>
      </c>
      <c r="U1213" s="116">
        <v>0.39986647097167516</v>
      </c>
      <c r="V1213" s="116">
        <v>-0.53353538209891527</v>
      </c>
      <c r="W1213" s="40">
        <v>-1.2248044988951783</v>
      </c>
    </row>
    <row r="1214" spans="1:23" ht="19">
      <c r="A1214" s="85">
        <v>212</v>
      </c>
      <c r="B1214" s="116">
        <v>0.51119716096778522</v>
      </c>
      <c r="C1214" s="116">
        <v>0.64647377359119917</v>
      </c>
      <c r="D1214" s="116">
        <v>0.73497643070611485</v>
      </c>
      <c r="E1214" s="116">
        <v>0.56900811384169514</v>
      </c>
      <c r="F1214" s="116">
        <v>0.368008918907337</v>
      </c>
      <c r="G1214" s="116">
        <v>0.76161358032575532</v>
      </c>
      <c r="H1214" s="116">
        <v>1.7985503324554841E-2</v>
      </c>
      <c r="I1214" s="116">
        <v>0.34998654893270587</v>
      </c>
      <c r="J1214" s="116">
        <v>0.95350960470532331</v>
      </c>
      <c r="K1214" s="48">
        <v>0.52150575407556254</v>
      </c>
      <c r="M1214" s="41">
        <v>212</v>
      </c>
      <c r="N1214" s="116" cm="1">
        <f t="array" ref="N1214:W1214">(TRANSPOSE(MMULT(幕後結果!$AB$37:$AK$46, TRANSPOSE(N213:W213))))</f>
        <v>0.42313701064010795</v>
      </c>
      <c r="O1214" s="116">
        <v>-0.59963506876381201</v>
      </c>
      <c r="P1214" s="116">
        <v>0.48814153113164732</v>
      </c>
      <c r="Q1214" s="116">
        <v>0.39746546145495742</v>
      </c>
      <c r="R1214" s="116">
        <v>-0.17411054815630422</v>
      </c>
      <c r="S1214" s="116">
        <v>-0.46645521002853713</v>
      </c>
      <c r="T1214" s="116">
        <v>-1.0153535889038889</v>
      </c>
      <c r="U1214" s="116">
        <v>1.5689062289890858</v>
      </c>
      <c r="V1214" s="116">
        <v>0.45396712551820434</v>
      </c>
      <c r="W1214" s="40">
        <v>0.74178974167732559</v>
      </c>
    </row>
    <row r="1215" spans="1:23" ht="19">
      <c r="A1215" s="85">
        <v>213</v>
      </c>
      <c r="B1215" s="116">
        <v>0.30235412157881747</v>
      </c>
      <c r="C1215" s="116">
        <v>0.15773337438793567</v>
      </c>
      <c r="D1215" s="116">
        <v>0.91015564939096216</v>
      </c>
      <c r="E1215" s="116">
        <v>0.52985431486305745</v>
      </c>
      <c r="F1215" s="116">
        <v>9.5451948441038548E-2</v>
      </c>
      <c r="G1215" s="116">
        <v>0.6862859650383768</v>
      </c>
      <c r="H1215" s="116">
        <v>0.79443945136247129</v>
      </c>
      <c r="I1215" s="116">
        <v>0.85382757030577361</v>
      </c>
      <c r="J1215" s="116">
        <v>0.71785670263472467</v>
      </c>
      <c r="K1215" s="48">
        <v>0.60548117576554539</v>
      </c>
      <c r="M1215" s="41">
        <v>213</v>
      </c>
      <c r="N1215" s="116" cm="1">
        <f t="array" ref="N1215:W1215">(TRANSPOSE(MMULT(幕後結果!$AB$37:$AK$46, TRANSPOSE(N214:W214))))</f>
        <v>1.1387123527512728</v>
      </c>
      <c r="O1215" s="116">
        <v>1.5664999367338757</v>
      </c>
      <c r="P1215" s="116">
        <v>1.650957765357109</v>
      </c>
      <c r="Q1215" s="116">
        <v>1.5400308640660443</v>
      </c>
      <c r="R1215" s="116">
        <v>1.1522648325913525</v>
      </c>
      <c r="S1215" s="116">
        <v>-0.33361065874174689</v>
      </c>
      <c r="T1215" s="116">
        <v>2.0974503371122597</v>
      </c>
      <c r="U1215" s="116">
        <v>-1.3266210202357147</v>
      </c>
      <c r="V1215" s="116">
        <v>3.0053937627445251</v>
      </c>
      <c r="W1215" s="40">
        <v>1.3030180430286742</v>
      </c>
    </row>
    <row r="1216" spans="1:23" ht="19">
      <c r="A1216" s="85">
        <v>214</v>
      </c>
      <c r="B1216" s="116">
        <v>0.30870668449558014</v>
      </c>
      <c r="C1216" s="116">
        <v>0.75996571417962122</v>
      </c>
      <c r="D1216" s="116">
        <v>0.56041515057946567</v>
      </c>
      <c r="E1216" s="116">
        <v>0.82691583618503617</v>
      </c>
      <c r="F1216" s="116">
        <v>0.29018917136905897</v>
      </c>
      <c r="G1216" s="116">
        <v>0.48433185288784264</v>
      </c>
      <c r="H1216" s="116">
        <v>0.9151252320211003</v>
      </c>
      <c r="I1216" s="116">
        <v>0.30625573067046141</v>
      </c>
      <c r="J1216" s="116">
        <v>0.54410724398345667</v>
      </c>
      <c r="K1216" s="48">
        <v>0.29753902631242113</v>
      </c>
      <c r="M1216" s="41">
        <v>214</v>
      </c>
      <c r="N1216" s="116" cm="1">
        <f t="array" ref="N1216:W1216">(TRANSPOSE(MMULT(幕後結果!$AB$37:$AK$46, TRANSPOSE(N215:W215))))</f>
        <v>0.69596275552037434</v>
      </c>
      <c r="O1216" s="116">
        <v>-0.56856883818538007</v>
      </c>
      <c r="P1216" s="116">
        <v>1.2111000560933149</v>
      </c>
      <c r="Q1216" s="116">
        <v>-1.0847196797445828</v>
      </c>
      <c r="R1216" s="116">
        <v>-0.84594252747531817</v>
      </c>
      <c r="S1216" s="116">
        <v>-9.3185179395147283E-2</v>
      </c>
      <c r="T1216" s="116">
        <v>0.35134141478007397</v>
      </c>
      <c r="U1216" s="116">
        <v>0.4914099362130101</v>
      </c>
      <c r="V1216" s="116">
        <v>0.80358033407565632</v>
      </c>
      <c r="W1216" s="40">
        <v>-0.49384672921730344</v>
      </c>
    </row>
    <row r="1217" spans="1:23" ht="19">
      <c r="A1217" s="85">
        <v>215</v>
      </c>
      <c r="B1217" s="116">
        <v>0.55040587789656148</v>
      </c>
      <c r="C1217" s="116">
        <v>0.99809534422094193</v>
      </c>
      <c r="D1217" s="116">
        <v>0.95043775387817631</v>
      </c>
      <c r="E1217" s="116">
        <v>0.21562865510112439</v>
      </c>
      <c r="F1217" s="116">
        <v>0.94806190443242744</v>
      </c>
      <c r="G1217" s="116">
        <v>0.529002104373409</v>
      </c>
      <c r="H1217" s="116">
        <v>0.55714705734471504</v>
      </c>
      <c r="I1217" s="116">
        <v>0.27084536855665631</v>
      </c>
      <c r="J1217" s="116">
        <v>5.2691094537271388E-2</v>
      </c>
      <c r="K1217" s="48">
        <v>0.19349341940857534</v>
      </c>
      <c r="M1217" s="41">
        <v>215</v>
      </c>
      <c r="N1217" s="116" cm="1">
        <f t="array" ref="N1217:W1217">(TRANSPOSE(MMULT(幕後結果!$AB$37:$AK$46, TRANSPOSE(N216:W216))))</f>
        <v>-0.75368260185352831</v>
      </c>
      <c r="O1217" s="116">
        <v>-0.57450725820959159</v>
      </c>
      <c r="P1217" s="116">
        <v>-1.2000083143516416</v>
      </c>
      <c r="Q1217" s="116">
        <v>0.70445251291455224</v>
      </c>
      <c r="R1217" s="116">
        <v>0.72852475819397444</v>
      </c>
      <c r="S1217" s="116">
        <v>-3.5762895664363671E-2</v>
      </c>
      <c r="T1217" s="116">
        <v>1.0637487957479637</v>
      </c>
      <c r="U1217" s="116">
        <v>0.24545844247572352</v>
      </c>
      <c r="V1217" s="116">
        <v>0.90795404299371163</v>
      </c>
      <c r="W1217" s="40">
        <v>-0.13989947459461533</v>
      </c>
    </row>
    <row r="1218" spans="1:23" ht="19">
      <c r="A1218" s="85">
        <v>216</v>
      </c>
      <c r="B1218" s="116">
        <v>0.44155919930278387</v>
      </c>
      <c r="C1218" s="116">
        <v>0.14539079318525383</v>
      </c>
      <c r="D1218" s="116">
        <v>0.13209496625169836</v>
      </c>
      <c r="E1218" s="116">
        <v>0.83550546625687616</v>
      </c>
      <c r="F1218" s="116">
        <v>0.37057959923687811</v>
      </c>
      <c r="G1218" s="116">
        <v>0.1475676556130443</v>
      </c>
      <c r="H1218" s="116">
        <v>0.20285265096590077</v>
      </c>
      <c r="I1218" s="116">
        <v>0.92226203183034605</v>
      </c>
      <c r="J1218" s="116">
        <v>0.82623848671799305</v>
      </c>
      <c r="K1218" s="48">
        <v>0.9273352908812782</v>
      </c>
      <c r="M1218" s="41">
        <v>216</v>
      </c>
      <c r="N1218" s="116" cm="1">
        <f t="array" ref="N1218:W1218">(TRANSPOSE(MMULT(幕後結果!$AB$37:$AK$46, TRANSPOSE(N217:W217))))</f>
        <v>0.99645211858288807</v>
      </c>
      <c r="O1218" s="116">
        <v>1.9305404883592829</v>
      </c>
      <c r="P1218" s="116">
        <v>0.83843115146832869</v>
      </c>
      <c r="Q1218" s="116">
        <v>-0.4457593650156661</v>
      </c>
      <c r="R1218" s="116">
        <v>-0.11922876677380057</v>
      </c>
      <c r="S1218" s="116">
        <v>2.0859762499099763</v>
      </c>
      <c r="T1218" s="116">
        <v>-1.1480430836799009</v>
      </c>
      <c r="U1218" s="116">
        <v>-1.0349226255828605</v>
      </c>
      <c r="V1218" s="116">
        <v>0.17649291269492445</v>
      </c>
      <c r="W1218" s="40">
        <v>-0.21232439857456883</v>
      </c>
    </row>
    <row r="1219" spans="1:23" ht="19">
      <c r="A1219" s="85">
        <v>217</v>
      </c>
      <c r="B1219" s="116">
        <v>0.3299777287067962</v>
      </c>
      <c r="C1219" s="116">
        <v>0.46430053714859221</v>
      </c>
      <c r="D1219" s="116">
        <v>0.99211328570903423</v>
      </c>
      <c r="E1219" s="116">
        <v>0.42080463298818671</v>
      </c>
      <c r="F1219" s="116">
        <v>1.6657367600199535E-2</v>
      </c>
      <c r="G1219" s="116">
        <v>0.45186695862207382</v>
      </c>
      <c r="H1219" s="116">
        <v>9.3426515187339687E-2</v>
      </c>
      <c r="I1219" s="116">
        <v>0.57648594521083862</v>
      </c>
      <c r="J1219" s="116">
        <v>0.40747640694249965</v>
      </c>
      <c r="K1219" s="48">
        <v>0.7529515921592842</v>
      </c>
      <c r="M1219" s="41">
        <v>217</v>
      </c>
      <c r="N1219" s="116" cm="1">
        <f t="array" ref="N1219:W1219">(TRANSPOSE(MMULT(幕後結果!$AB$37:$AK$46, TRANSPOSE(N218:W218))))</f>
        <v>0.73513457887606737</v>
      </c>
      <c r="O1219" s="116">
        <v>0.9257577476254063</v>
      </c>
      <c r="P1219" s="116">
        <v>2.4079123831497382</v>
      </c>
      <c r="Q1219" s="116">
        <v>2.890630880981418E-2</v>
      </c>
      <c r="R1219" s="116">
        <v>0.79949202787687468</v>
      </c>
      <c r="S1219" s="116">
        <v>-0.64691123024768538</v>
      </c>
      <c r="T1219" s="116">
        <v>0.32402310484140789</v>
      </c>
      <c r="U1219" s="116">
        <v>1.1715256953485973</v>
      </c>
      <c r="V1219" s="116">
        <v>-0.57416791080836971</v>
      </c>
      <c r="W1219" s="40">
        <v>0.89656498923127603</v>
      </c>
    </row>
    <row r="1220" spans="1:23" ht="19">
      <c r="A1220" s="85">
        <v>218</v>
      </c>
      <c r="B1220" s="116">
        <v>0.86025485661648671</v>
      </c>
      <c r="C1220" s="116">
        <v>0.94052795925657273</v>
      </c>
      <c r="D1220" s="116">
        <v>0.96519759173090369</v>
      </c>
      <c r="E1220" s="116">
        <v>0.83695825477059493</v>
      </c>
      <c r="F1220" s="116">
        <v>9.4031162224257336E-3</v>
      </c>
      <c r="G1220" s="116">
        <v>0.78671530922159993</v>
      </c>
      <c r="H1220" s="116">
        <v>0.83829370068109066</v>
      </c>
      <c r="I1220" s="116">
        <v>0.43605891989997625</v>
      </c>
      <c r="J1220" s="116">
        <v>0.6407947608422031</v>
      </c>
      <c r="K1220" s="48">
        <v>0.94688676507134684</v>
      </c>
      <c r="M1220" s="41">
        <v>218</v>
      </c>
      <c r="N1220" s="116" cm="1">
        <f t="array" ref="N1220:W1220">(TRANSPOSE(MMULT(幕後結果!$AB$37:$AK$46, TRANSPOSE(N219:W219))))</f>
        <v>1.2960554809146312</v>
      </c>
      <c r="O1220" s="116">
        <v>1.1331561760384832</v>
      </c>
      <c r="P1220" s="116">
        <v>0.85630375159904015</v>
      </c>
      <c r="Q1220" s="116">
        <v>0.14578016984849348</v>
      </c>
      <c r="R1220" s="116">
        <v>0.26385134128096954</v>
      </c>
      <c r="S1220" s="116">
        <v>-0.42077341577945804</v>
      </c>
      <c r="T1220" s="116">
        <v>-0.63677308679049016</v>
      </c>
      <c r="U1220" s="116">
        <v>0.29415733376682418</v>
      </c>
      <c r="V1220" s="116">
        <v>-0.42456806003537234</v>
      </c>
      <c r="W1220" s="40">
        <v>-0.58605561449432608</v>
      </c>
    </row>
    <row r="1221" spans="1:23" ht="19">
      <c r="A1221" s="85">
        <v>219</v>
      </c>
      <c r="B1221" s="116">
        <v>0.20805729256493599</v>
      </c>
      <c r="C1221" s="116">
        <v>0.97323879106177857</v>
      </c>
      <c r="D1221" s="116">
        <v>0.83788364918193947</v>
      </c>
      <c r="E1221" s="116">
        <v>0.40183344605254434</v>
      </c>
      <c r="F1221" s="116">
        <v>0.72863213539563088</v>
      </c>
      <c r="G1221" s="116">
        <v>0.43918616426936752</v>
      </c>
      <c r="H1221" s="116">
        <v>0.96007648638971088</v>
      </c>
      <c r="I1221" s="116">
        <v>0.80624415645333825</v>
      </c>
      <c r="J1221" s="116">
        <v>0.91191061494074344</v>
      </c>
      <c r="K1221" s="48">
        <v>0.6338966861588835</v>
      </c>
      <c r="M1221" s="41">
        <v>219</v>
      </c>
      <c r="N1221" s="116" cm="1">
        <f t="array" ref="N1221:W1221">(TRANSPOSE(MMULT(幕後結果!$AB$37:$AK$46, TRANSPOSE(N220:W220))))</f>
        <v>0.93951563069437971</v>
      </c>
      <c r="O1221" s="116">
        <v>1.8439409902308717</v>
      </c>
      <c r="P1221" s="116">
        <v>0.51564290198675078</v>
      </c>
      <c r="Q1221" s="116">
        <v>-0.11679546878468383</v>
      </c>
      <c r="R1221" s="116">
        <v>-5.4380961635269731E-2</v>
      </c>
      <c r="S1221" s="116">
        <v>1.4945620317080246</v>
      </c>
      <c r="T1221" s="116">
        <v>-0.86612682914787864</v>
      </c>
      <c r="U1221" s="116">
        <v>-1.1632897904629163</v>
      </c>
      <c r="V1221" s="116">
        <v>-0.54044167799069354</v>
      </c>
      <c r="W1221" s="40">
        <v>-0.7213003070669356</v>
      </c>
    </row>
    <row r="1222" spans="1:23" ht="19">
      <c r="A1222" s="85">
        <v>220</v>
      </c>
      <c r="B1222" s="116">
        <v>0.83121378496535003</v>
      </c>
      <c r="C1222" s="116">
        <v>0.22788664344145881</v>
      </c>
      <c r="D1222" s="116">
        <v>6.1225061115601109E-2</v>
      </c>
      <c r="E1222" s="116">
        <v>0.57761249792095271</v>
      </c>
      <c r="F1222" s="116">
        <v>0.47343957739897857</v>
      </c>
      <c r="G1222" s="116">
        <v>0.3903203800163848</v>
      </c>
      <c r="H1222" s="116">
        <v>8.9447031250718734E-2</v>
      </c>
      <c r="I1222" s="116">
        <v>0.80893786033208159</v>
      </c>
      <c r="J1222" s="116">
        <v>0.4085063499639805</v>
      </c>
      <c r="K1222" s="48">
        <v>0.57527464980160326</v>
      </c>
      <c r="M1222" s="41">
        <v>220</v>
      </c>
      <c r="N1222" s="116" cm="1">
        <f t="array" ref="N1222:W1222">(TRANSPOSE(MMULT(幕後結果!$AB$37:$AK$46, TRANSPOSE(N221:W221))))</f>
        <v>2.4911077014875271E-2</v>
      </c>
      <c r="O1222" s="116">
        <v>-1.7997099077561187</v>
      </c>
      <c r="P1222" s="116">
        <v>-0.20045846356836294</v>
      </c>
      <c r="Q1222" s="116">
        <v>0.40394164087369527</v>
      </c>
      <c r="R1222" s="116">
        <v>-0.47583154562244134</v>
      </c>
      <c r="S1222" s="116">
        <v>-0.48970533765103214</v>
      </c>
      <c r="T1222" s="116">
        <v>-0.66958327767292036</v>
      </c>
      <c r="U1222" s="116">
        <v>-0.21830472912682064</v>
      </c>
      <c r="V1222" s="116">
        <v>-4.728606970684246E-2</v>
      </c>
      <c r="W1222" s="40">
        <v>5.7834882838741691E-2</v>
      </c>
    </row>
    <row r="1223" spans="1:23" ht="19">
      <c r="A1223" s="85">
        <v>221</v>
      </c>
      <c r="B1223" s="116">
        <v>0.27289520598641603</v>
      </c>
      <c r="C1223" s="116">
        <v>0.35128474259174447</v>
      </c>
      <c r="D1223" s="116">
        <v>4.2390652134068008E-2</v>
      </c>
      <c r="E1223" s="116">
        <v>0.96696712451046074</v>
      </c>
      <c r="F1223" s="116">
        <v>0.55638813151569089</v>
      </c>
      <c r="G1223" s="116">
        <v>0.22021558308234623</v>
      </c>
      <c r="H1223" s="116">
        <v>0.29236315010972147</v>
      </c>
      <c r="I1223" s="116">
        <v>0.27642168843606152</v>
      </c>
      <c r="J1223" s="116">
        <v>0.31142044043973316</v>
      </c>
      <c r="K1223" s="48">
        <v>0.63254699742661424</v>
      </c>
      <c r="M1223" s="41">
        <v>221</v>
      </c>
      <c r="N1223" s="116" cm="1">
        <f t="array" ref="N1223:W1223">(TRANSPOSE(MMULT(幕後結果!$AB$37:$AK$46, TRANSPOSE(N222:W222))))</f>
        <v>0.79057562515658086</v>
      </c>
      <c r="O1223" s="116">
        <v>1.7995828854045568</v>
      </c>
      <c r="P1223" s="116">
        <v>-0.36860364916251487</v>
      </c>
      <c r="Q1223" s="116">
        <v>1.7775952259556367</v>
      </c>
      <c r="R1223" s="116">
        <v>0.21518726230066104</v>
      </c>
      <c r="S1223" s="116">
        <v>0.478855190430372</v>
      </c>
      <c r="T1223" s="116">
        <v>-0.62958033574121175</v>
      </c>
      <c r="U1223" s="116">
        <v>-0.39211866595878558</v>
      </c>
      <c r="V1223" s="116">
        <v>-0.83286797176011218</v>
      </c>
      <c r="W1223" s="40">
        <v>0.37800613489399065</v>
      </c>
    </row>
    <row r="1224" spans="1:23" ht="19">
      <c r="A1224" s="85">
        <v>222</v>
      </c>
      <c r="B1224" s="116">
        <v>0.61167269250433254</v>
      </c>
      <c r="C1224" s="116">
        <v>0.44933950885872642</v>
      </c>
      <c r="D1224" s="116">
        <v>3.0164576060346393E-2</v>
      </c>
      <c r="E1224" s="116">
        <v>0.64184637449702153</v>
      </c>
      <c r="F1224" s="116">
        <v>0.4163427116558156</v>
      </c>
      <c r="G1224" s="116">
        <v>0.15074267532476027</v>
      </c>
      <c r="H1224" s="116">
        <v>0.76111167554252623</v>
      </c>
      <c r="I1224" s="116">
        <v>0.77720080999830787</v>
      </c>
      <c r="J1224" s="116">
        <v>0.92927653913772157</v>
      </c>
      <c r="K1224" s="48">
        <v>1.8106298324601422E-2</v>
      </c>
      <c r="M1224" s="41">
        <v>222</v>
      </c>
      <c r="N1224" s="116" cm="1">
        <f t="array" ref="N1224:W1224">(TRANSPOSE(MMULT(幕後結果!$AB$37:$AK$46, TRANSPOSE(N223:W223))))</f>
        <v>4.64306652561325E-2</v>
      </c>
      <c r="O1224" s="116">
        <v>-0.56163821793289248</v>
      </c>
      <c r="P1224" s="116">
        <v>1.1045863749514562</v>
      </c>
      <c r="Q1224" s="116">
        <v>3.0888297206941612E-2</v>
      </c>
      <c r="R1224" s="116">
        <v>-0.23223506788750231</v>
      </c>
      <c r="S1224" s="116">
        <v>0.60769750094072394</v>
      </c>
      <c r="T1224" s="116">
        <v>-0.60481373407482308</v>
      </c>
      <c r="U1224" s="116">
        <v>0.74719013505457799</v>
      </c>
      <c r="V1224" s="116">
        <v>-0.36804448260297751</v>
      </c>
      <c r="W1224" s="40">
        <v>0.30572754213170511</v>
      </c>
    </row>
    <row r="1225" spans="1:23" ht="19">
      <c r="A1225" s="85">
        <v>223</v>
      </c>
      <c r="B1225" s="116">
        <v>0.38849977369521738</v>
      </c>
      <c r="C1225" s="116">
        <v>0.74714962327301926</v>
      </c>
      <c r="D1225" s="116">
        <v>0.24263902008566274</v>
      </c>
      <c r="E1225" s="116">
        <v>0.22073695942310345</v>
      </c>
      <c r="F1225" s="116">
        <v>0.89502523242842513</v>
      </c>
      <c r="G1225" s="116">
        <v>0.36058560898372916</v>
      </c>
      <c r="H1225" s="116">
        <v>0.75996165986514042</v>
      </c>
      <c r="I1225" s="116">
        <v>8.8369663054293168E-2</v>
      </c>
      <c r="J1225" s="116">
        <v>0.57566491652398577</v>
      </c>
      <c r="K1225" s="48">
        <v>0.28141206875044555</v>
      </c>
      <c r="M1225" s="41">
        <v>223</v>
      </c>
      <c r="N1225" s="116" cm="1">
        <f t="array" ref="N1225:W1225">(TRANSPOSE(MMULT(幕後結果!$AB$37:$AK$46, TRANSPOSE(N224:W224))))</f>
        <v>2.6642671897470169</v>
      </c>
      <c r="O1225" s="116">
        <v>1.0193789319805089</v>
      </c>
      <c r="P1225" s="116">
        <v>2.3408039301688084</v>
      </c>
      <c r="Q1225" s="116">
        <v>-0.81768171991455307</v>
      </c>
      <c r="R1225" s="116">
        <v>2.0950692769019676</v>
      </c>
      <c r="S1225" s="116">
        <v>1.4409223089495899</v>
      </c>
      <c r="T1225" s="116">
        <v>-1.2856113590734248</v>
      </c>
      <c r="U1225" s="116">
        <v>0.31663481020568984</v>
      </c>
      <c r="V1225" s="116">
        <v>-1.3447350449370736</v>
      </c>
      <c r="W1225" s="40">
        <v>-0.19330596256855676</v>
      </c>
    </row>
    <row r="1226" spans="1:23" ht="19">
      <c r="A1226" s="85">
        <v>224</v>
      </c>
      <c r="B1226" s="116">
        <v>0.35291935316452561</v>
      </c>
      <c r="C1226" s="116">
        <v>0.67731268851561199</v>
      </c>
      <c r="D1226" s="116">
        <v>7.5933459218774146E-2</v>
      </c>
      <c r="E1226" s="116">
        <v>6.8901384479211458E-2</v>
      </c>
      <c r="F1226" s="116">
        <v>0.21451304681758865</v>
      </c>
      <c r="G1226" s="116">
        <v>0.33344277074629458</v>
      </c>
      <c r="H1226" s="116">
        <v>0.38293129751107413</v>
      </c>
      <c r="I1226" s="116">
        <v>0.79127064930538205</v>
      </c>
      <c r="J1226" s="116">
        <v>0.71924182126506819</v>
      </c>
      <c r="K1226" s="48">
        <v>0.75952162548297264</v>
      </c>
      <c r="M1226" s="41">
        <v>224</v>
      </c>
      <c r="N1226" s="116" cm="1">
        <f t="array" ref="N1226:W1226">(TRANSPOSE(MMULT(幕後結果!$AB$37:$AK$46, TRANSPOSE(N225:W225))))</f>
        <v>0.91199213363109921</v>
      </c>
      <c r="O1226" s="116">
        <v>1.8946975358899529</v>
      </c>
      <c r="P1226" s="116">
        <v>1.7399453662405</v>
      </c>
      <c r="Q1226" s="116">
        <v>0.96004263887030994</v>
      </c>
      <c r="R1226" s="116">
        <v>0.64958581288475947</v>
      </c>
      <c r="S1226" s="116">
        <v>-0.7327352717150577</v>
      </c>
      <c r="T1226" s="116">
        <v>-0.82306373259265353</v>
      </c>
      <c r="U1226" s="116">
        <v>0.66975141483346712</v>
      </c>
      <c r="V1226" s="116">
        <v>-0.93194671994015488</v>
      </c>
      <c r="W1226" s="40">
        <v>0.50274362803765693</v>
      </c>
    </row>
    <row r="1227" spans="1:23" ht="19">
      <c r="A1227" s="85">
        <v>225</v>
      </c>
      <c r="B1227" s="116">
        <v>0.49607669013300515</v>
      </c>
      <c r="C1227" s="116">
        <v>8.4576712675658028E-2</v>
      </c>
      <c r="D1227" s="116">
        <v>0.44230568767623502</v>
      </c>
      <c r="E1227" s="116">
        <v>0.39786681763312748</v>
      </c>
      <c r="F1227" s="116">
        <v>0.70328945212663019</v>
      </c>
      <c r="G1227" s="116">
        <v>0.88696442060622749</v>
      </c>
      <c r="H1227" s="116">
        <v>0.10374045680869814</v>
      </c>
      <c r="I1227" s="116">
        <v>0.87294527383603659</v>
      </c>
      <c r="J1227" s="116">
        <v>0.42017300303267424</v>
      </c>
      <c r="K1227" s="48">
        <v>0.36738604640657035</v>
      </c>
      <c r="M1227" s="41">
        <v>225</v>
      </c>
      <c r="N1227" s="116" cm="1">
        <f t="array" ref="N1227:W1227">(TRANSPOSE(MMULT(幕後結果!$AB$37:$AK$46, TRANSPOSE(N226:W226))))</f>
        <v>-2.6850869722241293</v>
      </c>
      <c r="O1227" s="116">
        <v>-0.99187467441635546</v>
      </c>
      <c r="P1227" s="116">
        <v>-2.0375811237381454</v>
      </c>
      <c r="Q1227" s="116">
        <v>-0.46998964786959496</v>
      </c>
      <c r="R1227" s="116">
        <v>-0.55475704883276089</v>
      </c>
      <c r="S1227" s="116">
        <v>-1.0091941729691845</v>
      </c>
      <c r="T1227" s="116">
        <v>-0.4110082334104842</v>
      </c>
      <c r="U1227" s="116">
        <v>-1.0174403884402694</v>
      </c>
      <c r="V1227" s="116">
        <v>-0.22989254676278326</v>
      </c>
      <c r="W1227" s="40">
        <v>-1.1595751477824638</v>
      </c>
    </row>
    <row r="1228" spans="1:23" ht="19">
      <c r="A1228" s="85">
        <v>226</v>
      </c>
      <c r="B1228" s="116">
        <v>0.20141026872966816</v>
      </c>
      <c r="C1228" s="116">
        <v>0.23409402452095085</v>
      </c>
      <c r="D1228" s="116">
        <v>0.7335251553709432</v>
      </c>
      <c r="E1228" s="116">
        <v>0.86321287479828412</v>
      </c>
      <c r="F1228" s="116">
        <v>0.10016754133780426</v>
      </c>
      <c r="G1228" s="116">
        <v>0.1007966445087618</v>
      </c>
      <c r="H1228" s="116">
        <v>0.37681383597312235</v>
      </c>
      <c r="I1228" s="116">
        <v>0.70652504626743373</v>
      </c>
      <c r="J1228" s="116">
        <v>0.39726340502663038</v>
      </c>
      <c r="K1228" s="48">
        <v>0.95473738298152133</v>
      </c>
      <c r="M1228" s="41">
        <v>226</v>
      </c>
      <c r="N1228" s="116" cm="1">
        <f t="array" ref="N1228:W1228">(TRANSPOSE(MMULT(幕後結果!$AB$37:$AK$46, TRANSPOSE(N227:W227))))</f>
        <v>2.6510723824860714</v>
      </c>
      <c r="O1228" s="116">
        <v>1.8996490899898406</v>
      </c>
      <c r="P1228" s="116">
        <v>1.0517153173948985</v>
      </c>
      <c r="Q1228" s="116">
        <v>0.67814577268762044</v>
      </c>
      <c r="R1228" s="116">
        <v>0.47688270089526913</v>
      </c>
      <c r="S1228" s="116">
        <v>1.7766836642593495</v>
      </c>
      <c r="T1228" s="116">
        <v>-0.37387690720503708</v>
      </c>
      <c r="U1228" s="116">
        <v>2.107843223201403</v>
      </c>
      <c r="V1228" s="116">
        <v>1.6712223116480254</v>
      </c>
      <c r="W1228" s="40">
        <v>0.65124938838329172</v>
      </c>
    </row>
    <row r="1229" spans="1:23" ht="19">
      <c r="A1229" s="85">
        <v>227</v>
      </c>
      <c r="B1229" s="116">
        <v>0.53844642777185525</v>
      </c>
      <c r="C1229" s="116">
        <v>0.89339276464334572</v>
      </c>
      <c r="D1229" s="116">
        <v>0.41093604330557287</v>
      </c>
      <c r="E1229" s="116">
        <v>0.1497980659707665</v>
      </c>
      <c r="F1229" s="116">
        <v>0.4546521657326783</v>
      </c>
      <c r="G1229" s="116">
        <v>0.12533047107853212</v>
      </c>
      <c r="H1229" s="116">
        <v>0.7861618235546286</v>
      </c>
      <c r="I1229" s="116">
        <v>0.31884490306523028</v>
      </c>
      <c r="J1229" s="116">
        <v>0.11957957878250824</v>
      </c>
      <c r="K1229" s="48">
        <v>0.92728197531876422</v>
      </c>
      <c r="M1229" s="41">
        <v>227</v>
      </c>
      <c r="N1229" s="116" cm="1">
        <f t="array" ref="N1229:W1229">(TRANSPOSE(MMULT(幕後結果!$AB$37:$AK$46, TRANSPOSE(N228:W228))))</f>
        <v>-0.84074143813726454</v>
      </c>
      <c r="O1229" s="116">
        <v>-0.96822907261595759</v>
      </c>
      <c r="P1229" s="116">
        <v>-1.2769077230120542</v>
      </c>
      <c r="Q1229" s="116">
        <v>0.44432884985518961</v>
      </c>
      <c r="R1229" s="116">
        <v>0.19664943396325762</v>
      </c>
      <c r="S1229" s="116">
        <v>0.37641011637289723</v>
      </c>
      <c r="T1229" s="116">
        <v>0.72775859104370522</v>
      </c>
      <c r="U1229" s="116">
        <v>-3.3220411457207916E-2</v>
      </c>
      <c r="V1229" s="116">
        <v>4.6250488126165973E-2</v>
      </c>
      <c r="W1229" s="40">
        <v>-0.10693800121341848</v>
      </c>
    </row>
    <row r="1230" spans="1:23" ht="19">
      <c r="A1230" s="85">
        <v>228</v>
      </c>
      <c r="B1230" s="116">
        <v>8.3851686081618526E-2</v>
      </c>
      <c r="C1230" s="116">
        <v>0.66232785402834993</v>
      </c>
      <c r="D1230" s="116">
        <v>0.8482831334145553</v>
      </c>
      <c r="E1230" s="116">
        <v>0.50866342698915634</v>
      </c>
      <c r="F1230" s="116">
        <v>0.42519787307349555</v>
      </c>
      <c r="G1230" s="116">
        <v>0.76100096432403652</v>
      </c>
      <c r="H1230" s="116">
        <v>0.95518391756313759</v>
      </c>
      <c r="I1230" s="116">
        <v>0.2969295013581732</v>
      </c>
      <c r="J1230" s="116">
        <v>0.55090699760983841</v>
      </c>
      <c r="K1230" s="48">
        <v>0.24000081406736595</v>
      </c>
      <c r="M1230" s="41">
        <v>228</v>
      </c>
      <c r="N1230" s="116" cm="1">
        <f t="array" ref="N1230:W1230">(TRANSPOSE(MMULT(幕後結果!$AB$37:$AK$46, TRANSPOSE(N229:W229))))</f>
        <v>-0.67772648389897827</v>
      </c>
      <c r="O1230" s="116">
        <v>-0.42296293698573256</v>
      </c>
      <c r="P1230" s="116">
        <v>-0.37007181842087161</v>
      </c>
      <c r="Q1230" s="116">
        <v>1.5114406768614697</v>
      </c>
      <c r="R1230" s="116">
        <v>-0.41848817150863504</v>
      </c>
      <c r="S1230" s="116">
        <v>-0.11960240066150957</v>
      </c>
      <c r="T1230" s="116">
        <v>1.3916311394639744</v>
      </c>
      <c r="U1230" s="116">
        <v>-1.3587712268119811</v>
      </c>
      <c r="V1230" s="116">
        <v>0.97909311310731251</v>
      </c>
      <c r="W1230" s="40">
        <v>0.33919791453432208</v>
      </c>
    </row>
    <row r="1231" spans="1:23" ht="19">
      <c r="A1231" s="85">
        <v>229</v>
      </c>
      <c r="B1231" s="116">
        <v>0.94104356763506436</v>
      </c>
      <c r="C1231" s="116">
        <v>0.26018827028058222</v>
      </c>
      <c r="D1231" s="116">
        <v>8.1075250053173731E-2</v>
      </c>
      <c r="E1231" s="116">
        <v>0.9756729399307118</v>
      </c>
      <c r="F1231" s="116">
        <v>0.50124050385734642</v>
      </c>
      <c r="G1231" s="116">
        <v>0.46717316075112447</v>
      </c>
      <c r="H1231" s="116">
        <v>0.23696308913184017</v>
      </c>
      <c r="I1231" s="116">
        <v>0.82792993203512766</v>
      </c>
      <c r="J1231" s="116">
        <v>0.77676568547213587</v>
      </c>
      <c r="K1231" s="48">
        <v>0.56595549090015096</v>
      </c>
      <c r="M1231" s="41">
        <v>229</v>
      </c>
      <c r="N1231" s="116" cm="1">
        <f t="array" ref="N1231:W1231">(TRANSPOSE(MMULT(幕後結果!$AB$37:$AK$46, TRANSPOSE(N230:W230))))</f>
        <v>1.5200901667150568</v>
      </c>
      <c r="O1231" s="116">
        <v>0.6980814912138138</v>
      </c>
      <c r="P1231" s="116">
        <v>0.66497104886276048</v>
      </c>
      <c r="Q1231" s="116">
        <v>0.32273135408202525</v>
      </c>
      <c r="R1231" s="116">
        <v>0.43852276799291168</v>
      </c>
      <c r="S1231" s="116">
        <v>1.0639703670318004</v>
      </c>
      <c r="T1231" s="116">
        <v>-1.8915396470931873</v>
      </c>
      <c r="U1231" s="116">
        <v>0.91608880854860542</v>
      </c>
      <c r="V1231" s="116">
        <v>-1.2701089286716045</v>
      </c>
      <c r="W1231" s="40">
        <v>-1.1833852387241168</v>
      </c>
    </row>
    <row r="1232" spans="1:23" ht="19">
      <c r="A1232" s="85">
        <v>230</v>
      </c>
      <c r="B1232" s="116">
        <v>0.39601633255188706</v>
      </c>
      <c r="C1232" s="116">
        <v>0.27611912684378925</v>
      </c>
      <c r="D1232" s="116">
        <v>0.88680265463403396</v>
      </c>
      <c r="E1232" s="116">
        <v>0.81678092096455557</v>
      </c>
      <c r="F1232" s="116">
        <v>0.95110690262119557</v>
      </c>
      <c r="G1232" s="116">
        <v>0.81630434123980167</v>
      </c>
      <c r="H1232" s="116">
        <v>0.82107477769831094</v>
      </c>
      <c r="I1232" s="116">
        <v>0.98081228403618392</v>
      </c>
      <c r="J1232" s="116">
        <v>0.13064601310298274</v>
      </c>
      <c r="K1232" s="48">
        <v>0.72474496544897438</v>
      </c>
      <c r="M1232" s="41">
        <v>230</v>
      </c>
      <c r="N1232" s="116" cm="1">
        <f t="array" ref="N1232:W1232">(TRANSPOSE(MMULT(幕後結果!$AB$37:$AK$46, TRANSPOSE(N231:W231))))</f>
        <v>-0.29924447347004829</v>
      </c>
      <c r="O1232" s="116">
        <v>-1.8330062611920723</v>
      </c>
      <c r="P1232" s="116">
        <v>-7.2473614470441983E-2</v>
      </c>
      <c r="Q1232" s="116">
        <v>1.109598002918458</v>
      </c>
      <c r="R1232" s="116">
        <v>-0.89157182635048926</v>
      </c>
      <c r="S1232" s="116">
        <v>0.70401425626081338</v>
      </c>
      <c r="T1232" s="116">
        <v>-1.3996976270821759</v>
      </c>
      <c r="U1232" s="116">
        <v>-1.1886965210690095</v>
      </c>
      <c r="V1232" s="116">
        <v>-2.4601030803511144</v>
      </c>
      <c r="W1232" s="40">
        <v>0.13539859955195116</v>
      </c>
    </row>
    <row r="1233" spans="1:23" ht="19">
      <c r="A1233" s="85">
        <v>231</v>
      </c>
      <c r="B1233" s="116">
        <v>0.68497152541398565</v>
      </c>
      <c r="C1233" s="116">
        <v>0.36676375928701854</v>
      </c>
      <c r="D1233" s="116">
        <v>0.78448107702238223</v>
      </c>
      <c r="E1233" s="116">
        <v>0.42276747412618843</v>
      </c>
      <c r="F1233" s="116">
        <v>0.30481112897833884</v>
      </c>
      <c r="G1233" s="116">
        <v>0.39599504437246069</v>
      </c>
      <c r="H1233" s="116">
        <v>0.38396980368223921</v>
      </c>
      <c r="I1233" s="116">
        <v>0.60480910845613556</v>
      </c>
      <c r="J1233" s="116">
        <v>0.61772337881813044</v>
      </c>
      <c r="K1233" s="48">
        <v>0.87865831093095226</v>
      </c>
      <c r="M1233" s="41">
        <v>231</v>
      </c>
      <c r="N1233" s="116" cm="1">
        <f t="array" ref="N1233:W1233">(TRANSPOSE(MMULT(幕後結果!$AB$37:$AK$46, TRANSPOSE(N232:W232))))</f>
        <v>0.89095362505212694</v>
      </c>
      <c r="O1233" s="116">
        <v>-0.64955742765820379</v>
      </c>
      <c r="P1233" s="116">
        <v>-1.0716193695770051</v>
      </c>
      <c r="Q1233" s="116">
        <v>-1.100581209907082</v>
      </c>
      <c r="R1233" s="116">
        <v>0.49184282502606075</v>
      </c>
      <c r="S1233" s="116">
        <v>-5.6066136573681619E-2</v>
      </c>
      <c r="T1233" s="116">
        <v>-1.0989696514893414</v>
      </c>
      <c r="U1233" s="116">
        <v>-0.13416151639260093</v>
      </c>
      <c r="V1233" s="116">
        <v>-1.7189199786069791</v>
      </c>
      <c r="W1233" s="40">
        <v>-8.3229331079769292E-2</v>
      </c>
    </row>
    <row r="1234" spans="1:23" ht="19">
      <c r="A1234" s="85">
        <v>232</v>
      </c>
      <c r="B1234" s="116">
        <v>0.8665067107722435</v>
      </c>
      <c r="C1234" s="116">
        <v>0.71134852525647529</v>
      </c>
      <c r="D1234" s="116">
        <v>0.72038555229607182</v>
      </c>
      <c r="E1234" s="116">
        <v>0.73635242681910618</v>
      </c>
      <c r="F1234" s="116">
        <v>0.83924312459558625</v>
      </c>
      <c r="G1234" s="116">
        <v>0.53004353674065818</v>
      </c>
      <c r="H1234" s="116">
        <v>0.25087863653712761</v>
      </c>
      <c r="I1234" s="116">
        <v>0.45314296305986557</v>
      </c>
      <c r="J1234" s="116">
        <v>0.4149062687968863</v>
      </c>
      <c r="K1234" s="48">
        <v>4.8901267462137632E-2</v>
      </c>
      <c r="M1234" s="41">
        <v>232</v>
      </c>
      <c r="N1234" s="116" cm="1">
        <f t="array" ref="N1234:W1234">(TRANSPOSE(MMULT(幕後結果!$AB$37:$AK$46, TRANSPOSE(N233:W233))))</f>
        <v>1.835076688070175</v>
      </c>
      <c r="O1234" s="116">
        <v>0.52246346146805367</v>
      </c>
      <c r="P1234" s="116">
        <v>1.006455792031334</v>
      </c>
      <c r="Q1234" s="116">
        <v>0.39267728155526194</v>
      </c>
      <c r="R1234" s="116">
        <v>1.0064560186747245</v>
      </c>
      <c r="S1234" s="116">
        <v>2.7889529848217207</v>
      </c>
      <c r="T1234" s="116">
        <v>-2.2392910467876006</v>
      </c>
      <c r="U1234" s="116">
        <v>0.36062963168037532</v>
      </c>
      <c r="V1234" s="116">
        <v>-1.0153121876941147</v>
      </c>
      <c r="W1234" s="40">
        <v>0.29299884480107069</v>
      </c>
    </row>
    <row r="1235" spans="1:23" ht="19">
      <c r="A1235" s="85">
        <v>233</v>
      </c>
      <c r="B1235" s="116">
        <v>0.23334393668037157</v>
      </c>
      <c r="C1235" s="116">
        <v>0.29566818684301821</v>
      </c>
      <c r="D1235" s="116">
        <v>0.83042319748353388</v>
      </c>
      <c r="E1235" s="116">
        <v>0.19524738041206846</v>
      </c>
      <c r="F1235" s="116">
        <v>0.30221790101307922</v>
      </c>
      <c r="G1235" s="116">
        <v>0.6887978850126073</v>
      </c>
      <c r="H1235" s="116">
        <v>0.84515216858165232</v>
      </c>
      <c r="I1235" s="116">
        <v>0.84124935871195494</v>
      </c>
      <c r="J1235" s="116">
        <v>5.2197609233797237E-2</v>
      </c>
      <c r="K1235" s="48">
        <v>0.14898580835679209</v>
      </c>
      <c r="M1235" s="41">
        <v>233</v>
      </c>
      <c r="N1235" s="116" cm="1">
        <f t="array" ref="N1235:W1235">(TRANSPOSE(MMULT(幕後結果!$AB$37:$AK$46, TRANSPOSE(N234:W234))))</f>
        <v>-1.1030660325089088</v>
      </c>
      <c r="O1235" s="116">
        <v>-0.38502831892586942</v>
      </c>
      <c r="P1235" s="116">
        <v>-1.3553547019768228</v>
      </c>
      <c r="Q1235" s="116">
        <v>0.78683678297544435</v>
      </c>
      <c r="R1235" s="116">
        <v>-0.52343135839231814</v>
      </c>
      <c r="S1235" s="116">
        <v>0.75061178886384772</v>
      </c>
      <c r="T1235" s="116">
        <v>3.8600293725300772E-2</v>
      </c>
      <c r="U1235" s="116">
        <v>0.52465260990276752</v>
      </c>
      <c r="V1235" s="116">
        <v>-6.8043381195432517E-2</v>
      </c>
      <c r="W1235" s="40">
        <v>-7.372893054779267E-2</v>
      </c>
    </row>
    <row r="1236" spans="1:23" ht="19">
      <c r="A1236" s="85">
        <v>234</v>
      </c>
      <c r="B1236" s="116">
        <v>0.31412999864906532</v>
      </c>
      <c r="C1236" s="116">
        <v>0.88225864715049496</v>
      </c>
      <c r="D1236" s="116">
        <v>0.43498007572230435</v>
      </c>
      <c r="E1236" s="116">
        <v>0.66565254132395935</v>
      </c>
      <c r="F1236" s="116">
        <v>0.66226719445668469</v>
      </c>
      <c r="G1236" s="116">
        <v>7.3184899821134852E-2</v>
      </c>
      <c r="H1236" s="116">
        <v>0.13975546566750574</v>
      </c>
      <c r="I1236" s="116">
        <v>6.7189767715753801E-2</v>
      </c>
      <c r="J1236" s="116">
        <v>0.26709509761342609</v>
      </c>
      <c r="K1236" s="48">
        <v>0.46316958471596381</v>
      </c>
      <c r="M1236" s="41">
        <v>234</v>
      </c>
      <c r="N1236" s="116" cm="1">
        <f t="array" ref="N1236:W1236">(TRANSPOSE(MMULT(幕後結果!$AB$37:$AK$46, TRANSPOSE(N235:W235))))</f>
        <v>-0.93441220379622869</v>
      </c>
      <c r="O1236" s="116">
        <v>-0.79541390353135621</v>
      </c>
      <c r="P1236" s="116">
        <v>-0.54954438131862848</v>
      </c>
      <c r="Q1236" s="116">
        <v>0.10912081654445344</v>
      </c>
      <c r="R1236" s="116">
        <v>-2.9594140718581974</v>
      </c>
      <c r="S1236" s="116">
        <v>-0.66460194199170719</v>
      </c>
      <c r="T1236" s="116">
        <v>-4.7671666195225337E-2</v>
      </c>
      <c r="U1236" s="116">
        <v>-0.3863175399193095</v>
      </c>
      <c r="V1236" s="116">
        <v>-0.56361064957414175</v>
      </c>
      <c r="W1236" s="40">
        <v>-0.37778718865170996</v>
      </c>
    </row>
    <row r="1237" spans="1:23" ht="19">
      <c r="A1237" s="85">
        <v>235</v>
      </c>
      <c r="B1237" s="116">
        <v>0.76083973699261742</v>
      </c>
      <c r="C1237" s="116">
        <v>0.3391830737903172</v>
      </c>
      <c r="D1237" s="116">
        <v>0.88945870999308196</v>
      </c>
      <c r="E1237" s="116">
        <v>0.7418785133352459</v>
      </c>
      <c r="F1237" s="116">
        <v>5.0416985966631911E-2</v>
      </c>
      <c r="G1237" s="116">
        <v>0.94981186547167074</v>
      </c>
      <c r="H1237" s="116">
        <v>5.9600093598769277E-2</v>
      </c>
      <c r="I1237" s="116">
        <v>0.70851297622819209</v>
      </c>
      <c r="J1237" s="116">
        <v>0.93201929152989282</v>
      </c>
      <c r="K1237" s="48">
        <v>0.84268618222222691</v>
      </c>
      <c r="M1237" s="41">
        <v>235</v>
      </c>
      <c r="N1237" s="116" cm="1">
        <f t="array" ref="N1237:W1237">(TRANSPOSE(MMULT(幕後結果!$AB$37:$AK$46, TRANSPOSE(N236:W236))))</f>
        <v>-1.2023526318253928</v>
      </c>
      <c r="O1237" s="116">
        <v>-0.9604884476292046</v>
      </c>
      <c r="P1237" s="116">
        <v>-0.31900595808805132</v>
      </c>
      <c r="Q1237" s="116">
        <v>0.62053896515150497</v>
      </c>
      <c r="R1237" s="116">
        <v>-2.0884102494831271</v>
      </c>
      <c r="S1237" s="116">
        <v>-0.75241725160154083</v>
      </c>
      <c r="T1237" s="116">
        <v>0.28367911760911618</v>
      </c>
      <c r="U1237" s="116">
        <v>-0.36943557651476938</v>
      </c>
      <c r="V1237" s="116">
        <v>0.29492056801969496</v>
      </c>
      <c r="W1237" s="40">
        <v>-0.8816995525364536</v>
      </c>
    </row>
    <row r="1238" spans="1:23" ht="19">
      <c r="A1238" s="85">
        <v>236</v>
      </c>
      <c r="B1238" s="116">
        <v>0.90094543784468861</v>
      </c>
      <c r="C1238" s="116">
        <v>0.86018023845097957</v>
      </c>
      <c r="D1238" s="116">
        <v>0.13373948589088158</v>
      </c>
      <c r="E1238" s="116">
        <v>5.1566707485936281E-2</v>
      </c>
      <c r="F1238" s="116">
        <v>0.4317561391966922</v>
      </c>
      <c r="G1238" s="116">
        <v>0.55483964679510311</v>
      </c>
      <c r="H1238" s="116">
        <v>0.66454929699977905</v>
      </c>
      <c r="I1238" s="116">
        <v>0.96883506579991452</v>
      </c>
      <c r="J1238" s="116">
        <v>0.86324971807908057</v>
      </c>
      <c r="K1238" s="48">
        <v>0.90490558067066806</v>
      </c>
      <c r="M1238" s="41">
        <v>236</v>
      </c>
      <c r="N1238" s="116" cm="1">
        <f t="array" ref="N1238:W1238">(TRANSPOSE(MMULT(幕後結果!$AB$37:$AK$46, TRANSPOSE(N237:W237))))</f>
        <v>2.0411405341956044E-2</v>
      </c>
      <c r="O1238" s="116">
        <v>3.6546467875415545E-2</v>
      </c>
      <c r="P1238" s="116">
        <v>-1.2785931718860024E-2</v>
      </c>
      <c r="Q1238" s="116">
        <v>0.12263095988527931</v>
      </c>
      <c r="R1238" s="116">
        <v>3.6806562542218257E-2</v>
      </c>
      <c r="S1238" s="116">
        <v>0.31072869419447113</v>
      </c>
      <c r="T1238" s="116">
        <v>1.8219890106394714</v>
      </c>
      <c r="U1238" s="116">
        <v>1.233690263138209</v>
      </c>
      <c r="V1238" s="116">
        <v>0.79925370066443191</v>
      </c>
      <c r="W1238" s="40">
        <v>-0.31330375300672164</v>
      </c>
    </row>
    <row r="1239" spans="1:23" ht="19">
      <c r="A1239" s="85">
        <v>237</v>
      </c>
      <c r="B1239" s="116">
        <v>0.69512361169608661</v>
      </c>
      <c r="C1239" s="116">
        <v>0.41587023672623946</v>
      </c>
      <c r="D1239" s="116">
        <v>0.8021436576325236</v>
      </c>
      <c r="E1239" s="116">
        <v>0.93893721312657874</v>
      </c>
      <c r="F1239" s="116">
        <v>0.94655156934963602</v>
      </c>
      <c r="G1239" s="116">
        <v>0.55416884207230566</v>
      </c>
      <c r="H1239" s="116">
        <v>0.6972834024725949</v>
      </c>
      <c r="I1239" s="116">
        <v>0.55421705188178638</v>
      </c>
      <c r="J1239" s="116">
        <v>0.18699806459382717</v>
      </c>
      <c r="K1239" s="48">
        <v>0.87795638706386314</v>
      </c>
      <c r="M1239" s="41">
        <v>237</v>
      </c>
      <c r="N1239" s="116" cm="1">
        <f t="array" ref="N1239:W1239">(TRANSPOSE(MMULT(幕後結果!$AB$37:$AK$46, TRANSPOSE(N238:W238))))</f>
        <v>-0.17514034112693713</v>
      </c>
      <c r="O1239" s="116">
        <v>3.4491298110890675E-2</v>
      </c>
      <c r="P1239" s="116">
        <v>0.58241876073132748</v>
      </c>
      <c r="Q1239" s="116">
        <v>0.70631157553335089</v>
      </c>
      <c r="R1239" s="116">
        <v>-0.6769840251385445</v>
      </c>
      <c r="S1239" s="116">
        <v>0.11062144257087304</v>
      </c>
      <c r="T1239" s="116">
        <v>-0.69774550681037695</v>
      </c>
      <c r="U1239" s="116">
        <v>0.55053103726587727</v>
      </c>
      <c r="V1239" s="116">
        <v>-0.62044506958942236</v>
      </c>
      <c r="W1239" s="40">
        <v>1.0019047279543138</v>
      </c>
    </row>
    <row r="1240" spans="1:23" ht="19">
      <c r="A1240" s="85">
        <v>238</v>
      </c>
      <c r="B1240" s="116">
        <v>0.56824901327509347</v>
      </c>
      <c r="C1240" s="116">
        <v>8.6115979175646507E-2</v>
      </c>
      <c r="D1240" s="116">
        <v>0.87133173372468198</v>
      </c>
      <c r="E1240" s="116">
        <v>2.0845281683676831E-3</v>
      </c>
      <c r="F1240" s="116">
        <v>6.8971896470875205E-2</v>
      </c>
      <c r="G1240" s="116">
        <v>4.9376471346869844E-2</v>
      </c>
      <c r="H1240" s="116">
        <v>0.58236544576882365</v>
      </c>
      <c r="I1240" s="116">
        <v>0.53484080535541434</v>
      </c>
      <c r="J1240" s="116">
        <v>9.873135676399758E-2</v>
      </c>
      <c r="K1240" s="48">
        <v>0.30208101859513348</v>
      </c>
      <c r="M1240" s="41">
        <v>238</v>
      </c>
      <c r="N1240" s="116" cm="1">
        <f t="array" ref="N1240:W1240">(TRANSPOSE(MMULT(幕後結果!$AB$37:$AK$46, TRANSPOSE(N239:W239))))</f>
        <v>-6.777743597685934E-2</v>
      </c>
      <c r="O1240" s="116">
        <v>0.62672110107314705</v>
      </c>
      <c r="P1240" s="116">
        <v>-0.15400171392118805</v>
      </c>
      <c r="Q1240" s="116">
        <v>0.30414361534165274</v>
      </c>
      <c r="R1240" s="116">
        <v>-0.17316808459015787</v>
      </c>
      <c r="S1240" s="116">
        <v>-1.1633672954953962</v>
      </c>
      <c r="T1240" s="116">
        <v>0.62204255654810792</v>
      </c>
      <c r="U1240" s="116">
        <v>-1.1645784492408671</v>
      </c>
      <c r="V1240" s="116">
        <v>6.0322150456016924E-2</v>
      </c>
      <c r="W1240" s="40">
        <v>0.25194001588994908</v>
      </c>
    </row>
    <row r="1241" spans="1:23" ht="19">
      <c r="A1241" s="85">
        <v>239</v>
      </c>
      <c r="B1241" s="116">
        <v>0.21806972379785372</v>
      </c>
      <c r="C1241" s="116">
        <v>0.56984760373469268</v>
      </c>
      <c r="D1241" s="116">
        <v>0.95964175435734167</v>
      </c>
      <c r="E1241" s="116">
        <v>0.52223422765301675</v>
      </c>
      <c r="F1241" s="116">
        <v>0.25846355820236444</v>
      </c>
      <c r="G1241" s="116">
        <v>0.75410793318930014</v>
      </c>
      <c r="H1241" s="116">
        <v>0.13071827622068888</v>
      </c>
      <c r="I1241" s="116">
        <v>0.28370323333187164</v>
      </c>
      <c r="J1241" s="116">
        <v>0.62841187826406886</v>
      </c>
      <c r="K1241" s="48">
        <v>0.82134008541727499</v>
      </c>
      <c r="M1241" s="41">
        <v>239</v>
      </c>
      <c r="N1241" s="116" cm="1">
        <f t="array" ref="N1241:W1241">(TRANSPOSE(MMULT(幕後結果!$AB$37:$AK$46, TRANSPOSE(N240:W240))))</f>
        <v>0.37534483648146527</v>
      </c>
      <c r="O1241" s="116">
        <v>0.89174851523962073</v>
      </c>
      <c r="P1241" s="116">
        <v>5.3882126287499998E-3</v>
      </c>
      <c r="Q1241" s="116">
        <v>-0.11048359338013763</v>
      </c>
      <c r="R1241" s="116">
        <v>0.19460533975814776</v>
      </c>
      <c r="S1241" s="116">
        <v>-0.45028331522496923</v>
      </c>
      <c r="T1241" s="116">
        <v>0.40047843712038539</v>
      </c>
      <c r="U1241" s="116">
        <v>7.2127227942798383E-2</v>
      </c>
      <c r="V1241" s="116">
        <v>-0.34062415792368028</v>
      </c>
      <c r="W1241" s="40">
        <v>-1.0785588221676479</v>
      </c>
    </row>
    <row r="1242" spans="1:23" ht="19">
      <c r="A1242" s="85">
        <v>240</v>
      </c>
      <c r="B1242" s="116">
        <v>0.1797196581289493</v>
      </c>
      <c r="C1242" s="116">
        <v>0.62717393144836953</v>
      </c>
      <c r="D1242" s="116">
        <v>4.5861017461090281E-2</v>
      </c>
      <c r="E1242" s="116">
        <v>3.8067849655442521E-2</v>
      </c>
      <c r="F1242" s="116">
        <v>0.8145041154733077</v>
      </c>
      <c r="G1242" s="116">
        <v>0.73074276931031035</v>
      </c>
      <c r="H1242" s="116">
        <v>5.8561568160698796E-2</v>
      </c>
      <c r="I1242" s="116">
        <v>0.97122278917825744</v>
      </c>
      <c r="J1242" s="116">
        <v>0.97457553076448766</v>
      </c>
      <c r="K1242" s="48">
        <v>0.94119106630151284</v>
      </c>
      <c r="M1242" s="41">
        <v>240</v>
      </c>
      <c r="N1242" s="116" cm="1">
        <f t="array" ref="N1242:W1242">(TRANSPOSE(MMULT(幕後結果!$AB$37:$AK$46, TRANSPOSE(N241:W241))))</f>
        <v>0.15818310527349713</v>
      </c>
      <c r="O1242" s="116">
        <v>1.2942041904510151</v>
      </c>
      <c r="P1242" s="116">
        <v>-1.294793023180755</v>
      </c>
      <c r="Q1242" s="116">
        <v>0.86048619605573173</v>
      </c>
      <c r="R1242" s="116">
        <v>-0.43328629243458361</v>
      </c>
      <c r="S1242" s="116">
        <v>-1.320197347619301</v>
      </c>
      <c r="T1242" s="116">
        <v>-0.64454570289122359</v>
      </c>
      <c r="U1242" s="116">
        <v>0.69866529136254429</v>
      </c>
      <c r="V1242" s="116">
        <v>-0.39446376130443295</v>
      </c>
      <c r="W1242" s="40">
        <v>1.678776095326092</v>
      </c>
    </row>
    <row r="1243" spans="1:23" ht="19">
      <c r="A1243" s="85">
        <v>241</v>
      </c>
      <c r="B1243" s="116">
        <v>8.1261418490998771E-3</v>
      </c>
      <c r="C1243" s="116">
        <v>0.55317938416811985</v>
      </c>
      <c r="D1243" s="116">
        <v>0.41999205581870092</v>
      </c>
      <c r="E1243" s="116">
        <v>0.50078858028779427</v>
      </c>
      <c r="F1243" s="116">
        <v>0.56026213643803402</v>
      </c>
      <c r="G1243" s="116">
        <v>0.65314203890148903</v>
      </c>
      <c r="H1243" s="116">
        <v>0.28369101809219655</v>
      </c>
      <c r="I1243" s="116">
        <v>0.18079367571149829</v>
      </c>
      <c r="J1243" s="116">
        <v>0.69270971247736357</v>
      </c>
      <c r="K1243" s="48">
        <v>0.8469470951013498</v>
      </c>
      <c r="M1243" s="41">
        <v>241</v>
      </c>
      <c r="N1243" s="116" cm="1">
        <f t="array" ref="N1243:W1243">(TRANSPOSE(MMULT(幕後結果!$AB$37:$AK$46, TRANSPOSE(N242:W242))))</f>
        <v>-0.46164510818621457</v>
      </c>
      <c r="O1243" s="116">
        <v>1.9184281596896093</v>
      </c>
      <c r="P1243" s="116">
        <v>0.23592590962737198</v>
      </c>
      <c r="Q1243" s="116">
        <v>1.4398211403592263</v>
      </c>
      <c r="R1243" s="116">
        <v>7.3876894781702424E-2</v>
      </c>
      <c r="S1243" s="116">
        <v>1.9215857551918853</v>
      </c>
      <c r="T1243" s="116">
        <v>-0.89966905253524387</v>
      </c>
      <c r="U1243" s="116">
        <v>-1.8528216685104244</v>
      </c>
      <c r="V1243" s="116">
        <v>0.64822642714451795</v>
      </c>
      <c r="W1243" s="40">
        <v>0.30441516052560985</v>
      </c>
    </row>
    <row r="1244" spans="1:23" ht="19">
      <c r="A1244" s="85">
        <v>242</v>
      </c>
      <c r="B1244" s="116">
        <v>0.7103025121872244</v>
      </c>
      <c r="C1244" s="116">
        <v>0.28428965348787938</v>
      </c>
      <c r="D1244" s="116">
        <v>0.70730065177193246</v>
      </c>
      <c r="E1244" s="116">
        <v>0.29166945201309624</v>
      </c>
      <c r="F1244" s="116">
        <v>0.47629726508103265</v>
      </c>
      <c r="G1244" s="116">
        <v>0.57013118966160881</v>
      </c>
      <c r="H1244" s="116">
        <v>0.59838021352877657</v>
      </c>
      <c r="I1244" s="116">
        <v>0.14027487470711919</v>
      </c>
      <c r="J1244" s="116">
        <v>0.4128361788992303</v>
      </c>
      <c r="K1244" s="48">
        <v>0.87988844172172853</v>
      </c>
      <c r="M1244" s="41">
        <v>242</v>
      </c>
      <c r="N1244" s="116" cm="1">
        <f t="array" ref="N1244:W1244">(TRANSPOSE(MMULT(幕後結果!$AB$37:$AK$46, TRANSPOSE(N243:W243))))</f>
        <v>-0.75521402037387264</v>
      </c>
      <c r="O1244" s="116">
        <v>0.25699800646167908</v>
      </c>
      <c r="P1244" s="116">
        <v>0.13559794109637752</v>
      </c>
      <c r="Q1244" s="116">
        <v>1.343200660927429</v>
      </c>
      <c r="R1244" s="116">
        <v>-0.77377381856786986</v>
      </c>
      <c r="S1244" s="116">
        <v>-0.35705996950057856</v>
      </c>
      <c r="T1244" s="116">
        <v>-0.64460619533495433</v>
      </c>
      <c r="U1244" s="116">
        <v>-2.1747251139773249</v>
      </c>
      <c r="V1244" s="116">
        <v>2.1428841731764736E-2</v>
      </c>
      <c r="W1244" s="40">
        <v>-0.66611294424330025</v>
      </c>
    </row>
    <row r="1245" spans="1:23" ht="19">
      <c r="A1245" s="85">
        <v>243</v>
      </c>
      <c r="B1245" s="116">
        <v>0.68723104607239582</v>
      </c>
      <c r="C1245" s="116">
        <v>0.52400855800409363</v>
      </c>
      <c r="D1245" s="116">
        <v>1.7730502556205785E-2</v>
      </c>
      <c r="E1245" s="116">
        <v>0.84296743790865891</v>
      </c>
      <c r="F1245" s="116">
        <v>0.9509072530305509</v>
      </c>
      <c r="G1245" s="116">
        <v>0.16369716640675747</v>
      </c>
      <c r="H1245" s="116">
        <v>0.23757939581064513</v>
      </c>
      <c r="I1245" s="116">
        <v>5.8794148545128211E-2</v>
      </c>
      <c r="J1245" s="116">
        <v>0.85228109226051241</v>
      </c>
      <c r="K1245" s="48">
        <v>0.97029960718399288</v>
      </c>
      <c r="M1245" s="41">
        <v>243</v>
      </c>
      <c r="N1245" s="116" cm="1">
        <f t="array" ref="N1245:W1245">(TRANSPOSE(MMULT(幕後結果!$AB$37:$AK$46, TRANSPOSE(N244:W244))))</f>
        <v>-1.3962376855008582</v>
      </c>
      <c r="O1245" s="116">
        <v>-2.175416065678152</v>
      </c>
      <c r="P1245" s="116">
        <v>-6.9561629557925109E-2</v>
      </c>
      <c r="Q1245" s="116">
        <v>-1.4194481838952009</v>
      </c>
      <c r="R1245" s="116">
        <v>-0.80439780650221993</v>
      </c>
      <c r="S1245" s="116">
        <v>1.1299285129121557</v>
      </c>
      <c r="T1245" s="116">
        <v>0.15685665266102145</v>
      </c>
      <c r="U1245" s="116">
        <v>0.79200035794437751</v>
      </c>
      <c r="V1245" s="116">
        <v>1.1890920604532143</v>
      </c>
      <c r="W1245" s="40">
        <v>-0.29497040708886418</v>
      </c>
    </row>
    <row r="1246" spans="1:23" ht="19">
      <c r="A1246" s="85">
        <v>244</v>
      </c>
      <c r="B1246" s="116">
        <v>8.9746481434437309E-2</v>
      </c>
      <c r="C1246" s="116">
        <v>8.4991160779963826E-2</v>
      </c>
      <c r="D1246" s="116">
        <v>0.67382173597968942</v>
      </c>
      <c r="E1246" s="116">
        <v>0.46811329136703006</v>
      </c>
      <c r="F1246" s="116">
        <v>0.34657640381016486</v>
      </c>
      <c r="G1246" s="116">
        <v>0.62352454670017154</v>
      </c>
      <c r="H1246" s="116">
        <v>0.56234764617484623</v>
      </c>
      <c r="I1246" s="116">
        <v>0.54119932456591457</v>
      </c>
      <c r="J1246" s="116">
        <v>0.26218246497181541</v>
      </c>
      <c r="K1246" s="48">
        <v>6.6411819459466281E-2</v>
      </c>
      <c r="M1246" s="41">
        <v>244</v>
      </c>
      <c r="N1246" s="116" cm="1">
        <f t="array" ref="N1246:W1246">(TRANSPOSE(MMULT(幕後結果!$AB$37:$AK$46, TRANSPOSE(N245:W245))))</f>
        <v>0.66413917040735093</v>
      </c>
      <c r="O1246" s="116">
        <v>1.6754613144359611</v>
      </c>
      <c r="P1246" s="116">
        <v>-4.3639140530907228E-2</v>
      </c>
      <c r="Q1246" s="116">
        <v>0.28528404165871424</v>
      </c>
      <c r="R1246" s="116">
        <v>0.4926238629746732</v>
      </c>
      <c r="S1246" s="116">
        <v>1.0838545333565071</v>
      </c>
      <c r="T1246" s="116">
        <v>-0.71232084954440045</v>
      </c>
      <c r="U1246" s="116">
        <v>-0.6696115105599123</v>
      </c>
      <c r="V1246" s="116">
        <v>0.62576883175867348</v>
      </c>
      <c r="W1246" s="40">
        <v>0.45480855014743138</v>
      </c>
    </row>
    <row r="1247" spans="1:23" ht="19">
      <c r="A1247" s="85">
        <v>245</v>
      </c>
      <c r="B1247" s="116">
        <v>0.80716515791341537</v>
      </c>
      <c r="C1247" s="116">
        <v>0.96817927974630025</v>
      </c>
      <c r="D1247" s="116">
        <v>0.21966458342542694</v>
      </c>
      <c r="E1247" s="116">
        <v>0.56604042162054324</v>
      </c>
      <c r="F1247" s="116">
        <v>0.52925244235196844</v>
      </c>
      <c r="G1247" s="116">
        <v>0.39407866718638584</v>
      </c>
      <c r="H1247" s="116">
        <v>0.38921463810751233</v>
      </c>
      <c r="I1247" s="116">
        <v>0.5210524401357095</v>
      </c>
      <c r="J1247" s="116">
        <v>0.97521950285543224</v>
      </c>
      <c r="K1247" s="48">
        <v>7.6939089206013778E-2</v>
      </c>
      <c r="M1247" s="41">
        <v>245</v>
      </c>
      <c r="N1247" s="116" cm="1">
        <f t="array" ref="N1247:W1247">(TRANSPOSE(MMULT(幕後結果!$AB$37:$AK$46, TRANSPOSE(N246:W246))))</f>
        <v>-1.1254616717547326</v>
      </c>
      <c r="O1247" s="116">
        <v>-0.89202880171049503</v>
      </c>
      <c r="P1247" s="116">
        <v>-0.54464330073555844</v>
      </c>
      <c r="Q1247" s="116">
        <v>-2.9089942401537012</v>
      </c>
      <c r="R1247" s="116">
        <v>1.0528805435034418</v>
      </c>
      <c r="S1247" s="116">
        <v>-2.6137691231776947</v>
      </c>
      <c r="T1247" s="116">
        <v>-1.2413608356862338E-2</v>
      </c>
      <c r="U1247" s="116">
        <v>-0.71349733461599663</v>
      </c>
      <c r="V1247" s="116">
        <v>-2.6386243480737281</v>
      </c>
      <c r="W1247" s="40">
        <v>7.8138339598672335E-2</v>
      </c>
    </row>
    <row r="1248" spans="1:23" ht="19">
      <c r="A1248" s="85">
        <v>246</v>
      </c>
      <c r="B1248" s="116">
        <v>0.62110629108777449</v>
      </c>
      <c r="C1248" s="116">
        <v>0.90220548230092135</v>
      </c>
      <c r="D1248" s="116">
        <v>0.98007486806173394</v>
      </c>
      <c r="E1248" s="116">
        <v>0.35817475041817737</v>
      </c>
      <c r="F1248" s="116">
        <v>0.52911841178627816</v>
      </c>
      <c r="G1248" s="116">
        <v>0.35585439660725893</v>
      </c>
      <c r="H1248" s="116">
        <v>0.73426901393397426</v>
      </c>
      <c r="I1248" s="116">
        <v>0.16539905853119663</v>
      </c>
      <c r="J1248" s="116">
        <v>0.12406609616619879</v>
      </c>
      <c r="K1248" s="48">
        <v>0.92425650325769282</v>
      </c>
      <c r="M1248" s="41">
        <v>246</v>
      </c>
      <c r="N1248" s="116" cm="1">
        <f t="array" ref="N1248:W1248">(TRANSPOSE(MMULT(幕後結果!$AB$37:$AK$46, TRANSPOSE(N247:W247))))</f>
        <v>-4.1686136483838496E-2</v>
      </c>
      <c r="O1248" s="116">
        <v>-0.4142433051311194</v>
      </c>
      <c r="P1248" s="116">
        <v>-7.529338365096909E-2</v>
      </c>
      <c r="Q1248" s="116">
        <v>-1.1417366690294311</v>
      </c>
      <c r="R1248" s="116">
        <v>0.11641626166751309</v>
      </c>
      <c r="S1248" s="116">
        <v>-0.38579119674250706</v>
      </c>
      <c r="T1248" s="116">
        <v>-1.6680557503997497</v>
      </c>
      <c r="U1248" s="116">
        <v>-0.23471640683300798</v>
      </c>
      <c r="V1248" s="116">
        <v>-0.71584720967279525</v>
      </c>
      <c r="W1248" s="40">
        <v>-0.21537383203033167</v>
      </c>
    </row>
    <row r="1249" spans="1:23" ht="19">
      <c r="A1249" s="85">
        <v>247</v>
      </c>
      <c r="B1249" s="116">
        <v>0.68640939738278361</v>
      </c>
      <c r="C1249" s="116">
        <v>0.72969838273422472</v>
      </c>
      <c r="D1249" s="116">
        <v>0.70173886714181055</v>
      </c>
      <c r="E1249" s="116">
        <v>0.76241546903133983</v>
      </c>
      <c r="F1249" s="116">
        <v>0.99482655753972171</v>
      </c>
      <c r="G1249" s="116">
        <v>0.47191859578274276</v>
      </c>
      <c r="H1249" s="116">
        <v>0.60152688591940318</v>
      </c>
      <c r="I1249" s="116">
        <v>0.94980155997226134</v>
      </c>
      <c r="J1249" s="116">
        <v>0.37328710053790592</v>
      </c>
      <c r="K1249" s="48">
        <v>0.90283761214759517</v>
      </c>
      <c r="M1249" s="41">
        <v>247</v>
      </c>
      <c r="N1249" s="116" cm="1">
        <f t="array" ref="N1249:W1249">(TRANSPOSE(MMULT(幕後結果!$AB$37:$AK$46, TRANSPOSE(N248:W248))))</f>
        <v>-0.31748516033600577</v>
      </c>
      <c r="O1249" s="116">
        <v>-0.40793345111538126</v>
      </c>
      <c r="P1249" s="116">
        <v>-0.35630999358575349</v>
      </c>
      <c r="Q1249" s="116">
        <v>1.1279876961178767</v>
      </c>
      <c r="R1249" s="116">
        <v>9.3453801779035131E-2</v>
      </c>
      <c r="S1249" s="116">
        <v>-1.1432965646955933</v>
      </c>
      <c r="T1249" s="116">
        <v>-0.43715344753367691</v>
      </c>
      <c r="U1249" s="116">
        <v>1.336923731886444</v>
      </c>
      <c r="V1249" s="116">
        <v>-0.25876790789789383</v>
      </c>
      <c r="W1249" s="40">
        <v>-0.33412806001236006</v>
      </c>
    </row>
    <row r="1250" spans="1:23" ht="19">
      <c r="A1250" s="85">
        <v>248</v>
      </c>
      <c r="B1250" s="116">
        <v>0.55956017156085447</v>
      </c>
      <c r="C1250" s="116">
        <v>0.24667940471872152</v>
      </c>
      <c r="D1250" s="116">
        <v>0.25816501926149948</v>
      </c>
      <c r="E1250" s="116">
        <v>0.60318198475053064</v>
      </c>
      <c r="F1250" s="116">
        <v>0.73039910149215448</v>
      </c>
      <c r="G1250" s="116">
        <v>0.28015459680248278</v>
      </c>
      <c r="H1250" s="116">
        <v>0.63440738217851256</v>
      </c>
      <c r="I1250" s="116">
        <v>0.87847001315812334</v>
      </c>
      <c r="J1250" s="116">
        <v>0.92751325670301843</v>
      </c>
      <c r="K1250" s="48">
        <v>0.19174235477971635</v>
      </c>
      <c r="M1250" s="41">
        <v>248</v>
      </c>
      <c r="N1250" s="116" cm="1">
        <f t="array" ref="N1250:W1250">(TRANSPOSE(MMULT(幕後結果!$AB$37:$AK$46, TRANSPOSE(N249:W249))))</f>
        <v>0.32015985336124425</v>
      </c>
      <c r="O1250" s="116">
        <v>-0.96480136914280068</v>
      </c>
      <c r="P1250" s="116">
        <v>0.50888292933075208</v>
      </c>
      <c r="Q1250" s="116">
        <v>-1.1822874951238997</v>
      </c>
      <c r="R1250" s="116">
        <v>-0.52843154864777842</v>
      </c>
      <c r="S1250" s="116">
        <v>-0.20018527866111999</v>
      </c>
      <c r="T1250" s="116">
        <v>-0.87898195415862479</v>
      </c>
      <c r="U1250" s="116">
        <v>-1.003555902062027</v>
      </c>
      <c r="V1250" s="116">
        <v>-0.89504143384526702</v>
      </c>
      <c r="W1250" s="40">
        <v>-0.75955371725639442</v>
      </c>
    </row>
    <row r="1251" spans="1:23" ht="19">
      <c r="A1251" s="85">
        <v>249</v>
      </c>
      <c r="B1251" s="116">
        <v>0.67245968196720263</v>
      </c>
      <c r="C1251" s="116">
        <v>0.79856560037329061</v>
      </c>
      <c r="D1251" s="116">
        <v>0.32557345176903607</v>
      </c>
      <c r="E1251" s="116">
        <v>0.62849382609533055</v>
      </c>
      <c r="F1251" s="116">
        <v>0.67423675129333493</v>
      </c>
      <c r="G1251" s="116">
        <v>0.18230448001465094</v>
      </c>
      <c r="H1251" s="116">
        <v>0.92642647786299248</v>
      </c>
      <c r="I1251" s="116">
        <v>0.6246176187944501</v>
      </c>
      <c r="J1251" s="116">
        <v>0.79290867992401748</v>
      </c>
      <c r="K1251" s="48">
        <v>0.55004994316851463</v>
      </c>
      <c r="M1251" s="41">
        <v>249</v>
      </c>
      <c r="N1251" s="116" cm="1">
        <f t="array" ref="N1251:W1251">(TRANSPOSE(MMULT(幕後結果!$AB$37:$AK$46, TRANSPOSE(N250:W250))))</f>
        <v>-0.31189677118360715</v>
      </c>
      <c r="O1251" s="116">
        <v>-0.38156680397779885</v>
      </c>
      <c r="P1251" s="116">
        <v>-0.75510475801369337</v>
      </c>
      <c r="Q1251" s="116">
        <v>1.4252191667374086</v>
      </c>
      <c r="R1251" s="116">
        <v>-0.11962516689108105</v>
      </c>
      <c r="S1251" s="116">
        <v>-1.2459668688974435</v>
      </c>
      <c r="T1251" s="116">
        <v>0.4015873317876113</v>
      </c>
      <c r="U1251" s="116">
        <v>-0.53847760733354588</v>
      </c>
      <c r="V1251" s="116">
        <v>0.342705278245163</v>
      </c>
      <c r="W1251" s="40">
        <v>7.9980625358215984E-2</v>
      </c>
    </row>
    <row r="1252" spans="1:23" ht="19">
      <c r="A1252" s="85">
        <v>250</v>
      </c>
      <c r="B1252" s="116">
        <v>0.60892860955464867</v>
      </c>
      <c r="C1252" s="116">
        <v>0.92233124058970151</v>
      </c>
      <c r="D1252" s="116">
        <v>0.23685636907318353</v>
      </c>
      <c r="E1252" s="116">
        <v>0.51912309370972642</v>
      </c>
      <c r="F1252" s="116">
        <v>0.15742269300103562</v>
      </c>
      <c r="G1252" s="116">
        <v>0.43233213788924085</v>
      </c>
      <c r="H1252" s="116">
        <v>0.69685802822501808</v>
      </c>
      <c r="I1252" s="116">
        <v>0.6355083646767814</v>
      </c>
      <c r="J1252" s="116">
        <v>0.25624359633690141</v>
      </c>
      <c r="K1252" s="48">
        <v>0.43508780276976222</v>
      </c>
      <c r="M1252" s="41">
        <v>250</v>
      </c>
      <c r="N1252" s="116" cm="1">
        <f t="array" ref="N1252:W1252">(TRANSPOSE(MMULT(幕後結果!$AB$37:$AK$46, TRANSPOSE(N251:W251))))</f>
        <v>-2.0622745218849299</v>
      </c>
      <c r="O1252" s="116">
        <v>-2.1275650752479969</v>
      </c>
      <c r="P1252" s="116">
        <v>-1.7602326404898534</v>
      </c>
      <c r="Q1252" s="116">
        <v>0.39335454424223015</v>
      </c>
      <c r="R1252" s="116">
        <v>-0.66170870785019564</v>
      </c>
      <c r="S1252" s="116">
        <v>-0.19930587546669593</v>
      </c>
      <c r="T1252" s="116">
        <v>0.28451415932358592</v>
      </c>
      <c r="U1252" s="116">
        <v>-0.26899273936898005</v>
      </c>
      <c r="V1252" s="116">
        <v>0.5837160357897957</v>
      </c>
      <c r="W1252" s="40">
        <v>0.71838958801417419</v>
      </c>
    </row>
    <row r="1253" spans="1:23" ht="19">
      <c r="A1253" s="85">
        <v>251</v>
      </c>
      <c r="B1253" s="116">
        <v>0.21850967065923421</v>
      </c>
      <c r="C1253" s="116">
        <v>0.99762993838516123</v>
      </c>
      <c r="D1253" s="116">
        <v>0.62992726903989849</v>
      </c>
      <c r="E1253" s="116">
        <v>0.9650035827786434</v>
      </c>
      <c r="F1253" s="116">
        <v>0.70945099298069048</v>
      </c>
      <c r="G1253" s="116">
        <v>0.81574778449824059</v>
      </c>
      <c r="H1253" s="116">
        <v>0.98747392803315637</v>
      </c>
      <c r="I1253" s="116">
        <v>0.33713961579505458</v>
      </c>
      <c r="J1253" s="116">
        <v>0.44763343462146588</v>
      </c>
      <c r="K1253" s="48">
        <v>0.51849179312545535</v>
      </c>
      <c r="M1253" s="41">
        <v>251</v>
      </c>
      <c r="N1253" s="116" cm="1">
        <f t="array" ref="N1253:W1253">(TRANSPOSE(MMULT(幕後結果!$AB$37:$AK$46, TRANSPOSE(N252:W252))))</f>
        <v>0.21018490918210456</v>
      </c>
      <c r="O1253" s="116">
        <v>1.7876197016838085</v>
      </c>
      <c r="P1253" s="116">
        <v>0.24242318055001261</v>
      </c>
      <c r="Q1253" s="116">
        <v>4.1185968722779465E-2</v>
      </c>
      <c r="R1253" s="116">
        <v>-0.81264147803081255</v>
      </c>
      <c r="S1253" s="116">
        <v>1.0487517951410958</v>
      </c>
      <c r="T1253" s="116">
        <v>-1.0906653361044836</v>
      </c>
      <c r="U1253" s="116">
        <v>-0.59494707158549764</v>
      </c>
      <c r="V1253" s="116">
        <v>-0.64074283839904989</v>
      </c>
      <c r="W1253" s="40">
        <v>1.8142617247429466E-2</v>
      </c>
    </row>
    <row r="1254" spans="1:23" ht="19">
      <c r="A1254" s="85">
        <v>252</v>
      </c>
      <c r="B1254" s="116">
        <v>0.73352457149045747</v>
      </c>
      <c r="C1254" s="116">
        <v>0.12371773133287456</v>
      </c>
      <c r="D1254" s="116">
        <v>0.2592729756362302</v>
      </c>
      <c r="E1254" s="116">
        <v>0.84381733743473264</v>
      </c>
      <c r="F1254" s="116">
        <v>3.1594561393658793E-2</v>
      </c>
      <c r="G1254" s="116">
        <v>0.92942588265272463</v>
      </c>
      <c r="H1254" s="116">
        <v>0.15358804736598386</v>
      </c>
      <c r="I1254" s="116">
        <v>0.2314480082929431</v>
      </c>
      <c r="J1254" s="116">
        <v>0.20311365260066827</v>
      </c>
      <c r="K1254" s="48">
        <v>0.37676940215216748</v>
      </c>
      <c r="M1254" s="41">
        <v>252</v>
      </c>
      <c r="N1254" s="116" cm="1">
        <f t="array" ref="N1254:W1254">(TRANSPOSE(MMULT(幕後結果!$AB$37:$AK$46, TRANSPOSE(N253:W253))))</f>
        <v>-0.6258249139660278</v>
      </c>
      <c r="O1254" s="116">
        <v>-0.64750668601593397</v>
      </c>
      <c r="P1254" s="116">
        <v>-0.45447863073405442</v>
      </c>
      <c r="Q1254" s="116">
        <v>0.65431567248336675</v>
      </c>
      <c r="R1254" s="116">
        <v>-1.2144494552461791</v>
      </c>
      <c r="S1254" s="116">
        <v>0.50571355324040812</v>
      </c>
      <c r="T1254" s="116">
        <v>0.21989841834922066</v>
      </c>
      <c r="U1254" s="116">
        <v>-0.44211713415196396</v>
      </c>
      <c r="V1254" s="116">
        <v>0.56719343197210115</v>
      </c>
      <c r="W1254" s="40">
        <v>-8.3245016697866658E-2</v>
      </c>
    </row>
    <row r="1255" spans="1:23" ht="19">
      <c r="A1255" s="85">
        <v>253</v>
      </c>
      <c r="B1255" s="116">
        <v>0.22532900864166661</v>
      </c>
      <c r="C1255" s="116">
        <v>0.82778685705934563</v>
      </c>
      <c r="D1255" s="116">
        <v>0.64495884415805182</v>
      </c>
      <c r="E1255" s="116">
        <v>0.78687017023797479</v>
      </c>
      <c r="F1255" s="116">
        <v>0.62832352371912115</v>
      </c>
      <c r="G1255" s="116">
        <v>0.8370440678236275</v>
      </c>
      <c r="H1255" s="116">
        <v>0.15398596531720776</v>
      </c>
      <c r="I1255" s="116">
        <v>0.40632832723862422</v>
      </c>
      <c r="J1255" s="116">
        <v>3.0709903778943115E-2</v>
      </c>
      <c r="K1255" s="48">
        <v>0.32710876656564181</v>
      </c>
      <c r="M1255" s="41">
        <v>253</v>
      </c>
      <c r="N1255" s="116" cm="1">
        <f t="array" ref="N1255:W1255">(TRANSPOSE(MMULT(幕後結果!$AB$37:$AK$46, TRANSPOSE(N254:W254))))</f>
        <v>0.71330678055731322</v>
      </c>
      <c r="O1255" s="116">
        <v>1.6413243550655441</v>
      </c>
      <c r="P1255" s="116">
        <v>1.5511461636517212</v>
      </c>
      <c r="Q1255" s="116">
        <v>1.4111742483049212</v>
      </c>
      <c r="R1255" s="116">
        <v>1.5323964452338639</v>
      </c>
      <c r="S1255" s="116">
        <v>0.73629093400052681</v>
      </c>
      <c r="T1255" s="116">
        <v>0.19970697833543188</v>
      </c>
      <c r="U1255" s="116">
        <v>-1.1664165414269045</v>
      </c>
      <c r="V1255" s="116">
        <v>0.60079685828398977</v>
      </c>
      <c r="W1255" s="40">
        <v>0.82678128270079854</v>
      </c>
    </row>
    <row r="1256" spans="1:23" ht="19">
      <c r="A1256" s="85">
        <v>254</v>
      </c>
      <c r="B1256" s="116">
        <v>0.39513043223635291</v>
      </c>
      <c r="C1256" s="116">
        <v>0.56996500283326568</v>
      </c>
      <c r="D1256" s="116">
        <v>0.71054653512549071</v>
      </c>
      <c r="E1256" s="116">
        <v>0.88175975437153875</v>
      </c>
      <c r="F1256" s="116">
        <v>0.22782307333423546</v>
      </c>
      <c r="G1256" s="116">
        <v>0.10667819004052381</v>
      </c>
      <c r="H1256" s="116">
        <v>3.8561589548424369E-2</v>
      </c>
      <c r="I1256" s="116">
        <v>2.2841638088099581E-2</v>
      </c>
      <c r="J1256" s="116">
        <v>8.0686716193913766E-2</v>
      </c>
      <c r="K1256" s="48">
        <v>0.41059859591727843</v>
      </c>
      <c r="M1256" s="41">
        <v>254</v>
      </c>
      <c r="N1256" s="116" cm="1">
        <f t="array" ref="N1256:W1256">(TRANSPOSE(MMULT(幕後結果!$AB$37:$AK$46, TRANSPOSE(N255:W255))))</f>
        <v>-0.95523747639031653</v>
      </c>
      <c r="O1256" s="116">
        <v>1.2195722319221374</v>
      </c>
      <c r="P1256" s="116">
        <v>-0.98405726907299262</v>
      </c>
      <c r="Q1256" s="116">
        <v>0.1056311301385892</v>
      </c>
      <c r="R1256" s="116">
        <v>-0.13318972830330789</v>
      </c>
      <c r="S1256" s="116">
        <v>-0.31056625701573487</v>
      </c>
      <c r="T1256" s="116">
        <v>3.0656280465804517</v>
      </c>
      <c r="U1256" s="116">
        <v>1.0531404458478995</v>
      </c>
      <c r="V1256" s="116">
        <v>1.0205897427223714</v>
      </c>
      <c r="W1256" s="40">
        <v>1.4119277262804304</v>
      </c>
    </row>
    <row r="1257" spans="1:23" ht="19">
      <c r="A1257" s="85">
        <v>255</v>
      </c>
      <c r="B1257" s="116">
        <v>0.85305802015714427</v>
      </c>
      <c r="C1257" s="116">
        <v>0.8058581167349177</v>
      </c>
      <c r="D1257" s="116">
        <v>0.49760884357273683</v>
      </c>
      <c r="E1257" s="116">
        <v>0.94804428666103324</v>
      </c>
      <c r="F1257" s="116">
        <v>0.85546055617871408</v>
      </c>
      <c r="G1257" s="116">
        <v>0.53226951108406007</v>
      </c>
      <c r="H1257" s="116">
        <v>0.25979797743379307</v>
      </c>
      <c r="I1257" s="116">
        <v>0.77397323923818151</v>
      </c>
      <c r="J1257" s="116">
        <v>0.38440780475190328</v>
      </c>
      <c r="K1257" s="48">
        <v>0.48830402765598291</v>
      </c>
      <c r="M1257" s="41">
        <v>255</v>
      </c>
      <c r="N1257" s="116" cm="1">
        <f t="array" ref="N1257:W1257">(TRANSPOSE(MMULT(幕後結果!$AB$37:$AK$46, TRANSPOSE(N256:W256))))</f>
        <v>-0.84303893382607697</v>
      </c>
      <c r="O1257" s="116">
        <v>-1.213263375360963</v>
      </c>
      <c r="P1257" s="116">
        <v>-1.7323973799343071</v>
      </c>
      <c r="Q1257" s="116">
        <v>0.63673306119666306</v>
      </c>
      <c r="R1257" s="116">
        <v>1.6572846656367015</v>
      </c>
      <c r="S1257" s="116">
        <v>-0.43646042734927626</v>
      </c>
      <c r="T1257" s="116">
        <v>1.444997482287707</v>
      </c>
      <c r="U1257" s="116">
        <v>0.79305347788786595</v>
      </c>
      <c r="V1257" s="116">
        <v>-0.19398608565130931</v>
      </c>
      <c r="W1257" s="40">
        <v>0.74973766278300047</v>
      </c>
    </row>
    <row r="1258" spans="1:23" ht="19">
      <c r="A1258" s="85">
        <v>256</v>
      </c>
      <c r="B1258" s="116">
        <v>0.28354807920869596</v>
      </c>
      <c r="C1258" s="116">
        <v>0.65485120433571797</v>
      </c>
      <c r="D1258" s="116">
        <v>0.24490354117324542</v>
      </c>
      <c r="E1258" s="116">
        <v>0.12444605640126483</v>
      </c>
      <c r="F1258" s="116">
        <v>0.77887335783128031</v>
      </c>
      <c r="G1258" s="116">
        <v>6.7162198725253974E-2</v>
      </c>
      <c r="H1258" s="116">
        <v>0.94102322186519816</v>
      </c>
      <c r="I1258" s="116">
        <v>0.32798936845418014</v>
      </c>
      <c r="J1258" s="116">
        <v>0.96762258368923959</v>
      </c>
      <c r="K1258" s="48">
        <v>0.33161059289342587</v>
      </c>
      <c r="M1258" s="41">
        <v>256</v>
      </c>
      <c r="N1258" s="116" cm="1">
        <f t="array" ref="N1258:W1258">(TRANSPOSE(MMULT(幕後結果!$AB$37:$AK$46, TRANSPOSE(N257:W257))))</f>
        <v>0.72647243958612762</v>
      </c>
      <c r="O1258" s="116">
        <v>0.72806177116056081</v>
      </c>
      <c r="P1258" s="116">
        <v>-0.20466942919549647</v>
      </c>
      <c r="Q1258" s="116">
        <v>8.5615071867017292E-2</v>
      </c>
      <c r="R1258" s="116">
        <v>-7.2338287058523423E-2</v>
      </c>
      <c r="S1258" s="116">
        <v>0.18942794892041895</v>
      </c>
      <c r="T1258" s="116">
        <v>0.10800667509327294</v>
      </c>
      <c r="U1258" s="116">
        <v>0.4213539766494237</v>
      </c>
      <c r="V1258" s="116">
        <v>1.5778130489964655</v>
      </c>
      <c r="W1258" s="40">
        <v>-1.1347773092384794</v>
      </c>
    </row>
    <row r="1259" spans="1:23" ht="19">
      <c r="A1259" s="85">
        <v>257</v>
      </c>
      <c r="B1259" s="116">
        <v>0.14148733864409779</v>
      </c>
      <c r="C1259" s="116">
        <v>0.19875725515472298</v>
      </c>
      <c r="D1259" s="116">
        <v>0.81345800748963826</v>
      </c>
      <c r="E1259" s="116">
        <v>0.2105637490882879</v>
      </c>
      <c r="F1259" s="116">
        <v>0.58475009588898286</v>
      </c>
      <c r="G1259" s="116">
        <v>0.77843560300316272</v>
      </c>
      <c r="H1259" s="116">
        <v>0.3742701468835552</v>
      </c>
      <c r="I1259" s="116">
        <v>0.59699003695347064</v>
      </c>
      <c r="J1259" s="116">
        <v>0.60653170884545116</v>
      </c>
      <c r="K1259" s="48">
        <v>3.1605031700336683E-2</v>
      </c>
      <c r="M1259" s="41">
        <v>257</v>
      </c>
      <c r="N1259" s="116" cm="1">
        <f t="array" ref="N1259:W1259">(TRANSPOSE(MMULT(幕後結果!$AB$37:$AK$46, TRANSPOSE(N258:W258))))</f>
        <v>1.1546742528602296E-2</v>
      </c>
      <c r="O1259" s="116">
        <v>-0.9449353105852859</v>
      </c>
      <c r="P1259" s="116">
        <v>0.89308058929966805</v>
      </c>
      <c r="Q1259" s="116">
        <v>0.83869989930994593</v>
      </c>
      <c r="R1259" s="116">
        <v>-0.71954225530100913</v>
      </c>
      <c r="S1259" s="116">
        <v>1.6401409043975943</v>
      </c>
      <c r="T1259" s="116">
        <v>0.3393712740007051</v>
      </c>
      <c r="U1259" s="116">
        <v>1.0118347489641977</v>
      </c>
      <c r="V1259" s="116">
        <v>0.43854308807828724</v>
      </c>
      <c r="W1259" s="40">
        <v>0.68593047309402411</v>
      </c>
    </row>
    <row r="1260" spans="1:23" ht="19">
      <c r="A1260" s="85">
        <v>258</v>
      </c>
      <c r="B1260" s="116">
        <v>0.40851114488830231</v>
      </c>
      <c r="C1260" s="116">
        <v>0.51290649662723697</v>
      </c>
      <c r="D1260" s="116">
        <v>0.49785217471099741</v>
      </c>
      <c r="E1260" s="116">
        <v>0.61928007291180753</v>
      </c>
      <c r="F1260" s="116">
        <v>0.67471937600396159</v>
      </c>
      <c r="G1260" s="116">
        <v>0.80621586654247568</v>
      </c>
      <c r="H1260" s="116">
        <v>0.39501826267602991</v>
      </c>
      <c r="I1260" s="116">
        <v>0.81740190469414609</v>
      </c>
      <c r="J1260" s="116">
        <v>0.76784211910860356</v>
      </c>
      <c r="K1260" s="48">
        <v>0.22673844895761985</v>
      </c>
      <c r="M1260" s="41">
        <v>258</v>
      </c>
      <c r="N1260" s="116" cm="1">
        <f t="array" ref="N1260:W1260">(TRANSPOSE(MMULT(幕後結果!$AB$37:$AK$46, TRANSPOSE(N259:W259))))</f>
        <v>-0.5412406618313742</v>
      </c>
      <c r="O1260" s="116">
        <v>1.2936262683102431</v>
      </c>
      <c r="P1260" s="116">
        <v>0.12595082712415931</v>
      </c>
      <c r="Q1260" s="116">
        <v>0.7219459905906489</v>
      </c>
      <c r="R1260" s="116">
        <v>0.14988008716066928</v>
      </c>
      <c r="S1260" s="116">
        <v>1.1698630821386828</v>
      </c>
      <c r="T1260" s="116">
        <v>0.13035636580661819</v>
      </c>
      <c r="U1260" s="116">
        <v>-1.007968832389158</v>
      </c>
      <c r="V1260" s="116">
        <v>1.7256324140217654</v>
      </c>
      <c r="W1260" s="40">
        <v>-9.6574866299290962E-2</v>
      </c>
    </row>
    <row r="1261" spans="1:23" ht="19">
      <c r="A1261" s="85">
        <v>259</v>
      </c>
      <c r="B1261" s="116">
        <v>1.3997153190842049E-2</v>
      </c>
      <c r="C1261" s="116">
        <v>0.11202677288615348</v>
      </c>
      <c r="D1261" s="116">
        <v>0.37659135106850705</v>
      </c>
      <c r="E1261" s="116">
        <v>0.74291221292227205</v>
      </c>
      <c r="F1261" s="116">
        <v>0.30890353403889859</v>
      </c>
      <c r="G1261" s="116">
        <v>0.16562163209558145</v>
      </c>
      <c r="H1261" s="116">
        <v>0.79409057188671839</v>
      </c>
      <c r="I1261" s="116">
        <v>0.9806181007019612</v>
      </c>
      <c r="J1261" s="116">
        <v>0.10645239159248376</v>
      </c>
      <c r="K1261" s="48">
        <v>0.19290950095916459</v>
      </c>
      <c r="M1261" s="41">
        <v>259</v>
      </c>
      <c r="N1261" s="116" cm="1">
        <f t="array" ref="N1261:W1261">(TRANSPOSE(MMULT(幕後結果!$AB$37:$AK$46, TRANSPOSE(N260:W260))))</f>
        <v>2.5624203638795785E-2</v>
      </c>
      <c r="O1261" s="116">
        <v>0.67859090085346419</v>
      </c>
      <c r="P1261" s="116">
        <v>1.0314200763191641</v>
      </c>
      <c r="Q1261" s="116">
        <v>2.5853641241982843</v>
      </c>
      <c r="R1261" s="116">
        <v>-1.0208468097372629</v>
      </c>
      <c r="S1261" s="116">
        <v>0.50667187345857312</v>
      </c>
      <c r="T1261" s="116">
        <v>0.33373099979366083</v>
      </c>
      <c r="U1261" s="116">
        <v>0.63816767628948079</v>
      </c>
      <c r="V1261" s="116">
        <v>1.6815623431424931</v>
      </c>
      <c r="W1261" s="40">
        <v>0.88556195322987907</v>
      </c>
    </row>
    <row r="1262" spans="1:23" ht="19">
      <c r="A1262" s="85">
        <v>260</v>
      </c>
      <c r="B1262" s="116">
        <v>0.15832007812820592</v>
      </c>
      <c r="C1262" s="116">
        <v>0.81374202460863798</v>
      </c>
      <c r="D1262" s="116">
        <v>0.77192619802984419</v>
      </c>
      <c r="E1262" s="116">
        <v>0.53072639885399586</v>
      </c>
      <c r="F1262" s="116">
        <v>0.159126065950143</v>
      </c>
      <c r="G1262" s="116">
        <v>0.11229893524202428</v>
      </c>
      <c r="H1262" s="116">
        <v>0.14396064259314034</v>
      </c>
      <c r="I1262" s="116">
        <v>0.57372623440698223</v>
      </c>
      <c r="J1262" s="116">
        <v>0.65469122432262039</v>
      </c>
      <c r="K1262" s="48">
        <v>0.63142489198390472</v>
      </c>
      <c r="M1262" s="41">
        <v>260</v>
      </c>
      <c r="N1262" s="116" cm="1">
        <f t="array" ref="N1262:W1262">(TRANSPOSE(MMULT(幕後結果!$AB$37:$AK$46, TRANSPOSE(N261:W261))))</f>
        <v>1.9631554445892587</v>
      </c>
      <c r="O1262" s="116">
        <v>1.9133162133839705</v>
      </c>
      <c r="P1262" s="116">
        <v>1.5077757322598526</v>
      </c>
      <c r="Q1262" s="116">
        <v>8.1787177040100911E-2</v>
      </c>
      <c r="R1262" s="116">
        <v>0.57371918186795468</v>
      </c>
      <c r="S1262" s="116">
        <v>-1.3988126467804611</v>
      </c>
      <c r="T1262" s="116">
        <v>-0.93267177073215424</v>
      </c>
      <c r="U1262" s="116">
        <v>-1.7630818659615388</v>
      </c>
      <c r="V1262" s="116">
        <v>-1.3457648496354029</v>
      </c>
      <c r="W1262" s="40">
        <v>-1.9409504958628023</v>
      </c>
    </row>
    <row r="1263" spans="1:23" ht="19">
      <c r="A1263" s="85">
        <v>261</v>
      </c>
      <c r="B1263" s="116">
        <v>0.11229701029723582</v>
      </c>
      <c r="C1263" s="116">
        <v>0.69248907391436387</v>
      </c>
      <c r="D1263" s="116">
        <v>0.52522589555133026</v>
      </c>
      <c r="E1263" s="116">
        <v>0.86581057040552412</v>
      </c>
      <c r="F1263" s="116">
        <v>0.43468415491225021</v>
      </c>
      <c r="G1263" s="116">
        <v>0.80841642240205025</v>
      </c>
      <c r="H1263" s="116">
        <v>0.23514700498308216</v>
      </c>
      <c r="I1263" s="116">
        <v>0.26609764015878312</v>
      </c>
      <c r="J1263" s="116">
        <v>0.80412165143027936</v>
      </c>
      <c r="K1263" s="48">
        <v>0.92168777119529133</v>
      </c>
      <c r="M1263" s="41">
        <v>261</v>
      </c>
      <c r="N1263" s="116" cm="1">
        <f t="array" ref="N1263:W1263">(TRANSPOSE(MMULT(幕後結果!$AB$37:$AK$46, TRANSPOSE(N262:W262))))</f>
        <v>1.5711849593979506</v>
      </c>
      <c r="O1263" s="116">
        <v>0.24232428012162399</v>
      </c>
      <c r="P1263" s="116">
        <v>0.226285407663259</v>
      </c>
      <c r="Q1263" s="116">
        <v>-0.50095390583474841</v>
      </c>
      <c r="R1263" s="116">
        <v>-9.5102669243882998E-2</v>
      </c>
      <c r="S1263" s="116">
        <v>-5.2507028724643336E-2</v>
      </c>
      <c r="T1263" s="116">
        <v>-0.23513528208847764</v>
      </c>
      <c r="U1263" s="116">
        <v>0.58347993555308275</v>
      </c>
      <c r="V1263" s="116">
        <v>-0.31912702932982701</v>
      </c>
      <c r="W1263" s="40">
        <v>1.5760939742916049</v>
      </c>
    </row>
    <row r="1264" spans="1:23" ht="19">
      <c r="A1264" s="85">
        <v>262</v>
      </c>
      <c r="B1264" s="116">
        <v>0.93743901044231936</v>
      </c>
      <c r="C1264" s="116">
        <v>0.87303493385541708</v>
      </c>
      <c r="D1264" s="116">
        <v>0.1376238296278125</v>
      </c>
      <c r="E1264" s="116">
        <v>8.5311851901859415E-2</v>
      </c>
      <c r="F1264" s="116">
        <v>0.5618808840398235</v>
      </c>
      <c r="G1264" s="116">
        <v>0.3077748601238719</v>
      </c>
      <c r="H1264" s="116">
        <v>0.66357087949275284</v>
      </c>
      <c r="I1264" s="116">
        <v>0.8069868482368332</v>
      </c>
      <c r="J1264" s="116">
        <v>0.1354609187061131</v>
      </c>
      <c r="K1264" s="48">
        <v>0.10576968563146449</v>
      </c>
      <c r="M1264" s="41">
        <v>262</v>
      </c>
      <c r="N1264" s="116" cm="1">
        <f t="array" ref="N1264:W1264">(TRANSPOSE(MMULT(幕後結果!$AB$37:$AK$46, TRANSPOSE(N263:W263))))</f>
        <v>-2.0398288780019866</v>
      </c>
      <c r="O1264" s="116">
        <v>-1.5093647564537254</v>
      </c>
      <c r="P1264" s="116">
        <v>-0.51462003863394878</v>
      </c>
      <c r="Q1264" s="116">
        <v>-0.26153390412093414</v>
      </c>
      <c r="R1264" s="116">
        <v>0.3765415897599772</v>
      </c>
      <c r="S1264" s="116">
        <v>-1.1326941541778104</v>
      </c>
      <c r="T1264" s="116">
        <v>0.88542580281210648</v>
      </c>
      <c r="U1264" s="116">
        <v>0.48357741333436999</v>
      </c>
      <c r="V1264" s="116">
        <v>1.8757537580851109</v>
      </c>
      <c r="W1264" s="40">
        <v>-0.98443858928821748</v>
      </c>
    </row>
    <row r="1265" spans="1:23" ht="19">
      <c r="A1265" s="85">
        <v>263</v>
      </c>
      <c r="B1265" s="116">
        <v>0.57583275657138655</v>
      </c>
      <c r="C1265" s="116">
        <v>0.77582208235496464</v>
      </c>
      <c r="D1265" s="116">
        <v>0.15073099891591735</v>
      </c>
      <c r="E1265" s="116">
        <v>0.65994775956978979</v>
      </c>
      <c r="F1265" s="116">
        <v>0.5120154712679148</v>
      </c>
      <c r="G1265" s="116">
        <v>0.10185599649471477</v>
      </c>
      <c r="H1265" s="116">
        <v>0.64073469529060034</v>
      </c>
      <c r="I1265" s="116">
        <v>0.36624199987992667</v>
      </c>
      <c r="J1265" s="116">
        <v>1.287807300068744E-2</v>
      </c>
      <c r="K1265" s="48">
        <v>0.53685452314444015</v>
      </c>
      <c r="M1265" s="41">
        <v>263</v>
      </c>
      <c r="N1265" s="116" cm="1">
        <f t="array" ref="N1265:W1265">(TRANSPOSE(MMULT(幕後結果!$AB$37:$AK$46, TRANSPOSE(N264:W264))))</f>
        <v>-0.72271548261494112</v>
      </c>
      <c r="O1265" s="116">
        <v>0.44641492882731842</v>
      </c>
      <c r="P1265" s="116">
        <v>-1.372679636343769</v>
      </c>
      <c r="Q1265" s="116">
        <v>-0.75201497432364772</v>
      </c>
      <c r="R1265" s="116">
        <v>-1.6934434115303389</v>
      </c>
      <c r="S1265" s="116">
        <v>0.58506319995018119</v>
      </c>
      <c r="T1265" s="116">
        <v>0.24456821335772427</v>
      </c>
      <c r="U1265" s="116">
        <v>-1.524822434430916</v>
      </c>
      <c r="V1265" s="116">
        <v>1.0690807495079209</v>
      </c>
      <c r="W1265" s="40">
        <v>0.28094957181889435</v>
      </c>
    </row>
    <row r="1266" spans="1:23" ht="19">
      <c r="A1266" s="85">
        <v>264</v>
      </c>
      <c r="B1266" s="116">
        <v>0.51505484966144244</v>
      </c>
      <c r="C1266" s="116">
        <v>0.25695557663866198</v>
      </c>
      <c r="D1266" s="116">
        <v>0.45204689481573057</v>
      </c>
      <c r="E1266" s="116">
        <v>0.61508775503082247</v>
      </c>
      <c r="F1266" s="116">
        <v>0.79729296008980488</v>
      </c>
      <c r="G1266" s="116">
        <v>0.13563484645348911</v>
      </c>
      <c r="H1266" s="116">
        <v>0.30219621590132784</v>
      </c>
      <c r="I1266" s="116">
        <v>0.9303662920402016</v>
      </c>
      <c r="J1266" s="116">
        <v>0.10880475698019909</v>
      </c>
      <c r="K1266" s="48">
        <v>0.88961801896132875</v>
      </c>
      <c r="M1266" s="41">
        <v>264</v>
      </c>
      <c r="N1266" s="116" cm="1">
        <f t="array" ref="N1266:W1266">(TRANSPOSE(MMULT(幕後結果!$AB$37:$AK$46, TRANSPOSE(N265:W265))))</f>
        <v>-1.4388718965577305</v>
      </c>
      <c r="O1266" s="116">
        <v>-1.2229054211341361</v>
      </c>
      <c r="P1266" s="116">
        <v>-1.6056971207826753</v>
      </c>
      <c r="Q1266" s="116">
        <v>-0.87924505637052897</v>
      </c>
      <c r="R1266" s="116">
        <v>-0.54697591208223906</v>
      </c>
      <c r="S1266" s="116">
        <v>-1.1756866297469959</v>
      </c>
      <c r="T1266" s="116">
        <v>-1.5979329545871612</v>
      </c>
      <c r="U1266" s="116">
        <v>-0.94490410654156487</v>
      </c>
      <c r="V1266" s="116">
        <v>-1.2796080276651201</v>
      </c>
      <c r="W1266" s="40">
        <v>6.3541087050308809E-2</v>
      </c>
    </row>
    <row r="1267" spans="1:23" ht="19">
      <c r="A1267" s="85">
        <v>265</v>
      </c>
      <c r="B1267" s="116">
        <v>0.96893563411648165</v>
      </c>
      <c r="C1267" s="116">
        <v>0.32793159208669032</v>
      </c>
      <c r="D1267" s="116">
        <v>0.52616663089259363</v>
      </c>
      <c r="E1267" s="116">
        <v>0.12500838288446769</v>
      </c>
      <c r="F1267" s="116">
        <v>0.46543088697395563</v>
      </c>
      <c r="G1267" s="116">
        <v>0.16740624715362529</v>
      </c>
      <c r="H1267" s="116">
        <v>0.76088820456943385</v>
      </c>
      <c r="I1267" s="116">
        <v>0.50776151777467704</v>
      </c>
      <c r="J1267" s="116">
        <v>0.67564038661615156</v>
      </c>
      <c r="K1267" s="48">
        <v>0.35755764605002738</v>
      </c>
      <c r="M1267" s="41">
        <v>265</v>
      </c>
      <c r="N1267" s="116" cm="1">
        <f t="array" ref="N1267:W1267">(TRANSPOSE(MMULT(幕後結果!$AB$37:$AK$46, TRANSPOSE(N266:W266))))</f>
        <v>0.46303394675195819</v>
      </c>
      <c r="O1267" s="116">
        <v>-1.0035802601321122</v>
      </c>
      <c r="P1267" s="116">
        <v>-2.6938701357638595E-3</v>
      </c>
      <c r="Q1267" s="116">
        <v>-0.17248853822929236</v>
      </c>
      <c r="R1267" s="116">
        <v>-0.62447838584145798</v>
      </c>
      <c r="S1267" s="116">
        <v>-0.89899968717668277</v>
      </c>
      <c r="T1267" s="116">
        <v>0.53611964649898813</v>
      </c>
      <c r="U1267" s="116">
        <v>0.63865372409750121</v>
      </c>
      <c r="V1267" s="116">
        <v>-0.61404817997885197</v>
      </c>
      <c r="W1267" s="40">
        <v>1.0659376824676454</v>
      </c>
    </row>
    <row r="1268" spans="1:23" ht="19">
      <c r="A1268" s="85">
        <v>266</v>
      </c>
      <c r="B1268" s="116">
        <v>0.99859685006440047</v>
      </c>
      <c r="C1268" s="116">
        <v>0.64274455499724303</v>
      </c>
      <c r="D1268" s="116">
        <v>0.77526700565576445</v>
      </c>
      <c r="E1268" s="116">
        <v>0.78686531911709467</v>
      </c>
      <c r="F1268" s="116">
        <v>0.70547713034431636</v>
      </c>
      <c r="G1268" s="116">
        <v>0.13253704788211174</v>
      </c>
      <c r="H1268" s="116">
        <v>0.84409614773567099</v>
      </c>
      <c r="I1268" s="116">
        <v>0.25695974260216192</v>
      </c>
      <c r="J1268" s="116">
        <v>0.24043911641828686</v>
      </c>
      <c r="K1268" s="48">
        <v>0.82498388812402124</v>
      </c>
      <c r="M1268" s="41">
        <v>266</v>
      </c>
      <c r="N1268" s="116" cm="1">
        <f t="array" ref="N1268:W1268">(TRANSPOSE(MMULT(幕後結果!$AB$37:$AK$46, TRANSPOSE(N267:W267))))</f>
        <v>0.99112294928733657</v>
      </c>
      <c r="O1268" s="116">
        <v>0.50333497354048984</v>
      </c>
      <c r="P1268" s="116">
        <v>0.5437559981630713</v>
      </c>
      <c r="Q1268" s="116">
        <v>-1.7867082024752845E-2</v>
      </c>
      <c r="R1268" s="116">
        <v>0.19074468848627049</v>
      </c>
      <c r="S1268" s="116">
        <v>-0.43833567273266788</v>
      </c>
      <c r="T1268" s="116">
        <v>-0.59990799671663086</v>
      </c>
      <c r="U1268" s="116">
        <v>-0.83595009585355151</v>
      </c>
      <c r="V1268" s="116">
        <v>-1.3803672847488371</v>
      </c>
      <c r="W1268" s="40">
        <v>-0.68137834808651487</v>
      </c>
    </row>
    <row r="1269" spans="1:23" ht="19">
      <c r="A1269" s="85">
        <v>267</v>
      </c>
      <c r="B1269" s="116">
        <v>0.41905737850362934</v>
      </c>
      <c r="C1269" s="116">
        <v>3.8710461527507123E-2</v>
      </c>
      <c r="D1269" s="116">
        <v>3.9685845525671226E-2</v>
      </c>
      <c r="E1269" s="116">
        <v>0.63081550103210526</v>
      </c>
      <c r="F1269" s="116">
        <v>0.62894273557263913</v>
      </c>
      <c r="G1269" s="116">
        <v>0.8419182104427716</v>
      </c>
      <c r="H1269" s="116">
        <v>0.90216320732882149</v>
      </c>
      <c r="I1269" s="116">
        <v>0.18592605767546555</v>
      </c>
      <c r="J1269" s="116">
        <v>0.58853239445645555</v>
      </c>
      <c r="K1269" s="48">
        <v>5.2855754384467435E-2</v>
      </c>
      <c r="M1269" s="41">
        <v>267</v>
      </c>
      <c r="N1269" s="116" cm="1">
        <f t="array" ref="N1269:W1269">(TRANSPOSE(MMULT(幕後結果!$AB$37:$AK$46, TRANSPOSE(N268:W268))))</f>
        <v>-0.33371074286193447</v>
      </c>
      <c r="O1269" s="116">
        <v>-1.3028222771213569</v>
      </c>
      <c r="P1269" s="116">
        <v>0.14744606184439912</v>
      </c>
      <c r="Q1269" s="116">
        <v>-0.43379098239686442</v>
      </c>
      <c r="R1269" s="116">
        <v>-0.25394745077733571</v>
      </c>
      <c r="S1269" s="116">
        <v>1.4024941233177948</v>
      </c>
      <c r="T1269" s="116">
        <v>-0.9581133200952181</v>
      </c>
      <c r="U1269" s="116">
        <v>1.0929653882424273</v>
      </c>
      <c r="V1269" s="116">
        <v>8.5645426255752388E-2</v>
      </c>
      <c r="W1269" s="40">
        <v>0.60408431539004526</v>
      </c>
    </row>
    <row r="1270" spans="1:23" ht="19">
      <c r="A1270" s="85">
        <v>268</v>
      </c>
      <c r="B1270" s="116">
        <v>0.25644976107589446</v>
      </c>
      <c r="C1270" s="116">
        <v>0.22081730173916281</v>
      </c>
      <c r="D1270" s="116">
        <v>0.13912337104951678</v>
      </c>
      <c r="E1270" s="116">
        <v>0.77468673747824446</v>
      </c>
      <c r="F1270" s="116">
        <v>0.1274380265550179</v>
      </c>
      <c r="G1270" s="116">
        <v>0.8775766111823442</v>
      </c>
      <c r="H1270" s="116">
        <v>0.88640193372584419</v>
      </c>
      <c r="I1270" s="116">
        <v>0.92183775579530791</v>
      </c>
      <c r="J1270" s="116">
        <v>0.77003206972057914</v>
      </c>
      <c r="K1270" s="48">
        <v>6.4959540353225709E-2</v>
      </c>
      <c r="M1270" s="41">
        <v>268</v>
      </c>
      <c r="N1270" s="116" cm="1">
        <f t="array" ref="N1270:W1270">(TRANSPOSE(MMULT(幕後結果!$AB$37:$AK$46, TRANSPOSE(N269:W269))))</f>
        <v>-0.21154268590769937</v>
      </c>
      <c r="O1270" s="116">
        <v>0.1889963968123608</v>
      </c>
      <c r="P1270" s="116">
        <v>-1.7758178294676412</v>
      </c>
      <c r="Q1270" s="116">
        <v>0.98379952129859094</v>
      </c>
      <c r="R1270" s="116">
        <v>-0.85669716654062855</v>
      </c>
      <c r="S1270" s="116">
        <v>-0.94447760954298765</v>
      </c>
      <c r="T1270" s="116">
        <v>0.46060017945508563</v>
      </c>
      <c r="U1270" s="116">
        <v>-0.16973985796861357</v>
      </c>
      <c r="V1270" s="116">
        <v>-0.45726868336945869</v>
      </c>
      <c r="W1270" s="40">
        <v>-0.27783578733632391</v>
      </c>
    </row>
    <row r="1271" spans="1:23" ht="19">
      <c r="A1271" s="85">
        <v>269</v>
      </c>
      <c r="B1271" s="116">
        <v>0.20746728881492493</v>
      </c>
      <c r="C1271" s="116">
        <v>0.46954886572187782</v>
      </c>
      <c r="D1271" s="116">
        <v>0.52973776253598048</v>
      </c>
      <c r="E1271" s="116">
        <v>5.2947545026487131E-3</v>
      </c>
      <c r="F1271" s="116">
        <v>0.67465069594051386</v>
      </c>
      <c r="G1271" s="116">
        <v>4.3972889515704328E-2</v>
      </c>
      <c r="H1271" s="116">
        <v>0.84607508320413727</v>
      </c>
      <c r="I1271" s="116">
        <v>0.63478046623249162</v>
      </c>
      <c r="J1271" s="116">
        <v>0.74677017691470127</v>
      </c>
      <c r="K1271" s="48">
        <v>0.21017654401225783</v>
      </c>
      <c r="M1271" s="41">
        <v>269</v>
      </c>
      <c r="N1271" s="116" cm="1">
        <f t="array" ref="N1271:W1271">(TRANSPOSE(MMULT(幕後結果!$AB$37:$AK$46, TRANSPOSE(N270:W270))))</f>
        <v>0.89016465382351406</v>
      </c>
      <c r="O1271" s="116">
        <v>-0.42840353127234121</v>
      </c>
      <c r="P1271" s="116">
        <v>0.53525939293281644</v>
      </c>
      <c r="Q1271" s="116">
        <v>-0.41748823011130981</v>
      </c>
      <c r="R1271" s="116">
        <v>-1.6776113013934555</v>
      </c>
      <c r="S1271" s="116">
        <v>0.21323552167743359</v>
      </c>
      <c r="T1271" s="116">
        <v>-1.085512749968458</v>
      </c>
      <c r="U1271" s="116">
        <v>-2.693180688008177</v>
      </c>
      <c r="V1271" s="116">
        <v>0.14462195598733713</v>
      </c>
      <c r="W1271" s="40">
        <v>-1.0404408711488438</v>
      </c>
    </row>
    <row r="1272" spans="1:23" ht="19">
      <c r="A1272" s="85">
        <v>270</v>
      </c>
      <c r="B1272" s="116">
        <v>0.18143317083500343</v>
      </c>
      <c r="C1272" s="116">
        <v>0.4985897019647767</v>
      </c>
      <c r="D1272" s="116">
        <v>0.97469246288597322</v>
      </c>
      <c r="E1272" s="116">
        <v>0.80851065519776677</v>
      </c>
      <c r="F1272" s="116">
        <v>0.44472177886188047</v>
      </c>
      <c r="G1272" s="116">
        <v>0.6380934675058465</v>
      </c>
      <c r="H1272" s="116">
        <v>0.92070770277730118</v>
      </c>
      <c r="I1272" s="116">
        <v>0.17504321628242958</v>
      </c>
      <c r="J1272" s="116">
        <v>0.12527178169137354</v>
      </c>
      <c r="K1272" s="48">
        <v>0.79975394558214763</v>
      </c>
      <c r="M1272" s="41">
        <v>270</v>
      </c>
      <c r="N1272" s="116" cm="1">
        <f t="array" ref="N1272:W1272">(TRANSPOSE(MMULT(幕後結果!$AB$37:$AK$46, TRANSPOSE(N271:W271))))</f>
        <v>-0.67255647822552134</v>
      </c>
      <c r="O1272" s="116">
        <v>0.14704621018679348</v>
      </c>
      <c r="P1272" s="116">
        <v>-0.36884384220364513</v>
      </c>
      <c r="Q1272" s="116">
        <v>0.88592853060799315</v>
      </c>
      <c r="R1272" s="116">
        <v>2.1919735044646385</v>
      </c>
      <c r="S1272" s="116">
        <v>-0.19893119368179657</v>
      </c>
      <c r="T1272" s="116">
        <v>-0.60629586711425043</v>
      </c>
      <c r="U1272" s="116">
        <v>-0.35222989268335692</v>
      </c>
      <c r="V1272" s="116">
        <v>7.1185509255170532E-3</v>
      </c>
      <c r="W1272" s="40">
        <v>0.75235512839303964</v>
      </c>
    </row>
    <row r="1273" spans="1:23" ht="19">
      <c r="A1273" s="85">
        <v>271</v>
      </c>
      <c r="B1273" s="116">
        <v>0.70803221607045375</v>
      </c>
      <c r="C1273" s="116">
        <v>0.44644251840060756</v>
      </c>
      <c r="D1273" s="116">
        <v>0.62855166551302877</v>
      </c>
      <c r="E1273" s="116">
        <v>0.62115743048626793</v>
      </c>
      <c r="F1273" s="116">
        <v>0.93411672330580942</v>
      </c>
      <c r="G1273" s="116">
        <v>0.46560735031625766</v>
      </c>
      <c r="H1273" s="116">
        <v>0.91121112494172407</v>
      </c>
      <c r="I1273" s="116">
        <v>0.55437409044672026</v>
      </c>
      <c r="J1273" s="116">
        <v>0.23887453449854035</v>
      </c>
      <c r="K1273" s="48">
        <v>0.64423963392557759</v>
      </c>
      <c r="M1273" s="41">
        <v>271</v>
      </c>
      <c r="N1273" s="116" cm="1">
        <f t="array" ref="N1273:W1273">(TRANSPOSE(MMULT(幕後結果!$AB$37:$AK$46, TRANSPOSE(N272:W272))))</f>
        <v>0.35084797041740118</v>
      </c>
      <c r="O1273" s="116">
        <v>-0.77543135335616054</v>
      </c>
      <c r="P1273" s="116">
        <v>-0.70358249011241514</v>
      </c>
      <c r="Q1273" s="116">
        <v>-0.99095713937720631</v>
      </c>
      <c r="R1273" s="116">
        <v>-0.79970573761943964</v>
      </c>
      <c r="S1273" s="116">
        <v>-2.0193185883998552</v>
      </c>
      <c r="T1273" s="116">
        <v>-4.4476648537689178E-2</v>
      </c>
      <c r="U1273" s="116">
        <v>-0.14615775187663355</v>
      </c>
      <c r="V1273" s="116">
        <v>0.19362819811306209</v>
      </c>
      <c r="W1273" s="40">
        <v>-1.2557597127962348</v>
      </c>
    </row>
    <row r="1274" spans="1:23" ht="19">
      <c r="A1274" s="85">
        <v>272</v>
      </c>
      <c r="B1274" s="116">
        <v>0.11547874942238523</v>
      </c>
      <c r="C1274" s="116">
        <v>0.57508169673718301</v>
      </c>
      <c r="D1274" s="116">
        <v>0.55638883900002756</v>
      </c>
      <c r="E1274" s="116">
        <v>0.31765444507136786</v>
      </c>
      <c r="F1274" s="116">
        <v>0.38100688176948583</v>
      </c>
      <c r="G1274" s="116">
        <v>0.20226714705524218</v>
      </c>
      <c r="H1274" s="116">
        <v>0.18625514343020266</v>
      </c>
      <c r="I1274" s="116">
        <v>0.68293177521835702</v>
      </c>
      <c r="J1274" s="116">
        <v>0.21452536863597227</v>
      </c>
      <c r="K1274" s="48">
        <v>0.74118737939366874</v>
      </c>
      <c r="M1274" s="41">
        <v>272</v>
      </c>
      <c r="N1274" s="116" cm="1">
        <f t="array" ref="N1274:W1274">(TRANSPOSE(MMULT(幕後結果!$AB$37:$AK$46, TRANSPOSE(N273:W273))))</f>
        <v>1.8848395247934286</v>
      </c>
      <c r="O1274" s="116">
        <v>1.8406116974300228</v>
      </c>
      <c r="P1274" s="116">
        <v>2.549557112814</v>
      </c>
      <c r="Q1274" s="116">
        <v>0.72225494156976955</v>
      </c>
      <c r="R1274" s="116">
        <v>2.5450136382719539</v>
      </c>
      <c r="S1274" s="116">
        <v>2.4247182051636118</v>
      </c>
      <c r="T1274" s="116">
        <v>0.35118220423445662</v>
      </c>
      <c r="U1274" s="116">
        <v>1.5212998912825753</v>
      </c>
      <c r="V1274" s="116">
        <v>6.4122316664256052E-2</v>
      </c>
      <c r="W1274" s="40">
        <v>1.5410550944005306</v>
      </c>
    </row>
    <row r="1275" spans="1:23" ht="19">
      <c r="A1275" s="85">
        <v>273</v>
      </c>
      <c r="B1275" s="116">
        <v>0.31759049801239603</v>
      </c>
      <c r="C1275" s="116">
        <v>0.13676431046877702</v>
      </c>
      <c r="D1275" s="116">
        <v>0.31868680164110486</v>
      </c>
      <c r="E1275" s="116">
        <v>8.9531914231939513E-2</v>
      </c>
      <c r="F1275" s="116">
        <v>0.31588464134473293</v>
      </c>
      <c r="G1275" s="116">
        <v>0.32657152396448197</v>
      </c>
      <c r="H1275" s="116">
        <v>0.46798751195914523</v>
      </c>
      <c r="I1275" s="116">
        <v>0.88598311235625582</v>
      </c>
      <c r="J1275" s="116">
        <v>0.24815121553394515</v>
      </c>
      <c r="K1275" s="48">
        <v>1.9162084480385477E-2</v>
      </c>
      <c r="M1275" s="41">
        <v>273</v>
      </c>
      <c r="N1275" s="116" cm="1">
        <f t="array" ref="N1275:W1275">(TRANSPOSE(MMULT(幕後結果!$AB$37:$AK$46, TRANSPOSE(N274:W274))))</f>
        <v>0.21344117631872375</v>
      </c>
      <c r="O1275" s="116">
        <v>-1.0582026759748941</v>
      </c>
      <c r="P1275" s="116">
        <v>-1.4176596071934056</v>
      </c>
      <c r="Q1275" s="116">
        <v>0.45852809764393565</v>
      </c>
      <c r="R1275" s="116">
        <v>-0.76082227665679936</v>
      </c>
      <c r="S1275" s="116">
        <v>0.2339831086476174</v>
      </c>
      <c r="T1275" s="116">
        <v>-0.52768840417564578</v>
      </c>
      <c r="U1275" s="116">
        <v>0.78100389279740456</v>
      </c>
      <c r="V1275" s="116">
        <v>1.2097314515786626</v>
      </c>
      <c r="W1275" s="40">
        <v>-0.40994676827299792</v>
      </c>
    </row>
    <row r="1276" spans="1:23" ht="19">
      <c r="A1276" s="85">
        <v>274</v>
      </c>
      <c r="B1276" s="116">
        <v>0.81814814081703613</v>
      </c>
      <c r="C1276" s="116">
        <v>6.2453020332247977E-2</v>
      </c>
      <c r="D1276" s="116">
        <v>0.75166845896824386</v>
      </c>
      <c r="E1276" s="116">
        <v>0.4513976465343803</v>
      </c>
      <c r="F1276" s="116">
        <v>4.6879118032454592E-3</v>
      </c>
      <c r="G1276" s="116">
        <v>0.27085237660181805</v>
      </c>
      <c r="H1276" s="116">
        <v>0.21806006696652824</v>
      </c>
      <c r="I1276" s="116">
        <v>3.6857638264529369E-2</v>
      </c>
      <c r="J1276" s="116">
        <v>0.23738673487598394</v>
      </c>
      <c r="K1276" s="48">
        <v>0.67289487617781552</v>
      </c>
      <c r="M1276" s="41">
        <v>274</v>
      </c>
      <c r="N1276" s="116" cm="1">
        <f t="array" ref="N1276:W1276">(TRANSPOSE(MMULT(幕後結果!$AB$37:$AK$46, TRANSPOSE(N275:W275))))</f>
        <v>0.88746666352591319</v>
      </c>
      <c r="O1276" s="116">
        <v>1.1386084315048492</v>
      </c>
      <c r="P1276" s="116">
        <v>0.27288449934871828</v>
      </c>
      <c r="Q1276" s="116">
        <v>1.7767222590592513</v>
      </c>
      <c r="R1276" s="116">
        <v>0.77710321950333805</v>
      </c>
      <c r="S1276" s="116">
        <v>1.8188814315260837</v>
      </c>
      <c r="T1276" s="116">
        <v>0.33828585861645977</v>
      </c>
      <c r="U1276" s="116">
        <v>1.1503767700816494</v>
      </c>
      <c r="V1276" s="116">
        <v>-0.7627548594326472</v>
      </c>
      <c r="W1276" s="40">
        <v>0.58854605497799795</v>
      </c>
    </row>
    <row r="1277" spans="1:23" ht="19">
      <c r="A1277" s="85">
        <v>275</v>
      </c>
      <c r="B1277" s="116">
        <v>0.43045505516804616</v>
      </c>
      <c r="C1277" s="116">
        <v>0.22061105840801742</v>
      </c>
      <c r="D1277" s="116">
        <v>0.39566553111316138</v>
      </c>
      <c r="E1277" s="116">
        <v>0.76660095300592124</v>
      </c>
      <c r="F1277" s="116">
        <v>4.5766664030235216E-2</v>
      </c>
      <c r="G1277" s="116">
        <v>0.75792511041672883</v>
      </c>
      <c r="H1277" s="116">
        <v>0.91264519375268893</v>
      </c>
      <c r="I1277" s="116">
        <v>0.36159244767233245</v>
      </c>
      <c r="J1277" s="116">
        <v>0.17056335504272169</v>
      </c>
      <c r="K1277" s="48">
        <v>0.70377094496297365</v>
      </c>
      <c r="M1277" s="41">
        <v>275</v>
      </c>
      <c r="N1277" s="116" cm="1">
        <f t="array" ref="N1277:W1277">(TRANSPOSE(MMULT(幕後結果!$AB$37:$AK$46, TRANSPOSE(N276:W276))))</f>
        <v>1.343542351487822</v>
      </c>
      <c r="O1277" s="116">
        <v>0.975499176689688</v>
      </c>
      <c r="P1277" s="116">
        <v>1.4846999022688463</v>
      </c>
      <c r="Q1277" s="116">
        <v>-0.1477587668037556</v>
      </c>
      <c r="R1277" s="116">
        <v>-0.15573311588566829</v>
      </c>
      <c r="S1277" s="116">
        <v>-0.90378609695582357</v>
      </c>
      <c r="T1277" s="116">
        <v>1.8447228240094218</v>
      </c>
      <c r="U1277" s="116">
        <v>-4.3434603791872528E-2</v>
      </c>
      <c r="V1277" s="116">
        <v>1.4629716750113209</v>
      </c>
      <c r="W1277" s="40">
        <v>0.67642834450542</v>
      </c>
    </row>
    <row r="1278" spans="1:23" ht="19">
      <c r="A1278" s="85">
        <v>276</v>
      </c>
      <c r="B1278" s="116">
        <v>0.55823050656363526</v>
      </c>
      <c r="C1278" s="116">
        <v>0.93683049368569038</v>
      </c>
      <c r="D1278" s="116">
        <v>1.9399125257450134E-2</v>
      </c>
      <c r="E1278" s="116">
        <v>0.79807098983500024</v>
      </c>
      <c r="F1278" s="116">
        <v>0.52749461358205973</v>
      </c>
      <c r="G1278" s="116">
        <v>0.89791217414829072</v>
      </c>
      <c r="H1278" s="116">
        <v>0.48706184871460101</v>
      </c>
      <c r="I1278" s="116">
        <v>0.27049921624442108</v>
      </c>
      <c r="J1278" s="116">
        <v>0.13956268419410156</v>
      </c>
      <c r="K1278" s="48">
        <v>0.85922015669817475</v>
      </c>
      <c r="M1278" s="41">
        <v>276</v>
      </c>
      <c r="N1278" s="116" cm="1">
        <f t="array" ref="N1278:W1278">(TRANSPOSE(MMULT(幕後結果!$AB$37:$AK$46, TRANSPOSE(N277:W277))))</f>
        <v>-8.6226882413120404E-2</v>
      </c>
      <c r="O1278" s="116">
        <v>-0.5383384373590191</v>
      </c>
      <c r="P1278" s="116">
        <v>0.43163718786034982</v>
      </c>
      <c r="Q1278" s="116">
        <v>-0.45925303936396211</v>
      </c>
      <c r="R1278" s="116">
        <v>-0.30291045400196726</v>
      </c>
      <c r="S1278" s="116">
        <v>5.259854534051886E-2</v>
      </c>
      <c r="T1278" s="116">
        <v>0.417721077328017</v>
      </c>
      <c r="U1278" s="116">
        <v>0.25898772881312399</v>
      </c>
      <c r="V1278" s="116">
        <v>1.6734597648476948</v>
      </c>
      <c r="W1278" s="40">
        <v>-1.4517775520742202</v>
      </c>
    </row>
    <row r="1279" spans="1:23" ht="19">
      <c r="A1279" s="85">
        <v>277</v>
      </c>
      <c r="B1279" s="116">
        <v>0.45821132496001904</v>
      </c>
      <c r="C1279" s="116">
        <v>0.60229890125582597</v>
      </c>
      <c r="D1279" s="116">
        <v>0.84507468044575895</v>
      </c>
      <c r="E1279" s="116">
        <v>0.34062477726130092</v>
      </c>
      <c r="F1279" s="116">
        <v>0.32134354922568042</v>
      </c>
      <c r="G1279" s="116">
        <v>0.9663695315960652</v>
      </c>
      <c r="H1279" s="116">
        <v>0.74024090168086576</v>
      </c>
      <c r="I1279" s="116">
        <v>0.45456810399272829</v>
      </c>
      <c r="J1279" s="116">
        <v>0.31088604455714774</v>
      </c>
      <c r="K1279" s="48">
        <v>0.98627638559133168</v>
      </c>
      <c r="M1279" s="41">
        <v>277</v>
      </c>
      <c r="N1279" s="116" cm="1">
        <f t="array" ref="N1279:W1279">(TRANSPOSE(MMULT(幕後結果!$AB$37:$AK$46, TRANSPOSE(N278:W278))))</f>
        <v>0.76209870772733901</v>
      </c>
      <c r="O1279" s="116">
        <v>-0.91500763897782855</v>
      </c>
      <c r="P1279" s="116">
        <v>0.41075205279717225</v>
      </c>
      <c r="Q1279" s="116">
        <v>-0.14986118750351793</v>
      </c>
      <c r="R1279" s="116">
        <v>1.1654629443667619</v>
      </c>
      <c r="S1279" s="116">
        <v>0.40853495555276964</v>
      </c>
      <c r="T1279" s="116">
        <v>0.11541647699616789</v>
      </c>
      <c r="U1279" s="116">
        <v>0.2885575828477045</v>
      </c>
      <c r="V1279" s="116">
        <v>-0.44904064078420025</v>
      </c>
      <c r="W1279" s="40">
        <v>-1.166657143848806</v>
      </c>
    </row>
    <row r="1280" spans="1:23" ht="19">
      <c r="A1280" s="85">
        <v>278</v>
      </c>
      <c r="B1280" s="116">
        <v>0.35803503229489242</v>
      </c>
      <c r="C1280" s="116">
        <v>0.63293632993113058</v>
      </c>
      <c r="D1280" s="116">
        <v>0.88159021595131604</v>
      </c>
      <c r="E1280" s="116">
        <v>0.7322583922450423</v>
      </c>
      <c r="F1280" s="116">
        <v>1.5580266435325729E-2</v>
      </c>
      <c r="G1280" s="116">
        <v>5.8672995702297337E-2</v>
      </c>
      <c r="H1280" s="116">
        <v>0.32847078894499959</v>
      </c>
      <c r="I1280" s="116">
        <v>0.72792028469184022</v>
      </c>
      <c r="J1280" s="116">
        <v>0.21322391562103604</v>
      </c>
      <c r="K1280" s="48">
        <v>0.23079579732209554</v>
      </c>
      <c r="M1280" s="41">
        <v>278</v>
      </c>
      <c r="N1280" s="116" cm="1">
        <f t="array" ref="N1280:W1280">(TRANSPOSE(MMULT(幕後結果!$AB$37:$AK$46, TRANSPOSE(N279:W279))))</f>
        <v>0.78814036928708553</v>
      </c>
      <c r="O1280" s="116">
        <v>-0.92407735110493727</v>
      </c>
      <c r="P1280" s="116">
        <v>-1.3652879440959085</v>
      </c>
      <c r="Q1280" s="116">
        <v>0.30274237824536543</v>
      </c>
      <c r="R1280" s="116">
        <v>0.26938485236881643</v>
      </c>
      <c r="S1280" s="116">
        <v>-1.3333036648284491</v>
      </c>
      <c r="T1280" s="116">
        <v>1.2380304203788215</v>
      </c>
      <c r="U1280" s="116">
        <v>-0.28900972234316757</v>
      </c>
      <c r="V1280" s="116">
        <v>0.50136405087242564</v>
      </c>
      <c r="W1280" s="40">
        <v>-0.12298533078024132</v>
      </c>
    </row>
    <row r="1281" spans="1:23" ht="19">
      <c r="A1281" s="85">
        <v>279</v>
      </c>
      <c r="B1281" s="116">
        <v>0.87535965963190754</v>
      </c>
      <c r="C1281" s="116">
        <v>0.92652085112957927</v>
      </c>
      <c r="D1281" s="116">
        <v>0.28071293351983284</v>
      </c>
      <c r="E1281" s="116">
        <v>0.11950777051222539</v>
      </c>
      <c r="F1281" s="116">
        <v>0.42082149471474817</v>
      </c>
      <c r="G1281" s="116">
        <v>3.5293680059811816E-2</v>
      </c>
      <c r="H1281" s="116">
        <v>0.62477315714143589</v>
      </c>
      <c r="I1281" s="116">
        <v>0.2010822299918491</v>
      </c>
      <c r="J1281" s="116">
        <v>0.11273151301318229</v>
      </c>
      <c r="K1281" s="48">
        <v>0.66075473534632012</v>
      </c>
      <c r="M1281" s="41">
        <v>279</v>
      </c>
      <c r="N1281" s="116" cm="1">
        <f t="array" ref="N1281:W1281">(TRANSPOSE(MMULT(幕後結果!$AB$37:$AK$46, TRANSPOSE(N280:W280))))</f>
        <v>1.8276082849441859</v>
      </c>
      <c r="O1281" s="116">
        <v>0.26896053252886032</v>
      </c>
      <c r="P1281" s="116">
        <v>0.97248579894881659</v>
      </c>
      <c r="Q1281" s="116">
        <v>0.49350914735333551</v>
      </c>
      <c r="R1281" s="116">
        <v>-1.1513114791510894</v>
      </c>
      <c r="S1281" s="116">
        <v>0.7268175373650354</v>
      </c>
      <c r="T1281" s="116">
        <v>0.80129064227514513</v>
      </c>
      <c r="U1281" s="116">
        <v>0.7958714702134384</v>
      </c>
      <c r="V1281" s="116">
        <v>1.7831948899858934</v>
      </c>
      <c r="W1281" s="40">
        <v>1.4332183998290593</v>
      </c>
    </row>
    <row r="1282" spans="1:23" ht="19">
      <c r="A1282" s="85">
        <v>280</v>
      </c>
      <c r="B1282" s="116">
        <v>0.56348716253858067</v>
      </c>
      <c r="C1282" s="116">
        <v>0.29463478758477102</v>
      </c>
      <c r="D1282" s="116">
        <v>0.75312769643569988</v>
      </c>
      <c r="E1282" s="116">
        <v>0.56845258680412725</v>
      </c>
      <c r="F1282" s="116">
        <v>9.8189642273782241E-2</v>
      </c>
      <c r="G1282" s="116">
        <v>0.16227190021872828</v>
      </c>
      <c r="H1282" s="116">
        <v>9.1114769969615539E-2</v>
      </c>
      <c r="I1282" s="116">
        <v>0.80683266905800011</v>
      </c>
      <c r="J1282" s="116">
        <v>0.48559444936007634</v>
      </c>
      <c r="K1282" s="48">
        <v>0.15263493060118427</v>
      </c>
      <c r="M1282" s="41">
        <v>280</v>
      </c>
      <c r="N1282" s="116" cm="1">
        <f t="array" ref="N1282:W1282">(TRANSPOSE(MMULT(幕後結果!$AB$37:$AK$46, TRANSPOSE(N281:W281))))</f>
        <v>-0.40639268666840028</v>
      </c>
      <c r="O1282" s="116">
        <v>-1.2003955565302169</v>
      </c>
      <c r="P1282" s="116">
        <v>-1.080815008598077</v>
      </c>
      <c r="Q1282" s="116">
        <v>-1.3051026871566775</v>
      </c>
      <c r="R1282" s="116">
        <v>-0.33839419219880273</v>
      </c>
      <c r="S1282" s="116">
        <v>-1.8255243575123328</v>
      </c>
      <c r="T1282" s="116">
        <v>-2.2225334879290415</v>
      </c>
      <c r="U1282" s="116">
        <v>-5.8741969221939416E-2</v>
      </c>
      <c r="V1282" s="116">
        <v>-2.3179464711260804</v>
      </c>
      <c r="W1282" s="40">
        <v>-0.57590224674289359</v>
      </c>
    </row>
    <row r="1283" spans="1:23" ht="19">
      <c r="A1283" s="85">
        <v>281</v>
      </c>
      <c r="B1283" s="116">
        <v>0.3099498189989911</v>
      </c>
      <c r="C1283" s="116">
        <v>0.42803251265137621</v>
      </c>
      <c r="D1283" s="116">
        <v>0.99834297585530529</v>
      </c>
      <c r="E1283" s="116">
        <v>0.37721036341916858</v>
      </c>
      <c r="F1283" s="116">
        <v>4.8978422761278839E-2</v>
      </c>
      <c r="G1283" s="116">
        <v>0.49951970503368615</v>
      </c>
      <c r="H1283" s="116">
        <v>0.99928026846690798</v>
      </c>
      <c r="I1283" s="116">
        <v>0.48010125072172394</v>
      </c>
      <c r="J1283" s="116">
        <v>3.9476102147724346E-2</v>
      </c>
      <c r="K1283" s="48">
        <v>0.58207696024617062</v>
      </c>
      <c r="M1283" s="41">
        <v>281</v>
      </c>
      <c r="N1283" s="116" cm="1">
        <f t="array" ref="N1283:W1283">(TRANSPOSE(MMULT(幕後結果!$AB$37:$AK$46, TRANSPOSE(N282:W282))))</f>
        <v>0.6688766416285814</v>
      </c>
      <c r="O1283" s="116">
        <v>0.43736149387272932</v>
      </c>
      <c r="P1283" s="116">
        <v>-0.19641585499452208</v>
      </c>
      <c r="Q1283" s="116">
        <v>0.30467364297880445</v>
      </c>
      <c r="R1283" s="116">
        <v>-0.16061305748780708</v>
      </c>
      <c r="S1283" s="116">
        <v>-9.4852477916738953E-4</v>
      </c>
      <c r="T1283" s="116">
        <v>-9.8882616978949768E-3</v>
      </c>
      <c r="U1283" s="116">
        <v>0.84517134303544406</v>
      </c>
      <c r="V1283" s="116">
        <v>0.46135097960208393</v>
      </c>
      <c r="W1283" s="40">
        <v>1.0850948064109363</v>
      </c>
    </row>
    <row r="1284" spans="1:23" ht="19">
      <c r="A1284" s="85">
        <v>282</v>
      </c>
      <c r="B1284" s="116">
        <v>5.4781210584780471E-2</v>
      </c>
      <c r="C1284" s="116">
        <v>0.12506020881505298</v>
      </c>
      <c r="D1284" s="116">
        <v>0.49677531817305276</v>
      </c>
      <c r="E1284" s="116">
        <v>0.55233046200720626</v>
      </c>
      <c r="F1284" s="116">
        <v>0.86080100680534222</v>
      </c>
      <c r="G1284" s="116">
        <v>0.22369449483877979</v>
      </c>
      <c r="H1284" s="116">
        <v>0.25431089386431638</v>
      </c>
      <c r="I1284" s="116">
        <v>0.35445890046388095</v>
      </c>
      <c r="J1284" s="116">
        <v>0.2227805739092148</v>
      </c>
      <c r="K1284" s="48">
        <v>0.22434913226069608</v>
      </c>
      <c r="M1284" s="41">
        <v>282</v>
      </c>
      <c r="N1284" s="116" cm="1">
        <f t="array" ref="N1284:W1284">(TRANSPOSE(MMULT(幕後結果!$AB$37:$AK$46, TRANSPOSE(N283:W283))))</f>
        <v>-0.76674730523766677</v>
      </c>
      <c r="O1284" s="116">
        <v>-0.65814479205641052</v>
      </c>
      <c r="P1284" s="116">
        <v>0.15052277072247044</v>
      </c>
      <c r="Q1284" s="116">
        <v>-1.8649508311449237E-2</v>
      </c>
      <c r="R1284" s="116">
        <v>-0.97594329815106751</v>
      </c>
      <c r="S1284" s="116">
        <v>-0.30990941833803309</v>
      </c>
      <c r="T1284" s="116">
        <v>-2.1907501672385847</v>
      </c>
      <c r="U1284" s="116">
        <v>-0.4234940093942246</v>
      </c>
      <c r="V1284" s="116">
        <v>-0.66280211623536323</v>
      </c>
      <c r="W1284" s="40">
        <v>0.74380094865353519</v>
      </c>
    </row>
    <row r="1285" spans="1:23" ht="19">
      <c r="A1285" s="85">
        <v>283</v>
      </c>
      <c r="B1285" s="116">
        <v>0.37433747666952355</v>
      </c>
      <c r="C1285" s="116">
        <v>0.58922484971420186</v>
      </c>
      <c r="D1285" s="116">
        <v>2.2293983637635684E-2</v>
      </c>
      <c r="E1285" s="116">
        <v>0.80052560858899202</v>
      </c>
      <c r="F1285" s="116">
        <v>0.43841926194708547</v>
      </c>
      <c r="G1285" s="116">
        <v>0.62160474199208871</v>
      </c>
      <c r="H1285" s="116">
        <v>0.98857923024479533</v>
      </c>
      <c r="I1285" s="116">
        <v>3.4625094965546666E-2</v>
      </c>
      <c r="J1285" s="116">
        <v>0.94756712686259159</v>
      </c>
      <c r="K1285" s="48">
        <v>0.3795975473847919</v>
      </c>
      <c r="M1285" s="41">
        <v>283</v>
      </c>
      <c r="N1285" s="116" cm="1">
        <f t="array" ref="N1285:W1285">(TRANSPOSE(MMULT(幕後結果!$AB$37:$AK$46, TRANSPOSE(N284:W284))))</f>
        <v>-0.53417476598607316</v>
      </c>
      <c r="O1285" s="116">
        <v>-0.73435314808798879</v>
      </c>
      <c r="P1285" s="116">
        <v>-1.4889550580062538</v>
      </c>
      <c r="Q1285" s="116">
        <v>-0.51251080103692914</v>
      </c>
      <c r="R1285" s="116">
        <v>-0.50021674957295148</v>
      </c>
      <c r="S1285" s="116">
        <v>-0.51136268646515159</v>
      </c>
      <c r="T1285" s="116">
        <v>0.62666763824620475</v>
      </c>
      <c r="U1285" s="116">
        <v>1.1133499455083773</v>
      </c>
      <c r="V1285" s="116">
        <v>0.23774437397703008</v>
      </c>
      <c r="W1285" s="40">
        <v>-0.12164089998028638</v>
      </c>
    </row>
    <row r="1286" spans="1:23" ht="19">
      <c r="A1286" s="85">
        <v>284</v>
      </c>
      <c r="B1286" s="116">
        <v>0.3915894468589407</v>
      </c>
      <c r="C1286" s="116">
        <v>0.72986981214909208</v>
      </c>
      <c r="D1286" s="116">
        <v>0.11144255422185956</v>
      </c>
      <c r="E1286" s="116">
        <v>0.24341195659165615</v>
      </c>
      <c r="F1286" s="116">
        <v>0.9090219476503909</v>
      </c>
      <c r="G1286" s="116">
        <v>0.26104000410793882</v>
      </c>
      <c r="H1286" s="116">
        <v>0.31071312873555956</v>
      </c>
      <c r="I1286" s="116">
        <v>0.16372317107579737</v>
      </c>
      <c r="J1286" s="116">
        <v>0.68845991793420325</v>
      </c>
      <c r="K1286" s="48">
        <v>0.47178542402571622</v>
      </c>
      <c r="M1286" s="41">
        <v>284</v>
      </c>
      <c r="N1286" s="116" cm="1">
        <f t="array" ref="N1286:W1286">(TRANSPOSE(MMULT(幕後結果!$AB$37:$AK$46, TRANSPOSE(N285:W285))))</f>
        <v>-1.0015632467667579</v>
      </c>
      <c r="O1286" s="116">
        <v>-1.2325932856259603</v>
      </c>
      <c r="P1286" s="116">
        <v>-0.52907927446093872</v>
      </c>
      <c r="Q1286" s="116">
        <v>-1.4031528616260114</v>
      </c>
      <c r="R1286" s="116">
        <v>-2.2460556295251419</v>
      </c>
      <c r="S1286" s="116">
        <v>-1.1159465505088513</v>
      </c>
      <c r="T1286" s="116">
        <v>-2.0336150553062069</v>
      </c>
      <c r="U1286" s="116">
        <v>-0.70964726552373758</v>
      </c>
      <c r="V1286" s="116">
        <v>-0.71718928155159012</v>
      </c>
      <c r="W1286" s="40">
        <v>-1.0217277338655306</v>
      </c>
    </row>
    <row r="1287" spans="1:23" ht="19">
      <c r="A1287" s="85">
        <v>285</v>
      </c>
      <c r="B1287" s="116">
        <v>0.51697835560890071</v>
      </c>
      <c r="C1287" s="116">
        <v>5.3258321821825216E-2</v>
      </c>
      <c r="D1287" s="116">
        <v>0.21203826025870676</v>
      </c>
      <c r="E1287" s="116">
        <v>0.66128943109137239</v>
      </c>
      <c r="F1287" s="116">
        <v>0.20126647493485983</v>
      </c>
      <c r="G1287" s="116">
        <v>0.88526988686872321</v>
      </c>
      <c r="H1287" s="116">
        <v>0.32597555127990585</v>
      </c>
      <c r="I1287" s="116">
        <v>0.30244255342304127</v>
      </c>
      <c r="J1287" s="116">
        <v>0.13878492608936832</v>
      </c>
      <c r="K1287" s="48">
        <v>0.77805236280262235</v>
      </c>
      <c r="M1287" s="41">
        <v>285</v>
      </c>
      <c r="N1287" s="116" cm="1">
        <f t="array" ref="N1287:W1287">(TRANSPOSE(MMULT(幕後結果!$AB$37:$AK$46, TRANSPOSE(N286:W286))))</f>
        <v>-0.73642107445762317</v>
      </c>
      <c r="O1287" s="116">
        <v>0.4533610777808913</v>
      </c>
      <c r="P1287" s="116">
        <v>-0.429244028152996</v>
      </c>
      <c r="Q1287" s="116">
        <v>0.11706855877175006</v>
      </c>
      <c r="R1287" s="116">
        <v>6.2969768091832384E-2</v>
      </c>
      <c r="S1287" s="116">
        <v>1.6706251634742575</v>
      </c>
      <c r="T1287" s="116">
        <v>0.99317786957875065</v>
      </c>
      <c r="U1287" s="116">
        <v>-1.0230204033376415</v>
      </c>
      <c r="V1287" s="116">
        <v>-0.16484520589126639</v>
      </c>
      <c r="W1287" s="40">
        <v>1.4505580970809113</v>
      </c>
    </row>
    <row r="1288" spans="1:23" ht="19">
      <c r="A1288" s="85">
        <v>286</v>
      </c>
      <c r="B1288" s="116">
        <v>0.37794396868481983</v>
      </c>
      <c r="C1288" s="116">
        <v>2.651047074956514E-2</v>
      </c>
      <c r="D1288" s="116">
        <v>0.10352368993803451</v>
      </c>
      <c r="E1288" s="116">
        <v>2.9526350220928421E-2</v>
      </c>
      <c r="F1288" s="116">
        <v>0.35839055028917022</v>
      </c>
      <c r="G1288" s="116">
        <v>0.29153747207322289</v>
      </c>
      <c r="H1288" s="116">
        <v>0.72754439055975473</v>
      </c>
      <c r="I1288" s="116">
        <v>0.64091401321346608</v>
      </c>
      <c r="J1288" s="116">
        <v>0.33873207560611873</v>
      </c>
      <c r="K1288" s="48">
        <v>0.22193195751114447</v>
      </c>
      <c r="M1288" s="41">
        <v>286</v>
      </c>
      <c r="N1288" s="116" cm="1">
        <f t="array" ref="N1288:W1288">(TRANSPOSE(MMULT(幕後結果!$AB$37:$AK$46, TRANSPOSE(N287:W287))))</f>
        <v>-0.78567782052097324</v>
      </c>
      <c r="O1288" s="116">
        <v>-2.8067034862919671E-2</v>
      </c>
      <c r="P1288" s="116">
        <v>-1.3303413572290372</v>
      </c>
      <c r="Q1288" s="116">
        <v>-9.7837733566375026E-2</v>
      </c>
      <c r="R1288" s="116">
        <v>-1.8681037045605655</v>
      </c>
      <c r="S1288" s="116">
        <v>-0.26676994381820296</v>
      </c>
      <c r="T1288" s="116">
        <v>0.5344098312369634</v>
      </c>
      <c r="U1288" s="116">
        <v>-0.45245708014137687</v>
      </c>
      <c r="V1288" s="116">
        <v>-0.37811316147352303</v>
      </c>
      <c r="W1288" s="40">
        <v>-0.36114512865229154</v>
      </c>
    </row>
    <row r="1289" spans="1:23" ht="19">
      <c r="A1289" s="85">
        <v>287</v>
      </c>
      <c r="B1289" s="116">
        <v>0.90126122799840092</v>
      </c>
      <c r="C1289" s="116">
        <v>4.9222553533802893E-2</v>
      </c>
      <c r="D1289" s="116">
        <v>1.8853914122054061E-2</v>
      </c>
      <c r="E1289" s="116">
        <v>5.5784066280522016E-3</v>
      </c>
      <c r="F1289" s="116">
        <v>0.30193826266604673</v>
      </c>
      <c r="G1289" s="116">
        <v>0.19552182671937968</v>
      </c>
      <c r="H1289" s="116">
        <v>0.88218732982462811</v>
      </c>
      <c r="I1289" s="116">
        <v>0.23428782306788976</v>
      </c>
      <c r="J1289" s="116">
        <v>0.60158814997639642</v>
      </c>
      <c r="K1289" s="48">
        <v>2.0111882538404569E-2</v>
      </c>
      <c r="M1289" s="41">
        <v>287</v>
      </c>
      <c r="N1289" s="116" cm="1">
        <f t="array" ref="N1289:W1289">(TRANSPOSE(MMULT(幕後結果!$AB$37:$AK$46, TRANSPOSE(N288:W288))))</f>
        <v>-0.28229243692748196</v>
      </c>
      <c r="O1289" s="116">
        <v>-3.5358191342607009E-2</v>
      </c>
      <c r="P1289" s="116">
        <v>1.0135948884078494</v>
      </c>
      <c r="Q1289" s="116">
        <v>0.67486600157409993</v>
      </c>
      <c r="R1289" s="116">
        <v>0.89790275332516134</v>
      </c>
      <c r="S1289" s="116">
        <v>0.68466920028603762</v>
      </c>
      <c r="T1289" s="116">
        <v>0.54234284264881683</v>
      </c>
      <c r="U1289" s="116">
        <v>-0.53097164392126606</v>
      </c>
      <c r="V1289" s="116">
        <v>0.89386437853179601</v>
      </c>
      <c r="W1289" s="40">
        <v>0.59215446066266819</v>
      </c>
    </row>
    <row r="1290" spans="1:23" ht="19">
      <c r="A1290" s="85">
        <v>288</v>
      </c>
      <c r="B1290" s="116">
        <v>0.5086563239739752</v>
      </c>
      <c r="C1290" s="116">
        <v>0.60224238704803112</v>
      </c>
      <c r="D1290" s="116">
        <v>0.7156345449025221</v>
      </c>
      <c r="E1290" s="116">
        <v>0.70092945031407461</v>
      </c>
      <c r="F1290" s="116">
        <v>0.48325345640300377</v>
      </c>
      <c r="G1290" s="116">
        <v>0.68144241867587785</v>
      </c>
      <c r="H1290" s="116">
        <v>4.4485599788690822E-2</v>
      </c>
      <c r="I1290" s="116">
        <v>0.91621694661996123</v>
      </c>
      <c r="J1290" s="116">
        <v>1.6665013821473451E-2</v>
      </c>
      <c r="K1290" s="48">
        <v>0.85650168089674183</v>
      </c>
      <c r="M1290" s="41">
        <v>288</v>
      </c>
      <c r="N1290" s="116" cm="1">
        <f t="array" ref="N1290:W1290">(TRANSPOSE(MMULT(幕後結果!$AB$37:$AK$46, TRANSPOSE(N289:W289))))</f>
        <v>4.9796551248922523E-2</v>
      </c>
      <c r="O1290" s="116">
        <v>-7.8641867678481386E-2</v>
      </c>
      <c r="P1290" s="116">
        <v>-0.62215102688654744</v>
      </c>
      <c r="Q1290" s="116">
        <v>1.878165780378054</v>
      </c>
      <c r="R1290" s="116">
        <v>1.0153633546367518</v>
      </c>
      <c r="S1290" s="116">
        <v>1.6031716932819822</v>
      </c>
      <c r="T1290" s="116">
        <v>-6.8482959443097569E-2</v>
      </c>
      <c r="U1290" s="116">
        <v>0.4590099003408713</v>
      </c>
      <c r="V1290" s="116">
        <v>-0.94226267541295816</v>
      </c>
      <c r="W1290" s="40">
        <v>0.40560526127838759</v>
      </c>
    </row>
    <row r="1291" spans="1:23" ht="19">
      <c r="A1291" s="85">
        <v>289</v>
      </c>
      <c r="B1291" s="116">
        <v>0.31924932496561365</v>
      </c>
      <c r="C1291" s="116">
        <v>0.29401396659717505</v>
      </c>
      <c r="D1291" s="116">
        <v>0.75673388062637414</v>
      </c>
      <c r="E1291" s="116">
        <v>0.48469310686383649</v>
      </c>
      <c r="F1291" s="116">
        <v>0.19263216146519202</v>
      </c>
      <c r="G1291" s="116">
        <v>0.44899164334609143</v>
      </c>
      <c r="H1291" s="116">
        <v>0.35282636289344604</v>
      </c>
      <c r="I1291" s="116">
        <v>0.81780052549758553</v>
      </c>
      <c r="J1291" s="116">
        <v>0.37782151694886013</v>
      </c>
      <c r="K1291" s="48">
        <v>0.42121434755220855</v>
      </c>
      <c r="M1291" s="41">
        <v>289</v>
      </c>
      <c r="N1291" s="116" cm="1">
        <f t="array" ref="N1291:W1291">(TRANSPOSE(MMULT(幕後結果!$AB$37:$AK$46, TRANSPOSE(N290:W290))))</f>
        <v>-0.869584596916265</v>
      </c>
      <c r="O1291" s="116">
        <v>-2.4975631051788172</v>
      </c>
      <c r="P1291" s="116">
        <v>-1.0999254905172489</v>
      </c>
      <c r="Q1291" s="116">
        <v>-1.6897045764910537</v>
      </c>
      <c r="R1291" s="116">
        <v>-0.68145136158769659</v>
      </c>
      <c r="S1291" s="116">
        <v>0.6208087525133128</v>
      </c>
      <c r="T1291" s="116">
        <v>0.59173671321134669</v>
      </c>
      <c r="U1291" s="116">
        <v>-0.54470266420217917</v>
      </c>
      <c r="V1291" s="116">
        <v>-0.33027218762691724</v>
      </c>
      <c r="W1291" s="40">
        <v>0.66373073146098083</v>
      </c>
    </row>
    <row r="1292" spans="1:23" ht="19">
      <c r="A1292" s="85">
        <v>290</v>
      </c>
      <c r="B1292" s="116">
        <v>0.11987153273682005</v>
      </c>
      <c r="C1292" s="116">
        <v>0.53594922911956466</v>
      </c>
      <c r="D1292" s="116">
        <v>6.4357507350006671E-2</v>
      </c>
      <c r="E1292" s="116">
        <v>0.73606293352651742</v>
      </c>
      <c r="F1292" s="116">
        <v>0.39342294437277925</v>
      </c>
      <c r="G1292" s="116">
        <v>6.9168958345626308E-2</v>
      </c>
      <c r="H1292" s="116">
        <v>0.96238690567739371</v>
      </c>
      <c r="I1292" s="116">
        <v>0.19613563579378845</v>
      </c>
      <c r="J1292" s="116">
        <v>0.26523459380969139</v>
      </c>
      <c r="K1292" s="48">
        <v>0.68173660306022588</v>
      </c>
      <c r="M1292" s="41">
        <v>290</v>
      </c>
      <c r="N1292" s="116" cm="1">
        <f t="array" ref="N1292:W1292">(TRANSPOSE(MMULT(幕後結果!$AB$37:$AK$46, TRANSPOSE(N291:W291))))</f>
        <v>-1.3406312139281666</v>
      </c>
      <c r="O1292" s="116">
        <v>-0.63874145772319257</v>
      </c>
      <c r="P1292" s="116">
        <v>-0.78965534556484185</v>
      </c>
      <c r="Q1292" s="116">
        <v>0.65194481305472674</v>
      </c>
      <c r="R1292" s="116">
        <v>-0.25448548335047427</v>
      </c>
      <c r="S1292" s="116">
        <v>0.10876586319831233</v>
      </c>
      <c r="T1292" s="116">
        <v>3.2187301195176821E-2</v>
      </c>
      <c r="U1292" s="116">
        <v>-0.13139915959885506</v>
      </c>
      <c r="V1292" s="116">
        <v>0.38757008641900864</v>
      </c>
      <c r="W1292" s="40">
        <v>-0.61190564032322858</v>
      </c>
    </row>
    <row r="1293" spans="1:23" ht="19">
      <c r="A1293" s="85">
        <v>291</v>
      </c>
      <c r="B1293" s="116">
        <v>0.17063282330207463</v>
      </c>
      <c r="C1293" s="116">
        <v>0.4807565750440379</v>
      </c>
      <c r="D1293" s="116">
        <v>0.21257441019312617</v>
      </c>
      <c r="E1293" s="116">
        <v>0.86728783846022495</v>
      </c>
      <c r="F1293" s="116">
        <v>0.25914879670579549</v>
      </c>
      <c r="G1293" s="116">
        <v>2.1961971095050492E-2</v>
      </c>
      <c r="H1293" s="116">
        <v>0.78938468227735803</v>
      </c>
      <c r="I1293" s="116">
        <v>0.84132340528545524</v>
      </c>
      <c r="J1293" s="116">
        <v>0.38040165420726768</v>
      </c>
      <c r="K1293" s="48">
        <v>0.4116416063117323</v>
      </c>
      <c r="M1293" s="41">
        <v>291</v>
      </c>
      <c r="N1293" s="116" cm="1">
        <f t="array" ref="N1293:W1293">(TRANSPOSE(MMULT(幕後結果!$AB$37:$AK$46, TRANSPOSE(N292:W292))))</f>
        <v>-0.30728786402850555</v>
      </c>
      <c r="O1293" s="116">
        <v>0.19709935328349723</v>
      </c>
      <c r="P1293" s="116">
        <v>-0.53029816737969959</v>
      </c>
      <c r="Q1293" s="116">
        <v>8.4068735679157236E-2</v>
      </c>
      <c r="R1293" s="116">
        <v>1.0464097569914252</v>
      </c>
      <c r="S1293" s="116">
        <v>1.4619379584211576</v>
      </c>
      <c r="T1293" s="116">
        <v>5.4908175668545917E-2</v>
      </c>
      <c r="U1293" s="116">
        <v>-0.34148717021054609</v>
      </c>
      <c r="V1293" s="116">
        <v>0.28755244656566459</v>
      </c>
      <c r="W1293" s="40">
        <v>-1.0086558074259966</v>
      </c>
    </row>
    <row r="1294" spans="1:23" ht="19">
      <c r="A1294" s="85">
        <v>292</v>
      </c>
      <c r="B1294" s="116">
        <v>0.69216655410234473</v>
      </c>
      <c r="C1294" s="116">
        <v>3.0509719131017521E-2</v>
      </c>
      <c r="D1294" s="116">
        <v>0.53690073880094857</v>
      </c>
      <c r="E1294" s="116">
        <v>0.66511511359784548</v>
      </c>
      <c r="F1294" s="116">
        <v>0.12739882981524264</v>
      </c>
      <c r="G1294" s="116">
        <v>0.50594571440008784</v>
      </c>
      <c r="H1294" s="116">
        <v>0.74951677160815611</v>
      </c>
      <c r="I1294" s="116">
        <v>0.94621945989644218</v>
      </c>
      <c r="J1294" s="116">
        <v>0.91441371742109112</v>
      </c>
      <c r="K1294" s="48">
        <v>0.79374821771016224</v>
      </c>
      <c r="M1294" s="41">
        <v>292</v>
      </c>
      <c r="N1294" s="116" cm="1">
        <f t="array" ref="N1294:W1294">(TRANSPOSE(MMULT(幕後結果!$AB$37:$AK$46, TRANSPOSE(N293:W293))))</f>
        <v>0.29941580974137105</v>
      </c>
      <c r="O1294" s="116">
        <v>1.354542591298785</v>
      </c>
      <c r="P1294" s="116">
        <v>1.2276154318204509</v>
      </c>
      <c r="Q1294" s="116">
        <v>0.5867199582952225</v>
      </c>
      <c r="R1294" s="116">
        <v>-1.0243993198779642</v>
      </c>
      <c r="S1294" s="116">
        <v>-0.54511145842655107</v>
      </c>
      <c r="T1294" s="116">
        <v>-0.83464566804028228</v>
      </c>
      <c r="U1294" s="116">
        <v>0.42210159871536423</v>
      </c>
      <c r="V1294" s="116">
        <v>0.2603271996073262</v>
      </c>
      <c r="W1294" s="40">
        <v>0.12216132280694242</v>
      </c>
    </row>
    <row r="1295" spans="1:23" ht="19">
      <c r="A1295" s="85">
        <v>293</v>
      </c>
      <c r="B1295" s="116">
        <v>0.80575219430501877</v>
      </c>
      <c r="C1295" s="116">
        <v>0.35307449905698141</v>
      </c>
      <c r="D1295" s="116">
        <v>1.9972316280830071E-2</v>
      </c>
      <c r="E1295" s="116">
        <v>4.765411976269518E-2</v>
      </c>
      <c r="F1295" s="116">
        <v>0.4598488646572505</v>
      </c>
      <c r="G1295" s="116">
        <v>0.41467149993712571</v>
      </c>
      <c r="H1295" s="116">
        <v>0.84349398540637255</v>
      </c>
      <c r="I1295" s="116">
        <v>0.48282827567984454</v>
      </c>
      <c r="J1295" s="116">
        <v>0.73327261781460562</v>
      </c>
      <c r="K1295" s="48">
        <v>0.81953021826011763</v>
      </c>
      <c r="M1295" s="41">
        <v>293</v>
      </c>
      <c r="N1295" s="116" cm="1">
        <f t="array" ref="N1295:W1295">(TRANSPOSE(MMULT(幕後結果!$AB$37:$AK$46, TRANSPOSE(N294:W294))))</f>
        <v>-0.92292836226745867</v>
      </c>
      <c r="O1295" s="116">
        <v>-0.82386840929672278</v>
      </c>
      <c r="P1295" s="116">
        <v>5.1760175480484283E-2</v>
      </c>
      <c r="Q1295" s="116">
        <v>0.66636506754099689</v>
      </c>
      <c r="R1295" s="116">
        <v>-0.72355973578307875</v>
      </c>
      <c r="S1295" s="116">
        <v>-2.5464622140316902</v>
      </c>
      <c r="T1295" s="116">
        <v>-0.1243519606148954</v>
      </c>
      <c r="U1295" s="116">
        <v>0.74937150952966292</v>
      </c>
      <c r="V1295" s="116">
        <v>0.21907035812115216</v>
      </c>
      <c r="W1295" s="40">
        <v>-0.98643780450742147</v>
      </c>
    </row>
    <row r="1296" spans="1:23" ht="19">
      <c r="A1296" s="85">
        <v>294</v>
      </c>
      <c r="B1296" s="116">
        <v>0.46270115794329336</v>
      </c>
      <c r="C1296" s="116">
        <v>0.8964954160464742</v>
      </c>
      <c r="D1296" s="116">
        <v>0.17315123118375886</v>
      </c>
      <c r="E1296" s="116">
        <v>0.83141798284895807</v>
      </c>
      <c r="F1296" s="116">
        <v>0.55492465519969825</v>
      </c>
      <c r="G1296" s="116">
        <v>0.49717716480514174</v>
      </c>
      <c r="H1296" s="116">
        <v>0.38650656584373921</v>
      </c>
      <c r="I1296" s="116">
        <v>0.36069432644793942</v>
      </c>
      <c r="J1296" s="116">
        <v>0.28328279166660608</v>
      </c>
      <c r="K1296" s="48">
        <v>0.51045120369302599</v>
      </c>
      <c r="M1296" s="41">
        <v>294</v>
      </c>
      <c r="N1296" s="116" cm="1">
        <f t="array" ref="N1296:W1296">(TRANSPOSE(MMULT(幕後結果!$AB$37:$AK$46, TRANSPOSE(N295:W295))))</f>
        <v>-0.24161618984115682</v>
      </c>
      <c r="O1296" s="116">
        <v>0.99733380185094966</v>
      </c>
      <c r="P1296" s="116">
        <v>0.75540123530083558</v>
      </c>
      <c r="Q1296" s="116">
        <v>0.88786660263282191</v>
      </c>
      <c r="R1296" s="116">
        <v>-1.2982241089299025</v>
      </c>
      <c r="S1296" s="116">
        <v>0.56005153567097843</v>
      </c>
      <c r="T1296" s="116">
        <v>0.7713555142970433</v>
      </c>
      <c r="U1296" s="116">
        <v>-1.2954480776132908</v>
      </c>
      <c r="V1296" s="116">
        <v>1.8050071339842459</v>
      </c>
      <c r="W1296" s="40">
        <v>-1.5300545276827611</v>
      </c>
    </row>
    <row r="1297" spans="1:23" ht="19">
      <c r="A1297" s="85">
        <v>295</v>
      </c>
      <c r="B1297" s="116">
        <v>0.38279245629674508</v>
      </c>
      <c r="C1297" s="116">
        <v>0.17449187365502139</v>
      </c>
      <c r="D1297" s="116">
        <v>0.16706140422325544</v>
      </c>
      <c r="E1297" s="116">
        <v>3.0711268160681371E-3</v>
      </c>
      <c r="F1297" s="116">
        <v>9.2198167872237669E-2</v>
      </c>
      <c r="G1297" s="116">
        <v>1.6810616233710274E-2</v>
      </c>
      <c r="H1297" s="116">
        <v>0.52450957299782996</v>
      </c>
      <c r="I1297" s="116">
        <v>9.2243963366238635E-3</v>
      </c>
      <c r="J1297" s="116">
        <v>0.21673894300786434</v>
      </c>
      <c r="K1297" s="48">
        <v>0.17045845334895482</v>
      </c>
      <c r="M1297" s="41">
        <v>295</v>
      </c>
      <c r="N1297" s="116" cm="1">
        <f t="array" ref="N1297:W1297">(TRANSPOSE(MMULT(幕後結果!$AB$37:$AK$46, TRANSPOSE(N296:W296))))</f>
        <v>-1.1062222329539138</v>
      </c>
      <c r="O1297" s="116">
        <v>-0.86636694503653355</v>
      </c>
      <c r="P1297" s="116">
        <v>-1.3496464731066096</v>
      </c>
      <c r="Q1297" s="116">
        <v>-2.2980156192339765</v>
      </c>
      <c r="R1297" s="116">
        <v>-2.6349591387934987</v>
      </c>
      <c r="S1297" s="116">
        <v>-0.94434086528310779</v>
      </c>
      <c r="T1297" s="116">
        <v>-1.3733089879929115</v>
      </c>
      <c r="U1297" s="116">
        <v>-0.90009812668856548</v>
      </c>
      <c r="V1297" s="116">
        <v>-1.1577127978343462</v>
      </c>
      <c r="W1297" s="40">
        <v>-0.64417028623025951</v>
      </c>
    </row>
    <row r="1298" spans="1:23" ht="19">
      <c r="A1298" s="85">
        <v>296</v>
      </c>
      <c r="B1298" s="116">
        <v>0.79795832348555584</v>
      </c>
      <c r="C1298" s="116">
        <v>0.96071728214461283</v>
      </c>
      <c r="D1298" s="116">
        <v>5.1749586773598644E-2</v>
      </c>
      <c r="E1298" s="116">
        <v>0.32803939692681672</v>
      </c>
      <c r="F1298" s="116">
        <v>0.10005287786791039</v>
      </c>
      <c r="G1298" s="116">
        <v>0.4825402252666966</v>
      </c>
      <c r="H1298" s="116">
        <v>0.58158563944178554</v>
      </c>
      <c r="I1298" s="116">
        <v>0.16692765235074525</v>
      </c>
      <c r="J1298" s="116">
        <v>0.66777376004353028</v>
      </c>
      <c r="K1298" s="48">
        <v>0.58130431151444939</v>
      </c>
      <c r="M1298" s="41">
        <v>296</v>
      </c>
      <c r="N1298" s="116" cm="1">
        <f t="array" ref="N1298:W1298">(TRANSPOSE(MMULT(幕後結果!$AB$37:$AK$46, TRANSPOSE(N297:W297))))</f>
        <v>-1.5332734439231785</v>
      </c>
      <c r="O1298" s="116">
        <v>-0.94739529924593568</v>
      </c>
      <c r="P1298" s="116">
        <v>-1.2549723979380669</v>
      </c>
      <c r="Q1298" s="116">
        <v>-1.4964507716499602</v>
      </c>
      <c r="R1298" s="116">
        <v>0.40178433690303672</v>
      </c>
      <c r="S1298" s="116">
        <v>-1.7932318364405737</v>
      </c>
      <c r="T1298" s="116">
        <v>-0.52854200552413932</v>
      </c>
      <c r="U1298" s="116">
        <v>-0.10593554593668386</v>
      </c>
      <c r="V1298" s="116">
        <v>-3.3785517406890047</v>
      </c>
      <c r="W1298" s="40">
        <v>-1.7435600201011812</v>
      </c>
    </row>
    <row r="1299" spans="1:23" ht="19">
      <c r="A1299" s="85">
        <v>297</v>
      </c>
      <c r="B1299" s="116">
        <v>0.43603789618950262</v>
      </c>
      <c r="C1299" s="116">
        <v>6.5787319905295849E-2</v>
      </c>
      <c r="D1299" s="116">
        <v>0.63748969558093482</v>
      </c>
      <c r="E1299" s="116">
        <v>0.66854595908512815</v>
      </c>
      <c r="F1299" s="116">
        <v>0.81325961386441725</v>
      </c>
      <c r="G1299" s="116">
        <v>0.23887510347095509</v>
      </c>
      <c r="H1299" s="116">
        <v>0.38333827338422921</v>
      </c>
      <c r="I1299" s="116">
        <v>0.67859932565426906</v>
      </c>
      <c r="J1299" s="116">
        <v>0.69718658477133744</v>
      </c>
      <c r="K1299" s="48">
        <v>0.48847138287963099</v>
      </c>
      <c r="M1299" s="41">
        <v>297</v>
      </c>
      <c r="N1299" s="116" cm="1">
        <f t="array" ref="N1299:W1299">(TRANSPOSE(MMULT(幕後結果!$AB$37:$AK$46, TRANSPOSE(N298:W298))))</f>
        <v>-0.1326275402415783</v>
      </c>
      <c r="O1299" s="116">
        <v>-1.2673025789158101</v>
      </c>
      <c r="P1299" s="116">
        <v>-0.1606958129444469</v>
      </c>
      <c r="Q1299" s="116">
        <v>0.23804536179995833</v>
      </c>
      <c r="R1299" s="116">
        <v>0.45588680390691971</v>
      </c>
      <c r="S1299" s="116">
        <v>0.55418774615836142</v>
      </c>
      <c r="T1299" s="116">
        <v>-0.10469214116837752</v>
      </c>
      <c r="U1299" s="116">
        <v>1.5672720051300533</v>
      </c>
      <c r="V1299" s="116">
        <v>-0.39375122017269515</v>
      </c>
      <c r="W1299" s="40">
        <v>-0.95397860065184314</v>
      </c>
    </row>
    <row r="1300" spans="1:23" ht="19">
      <c r="A1300" s="85">
        <v>298</v>
      </c>
      <c r="B1300" s="116">
        <v>6.8250823196987609E-2</v>
      </c>
      <c r="C1300" s="116">
        <v>0.83811654847478545</v>
      </c>
      <c r="D1300" s="116">
        <v>0.24679306692305403</v>
      </c>
      <c r="E1300" s="116">
        <v>0.55631737740196474</v>
      </c>
      <c r="F1300" s="116">
        <v>0.85965589840871615</v>
      </c>
      <c r="G1300" s="116">
        <v>0.31085967893331201</v>
      </c>
      <c r="H1300" s="116">
        <v>0.31012532288336647</v>
      </c>
      <c r="I1300" s="116">
        <v>0.62788234192543513</v>
      </c>
      <c r="J1300" s="116">
        <v>0.40988592769249244</v>
      </c>
      <c r="K1300" s="48">
        <v>0.29146614327782894</v>
      </c>
      <c r="M1300" s="41">
        <v>298</v>
      </c>
      <c r="N1300" s="116" cm="1">
        <f t="array" ref="N1300:W1300">(TRANSPOSE(MMULT(幕後結果!$AB$37:$AK$46, TRANSPOSE(N299:W299))))</f>
        <v>-1.1317093312308879</v>
      </c>
      <c r="O1300" s="116">
        <v>1.2570614635490975</v>
      </c>
      <c r="P1300" s="116">
        <v>-0.27675144473939983</v>
      </c>
      <c r="Q1300" s="116">
        <v>0.87375071743986976</v>
      </c>
      <c r="R1300" s="116">
        <v>0.60911798390282557</v>
      </c>
      <c r="S1300" s="116">
        <v>0.40106144552570633</v>
      </c>
      <c r="T1300" s="116">
        <v>0.85893994197814338</v>
      </c>
      <c r="U1300" s="116">
        <v>0.18179519617866724</v>
      </c>
      <c r="V1300" s="116">
        <v>1.7875157304981317</v>
      </c>
      <c r="W1300" s="40">
        <v>0.83174680847276772</v>
      </c>
    </row>
    <row r="1301" spans="1:23" ht="19">
      <c r="A1301" s="85">
        <v>299</v>
      </c>
      <c r="B1301" s="116">
        <v>0.9410859248402359</v>
      </c>
      <c r="C1301" s="116">
        <v>0.22374930459894737</v>
      </c>
      <c r="D1301" s="116">
        <v>0.29165652225171335</v>
      </c>
      <c r="E1301" s="116">
        <v>0.38255724363776467</v>
      </c>
      <c r="F1301" s="116">
        <v>0.11738048005345458</v>
      </c>
      <c r="G1301" s="116">
        <v>0.2843782286561487</v>
      </c>
      <c r="H1301" s="116">
        <v>0.66642976358268724</v>
      </c>
      <c r="I1301" s="116">
        <v>0.87450986783040241</v>
      </c>
      <c r="J1301" s="116">
        <v>9.3222092365881748E-2</v>
      </c>
      <c r="K1301" s="48">
        <v>0.60905123562470043</v>
      </c>
      <c r="M1301" s="41">
        <v>299</v>
      </c>
      <c r="N1301" s="116" cm="1">
        <f t="array" ref="N1301:W1301">(TRANSPOSE(MMULT(幕後結果!$AB$37:$AK$46, TRANSPOSE(N300:W300))))</f>
        <v>0.66900881471650686</v>
      </c>
      <c r="O1301" s="116">
        <v>-1.3480786348121276</v>
      </c>
      <c r="P1301" s="116">
        <v>9.439457756300354E-2</v>
      </c>
      <c r="Q1301" s="116">
        <v>-1.09303197316552</v>
      </c>
      <c r="R1301" s="116">
        <v>0.89488309008486022</v>
      </c>
      <c r="S1301" s="116">
        <v>-1.0947091111276337</v>
      </c>
      <c r="T1301" s="116">
        <v>-0.88917799662153474</v>
      </c>
      <c r="U1301" s="116">
        <v>0.6118167367002193</v>
      </c>
      <c r="V1301" s="116">
        <v>-1.111937765814025</v>
      </c>
      <c r="W1301" s="40">
        <v>-0.1049207324183323</v>
      </c>
    </row>
    <row r="1302" spans="1:23" ht="19">
      <c r="A1302" s="85">
        <v>300</v>
      </c>
      <c r="B1302" s="116">
        <v>0.88035663387836638</v>
      </c>
      <c r="C1302" s="116">
        <v>0.68101283187990069</v>
      </c>
      <c r="D1302" s="116">
        <v>0.61694499238966305</v>
      </c>
      <c r="E1302" s="116">
        <v>0.41897264920794375</v>
      </c>
      <c r="F1302" s="116">
        <v>0.73438525155999357</v>
      </c>
      <c r="G1302" s="116">
        <v>0.98983433305315405</v>
      </c>
      <c r="H1302" s="116">
        <v>0.76104971773257346</v>
      </c>
      <c r="I1302" s="116">
        <v>0.36987686535559483</v>
      </c>
      <c r="J1302" s="116">
        <v>0.14539688330236955</v>
      </c>
      <c r="K1302" s="48">
        <v>0.35030946303316979</v>
      </c>
      <c r="M1302" s="41">
        <v>300</v>
      </c>
      <c r="N1302" s="116" cm="1">
        <f t="array" ref="N1302:W1302">(TRANSPOSE(MMULT(幕後結果!$AB$37:$AK$46, TRANSPOSE(N301:W301))))</f>
        <v>1.289353716047809</v>
      </c>
      <c r="O1302" s="116">
        <v>1.0516273868983597</v>
      </c>
      <c r="P1302" s="116">
        <v>0.58947138803285171</v>
      </c>
      <c r="Q1302" s="116">
        <v>-2.3768766266105859</v>
      </c>
      <c r="R1302" s="116">
        <v>-0.20871694355530879</v>
      </c>
      <c r="S1302" s="116">
        <v>4.2128513373039522E-3</v>
      </c>
      <c r="T1302" s="116">
        <v>-0.38852099513399685</v>
      </c>
      <c r="U1302" s="116">
        <v>-0.83764944600773117</v>
      </c>
      <c r="V1302" s="116">
        <v>-1.4557676267070128</v>
      </c>
      <c r="W1302" s="40">
        <v>-0.84160969740782687</v>
      </c>
    </row>
    <row r="1303" spans="1:23" ht="19">
      <c r="A1303" s="85">
        <v>301</v>
      </c>
      <c r="B1303" s="116">
        <v>0.96605338059665313</v>
      </c>
      <c r="C1303" s="116">
        <v>0.34412080812686341</v>
      </c>
      <c r="D1303" s="116">
        <v>0.76360008073795926</v>
      </c>
      <c r="E1303" s="116">
        <v>0.16615105214721893</v>
      </c>
      <c r="F1303" s="116">
        <v>0.27724169434424706</v>
      </c>
      <c r="G1303" s="116">
        <v>0.8617489659919324</v>
      </c>
      <c r="H1303" s="116">
        <v>2.1500644591324836E-2</v>
      </c>
      <c r="I1303" s="116">
        <v>0.42120477749080276</v>
      </c>
      <c r="J1303" s="116">
        <v>0.35631981699718351</v>
      </c>
      <c r="K1303" s="48">
        <v>0.72034764543119634</v>
      </c>
      <c r="M1303" s="41">
        <v>301</v>
      </c>
      <c r="N1303" s="116" cm="1">
        <f t="array" ref="N1303:W1303">(TRANSPOSE(MMULT(幕後結果!$AB$37:$AK$46, TRANSPOSE(N302:W302))))</f>
        <v>0.49672045635794448</v>
      </c>
      <c r="O1303" s="116">
        <v>-0.37149475064404197</v>
      </c>
      <c r="P1303" s="116">
        <v>0.84928435040620398</v>
      </c>
      <c r="Q1303" s="116">
        <v>-1.3004193110261921</v>
      </c>
      <c r="R1303" s="116">
        <v>1.5706947043769222</v>
      </c>
      <c r="S1303" s="116">
        <v>-0.14037360020337511</v>
      </c>
      <c r="T1303" s="116">
        <v>-1.2705443291033724</v>
      </c>
      <c r="U1303" s="116">
        <v>0.42268538038239201</v>
      </c>
      <c r="V1303" s="116">
        <v>-1.8858276922084827</v>
      </c>
      <c r="W1303" s="40">
        <v>-0.65072331356518365</v>
      </c>
    </row>
    <row r="1304" spans="1:23" ht="19">
      <c r="A1304" s="85">
        <v>302</v>
      </c>
      <c r="B1304" s="116">
        <v>0.37081265331174063</v>
      </c>
      <c r="C1304" s="116">
        <v>8.9018424340941982E-2</v>
      </c>
      <c r="D1304" s="116">
        <v>0.70309198612907964</v>
      </c>
      <c r="E1304" s="116">
        <v>0.83822571992319861</v>
      </c>
      <c r="F1304" s="116">
        <v>0.78118696429730172</v>
      </c>
      <c r="G1304" s="116">
        <v>0.95016228592018193</v>
      </c>
      <c r="H1304" s="116">
        <v>1.478850574000723E-2</v>
      </c>
      <c r="I1304" s="116">
        <v>0.18415383320394807</v>
      </c>
      <c r="J1304" s="116">
        <v>0.15332486037563697</v>
      </c>
      <c r="K1304" s="48">
        <v>0.48979930027176377</v>
      </c>
      <c r="M1304" s="41">
        <v>302</v>
      </c>
      <c r="N1304" s="116" cm="1">
        <f t="array" ref="N1304:W1304">(TRANSPOSE(MMULT(幕後結果!$AB$37:$AK$46, TRANSPOSE(N303:W303))))</f>
        <v>1.5153828287321487</v>
      </c>
      <c r="O1304" s="116">
        <v>0.43721472602153916</v>
      </c>
      <c r="P1304" s="116">
        <v>0.86804255350175896</v>
      </c>
      <c r="Q1304" s="116">
        <v>-1.710186674732264</v>
      </c>
      <c r="R1304" s="116">
        <v>0.28927668321617106</v>
      </c>
      <c r="S1304" s="116">
        <v>-1.1905377159412329</v>
      </c>
      <c r="T1304" s="116">
        <v>-0.819167326559055</v>
      </c>
      <c r="U1304" s="116">
        <v>-0.45001425789157312</v>
      </c>
      <c r="V1304" s="116">
        <v>-1.7564703286943906</v>
      </c>
      <c r="W1304" s="40">
        <v>-0.95409131001588854</v>
      </c>
    </row>
    <row r="1305" spans="1:23" ht="19">
      <c r="A1305" s="85">
        <v>303</v>
      </c>
      <c r="B1305" s="116">
        <v>6.4496147556167616E-2</v>
      </c>
      <c r="C1305" s="116">
        <v>0.77419086121342739</v>
      </c>
      <c r="D1305" s="116">
        <v>0.67360939124341068</v>
      </c>
      <c r="E1305" s="116">
        <v>0.59712666993815144</v>
      </c>
      <c r="F1305" s="116">
        <v>0.17182946642672925</v>
      </c>
      <c r="G1305" s="116">
        <v>0.35160850480113148</v>
      </c>
      <c r="H1305" s="116">
        <v>0.60236855789749844</v>
      </c>
      <c r="I1305" s="116">
        <v>0.91819579843231192</v>
      </c>
      <c r="J1305" s="116">
        <v>0.28221016553368727</v>
      </c>
      <c r="K1305" s="48">
        <v>0.99191062520187745</v>
      </c>
      <c r="M1305" s="41">
        <v>303</v>
      </c>
      <c r="N1305" s="116" cm="1">
        <f t="array" ref="N1305:W1305">(TRANSPOSE(MMULT(幕後結果!$AB$37:$AK$46, TRANSPOSE(N304:W304))))</f>
        <v>0.59479341953918574</v>
      </c>
      <c r="O1305" s="116">
        <v>0.26771712879057696</v>
      </c>
      <c r="P1305" s="116">
        <v>-0.3110592071148669</v>
      </c>
      <c r="Q1305" s="116">
        <v>1.6762307771078802</v>
      </c>
      <c r="R1305" s="116">
        <v>-0.68248474696418071</v>
      </c>
      <c r="S1305" s="116">
        <v>1.2867379893262898</v>
      </c>
      <c r="T1305" s="116">
        <v>1.0833419666326396</v>
      </c>
      <c r="U1305" s="116">
        <v>-0.26674408455474813</v>
      </c>
      <c r="V1305" s="116">
        <v>0.81528973078636047</v>
      </c>
      <c r="W1305" s="40">
        <v>1.7014711968796514</v>
      </c>
    </row>
    <row r="1306" spans="1:23" ht="19">
      <c r="A1306" s="85">
        <v>304</v>
      </c>
      <c r="B1306" s="116">
        <v>2.2579578692246693E-2</v>
      </c>
      <c r="C1306" s="116">
        <v>0.63165294264341587</v>
      </c>
      <c r="D1306" s="116">
        <v>0.64354556191639722</v>
      </c>
      <c r="E1306" s="116">
        <v>0.96213912078940567</v>
      </c>
      <c r="F1306" s="116">
        <v>0.38451599882476839</v>
      </c>
      <c r="G1306" s="116">
        <v>0.85329243856661963</v>
      </c>
      <c r="H1306" s="116">
        <v>0.33041617167131676</v>
      </c>
      <c r="I1306" s="116">
        <v>0.40502484348091272</v>
      </c>
      <c r="J1306" s="116">
        <v>0.1030576906766274</v>
      </c>
      <c r="K1306" s="48">
        <v>7.2810521861063515E-2</v>
      </c>
      <c r="M1306" s="41">
        <v>304</v>
      </c>
      <c r="N1306" s="116" cm="1">
        <f t="array" ref="N1306:W1306">(TRANSPOSE(MMULT(幕後結果!$AB$37:$AK$46, TRANSPOSE(N305:W305))))</f>
        <v>-1.1581722094431581</v>
      </c>
      <c r="O1306" s="116">
        <v>-1.991036400501716</v>
      </c>
      <c r="P1306" s="116">
        <v>-1.867901633267816</v>
      </c>
      <c r="Q1306" s="116">
        <v>-1.2996211342351367</v>
      </c>
      <c r="R1306" s="116">
        <v>0.20517384615790379</v>
      </c>
      <c r="S1306" s="116">
        <v>-0.42352418451810897</v>
      </c>
      <c r="T1306" s="116">
        <v>-1.827983506474206</v>
      </c>
      <c r="U1306" s="116">
        <v>9.562348329168735E-2</v>
      </c>
      <c r="V1306" s="116">
        <v>-4.4806293641296069E-2</v>
      </c>
      <c r="W1306" s="40">
        <v>-2.4484620869826572</v>
      </c>
    </row>
    <row r="1307" spans="1:23" ht="19">
      <c r="A1307" s="85">
        <v>305</v>
      </c>
      <c r="B1307" s="116">
        <v>4.3961755355670151E-2</v>
      </c>
      <c r="C1307" s="116">
        <v>0.65694053799605689</v>
      </c>
      <c r="D1307" s="116">
        <v>0.84432654184387079</v>
      </c>
      <c r="E1307" s="116">
        <v>0.33326478045989139</v>
      </c>
      <c r="F1307" s="116">
        <v>0.21289393483011576</v>
      </c>
      <c r="G1307" s="116">
        <v>0.82152385267725703</v>
      </c>
      <c r="H1307" s="116">
        <v>0.55955819891184277</v>
      </c>
      <c r="I1307" s="116">
        <v>0.98977505552565814</v>
      </c>
      <c r="J1307" s="116">
        <v>0.39701517158003896</v>
      </c>
      <c r="K1307" s="48">
        <v>0.90724287338683651</v>
      </c>
      <c r="M1307" s="41">
        <v>305</v>
      </c>
      <c r="N1307" s="116" cm="1">
        <f t="array" ref="N1307:W1307">(TRANSPOSE(MMULT(幕後結果!$AB$37:$AK$46, TRANSPOSE(N306:W306))))</f>
        <v>0.51731696791692483</v>
      </c>
      <c r="O1307" s="116">
        <v>0.23256792390408762</v>
      </c>
      <c r="P1307" s="116">
        <v>0.57794948471863439</v>
      </c>
      <c r="Q1307" s="116">
        <v>6.0088042583923224E-2</v>
      </c>
      <c r="R1307" s="116">
        <v>1.9421128268435395E-2</v>
      </c>
      <c r="S1307" s="116">
        <v>0.66020823201085999</v>
      </c>
      <c r="T1307" s="116">
        <v>0.87723402627863656</v>
      </c>
      <c r="U1307" s="116">
        <v>2.1455722406362674</v>
      </c>
      <c r="V1307" s="116">
        <v>1.1567948001364616</v>
      </c>
      <c r="W1307" s="40">
        <v>0.71350359686586251</v>
      </c>
    </row>
    <row r="1308" spans="1:23" ht="19">
      <c r="A1308" s="85">
        <v>306</v>
      </c>
      <c r="B1308" s="116">
        <v>0.41913270683203629</v>
      </c>
      <c r="C1308" s="116">
        <v>0.7698203811089448</v>
      </c>
      <c r="D1308" s="116">
        <v>0.24683294485408602</v>
      </c>
      <c r="E1308" s="116">
        <v>0.63170706490038886</v>
      </c>
      <c r="F1308" s="116">
        <v>0.5606195176605977</v>
      </c>
      <c r="G1308" s="116">
        <v>0.82114597611060747</v>
      </c>
      <c r="H1308" s="116">
        <v>0.10474157075442458</v>
      </c>
      <c r="I1308" s="116">
        <v>0.21685926159681856</v>
      </c>
      <c r="J1308" s="116">
        <v>0.90807667495239164</v>
      </c>
      <c r="K1308" s="48">
        <v>0.59135250610611578</v>
      </c>
      <c r="M1308" s="41">
        <v>306</v>
      </c>
      <c r="N1308" s="116" cm="1">
        <f t="array" ref="N1308:W1308">(TRANSPOSE(MMULT(幕後結果!$AB$37:$AK$46, TRANSPOSE(N307:W307))))</f>
        <v>-0.95993594761205736</v>
      </c>
      <c r="O1308" s="116">
        <v>-0.35840756847046218</v>
      </c>
      <c r="P1308" s="116">
        <v>-0.21635345165128755</v>
      </c>
      <c r="Q1308" s="116">
        <v>0.85476571798459955</v>
      </c>
      <c r="R1308" s="116">
        <v>-0.92733499579470569</v>
      </c>
      <c r="S1308" s="116">
        <v>0.11068346628267314</v>
      </c>
      <c r="T1308" s="116">
        <v>0.48789657238146011</v>
      </c>
      <c r="U1308" s="116">
        <v>1.3839058263412467</v>
      </c>
      <c r="V1308" s="116">
        <v>1.2037498568502958</v>
      </c>
      <c r="W1308" s="40">
        <v>-0.78022379190827706</v>
      </c>
    </row>
    <row r="1309" spans="1:23" ht="19">
      <c r="A1309" s="85">
        <v>307</v>
      </c>
      <c r="B1309" s="116">
        <v>0.13861194131643728</v>
      </c>
      <c r="C1309" s="116">
        <v>0.32091754914211035</v>
      </c>
      <c r="D1309" s="116">
        <v>8.6320079970592101E-2</v>
      </c>
      <c r="E1309" s="116">
        <v>0.27058786051654971</v>
      </c>
      <c r="F1309" s="116">
        <v>0.10449750338373187</v>
      </c>
      <c r="G1309" s="116">
        <v>0.72826980761768856</v>
      </c>
      <c r="H1309" s="116">
        <v>0.4436575536303804</v>
      </c>
      <c r="I1309" s="116">
        <v>0.14460223916460935</v>
      </c>
      <c r="J1309" s="116">
        <v>0.60986089060026583</v>
      </c>
      <c r="K1309" s="48">
        <v>0.49320808769405522</v>
      </c>
      <c r="M1309" s="41">
        <v>307</v>
      </c>
      <c r="N1309" s="116" cm="1">
        <f t="array" ref="N1309:W1309">(TRANSPOSE(MMULT(幕後結果!$AB$37:$AK$46, TRANSPOSE(N308:W308))))</f>
        <v>-0.38077651628184639</v>
      </c>
      <c r="O1309" s="116">
        <v>3.8684072759086252E-2</v>
      </c>
      <c r="P1309" s="116">
        <v>-0.29247564962472622</v>
      </c>
      <c r="Q1309" s="116">
        <v>-1.2911111712334975</v>
      </c>
      <c r="R1309" s="116">
        <v>-1.1420446744850992</v>
      </c>
      <c r="S1309" s="116">
        <v>-0.98714557380335988</v>
      </c>
      <c r="T1309" s="116">
        <v>-0.29033769542691112</v>
      </c>
      <c r="U1309" s="116">
        <v>-0.33282044205578193</v>
      </c>
      <c r="V1309" s="116">
        <v>-0.74890880346224353</v>
      </c>
      <c r="W1309" s="40">
        <v>-0.59541353860760815</v>
      </c>
    </row>
    <row r="1310" spans="1:23" ht="19">
      <c r="A1310" s="85">
        <v>308</v>
      </c>
      <c r="B1310" s="116">
        <v>0.56091091665817649</v>
      </c>
      <c r="C1310" s="116">
        <v>0.86868357253598072</v>
      </c>
      <c r="D1310" s="116">
        <v>0.73655717555170885</v>
      </c>
      <c r="E1310" s="116">
        <v>0.72443400622596887</v>
      </c>
      <c r="F1310" s="116">
        <v>0.8905032546196554</v>
      </c>
      <c r="G1310" s="116">
        <v>0.37442386958638685</v>
      </c>
      <c r="H1310" s="116">
        <v>0.255988659352133</v>
      </c>
      <c r="I1310" s="116">
        <v>0.79955439357245917</v>
      </c>
      <c r="J1310" s="116">
        <v>0.95899118538252903</v>
      </c>
      <c r="K1310" s="48">
        <v>0.82446192013145159</v>
      </c>
      <c r="M1310" s="41">
        <v>308</v>
      </c>
      <c r="N1310" s="116" cm="1">
        <f t="array" ref="N1310:W1310">(TRANSPOSE(MMULT(幕後結果!$AB$37:$AK$46, TRANSPOSE(N309:W309))))</f>
        <v>-0.77432048799583486</v>
      </c>
      <c r="O1310" s="116">
        <v>-1.5820070566866842</v>
      </c>
      <c r="P1310" s="116">
        <v>-1.2926852531499038</v>
      </c>
      <c r="Q1310" s="116">
        <v>0.6551145325894091</v>
      </c>
      <c r="R1310" s="116">
        <v>6.2416419408980905E-2</v>
      </c>
      <c r="S1310" s="116">
        <v>-0.26333323064906178</v>
      </c>
      <c r="T1310" s="116">
        <v>1.1554565685213702</v>
      </c>
      <c r="U1310" s="116">
        <v>1.39109705495766</v>
      </c>
      <c r="V1310" s="116">
        <v>-1.4865018182709928</v>
      </c>
      <c r="W1310" s="40">
        <v>2.0393158716008104</v>
      </c>
    </row>
    <row r="1311" spans="1:23" ht="19">
      <c r="A1311" s="85">
        <v>309</v>
      </c>
      <c r="B1311" s="116">
        <v>4.0961938575102774E-2</v>
      </c>
      <c r="C1311" s="116">
        <v>0.49815084095472839</v>
      </c>
      <c r="D1311" s="116">
        <v>0.67257453732372574</v>
      </c>
      <c r="E1311" s="116">
        <v>0.96792844022788627</v>
      </c>
      <c r="F1311" s="116">
        <v>0.74299556771294362</v>
      </c>
      <c r="G1311" s="116">
        <v>0.71612923310283749</v>
      </c>
      <c r="H1311" s="116">
        <v>0.67181896852802603</v>
      </c>
      <c r="I1311" s="116">
        <v>0.27540928001959863</v>
      </c>
      <c r="J1311" s="116">
        <v>8.0037166423466699E-2</v>
      </c>
      <c r="K1311" s="48">
        <v>0.52708632113441278</v>
      </c>
      <c r="M1311" s="41">
        <v>309</v>
      </c>
      <c r="N1311" s="116" cm="1">
        <f t="array" ref="N1311:W1311">(TRANSPOSE(MMULT(幕後結果!$AB$37:$AK$46, TRANSPOSE(N310:W310))))</f>
        <v>-1.3510356414794951</v>
      </c>
      <c r="O1311" s="116">
        <v>-0.60083759666717629</v>
      </c>
      <c r="P1311" s="116">
        <v>4.0725186295823002E-2</v>
      </c>
      <c r="Q1311" s="116">
        <v>-0.82993779423259473</v>
      </c>
      <c r="R1311" s="116">
        <v>-1.0276377413164646</v>
      </c>
      <c r="S1311" s="116">
        <v>-0.37595764478255944</v>
      </c>
      <c r="T1311" s="116">
        <v>-3.202051485723309E-2</v>
      </c>
      <c r="U1311" s="116">
        <v>-0.7137202932991582</v>
      </c>
      <c r="V1311" s="116">
        <v>9.5115634184848065E-3</v>
      </c>
      <c r="W1311" s="40">
        <v>-0.22013093922822968</v>
      </c>
    </row>
    <row r="1312" spans="1:23" ht="19">
      <c r="A1312" s="85">
        <v>310</v>
      </c>
      <c r="B1312" s="116">
        <v>0.76942547196611111</v>
      </c>
      <c r="C1312" s="116">
        <v>0.37129573192393361</v>
      </c>
      <c r="D1312" s="116">
        <v>0.45705002152230789</v>
      </c>
      <c r="E1312" s="116">
        <v>0.6827940745061607</v>
      </c>
      <c r="F1312" s="116">
        <v>0.67117428519180145</v>
      </c>
      <c r="G1312" s="116">
        <v>0.16562511083856069</v>
      </c>
      <c r="H1312" s="116">
        <v>0.16727878065334778</v>
      </c>
      <c r="I1312" s="116">
        <v>0.14469792592049457</v>
      </c>
      <c r="J1312" s="116">
        <v>0.89199390181758109</v>
      </c>
      <c r="K1312" s="48">
        <v>0.3174839390270674</v>
      </c>
      <c r="M1312" s="41">
        <v>310</v>
      </c>
      <c r="N1312" s="116" cm="1">
        <f t="array" ref="N1312:W1312">(TRANSPOSE(MMULT(幕後結果!$AB$37:$AK$46, TRANSPOSE(N311:W311))))</f>
        <v>0.15926552298342733</v>
      </c>
      <c r="O1312" s="116">
        <v>-0.45492592117955927</v>
      </c>
      <c r="P1312" s="116">
        <v>1.1509174078387989</v>
      </c>
      <c r="Q1312" s="116">
        <v>-1.8969468057558188</v>
      </c>
      <c r="R1312" s="116">
        <v>-0.93706817299293399</v>
      </c>
      <c r="S1312" s="116">
        <v>-1.3092364735738049</v>
      </c>
      <c r="T1312" s="116">
        <v>-0.18513104461560037</v>
      </c>
      <c r="U1312" s="116">
        <v>1.3157493216930469</v>
      </c>
      <c r="V1312" s="116">
        <v>0.2826601682356798</v>
      </c>
      <c r="W1312" s="40">
        <v>-8.3032836094788509E-3</v>
      </c>
    </row>
    <row r="1313" spans="1:23" ht="19">
      <c r="A1313" s="85">
        <v>311</v>
      </c>
      <c r="B1313" s="116">
        <v>0.3752084125794235</v>
      </c>
      <c r="C1313" s="116">
        <v>0.96484328438098399</v>
      </c>
      <c r="D1313" s="116">
        <v>0.39317620843054435</v>
      </c>
      <c r="E1313" s="116">
        <v>9.3273166444992395E-2</v>
      </c>
      <c r="F1313" s="116">
        <v>0.10127863184550057</v>
      </c>
      <c r="G1313" s="116">
        <v>0.82172574394232445</v>
      </c>
      <c r="H1313" s="116">
        <v>0.91891558731771528</v>
      </c>
      <c r="I1313" s="116">
        <v>0.6116296107926158</v>
      </c>
      <c r="J1313" s="116">
        <v>0.70183257710172375</v>
      </c>
      <c r="K1313" s="48">
        <v>0.24286638884683631</v>
      </c>
      <c r="M1313" s="41">
        <v>311</v>
      </c>
      <c r="N1313" s="116" cm="1">
        <f t="array" ref="N1313:W1313">(TRANSPOSE(MMULT(幕後結果!$AB$37:$AK$46, TRANSPOSE(N312:W312))))</f>
        <v>0.16867105400017363</v>
      </c>
      <c r="O1313" s="116">
        <v>-0.19793019738275902</v>
      </c>
      <c r="P1313" s="116">
        <v>-0.21010971174876131</v>
      </c>
      <c r="Q1313" s="116">
        <v>1.1613573271420279</v>
      </c>
      <c r="R1313" s="116">
        <v>-1.1131060179625119E-2</v>
      </c>
      <c r="S1313" s="116">
        <v>0.26674450337155753</v>
      </c>
      <c r="T1313" s="116">
        <v>0.4723770353056766</v>
      </c>
      <c r="U1313" s="116">
        <v>4.5034487256545103E-2</v>
      </c>
      <c r="V1313" s="116">
        <v>0.30761631945115975</v>
      </c>
      <c r="W1313" s="40">
        <v>1.5781759610823376</v>
      </c>
    </row>
    <row r="1314" spans="1:23" ht="19">
      <c r="A1314" s="85">
        <v>312</v>
      </c>
      <c r="B1314" s="116">
        <v>0.53355775601119282</v>
      </c>
      <c r="C1314" s="116">
        <v>0.86942534206038524</v>
      </c>
      <c r="D1314" s="116">
        <v>0.86496604619306838</v>
      </c>
      <c r="E1314" s="116">
        <v>0.16842964014581185</v>
      </c>
      <c r="F1314" s="116">
        <v>0.81034277376002928</v>
      </c>
      <c r="G1314" s="116">
        <v>0.67681517928877399</v>
      </c>
      <c r="H1314" s="116">
        <v>0.84651268394084767</v>
      </c>
      <c r="I1314" s="116">
        <v>0.27403020625391461</v>
      </c>
      <c r="J1314" s="116">
        <v>0.36004024356534647</v>
      </c>
      <c r="K1314" s="48">
        <v>0.81500316096690173</v>
      </c>
      <c r="M1314" s="41">
        <v>312</v>
      </c>
      <c r="N1314" s="116" cm="1">
        <f t="array" ref="N1314:W1314">(TRANSPOSE(MMULT(幕後結果!$AB$37:$AK$46, TRANSPOSE(N313:W313))))</f>
        <v>-0.24350616138401052</v>
      </c>
      <c r="O1314" s="116">
        <v>-0.77011356444087053</v>
      </c>
      <c r="P1314" s="116">
        <v>2.2527709030836396E-2</v>
      </c>
      <c r="Q1314" s="116">
        <v>0.15402120904892699</v>
      </c>
      <c r="R1314" s="116">
        <v>0.13345350658953503</v>
      </c>
      <c r="S1314" s="116">
        <v>-0.99167504766493164</v>
      </c>
      <c r="T1314" s="116">
        <v>0.38953394661329988</v>
      </c>
      <c r="U1314" s="116">
        <v>1.1946282670129413</v>
      </c>
      <c r="V1314" s="116">
        <v>-0.1354237445426362</v>
      </c>
      <c r="W1314" s="40">
        <v>-0.48419666727947414</v>
      </c>
    </row>
    <row r="1315" spans="1:23" ht="19">
      <c r="A1315" s="85">
        <v>313</v>
      </c>
      <c r="B1315" s="116">
        <v>0.7085010207044542</v>
      </c>
      <c r="C1315" s="116">
        <v>0.6774140217110276</v>
      </c>
      <c r="D1315" s="116">
        <v>0.85331787258589453</v>
      </c>
      <c r="E1315" s="116">
        <v>0.19602107776734101</v>
      </c>
      <c r="F1315" s="116">
        <v>0.58765998297860245</v>
      </c>
      <c r="G1315" s="116">
        <v>0.23971731557920628</v>
      </c>
      <c r="H1315" s="116">
        <v>0.23547240085082888</v>
      </c>
      <c r="I1315" s="116">
        <v>0.7789810528912875</v>
      </c>
      <c r="J1315" s="116">
        <v>0.25909652610512124</v>
      </c>
      <c r="K1315" s="48">
        <v>0.41328070925469707</v>
      </c>
      <c r="M1315" s="41">
        <v>313</v>
      </c>
      <c r="N1315" s="116" cm="1">
        <f t="array" ref="N1315:W1315">(TRANSPOSE(MMULT(幕後結果!$AB$37:$AK$46, TRANSPOSE(N314:W314))))</f>
        <v>0.74973804370234942</v>
      </c>
      <c r="O1315" s="116">
        <v>-0.45314572101426548</v>
      </c>
      <c r="P1315" s="116">
        <v>0.65828573791178335</v>
      </c>
      <c r="Q1315" s="116">
        <v>1.3685463353943703</v>
      </c>
      <c r="R1315" s="116">
        <v>1.3698834741033035</v>
      </c>
      <c r="S1315" s="116">
        <v>2.2025114978833433</v>
      </c>
      <c r="T1315" s="116">
        <v>-0.84543516125690688</v>
      </c>
      <c r="U1315" s="116">
        <v>-0.61291628886728533</v>
      </c>
      <c r="V1315" s="116">
        <v>2.8866665640514266E-2</v>
      </c>
      <c r="W1315" s="40">
        <v>-0.15035063624984629</v>
      </c>
    </row>
    <row r="1316" spans="1:23" ht="19">
      <c r="A1316" s="85">
        <v>314</v>
      </c>
      <c r="B1316" s="116">
        <v>0.1998258365180956</v>
      </c>
      <c r="C1316" s="116">
        <v>0.27533210574939537</v>
      </c>
      <c r="D1316" s="116">
        <v>0.51283632484981045</v>
      </c>
      <c r="E1316" s="116">
        <v>0.25234802734930928</v>
      </c>
      <c r="F1316" s="116">
        <v>4.2604819894019652E-2</v>
      </c>
      <c r="G1316" s="116">
        <v>0.58230590378987324</v>
      </c>
      <c r="H1316" s="116">
        <v>0.83922871875533178</v>
      </c>
      <c r="I1316" s="116">
        <v>0.95923130851641347</v>
      </c>
      <c r="J1316" s="116">
        <v>0.89072631566651839</v>
      </c>
      <c r="K1316" s="48">
        <v>0.61828860006222319</v>
      </c>
      <c r="M1316" s="41">
        <v>314</v>
      </c>
      <c r="N1316" s="116" cm="1">
        <f t="array" ref="N1316:W1316">(TRANSPOSE(MMULT(幕後結果!$AB$37:$AK$46, TRANSPOSE(N315:W315))))</f>
        <v>-0.36837822899779943</v>
      </c>
      <c r="O1316" s="116">
        <v>-0.39716871796485909</v>
      </c>
      <c r="P1316" s="116">
        <v>0.94323770229382797</v>
      </c>
      <c r="Q1316" s="116">
        <v>-0.85675316268726909</v>
      </c>
      <c r="R1316" s="116">
        <v>4.9508662673723142E-2</v>
      </c>
      <c r="S1316" s="116">
        <v>0.31320262201825766</v>
      </c>
      <c r="T1316" s="116">
        <v>-1.3606786423936239</v>
      </c>
      <c r="U1316" s="116">
        <v>-1.9509667651677143</v>
      </c>
      <c r="V1316" s="116">
        <v>-1.2790570689874352</v>
      </c>
      <c r="W1316" s="40">
        <v>-0.97426115580382922</v>
      </c>
    </row>
    <row r="1317" spans="1:23" ht="19">
      <c r="A1317" s="85">
        <v>315</v>
      </c>
      <c r="B1317" s="116">
        <v>0.73332451012213995</v>
      </c>
      <c r="C1317" s="116">
        <v>0.22035404026812966</v>
      </c>
      <c r="D1317" s="116">
        <v>0.8696564372034703</v>
      </c>
      <c r="E1317" s="116">
        <v>0.41098803669959838</v>
      </c>
      <c r="F1317" s="116">
        <v>0.1209517387658392</v>
      </c>
      <c r="G1317" s="116">
        <v>0.75782846819452931</v>
      </c>
      <c r="H1317" s="116">
        <v>6.2082673307939373E-2</v>
      </c>
      <c r="I1317" s="116">
        <v>0.3434671462585106</v>
      </c>
      <c r="J1317" s="116">
        <v>0.90474523699166998</v>
      </c>
      <c r="K1317" s="48">
        <v>3.764389931307166E-2</v>
      </c>
      <c r="M1317" s="41">
        <v>315</v>
      </c>
      <c r="N1317" s="116" cm="1">
        <f t="array" ref="N1317:W1317">(TRANSPOSE(MMULT(幕後結果!$AB$37:$AK$46, TRANSPOSE(N316:W316))))</f>
        <v>-0.59183173635024289</v>
      </c>
      <c r="O1317" s="116">
        <v>0.12100110200677727</v>
      </c>
      <c r="P1317" s="116">
        <v>-0.37085543668051218</v>
      </c>
      <c r="Q1317" s="116">
        <v>1.0019438167097863</v>
      </c>
      <c r="R1317" s="116">
        <v>0.54175910327158916</v>
      </c>
      <c r="S1317" s="116">
        <v>0.42255489197603902</v>
      </c>
      <c r="T1317" s="116">
        <v>0.47628576672507955</v>
      </c>
      <c r="U1317" s="116">
        <v>-1.1685279881351067</v>
      </c>
      <c r="V1317" s="116">
        <v>9.0571083986190626E-4</v>
      </c>
      <c r="W1317" s="40">
        <v>-3.6118689895502015E-2</v>
      </c>
    </row>
    <row r="1318" spans="1:23" ht="19">
      <c r="A1318" s="85">
        <v>316</v>
      </c>
      <c r="B1318" s="116">
        <v>0.92863782508624571</v>
      </c>
      <c r="C1318" s="116">
        <v>0.64150783058525152</v>
      </c>
      <c r="D1318" s="116">
        <v>0.1284173381123761</v>
      </c>
      <c r="E1318" s="116">
        <v>0.45543331980685386</v>
      </c>
      <c r="F1318" s="116">
        <v>0.46017210846094025</v>
      </c>
      <c r="G1318" s="116">
        <v>0.27202829213436175</v>
      </c>
      <c r="H1318" s="116">
        <v>0.80842923627726893</v>
      </c>
      <c r="I1318" s="116">
        <v>0.30114535432036527</v>
      </c>
      <c r="J1318" s="116">
        <v>0.18000910170214079</v>
      </c>
      <c r="K1318" s="48">
        <v>0.32827709971521735</v>
      </c>
      <c r="M1318" s="41">
        <v>316</v>
      </c>
      <c r="N1318" s="116" cm="1">
        <f t="array" ref="N1318:W1318">(TRANSPOSE(MMULT(幕後結果!$AB$37:$AK$46, TRANSPOSE(N317:W317))))</f>
        <v>0.11425980250616166</v>
      </c>
      <c r="O1318" s="116">
        <v>0.11605889289533645</v>
      </c>
      <c r="P1318" s="116">
        <v>-3.2642570447546621E-2</v>
      </c>
      <c r="Q1318" s="116">
        <v>0.78455152992037236</v>
      </c>
      <c r="R1318" s="116">
        <v>-0.28506666108539391</v>
      </c>
      <c r="S1318" s="116">
        <v>-0.73959552284601571</v>
      </c>
      <c r="T1318" s="116">
        <v>-0.2416972920327855</v>
      </c>
      <c r="U1318" s="116">
        <v>-0.15043444607291087</v>
      </c>
      <c r="V1318" s="116">
        <v>-0.13592440618093821</v>
      </c>
      <c r="W1318" s="40">
        <v>-0.2072399442610513</v>
      </c>
    </row>
    <row r="1319" spans="1:23" ht="19">
      <c r="A1319" s="85">
        <v>317</v>
      </c>
      <c r="B1319" s="116">
        <v>0.55786407978815933</v>
      </c>
      <c r="C1319" s="116">
        <v>1.078538789577399E-2</v>
      </c>
      <c r="D1319" s="116">
        <v>0.97634648285436665</v>
      </c>
      <c r="E1319" s="116">
        <v>0.11730934502676171</v>
      </c>
      <c r="F1319" s="116">
        <v>0.99027701363402265</v>
      </c>
      <c r="G1319" s="116">
        <v>0.52543943570913521</v>
      </c>
      <c r="H1319" s="116">
        <v>0.9781267664193527</v>
      </c>
      <c r="I1319" s="116">
        <v>0.66361201618704424</v>
      </c>
      <c r="J1319" s="116">
        <v>0.80129023727380333</v>
      </c>
      <c r="K1319" s="48">
        <v>0.71459264179467796</v>
      </c>
      <c r="M1319" s="41">
        <v>317</v>
      </c>
      <c r="N1319" s="116" cm="1">
        <f t="array" ref="N1319:W1319">(TRANSPOSE(MMULT(幕後結果!$AB$37:$AK$46, TRANSPOSE(N318:W318))))</f>
        <v>0.4295517928524929</v>
      </c>
      <c r="O1319" s="116">
        <v>-1.0207381051760498</v>
      </c>
      <c r="P1319" s="116">
        <v>-1.3866538120809637</v>
      </c>
      <c r="Q1319" s="116">
        <v>-0.82006777326845637</v>
      </c>
      <c r="R1319" s="116">
        <v>1.357884798461173</v>
      </c>
      <c r="S1319" s="116">
        <v>0.15679588132465005</v>
      </c>
      <c r="T1319" s="116">
        <v>-0.41608098441301822</v>
      </c>
      <c r="U1319" s="116">
        <v>-9.3361821659232319E-2</v>
      </c>
      <c r="V1319" s="116">
        <v>-1.0535474106811906</v>
      </c>
      <c r="W1319" s="40">
        <v>-0.74773355319048029</v>
      </c>
    </row>
    <row r="1320" spans="1:23" ht="19">
      <c r="A1320" s="85">
        <v>318</v>
      </c>
      <c r="B1320" s="116">
        <v>0.17747074833789678</v>
      </c>
      <c r="C1320" s="116">
        <v>0.79077432991969943</v>
      </c>
      <c r="D1320" s="116">
        <v>0.61475882167429319</v>
      </c>
      <c r="E1320" s="116">
        <v>0.86766260948649565</v>
      </c>
      <c r="F1320" s="116">
        <v>0.37326451658156778</v>
      </c>
      <c r="G1320" s="116">
        <v>0.54602836568085134</v>
      </c>
      <c r="H1320" s="116">
        <v>0.83541235802215441</v>
      </c>
      <c r="I1320" s="116">
        <v>0.94021185205750979</v>
      </c>
      <c r="J1320" s="116">
        <v>0.52187142748834336</v>
      </c>
      <c r="K1320" s="48">
        <v>0.54596405211126853</v>
      </c>
      <c r="M1320" s="41">
        <v>318</v>
      </c>
      <c r="N1320" s="116" cm="1">
        <f t="array" ref="N1320:W1320">(TRANSPOSE(MMULT(幕後結果!$AB$37:$AK$46, TRANSPOSE(N319:W319))))</f>
        <v>0.66455522227960118</v>
      </c>
      <c r="O1320" s="116">
        <v>-0.63474419170834084</v>
      </c>
      <c r="P1320" s="116">
        <v>4.0519934399294757E-2</v>
      </c>
      <c r="Q1320" s="116">
        <v>-0.43926331189812401</v>
      </c>
      <c r="R1320" s="116">
        <v>-1.1421816320863445</v>
      </c>
      <c r="S1320" s="116">
        <v>-0.31930990112697305</v>
      </c>
      <c r="T1320" s="116">
        <v>-6.5829074126077636E-2</v>
      </c>
      <c r="U1320" s="116">
        <v>0.60976063949912529</v>
      </c>
      <c r="V1320" s="116">
        <v>0.31211135750132268</v>
      </c>
      <c r="W1320" s="40">
        <v>-0.29939072527846183</v>
      </c>
    </row>
    <row r="1321" spans="1:23" ht="19">
      <c r="A1321" s="85">
        <v>319</v>
      </c>
      <c r="B1321" s="116">
        <v>0.49482940027565947</v>
      </c>
      <c r="C1321" s="116">
        <v>0.32798142524588014</v>
      </c>
      <c r="D1321" s="116">
        <v>0.7716072750516918</v>
      </c>
      <c r="E1321" s="116">
        <v>0.8092561337705928</v>
      </c>
      <c r="F1321" s="116">
        <v>0.88562953068403893</v>
      </c>
      <c r="G1321" s="116">
        <v>0.96718384917673283</v>
      </c>
      <c r="H1321" s="116">
        <v>0.61685155028727068</v>
      </c>
      <c r="I1321" s="116">
        <v>0.61195001571695284</v>
      </c>
      <c r="J1321" s="116">
        <v>0.67840075352325235</v>
      </c>
      <c r="K1321" s="48">
        <v>5.7256189038391581E-2</v>
      </c>
      <c r="M1321" s="41">
        <v>319</v>
      </c>
      <c r="N1321" s="116" cm="1">
        <f t="array" ref="N1321:W1321">(TRANSPOSE(MMULT(幕後結果!$AB$37:$AK$46, TRANSPOSE(N320:W320))))</f>
        <v>-0.33216125354064396</v>
      </c>
      <c r="O1321" s="116">
        <v>0.28804769694847931</v>
      </c>
      <c r="P1321" s="116">
        <v>0.11003834863048884</v>
      </c>
      <c r="Q1321" s="116">
        <v>-0.31749783653543057</v>
      </c>
      <c r="R1321" s="116">
        <v>0.33973574738936024</v>
      </c>
      <c r="S1321" s="116">
        <v>0.45282832153384966</v>
      </c>
      <c r="T1321" s="116">
        <v>0.3800158401075141</v>
      </c>
      <c r="U1321" s="116">
        <v>0.69437660606321716</v>
      </c>
      <c r="V1321" s="116">
        <v>-1.0264676377928366</v>
      </c>
      <c r="W1321" s="40">
        <v>-0.57190280753474876</v>
      </c>
    </row>
    <row r="1322" spans="1:23" ht="19">
      <c r="A1322" s="85">
        <v>320</v>
      </c>
      <c r="B1322" s="116">
        <v>0.93426020360109097</v>
      </c>
      <c r="C1322" s="116">
        <v>0.99157940031537373</v>
      </c>
      <c r="D1322" s="116">
        <v>0.16570252006158515</v>
      </c>
      <c r="E1322" s="116">
        <v>0.43243609860498977</v>
      </c>
      <c r="F1322" s="116">
        <v>0.63885398473903376</v>
      </c>
      <c r="G1322" s="116">
        <v>0.74123685016830132</v>
      </c>
      <c r="H1322" s="116">
        <v>0.61904534913034315</v>
      </c>
      <c r="I1322" s="116">
        <v>7.3559742850159315E-2</v>
      </c>
      <c r="J1322" s="116">
        <v>0.47522269846746168</v>
      </c>
      <c r="K1322" s="48">
        <v>0.48914904283425575</v>
      </c>
      <c r="M1322" s="41">
        <v>320</v>
      </c>
      <c r="N1322" s="116" cm="1">
        <f t="array" ref="N1322:W1322">(TRANSPOSE(MMULT(幕後結果!$AB$37:$AK$46, TRANSPOSE(N321:W321))))</f>
        <v>0.95462862890419797</v>
      </c>
      <c r="O1322" s="116">
        <v>1.1504571572685007</v>
      </c>
      <c r="P1322" s="116">
        <v>-0.12709524029470298</v>
      </c>
      <c r="Q1322" s="116">
        <v>-1.054711296385733</v>
      </c>
      <c r="R1322" s="116">
        <v>0.44728411748561869</v>
      </c>
      <c r="S1322" s="116">
        <v>-0.75172697984112424</v>
      </c>
      <c r="T1322" s="116">
        <v>-0.85562957715164134</v>
      </c>
      <c r="U1322" s="116">
        <v>0.81283871476030656</v>
      </c>
      <c r="V1322" s="116">
        <v>0.95727378318234668</v>
      </c>
      <c r="W1322" s="40">
        <v>-6.4503004464885799E-2</v>
      </c>
    </row>
    <row r="1323" spans="1:23" ht="19">
      <c r="A1323" s="85">
        <v>321</v>
      </c>
      <c r="B1323" s="116">
        <v>0.57121883661049688</v>
      </c>
      <c r="C1323" s="116">
        <v>0.19220627112716504</v>
      </c>
      <c r="D1323" s="116">
        <v>0.40941326206374917</v>
      </c>
      <c r="E1323" s="116">
        <v>0.67842876209569214</v>
      </c>
      <c r="F1323" s="116">
        <v>0.59072982110155547</v>
      </c>
      <c r="G1323" s="116">
        <v>0.99645328576892189</v>
      </c>
      <c r="H1323" s="116">
        <v>0.649615042821718</v>
      </c>
      <c r="I1323" s="116">
        <v>0.3568612351393694</v>
      </c>
      <c r="J1323" s="116">
        <v>0.76380180382168517</v>
      </c>
      <c r="K1323" s="48">
        <v>0.29556313277259205</v>
      </c>
      <c r="M1323" s="41">
        <v>321</v>
      </c>
      <c r="N1323" s="116" cm="1">
        <f t="array" ref="N1323:W1323">(TRANSPOSE(MMULT(幕後結果!$AB$37:$AK$46, TRANSPOSE(N322:W322))))</f>
        <v>6.1902407469679142E-2</v>
      </c>
      <c r="O1323" s="116">
        <v>0.15401941083782464</v>
      </c>
      <c r="P1323" s="116">
        <v>-0.35058521212923188</v>
      </c>
      <c r="Q1323" s="116">
        <v>-0.31318853550393377</v>
      </c>
      <c r="R1323" s="116">
        <v>-1.6639515182828521</v>
      </c>
      <c r="S1323" s="116">
        <v>-1.2915611558742479</v>
      </c>
      <c r="T1323" s="116">
        <v>0.43457637717846137</v>
      </c>
      <c r="U1323" s="116">
        <v>-0.47056917635437473</v>
      </c>
      <c r="V1323" s="116">
        <v>-0.72860286013397335</v>
      </c>
      <c r="W1323" s="40">
        <v>0.16907630866810147</v>
      </c>
    </row>
    <row r="1324" spans="1:23" ht="19">
      <c r="A1324" s="85">
        <v>322</v>
      </c>
      <c r="B1324" s="116">
        <v>0.97692177818251591</v>
      </c>
      <c r="C1324" s="116">
        <v>0.32214978671761973</v>
      </c>
      <c r="D1324" s="116">
        <v>0.92059765511924052</v>
      </c>
      <c r="E1324" s="116">
        <v>0.73050595545657004</v>
      </c>
      <c r="F1324" s="116">
        <v>0.6135550378318384</v>
      </c>
      <c r="G1324" s="116">
        <v>0.38847854345732991</v>
      </c>
      <c r="H1324" s="116">
        <v>0.66690064203655974</v>
      </c>
      <c r="I1324" s="116">
        <v>0.44777138844157993</v>
      </c>
      <c r="J1324" s="116">
        <v>0.47943724047247938</v>
      </c>
      <c r="K1324" s="48">
        <v>0.49114147930061081</v>
      </c>
      <c r="M1324" s="41">
        <v>322</v>
      </c>
      <c r="N1324" s="116" cm="1">
        <f t="array" ref="N1324:W1324">(TRANSPOSE(MMULT(幕後結果!$AB$37:$AK$46, TRANSPOSE(N323:W323))))</f>
        <v>-0.795896794378673</v>
      </c>
      <c r="O1324" s="116">
        <v>0.45978057373359493</v>
      </c>
      <c r="P1324" s="116">
        <v>-0.4892902289699379</v>
      </c>
      <c r="Q1324" s="116">
        <v>-0.13222597940586575</v>
      </c>
      <c r="R1324" s="116">
        <v>-0.33307628150654717</v>
      </c>
      <c r="S1324" s="116">
        <v>-0.69156829039770273</v>
      </c>
      <c r="T1324" s="116">
        <v>0.76176865719105602</v>
      </c>
      <c r="U1324" s="116">
        <v>0.62181815408232088</v>
      </c>
      <c r="V1324" s="116">
        <v>1.8016145772944068</v>
      </c>
      <c r="W1324" s="40">
        <v>-0.5561103710000046</v>
      </c>
    </row>
    <row r="1325" spans="1:23" ht="19">
      <c r="A1325" s="85">
        <v>323</v>
      </c>
      <c r="B1325" s="116">
        <v>0.58441267910725836</v>
      </c>
      <c r="C1325" s="116">
        <v>0.50047739166353655</v>
      </c>
      <c r="D1325" s="116">
        <v>0.19230133709250197</v>
      </c>
      <c r="E1325" s="116">
        <v>0.34236270608920516</v>
      </c>
      <c r="F1325" s="116">
        <v>0.48984514242318933</v>
      </c>
      <c r="G1325" s="116">
        <v>0.13651411816610781</v>
      </c>
      <c r="H1325" s="116">
        <v>0.99283627570431787</v>
      </c>
      <c r="I1325" s="116">
        <v>0.19574370877231928</v>
      </c>
      <c r="J1325" s="116">
        <v>0.10126118391793848</v>
      </c>
      <c r="K1325" s="48">
        <v>0.90870298895055401</v>
      </c>
      <c r="M1325" s="41">
        <v>323</v>
      </c>
      <c r="N1325" s="116" cm="1">
        <f t="array" ref="N1325:W1325">(TRANSPOSE(MMULT(幕後結果!$AB$37:$AK$46, TRANSPOSE(N324:W324))))</f>
        <v>-0.54907972103169123</v>
      </c>
      <c r="O1325" s="116">
        <v>-0.20425617745732083</v>
      </c>
      <c r="P1325" s="116">
        <v>-0.1848366611197492</v>
      </c>
      <c r="Q1325" s="116">
        <v>-0.18043270242068649</v>
      </c>
      <c r="R1325" s="116">
        <v>-0.25797469326188704</v>
      </c>
      <c r="S1325" s="116">
        <v>-0.72474683482547608</v>
      </c>
      <c r="T1325" s="116">
        <v>-0.87816539551160444</v>
      </c>
      <c r="U1325" s="116">
        <v>-3.4269023273434923E-2</v>
      </c>
      <c r="V1325" s="116">
        <v>0.335012079551257</v>
      </c>
      <c r="W1325" s="40">
        <v>-1.4679853884327381</v>
      </c>
    </row>
    <row r="1326" spans="1:23" ht="19">
      <c r="A1326" s="85">
        <v>324</v>
      </c>
      <c r="B1326" s="116">
        <v>0.71556294703106493</v>
      </c>
      <c r="C1326" s="116">
        <v>0.29359764942348532</v>
      </c>
      <c r="D1326" s="116">
        <v>0.53952603824256329</v>
      </c>
      <c r="E1326" s="116">
        <v>0.69193388061463135</v>
      </c>
      <c r="F1326" s="116">
        <v>0.43323194327740411</v>
      </c>
      <c r="G1326" s="116">
        <v>0.64382496231888964</v>
      </c>
      <c r="H1326" s="116">
        <v>0.91922093223289747</v>
      </c>
      <c r="I1326" s="116">
        <v>0.48638953024016174</v>
      </c>
      <c r="J1326" s="116">
        <v>0.47085168663172916</v>
      </c>
      <c r="K1326" s="48">
        <v>0.52484805953948088</v>
      </c>
      <c r="M1326" s="41">
        <v>324</v>
      </c>
      <c r="N1326" s="116" cm="1">
        <f t="array" ref="N1326:W1326">(TRANSPOSE(MMULT(幕後結果!$AB$37:$AK$46, TRANSPOSE(N325:W325))))</f>
        <v>-1.7347539030358989</v>
      </c>
      <c r="O1326" s="116">
        <v>-1.4243143195915251</v>
      </c>
      <c r="P1326" s="116">
        <v>-2.1640296795767386</v>
      </c>
      <c r="Q1326" s="116">
        <v>-0.63855163057511899</v>
      </c>
      <c r="R1326" s="116">
        <v>-5.2719247896828136E-2</v>
      </c>
      <c r="S1326" s="116">
        <v>-1.4623146392089299</v>
      </c>
      <c r="T1326" s="116">
        <v>0.45275489542792602</v>
      </c>
      <c r="U1326" s="116">
        <v>-2.3212708852014714</v>
      </c>
      <c r="V1326" s="116">
        <v>-0.87132620974205222</v>
      </c>
      <c r="W1326" s="40">
        <v>-0.11965330470597024</v>
      </c>
    </row>
    <row r="1327" spans="1:23" ht="19">
      <c r="A1327" s="85">
        <v>325</v>
      </c>
      <c r="B1327" s="116">
        <v>0.60588893740770366</v>
      </c>
      <c r="C1327" s="116">
        <v>0.90804645041258136</v>
      </c>
      <c r="D1327" s="116">
        <v>1.1140541760529921E-2</v>
      </c>
      <c r="E1327" s="116">
        <v>0.7712378651402223</v>
      </c>
      <c r="F1327" s="116">
        <v>0.36252970194076894</v>
      </c>
      <c r="G1327" s="116">
        <v>0.50173079195134829</v>
      </c>
      <c r="H1327" s="116">
        <v>0.89795096564872479</v>
      </c>
      <c r="I1327" s="116">
        <v>0.17213969657270289</v>
      </c>
      <c r="J1327" s="116">
        <v>0.22238844214192688</v>
      </c>
      <c r="K1327" s="48">
        <v>0.15189711254494087</v>
      </c>
      <c r="M1327" s="41">
        <v>325</v>
      </c>
      <c r="N1327" s="116" cm="1">
        <f t="array" ref="N1327:W1327">(TRANSPOSE(MMULT(幕後結果!$AB$37:$AK$46, TRANSPOSE(N326:W326))))</f>
        <v>-0.29883284444169717</v>
      </c>
      <c r="O1327" s="116">
        <v>0.48237548039470757</v>
      </c>
      <c r="P1327" s="116">
        <v>-0.37911056239473567</v>
      </c>
      <c r="Q1327" s="116">
        <v>-1.8614382415590207</v>
      </c>
      <c r="R1327" s="116">
        <v>-0.25280631183630131</v>
      </c>
      <c r="S1327" s="116">
        <v>0.58539818732862536</v>
      </c>
      <c r="T1327" s="116">
        <v>-1.5187770851204763</v>
      </c>
      <c r="U1327" s="116">
        <v>-1.3137784137247643</v>
      </c>
      <c r="V1327" s="116">
        <v>-2.0923580925581446</v>
      </c>
      <c r="W1327" s="40">
        <v>-2.0050563191686632</v>
      </c>
    </row>
    <row r="1328" spans="1:23" ht="19">
      <c r="A1328" s="85">
        <v>326</v>
      </c>
      <c r="B1328" s="116">
        <v>0.49510865229182732</v>
      </c>
      <c r="C1328" s="116">
        <v>9.4779852660723973E-2</v>
      </c>
      <c r="D1328" s="116">
        <v>0.6780785975098258</v>
      </c>
      <c r="E1328" s="116">
        <v>0.60205388934574988</v>
      </c>
      <c r="F1328" s="116">
        <v>0.96973017301628417</v>
      </c>
      <c r="G1328" s="116">
        <v>0.16538773324516742</v>
      </c>
      <c r="H1328" s="116">
        <v>0.88510914202551394</v>
      </c>
      <c r="I1328" s="116">
        <v>5.2997668335648118E-2</v>
      </c>
      <c r="J1328" s="116">
        <v>0.55253325747445436</v>
      </c>
      <c r="K1328" s="48">
        <v>0.75851236470118866</v>
      </c>
      <c r="M1328" s="41">
        <v>326</v>
      </c>
      <c r="N1328" s="116" cm="1">
        <f t="array" ref="N1328:W1328">(TRANSPOSE(MMULT(幕後結果!$AB$37:$AK$46, TRANSPOSE(N327:W327))))</f>
        <v>0.71673912953804053</v>
      </c>
      <c r="O1328" s="116">
        <v>0.48780041741333963</v>
      </c>
      <c r="P1328" s="116">
        <v>0.40104415285254247</v>
      </c>
      <c r="Q1328" s="116">
        <v>0.18986843370035006</v>
      </c>
      <c r="R1328" s="116">
        <v>1.3242504528669674</v>
      </c>
      <c r="S1328" s="116">
        <v>-2.9892233161120718E-2</v>
      </c>
      <c r="T1328" s="116">
        <v>0.37914685508881507</v>
      </c>
      <c r="U1328" s="116">
        <v>1.5377388032731192</v>
      </c>
      <c r="V1328" s="116">
        <v>1.2809695397491228</v>
      </c>
      <c r="W1328" s="40">
        <v>0.35959356711966528</v>
      </c>
    </row>
    <row r="1329" spans="1:23" ht="19">
      <c r="A1329" s="85">
        <v>327</v>
      </c>
      <c r="B1329" s="116">
        <v>0.42835785045185837</v>
      </c>
      <c r="C1329" s="116">
        <v>0.88888575337487752</v>
      </c>
      <c r="D1329" s="116">
        <v>0.61924606629571888</v>
      </c>
      <c r="E1329" s="116">
        <v>0.14669901614385839</v>
      </c>
      <c r="F1329" s="116">
        <v>0.5430458078284266</v>
      </c>
      <c r="G1329" s="116">
        <v>0.49246600438977417</v>
      </c>
      <c r="H1329" s="116">
        <v>0.91017687582402673</v>
      </c>
      <c r="I1329" s="116">
        <v>0.59091544610321156</v>
      </c>
      <c r="J1329" s="116">
        <v>7.2894165099107289E-2</v>
      </c>
      <c r="K1329" s="48">
        <v>0.99445056316765412</v>
      </c>
      <c r="M1329" s="41">
        <v>327</v>
      </c>
      <c r="N1329" s="116" cm="1">
        <f t="array" ref="N1329:W1329">(TRANSPOSE(MMULT(幕後結果!$AB$37:$AK$46, TRANSPOSE(N328:W328))))</f>
        <v>-2.638397171795213</v>
      </c>
      <c r="O1329" s="116">
        <v>-1.8661238598834653</v>
      </c>
      <c r="P1329" s="116">
        <v>-1.8369401342882927</v>
      </c>
      <c r="Q1329" s="116">
        <v>-0.11272885648022318</v>
      </c>
      <c r="R1329" s="116">
        <v>-1.3509145579192621</v>
      </c>
      <c r="S1329" s="116">
        <v>-1.3755496837568706</v>
      </c>
      <c r="T1329" s="116">
        <v>-1.6850293478980027</v>
      </c>
      <c r="U1329" s="116">
        <v>-2.2916349187087612</v>
      </c>
      <c r="V1329" s="116">
        <v>-0.34247955972143762</v>
      </c>
      <c r="W1329" s="40">
        <v>-0.59246661544390278</v>
      </c>
    </row>
    <row r="1330" spans="1:23" ht="19">
      <c r="A1330" s="85">
        <v>328</v>
      </c>
      <c r="B1330" s="116">
        <v>0.52307854258512765</v>
      </c>
      <c r="C1330" s="116">
        <v>0.63758931428447885</v>
      </c>
      <c r="D1330" s="116">
        <v>0.35852311255196589</v>
      </c>
      <c r="E1330" s="116">
        <v>0.34900842541935972</v>
      </c>
      <c r="F1330" s="116">
        <v>0.86280981430825876</v>
      </c>
      <c r="G1330" s="116">
        <v>0.97263829208230779</v>
      </c>
      <c r="H1330" s="116">
        <v>0.66565439202228527</v>
      </c>
      <c r="I1330" s="116">
        <v>0.72959474051248097</v>
      </c>
      <c r="J1330" s="116">
        <v>0.66996787059380147</v>
      </c>
      <c r="K1330" s="48">
        <v>0.61894092397338074</v>
      </c>
      <c r="M1330" s="41">
        <v>328</v>
      </c>
      <c r="N1330" s="116" cm="1">
        <f t="array" ref="N1330:W1330">(TRANSPOSE(MMULT(幕後結果!$AB$37:$AK$46, TRANSPOSE(N329:W329))))</f>
        <v>-0.18018460674891346</v>
      </c>
      <c r="O1330" s="116">
        <v>-0.22876523010551303</v>
      </c>
      <c r="P1330" s="116">
        <v>0.28316255408372026</v>
      </c>
      <c r="Q1330" s="116">
        <v>2.0452719034043154</v>
      </c>
      <c r="R1330" s="116">
        <v>1.2954043337287087</v>
      </c>
      <c r="S1330" s="116">
        <v>-2.0240855287083082E-2</v>
      </c>
      <c r="T1330" s="116">
        <v>0.56964406318140437</v>
      </c>
      <c r="U1330" s="116">
        <v>-0.91249333356905182</v>
      </c>
      <c r="V1330" s="116">
        <v>1.0643865400830352</v>
      </c>
      <c r="W1330" s="40">
        <v>0.75714323168209052</v>
      </c>
    </row>
    <row r="1331" spans="1:23" ht="19">
      <c r="A1331" s="85">
        <v>329</v>
      </c>
      <c r="B1331" s="116">
        <v>0.61956926372150978</v>
      </c>
      <c r="C1331" s="116">
        <v>0.27551307379472556</v>
      </c>
      <c r="D1331" s="116">
        <v>9.3816738544170386E-2</v>
      </c>
      <c r="E1331" s="116">
        <v>0.87938587517410038</v>
      </c>
      <c r="F1331" s="116">
        <v>1.0569859046616337E-3</v>
      </c>
      <c r="G1331" s="116">
        <v>0.63810608093385235</v>
      </c>
      <c r="H1331" s="116">
        <v>0.60128596549963942</v>
      </c>
      <c r="I1331" s="116">
        <v>0.63274608780064812</v>
      </c>
      <c r="J1331" s="116">
        <v>0.6611408618259933</v>
      </c>
      <c r="K1331" s="48">
        <v>0.5748628444808217</v>
      </c>
      <c r="M1331" s="41">
        <v>329</v>
      </c>
      <c r="N1331" s="116" cm="1">
        <f t="array" ref="N1331:W1331">(TRANSPOSE(MMULT(幕後結果!$AB$37:$AK$46, TRANSPOSE(N330:W330))))</f>
        <v>-0.98272630645156778</v>
      </c>
      <c r="O1331" s="116">
        <v>-0.98761752594881336</v>
      </c>
      <c r="P1331" s="116">
        <v>-0.88983934955803345</v>
      </c>
      <c r="Q1331" s="116">
        <v>0.21945681774888126</v>
      </c>
      <c r="R1331" s="116">
        <v>-0.94077817315422929</v>
      </c>
      <c r="S1331" s="116">
        <v>0.128644419441034</v>
      </c>
      <c r="T1331" s="116">
        <v>8.1544690993927166E-2</v>
      </c>
      <c r="U1331" s="116">
        <v>-1.6790876389276734</v>
      </c>
      <c r="V1331" s="116">
        <v>0.83781638426956417</v>
      </c>
      <c r="W1331" s="40">
        <v>-1.6695128939113155</v>
      </c>
    </row>
    <row r="1332" spans="1:23" ht="19">
      <c r="A1332" s="85">
        <v>330</v>
      </c>
      <c r="B1332" s="116">
        <v>0.91526005813694611</v>
      </c>
      <c r="C1332" s="116">
        <v>0.64991583910583528</v>
      </c>
      <c r="D1332" s="116">
        <v>0.8037302946172078</v>
      </c>
      <c r="E1332" s="116">
        <v>0.78116841585293217</v>
      </c>
      <c r="F1332" s="116">
        <v>0.13560738532247574</v>
      </c>
      <c r="G1332" s="116">
        <v>0.34177845295744635</v>
      </c>
      <c r="H1332" s="116">
        <v>0.84135481485111274</v>
      </c>
      <c r="I1332" s="116">
        <v>0.73466624077205411</v>
      </c>
      <c r="J1332" s="116">
        <v>0.5864606097615146</v>
      </c>
      <c r="K1332" s="48">
        <v>0.58504386968540767</v>
      </c>
      <c r="M1332" s="41">
        <v>330</v>
      </c>
      <c r="N1332" s="116" cm="1">
        <f t="array" ref="N1332:W1332">(TRANSPOSE(MMULT(幕後結果!$AB$37:$AK$46, TRANSPOSE(N331:W331))))</f>
        <v>0.46761464945099379</v>
      </c>
      <c r="O1332" s="116">
        <v>0.47127213751579766</v>
      </c>
      <c r="P1332" s="116">
        <v>0.36529098321881548</v>
      </c>
      <c r="Q1332" s="116">
        <v>0.27520421926394634</v>
      </c>
      <c r="R1332" s="116">
        <v>0.34108816495470179</v>
      </c>
      <c r="S1332" s="116">
        <v>0.65592917021999098</v>
      </c>
      <c r="T1332" s="116">
        <v>1.1685728998829146</v>
      </c>
      <c r="U1332" s="116">
        <v>-0.66689018856397531</v>
      </c>
      <c r="V1332" s="116">
        <v>0.483845038421994</v>
      </c>
      <c r="W1332" s="40">
        <v>0.86777112336579765</v>
      </c>
    </row>
    <row r="1333" spans="1:23" ht="19">
      <c r="A1333" s="85">
        <v>331</v>
      </c>
      <c r="B1333" s="116">
        <v>0.30444721680592912</v>
      </c>
      <c r="C1333" s="116">
        <v>0.54524792283096746</v>
      </c>
      <c r="D1333" s="116">
        <v>0.11895232252112997</v>
      </c>
      <c r="E1333" s="116">
        <v>0.5324539980452565</v>
      </c>
      <c r="F1333" s="116">
        <v>8.3393757028640714E-2</v>
      </c>
      <c r="G1333" s="116">
        <v>0.50649817292877231</v>
      </c>
      <c r="H1333" s="116">
        <v>0.34835229630449671</v>
      </c>
      <c r="I1333" s="116">
        <v>0.32543172272999366</v>
      </c>
      <c r="J1333" s="116">
        <v>0.33408958401252176</v>
      </c>
      <c r="K1333" s="48">
        <v>0.68148169212749754</v>
      </c>
      <c r="M1333" s="41">
        <v>331</v>
      </c>
      <c r="N1333" s="116" cm="1">
        <f t="array" ref="N1333:W1333">(TRANSPOSE(MMULT(幕後結果!$AB$37:$AK$46, TRANSPOSE(N332:W332))))</f>
        <v>0.58708048744878605</v>
      </c>
      <c r="O1333" s="116">
        <v>1.0661763678032443</v>
      </c>
      <c r="P1333" s="116">
        <v>0.90506503294155038</v>
      </c>
      <c r="Q1333" s="116">
        <v>0.67065371287245479</v>
      </c>
      <c r="R1333" s="116">
        <v>-0.25645100314961333</v>
      </c>
      <c r="S1333" s="116">
        <v>2.0389851548559874</v>
      </c>
      <c r="T1333" s="116">
        <v>-0.27839445893990522</v>
      </c>
      <c r="U1333" s="116">
        <v>-2.4195748799833439E-3</v>
      </c>
      <c r="V1333" s="116">
        <v>-0.62560489249490991</v>
      </c>
      <c r="W1333" s="40">
        <v>-2.0315336643442832</v>
      </c>
    </row>
    <row r="1334" spans="1:23" ht="19">
      <c r="A1334" s="85">
        <v>332</v>
      </c>
      <c r="B1334" s="116">
        <v>7.7526290464804859E-2</v>
      </c>
      <c r="C1334" s="116">
        <v>0.71485993636338629</v>
      </c>
      <c r="D1334" s="116">
        <v>0.53882610413995935</v>
      </c>
      <c r="E1334" s="116">
        <v>0.59155141459551475</v>
      </c>
      <c r="F1334" s="116">
        <v>0.51027689672945598</v>
      </c>
      <c r="G1334" s="116">
        <v>9.1026166035034217E-2</v>
      </c>
      <c r="H1334" s="116">
        <v>0.24800588545589597</v>
      </c>
      <c r="I1334" s="116">
        <v>0.91219631111914423</v>
      </c>
      <c r="J1334" s="116">
        <v>0.83266370751691565</v>
      </c>
      <c r="K1334" s="48">
        <v>0.92274562526357284</v>
      </c>
      <c r="M1334" s="41">
        <v>332</v>
      </c>
      <c r="N1334" s="116" cm="1">
        <f t="array" ref="N1334:W1334">(TRANSPOSE(MMULT(幕後結果!$AB$37:$AK$46, TRANSPOSE(N333:W333))))</f>
        <v>-0.66017084921250169</v>
      </c>
      <c r="O1334" s="116">
        <v>0.35855357175183988</v>
      </c>
      <c r="P1334" s="116">
        <v>7.3351324600025081E-2</v>
      </c>
      <c r="Q1334" s="116">
        <v>-1.3803556774568153</v>
      </c>
      <c r="R1334" s="116">
        <v>-0.57032898540883958</v>
      </c>
      <c r="S1334" s="116">
        <v>0.27646773192580165</v>
      </c>
      <c r="T1334" s="116">
        <v>0.9811977311406439</v>
      </c>
      <c r="U1334" s="116">
        <v>-1.9160106456059347</v>
      </c>
      <c r="V1334" s="116">
        <v>-0.12028600752117585</v>
      </c>
      <c r="W1334" s="40">
        <v>-1.8642350106315546</v>
      </c>
    </row>
    <row r="1335" spans="1:23" ht="19">
      <c r="A1335" s="85">
        <v>333</v>
      </c>
      <c r="B1335" s="116">
        <v>0.36427788182863496</v>
      </c>
      <c r="C1335" s="116">
        <v>7.338807079380838E-2</v>
      </c>
      <c r="D1335" s="116">
        <v>0.53650438178423432</v>
      </c>
      <c r="E1335" s="116">
        <v>0.42157083607695145</v>
      </c>
      <c r="F1335" s="116">
        <v>0.93285771093315684</v>
      </c>
      <c r="G1335" s="116">
        <v>0.81095010411971491</v>
      </c>
      <c r="H1335" s="116">
        <v>0.45242411053810638</v>
      </c>
      <c r="I1335" s="116">
        <v>0.22964768406632641</v>
      </c>
      <c r="J1335" s="116">
        <v>0.61645821074511775</v>
      </c>
      <c r="K1335" s="48">
        <v>0.76189224119380028</v>
      </c>
      <c r="M1335" s="41">
        <v>333</v>
      </c>
      <c r="N1335" s="116" cm="1">
        <f t="array" ref="N1335:W1335">(TRANSPOSE(MMULT(幕後結果!$AB$37:$AK$46, TRANSPOSE(N334:W334))))</f>
        <v>-0.16570285742921675</v>
      </c>
      <c r="O1335" s="116">
        <v>-0.67547215252445758</v>
      </c>
      <c r="P1335" s="116">
        <v>0.5196847595965195</v>
      </c>
      <c r="Q1335" s="116">
        <v>-1.0945394643391386</v>
      </c>
      <c r="R1335" s="116">
        <v>-0.29554115822542926</v>
      </c>
      <c r="S1335" s="116">
        <v>0.10189354799299638</v>
      </c>
      <c r="T1335" s="116">
        <v>-0.45724165473552669</v>
      </c>
      <c r="U1335" s="116">
        <v>0.60807268523481128</v>
      </c>
      <c r="V1335" s="116">
        <v>-0.2985018670643772</v>
      </c>
      <c r="W1335" s="40">
        <v>0.45111423118148153</v>
      </c>
    </row>
    <row r="1336" spans="1:23" ht="19">
      <c r="A1336" s="85">
        <v>334</v>
      </c>
      <c r="B1336" s="116">
        <v>0.76835021139974335</v>
      </c>
      <c r="C1336" s="116">
        <v>0.84752421325578609</v>
      </c>
      <c r="D1336" s="116">
        <v>0.3627159941663054</v>
      </c>
      <c r="E1336" s="116">
        <v>0.72650820253879034</v>
      </c>
      <c r="F1336" s="116">
        <v>0.61542344741095745</v>
      </c>
      <c r="G1336" s="116">
        <v>0.53404680788423176</v>
      </c>
      <c r="H1336" s="116">
        <v>0.61754220975234508</v>
      </c>
      <c r="I1336" s="116">
        <v>0.7691506039199405</v>
      </c>
      <c r="J1336" s="116">
        <v>0.8272744731570818</v>
      </c>
      <c r="K1336" s="48">
        <v>0.92481769756657406</v>
      </c>
      <c r="M1336" s="41">
        <v>334</v>
      </c>
      <c r="N1336" s="116" cm="1">
        <f t="array" ref="N1336:W1336">(TRANSPOSE(MMULT(幕後結果!$AB$37:$AK$46, TRANSPOSE(N335:W335))))</f>
        <v>0.21111332920221035</v>
      </c>
      <c r="O1336" s="116">
        <v>9.8537766610206384E-2</v>
      </c>
      <c r="P1336" s="116">
        <v>0.49016901609822672</v>
      </c>
      <c r="Q1336" s="116">
        <v>1.0361701631790217</v>
      </c>
      <c r="R1336" s="116">
        <v>0.9040381756959065</v>
      </c>
      <c r="S1336" s="116">
        <v>9.6230269099112531E-2</v>
      </c>
      <c r="T1336" s="116">
        <v>0.27779842568531138</v>
      </c>
      <c r="U1336" s="116">
        <v>0.4673353071295277</v>
      </c>
      <c r="V1336" s="116">
        <v>1.1229344765016886</v>
      </c>
      <c r="W1336" s="40">
        <v>1.5558720613827879</v>
      </c>
    </row>
    <row r="1337" spans="1:23" ht="19">
      <c r="A1337" s="85">
        <v>335</v>
      </c>
      <c r="B1337" s="116">
        <v>1.5281957951842173E-2</v>
      </c>
      <c r="C1337" s="116">
        <v>0.41826929937331259</v>
      </c>
      <c r="D1337" s="116">
        <v>0.8505000733350121</v>
      </c>
      <c r="E1337" s="116">
        <v>0.29884084391744548</v>
      </c>
      <c r="F1337" s="116">
        <v>0.49606043147827061</v>
      </c>
      <c r="G1337" s="116">
        <v>0.5315487060398072</v>
      </c>
      <c r="H1337" s="116">
        <v>1.8708447299939035E-2</v>
      </c>
      <c r="I1337" s="116">
        <v>0.16338128099751037</v>
      </c>
      <c r="J1337" s="116">
        <v>0.68427158497479623</v>
      </c>
      <c r="K1337" s="48">
        <v>0.69954287191598707</v>
      </c>
      <c r="M1337" s="41">
        <v>335</v>
      </c>
      <c r="N1337" s="116" cm="1">
        <f t="array" ref="N1337:W1337">(TRANSPOSE(MMULT(幕後結果!$AB$37:$AK$46, TRANSPOSE(N336:W336))))</f>
        <v>-2.187381969704302</v>
      </c>
      <c r="O1337" s="116">
        <v>-0.47144178902535805</v>
      </c>
      <c r="P1337" s="116">
        <v>-1.30082851859768</v>
      </c>
      <c r="Q1337" s="116">
        <v>0.37757905404954412</v>
      </c>
      <c r="R1337" s="116">
        <v>-1.1274087247206594</v>
      </c>
      <c r="S1337" s="116">
        <v>1.9199720091327144E-2</v>
      </c>
      <c r="T1337" s="116">
        <v>-0.44631584304629973</v>
      </c>
      <c r="U1337" s="116">
        <v>-0.597017998479204</v>
      </c>
      <c r="V1337" s="116">
        <v>-0.24467595197445172</v>
      </c>
      <c r="W1337" s="40">
        <v>6.9099318775221352E-2</v>
      </c>
    </row>
    <row r="1338" spans="1:23" ht="19">
      <c r="A1338" s="85">
        <v>336</v>
      </c>
      <c r="B1338" s="116">
        <v>0.48930210716707712</v>
      </c>
      <c r="C1338" s="116">
        <v>7.6374375324324006E-3</v>
      </c>
      <c r="D1338" s="116">
        <v>4.6800471562339352E-2</v>
      </c>
      <c r="E1338" s="116">
        <v>0.18623639423562599</v>
      </c>
      <c r="F1338" s="116">
        <v>0.31995717906295496</v>
      </c>
      <c r="G1338" s="116">
        <v>0.94853329764118866</v>
      </c>
      <c r="H1338" s="116">
        <v>0.55025081987139313</v>
      </c>
      <c r="I1338" s="116">
        <v>0.69207453701578059</v>
      </c>
      <c r="J1338" s="116">
        <v>0.38792242003500221</v>
      </c>
      <c r="K1338" s="48">
        <v>8.7102984360875046E-2</v>
      </c>
      <c r="M1338" s="41">
        <v>336</v>
      </c>
      <c r="N1338" s="116" cm="1">
        <f t="array" ref="N1338:W1338">(TRANSPOSE(MMULT(幕後結果!$AB$37:$AK$46, TRANSPOSE(N337:W337))))</f>
        <v>-8.564552497978975E-2</v>
      </c>
      <c r="O1338" s="116">
        <v>0.53240273500057111</v>
      </c>
      <c r="P1338" s="116">
        <v>1.3695128350699357</v>
      </c>
      <c r="Q1338" s="116">
        <v>-0.17359945382583136</v>
      </c>
      <c r="R1338" s="116">
        <v>-3.096462985662557E-2</v>
      </c>
      <c r="S1338" s="116">
        <v>2.0981506688963267</v>
      </c>
      <c r="T1338" s="116">
        <v>-0.82337231132879474</v>
      </c>
      <c r="U1338" s="116">
        <v>-0.22519232008241005</v>
      </c>
      <c r="V1338" s="116">
        <v>0.45272000175384852</v>
      </c>
      <c r="W1338" s="40">
        <v>-0.62432890348563896</v>
      </c>
    </row>
    <row r="1339" spans="1:23" ht="19">
      <c r="A1339" s="85">
        <v>337</v>
      </c>
      <c r="B1339" s="116">
        <v>0.79435706613592783</v>
      </c>
      <c r="C1339" s="116">
        <v>0.3914700282401522</v>
      </c>
      <c r="D1339" s="116">
        <v>0.20758897658598285</v>
      </c>
      <c r="E1339" s="116">
        <v>0.23667380187943099</v>
      </c>
      <c r="F1339" s="116">
        <v>0.11062710554979605</v>
      </c>
      <c r="G1339" s="116">
        <v>0.98256298568693734</v>
      </c>
      <c r="H1339" s="116">
        <v>0.3537452159651544</v>
      </c>
      <c r="I1339" s="116">
        <v>0.63046996307787939</v>
      </c>
      <c r="J1339" s="116">
        <v>0.97852026298391337</v>
      </c>
      <c r="K1339" s="48">
        <v>6.5346582017753452E-2</v>
      </c>
      <c r="M1339" s="41">
        <v>337</v>
      </c>
      <c r="N1339" s="116" cm="1">
        <f t="array" ref="N1339:W1339">(TRANSPOSE(MMULT(幕後結果!$AB$37:$AK$46, TRANSPOSE(N338:W338))))</f>
        <v>1.4914880339536774</v>
      </c>
      <c r="O1339" s="116">
        <v>-0.42574180725335309</v>
      </c>
      <c r="P1339" s="116">
        <v>1.3709041389089829</v>
      </c>
      <c r="Q1339" s="116">
        <v>-0.84713360896713563</v>
      </c>
      <c r="R1339" s="116">
        <v>7.9280270523278684E-2</v>
      </c>
      <c r="S1339" s="116">
        <v>-6.2497184215789446E-2</v>
      </c>
      <c r="T1339" s="116">
        <v>-0.68588300202243269</v>
      </c>
      <c r="U1339" s="116">
        <v>1.3749663580052216</v>
      </c>
      <c r="V1339" s="116">
        <v>-2.1098352955890864</v>
      </c>
      <c r="W1339" s="40">
        <v>-0.4235098598115794</v>
      </c>
    </row>
    <row r="1340" spans="1:23" ht="19">
      <c r="A1340" s="85">
        <v>338</v>
      </c>
      <c r="B1340" s="116">
        <v>0.91253772985032522</v>
      </c>
      <c r="C1340" s="116">
        <v>0.69935124140546745</v>
      </c>
      <c r="D1340" s="116">
        <v>0.92580011722538713</v>
      </c>
      <c r="E1340" s="116">
        <v>0.63282300185564644</v>
      </c>
      <c r="F1340" s="116">
        <v>0.50613329452532807</v>
      </c>
      <c r="G1340" s="116">
        <v>0.60181676695718944</v>
      </c>
      <c r="H1340" s="116">
        <v>0.68425010893959404</v>
      </c>
      <c r="I1340" s="116">
        <v>0.49952146301371902</v>
      </c>
      <c r="J1340" s="116">
        <v>6.6940951674207216E-2</v>
      </c>
      <c r="K1340" s="48">
        <v>0.70116203479702777</v>
      </c>
      <c r="M1340" s="41">
        <v>338</v>
      </c>
      <c r="N1340" s="116" cm="1">
        <f t="array" ref="N1340:W1340">(TRANSPOSE(MMULT(幕後結果!$AB$37:$AK$46, TRANSPOSE(N339:W339))))</f>
        <v>2.0270568429692237</v>
      </c>
      <c r="O1340" s="116">
        <v>1.0230344380363099</v>
      </c>
      <c r="P1340" s="116">
        <v>0.92261807975614296</v>
      </c>
      <c r="Q1340" s="116">
        <v>-0.92246369398559658</v>
      </c>
      <c r="R1340" s="116">
        <v>-1.6430971349459482</v>
      </c>
      <c r="S1340" s="116">
        <v>-0.18494256884247839</v>
      </c>
      <c r="T1340" s="116">
        <v>-0.39965211513565618</v>
      </c>
      <c r="U1340" s="116">
        <v>0.36478605375239348</v>
      </c>
      <c r="V1340" s="116">
        <v>-0.64804693489232001</v>
      </c>
      <c r="W1340" s="40">
        <v>-1.4071079509930298</v>
      </c>
    </row>
    <row r="1341" spans="1:23" ht="19">
      <c r="A1341" s="85">
        <v>339</v>
      </c>
      <c r="B1341" s="116">
        <v>0.77959996136733078</v>
      </c>
      <c r="C1341" s="116">
        <v>0.45835390631966555</v>
      </c>
      <c r="D1341" s="116">
        <v>0.88796416159200109</v>
      </c>
      <c r="E1341" s="116">
        <v>0.39834967338349991</v>
      </c>
      <c r="F1341" s="116">
        <v>0.53124344553433223</v>
      </c>
      <c r="G1341" s="116">
        <v>0.84181506634907133</v>
      </c>
      <c r="H1341" s="116">
        <v>0.60665604097958448</v>
      </c>
      <c r="I1341" s="116">
        <v>0.68707260055976027</v>
      </c>
      <c r="J1341" s="116">
        <v>0.13880023529910357</v>
      </c>
      <c r="K1341" s="48">
        <v>0.66954379707967915</v>
      </c>
      <c r="M1341" s="41">
        <v>339</v>
      </c>
      <c r="N1341" s="116" cm="1">
        <f t="array" ref="N1341:W1341">(TRANSPOSE(MMULT(幕後結果!$AB$37:$AK$46, TRANSPOSE(N340:W340))))</f>
        <v>0.92985010990855432</v>
      </c>
      <c r="O1341" s="116">
        <v>0.73144171946874359</v>
      </c>
      <c r="P1341" s="116">
        <v>2.4712547769571085</v>
      </c>
      <c r="Q1341" s="116">
        <v>-0.34942565325495029</v>
      </c>
      <c r="R1341" s="116">
        <v>0.26127488089295703</v>
      </c>
      <c r="S1341" s="116">
        <v>0.47088536747138299</v>
      </c>
      <c r="T1341" s="116">
        <v>8.1014226666543537E-2</v>
      </c>
      <c r="U1341" s="116">
        <v>-0.12407694246023937</v>
      </c>
      <c r="V1341" s="116">
        <v>1.253757841577591</v>
      </c>
      <c r="W1341" s="40">
        <v>-1.2570254952690012</v>
      </c>
    </row>
    <row r="1342" spans="1:23" ht="19">
      <c r="A1342" s="85">
        <v>340</v>
      </c>
      <c r="B1342" s="116">
        <v>0.52717763046401989</v>
      </c>
      <c r="C1342" s="116">
        <v>0.76824780088935452</v>
      </c>
      <c r="D1342" s="116">
        <v>0.99258702199210425</v>
      </c>
      <c r="E1342" s="116">
        <v>4.6579748504718133E-3</v>
      </c>
      <c r="F1342" s="116">
        <v>0.87466289447989443</v>
      </c>
      <c r="G1342" s="116">
        <v>0.73556507966956208</v>
      </c>
      <c r="H1342" s="116">
        <v>0.7061424536887364</v>
      </c>
      <c r="I1342" s="116">
        <v>0.82971873373339222</v>
      </c>
      <c r="J1342" s="116">
        <v>0.22489781094893369</v>
      </c>
      <c r="K1342" s="48">
        <v>0.89032738624871754</v>
      </c>
      <c r="M1342" s="41">
        <v>340</v>
      </c>
      <c r="N1342" s="116" cm="1">
        <f t="array" ref="N1342:W1342">(TRANSPOSE(MMULT(幕後結果!$AB$37:$AK$46, TRANSPOSE(N341:W341))))</f>
        <v>1.6422992233670932</v>
      </c>
      <c r="O1342" s="116">
        <v>-0.32391537441461249</v>
      </c>
      <c r="P1342" s="116">
        <v>1.1976008986038313</v>
      </c>
      <c r="Q1342" s="116">
        <v>0.15652012772197885</v>
      </c>
      <c r="R1342" s="116">
        <v>0.62074563503349534</v>
      </c>
      <c r="S1342" s="116">
        <v>0.52854961142871337</v>
      </c>
      <c r="T1342" s="116">
        <v>-1.1890785467503286</v>
      </c>
      <c r="U1342" s="116">
        <v>0.99505901472865377</v>
      </c>
      <c r="V1342" s="116">
        <v>1.3084170338455055</v>
      </c>
      <c r="W1342" s="40">
        <v>-0.13138113869301843</v>
      </c>
    </row>
    <row r="1343" spans="1:23" ht="19">
      <c r="A1343" s="85">
        <v>341</v>
      </c>
      <c r="B1343" s="116">
        <v>0.54409791596479562</v>
      </c>
      <c r="C1343" s="116">
        <v>0.9086846174643759</v>
      </c>
      <c r="D1343" s="116">
        <v>0.68700631426884673</v>
      </c>
      <c r="E1343" s="116">
        <v>0.60789868358683097</v>
      </c>
      <c r="F1343" s="116">
        <v>0.88905965367390838</v>
      </c>
      <c r="G1343" s="116">
        <v>0.73524334113763401</v>
      </c>
      <c r="H1343" s="116">
        <v>0.11261070441987764</v>
      </c>
      <c r="I1343" s="116">
        <v>0.45209143758776871</v>
      </c>
      <c r="J1343" s="116">
        <v>0.85834544524837497</v>
      </c>
      <c r="K1343" s="48">
        <v>4.6356083260832293E-2</v>
      </c>
      <c r="M1343" s="41">
        <v>341</v>
      </c>
      <c r="N1343" s="116" cm="1">
        <f t="array" ref="N1343:W1343">(TRANSPOSE(MMULT(幕後結果!$AB$37:$AK$46, TRANSPOSE(N342:W342))))</f>
        <v>0.15342517294437441</v>
      </c>
      <c r="O1343" s="116">
        <v>0.81883961670648686</v>
      </c>
      <c r="P1343" s="116">
        <v>0.92083006179460469</v>
      </c>
      <c r="Q1343" s="116">
        <v>1.1255893548217701</v>
      </c>
      <c r="R1343" s="116">
        <v>0.41158023649784686</v>
      </c>
      <c r="S1343" s="116">
        <v>-0.50111248238205863</v>
      </c>
      <c r="T1343" s="116">
        <v>2.6439652327641725</v>
      </c>
      <c r="U1343" s="116">
        <v>4.6667697847796064E-2</v>
      </c>
      <c r="V1343" s="116">
        <v>1.6399849140004776</v>
      </c>
      <c r="W1343" s="40">
        <v>-0.37718726137474456</v>
      </c>
    </row>
    <row r="1344" spans="1:23" ht="19">
      <c r="A1344" s="85">
        <v>342</v>
      </c>
      <c r="B1344" s="116">
        <v>0.91667683548147361</v>
      </c>
      <c r="C1344" s="116">
        <v>0.29879609282239672</v>
      </c>
      <c r="D1344" s="116">
        <v>0.47194417329777782</v>
      </c>
      <c r="E1344" s="116">
        <v>0.2867560885752487</v>
      </c>
      <c r="F1344" s="116">
        <v>0.14370138258601761</v>
      </c>
      <c r="G1344" s="116">
        <v>2.5310594942330455E-2</v>
      </c>
      <c r="H1344" s="116">
        <v>0.46587347742242846</v>
      </c>
      <c r="I1344" s="116">
        <v>0.60717188470550609</v>
      </c>
      <c r="J1344" s="116">
        <v>0.56514905461940135</v>
      </c>
      <c r="K1344" s="48">
        <v>6.586627306578352E-2</v>
      </c>
      <c r="M1344" s="41">
        <v>342</v>
      </c>
      <c r="N1344" s="116" cm="1">
        <f t="array" ref="N1344:W1344">(TRANSPOSE(MMULT(幕後結果!$AB$37:$AK$46, TRANSPOSE(N343:W343))))</f>
        <v>-0.57826675043449582</v>
      </c>
      <c r="O1344" s="116">
        <v>-2.2613328513043078</v>
      </c>
      <c r="P1344" s="116">
        <v>-1.2912892324732121</v>
      </c>
      <c r="Q1344" s="116">
        <v>-2.4129299641966511</v>
      </c>
      <c r="R1344" s="116">
        <v>-0.10869050650833745</v>
      </c>
      <c r="S1344" s="116">
        <v>-2.3090131242964369</v>
      </c>
      <c r="T1344" s="116">
        <v>0.31810479579268391</v>
      </c>
      <c r="U1344" s="116">
        <v>-0.39341599391601223</v>
      </c>
      <c r="V1344" s="116">
        <v>-0.35507350715225439</v>
      </c>
      <c r="W1344" s="40">
        <v>-0.58986176399807788</v>
      </c>
    </row>
    <row r="1345" spans="1:23" ht="19">
      <c r="A1345" s="85">
        <v>343</v>
      </c>
      <c r="B1345" s="116">
        <v>0.77170626237456408</v>
      </c>
      <c r="C1345" s="116">
        <v>0.39398016976991412</v>
      </c>
      <c r="D1345" s="116">
        <v>0.13268940684191777</v>
      </c>
      <c r="E1345" s="116">
        <v>0.61183925714253684</v>
      </c>
      <c r="F1345" s="116">
        <v>0.83445246907576864</v>
      </c>
      <c r="G1345" s="116">
        <v>0.38926482359774583</v>
      </c>
      <c r="H1345" s="116">
        <v>0.69217181815626416</v>
      </c>
      <c r="I1345" s="116">
        <v>0.85885541299940726</v>
      </c>
      <c r="J1345" s="116">
        <v>0.83331235322853114</v>
      </c>
      <c r="K1345" s="48">
        <v>0.33161792621462083</v>
      </c>
      <c r="M1345" s="41">
        <v>343</v>
      </c>
      <c r="N1345" s="116" cm="1">
        <f t="array" ref="N1345:W1345">(TRANSPOSE(MMULT(幕後結果!$AB$37:$AK$46, TRANSPOSE(N344:W344))))</f>
        <v>-1.1102772187328156</v>
      </c>
      <c r="O1345" s="116">
        <v>-0.18812478181222991</v>
      </c>
      <c r="P1345" s="116">
        <v>0.4554526880801717</v>
      </c>
      <c r="Q1345" s="116">
        <v>-1.2543468627021452</v>
      </c>
      <c r="R1345" s="116">
        <v>0.78359957775385425</v>
      </c>
      <c r="S1345" s="116">
        <v>-0.94394685150026003</v>
      </c>
      <c r="T1345" s="116">
        <v>-0.24769522860610643</v>
      </c>
      <c r="U1345" s="116">
        <v>-1.3215657232076021</v>
      </c>
      <c r="V1345" s="116">
        <v>-0.10934856452205283</v>
      </c>
      <c r="W1345" s="40">
        <v>-1.4657889379205791</v>
      </c>
    </row>
    <row r="1346" spans="1:23" ht="19">
      <c r="A1346" s="85">
        <v>344</v>
      </c>
      <c r="B1346" s="116">
        <v>0.2956591261008954</v>
      </c>
      <c r="C1346" s="116">
        <v>0.1848430007965578</v>
      </c>
      <c r="D1346" s="116">
        <v>0.86423137495348556</v>
      </c>
      <c r="E1346" s="116">
        <v>0.98417487104847257</v>
      </c>
      <c r="F1346" s="116">
        <v>0.20837054095623508</v>
      </c>
      <c r="G1346" s="116">
        <v>0.91090190077118449</v>
      </c>
      <c r="H1346" s="116">
        <v>0.35704132154133195</v>
      </c>
      <c r="I1346" s="116">
        <v>0.2957968093120289</v>
      </c>
      <c r="J1346" s="116">
        <v>0.59688931892045027</v>
      </c>
      <c r="K1346" s="48">
        <v>0.82715943099701739</v>
      </c>
      <c r="M1346" s="41">
        <v>344</v>
      </c>
      <c r="N1346" s="116" cm="1">
        <f t="array" ref="N1346:W1346">(TRANSPOSE(MMULT(幕後結果!$AB$37:$AK$46, TRANSPOSE(N345:W345))))</f>
        <v>1.0345185777054837</v>
      </c>
      <c r="O1346" s="116">
        <v>0.74099530126607094</v>
      </c>
      <c r="P1346" s="116">
        <v>-0.98318828278650272</v>
      </c>
      <c r="Q1346" s="116">
        <v>-0.34682954533372268</v>
      </c>
      <c r="R1346" s="116">
        <v>-0.65915921035005631</v>
      </c>
      <c r="S1346" s="116">
        <v>7.6873243671604932E-2</v>
      </c>
      <c r="T1346" s="116">
        <v>0.3206465153699733</v>
      </c>
      <c r="U1346" s="116">
        <v>-1.2645295112183312</v>
      </c>
      <c r="V1346" s="116">
        <v>0.11290150699440496</v>
      </c>
      <c r="W1346" s="40">
        <v>-0.39893018278603459</v>
      </c>
    </row>
    <row r="1347" spans="1:23" ht="19">
      <c r="A1347" s="85">
        <v>345</v>
      </c>
      <c r="B1347" s="116">
        <v>0.95141082804050625</v>
      </c>
      <c r="C1347" s="116">
        <v>8.1790873716026224E-2</v>
      </c>
      <c r="D1347" s="116">
        <v>0.38836630789152249</v>
      </c>
      <c r="E1347" s="116">
        <v>0.90612682312487336</v>
      </c>
      <c r="F1347" s="116">
        <v>0.37261080061833463</v>
      </c>
      <c r="G1347" s="116">
        <v>0.53429232121924075</v>
      </c>
      <c r="H1347" s="116">
        <v>0.52554776694972705</v>
      </c>
      <c r="I1347" s="116">
        <v>0.12096813091661018</v>
      </c>
      <c r="J1347" s="116">
        <v>0.51920386343907765</v>
      </c>
      <c r="K1347" s="48">
        <v>1.3792726465963634E-2</v>
      </c>
      <c r="M1347" s="41">
        <v>345</v>
      </c>
      <c r="N1347" s="116" cm="1">
        <f t="array" ref="N1347:W1347">(TRANSPOSE(MMULT(幕後結果!$AB$37:$AK$46, TRANSPOSE(N346:W346))))</f>
        <v>-0.2990382782714357</v>
      </c>
      <c r="O1347" s="116">
        <v>0.29534550990304692</v>
      </c>
      <c r="P1347" s="116">
        <v>0.2602777995686516</v>
      </c>
      <c r="Q1347" s="116">
        <v>-0.40209360246558251</v>
      </c>
      <c r="R1347" s="116">
        <v>-1.2315815225155029</v>
      </c>
      <c r="S1347" s="116">
        <v>-0.32319527450510799</v>
      </c>
      <c r="T1347" s="116">
        <v>1.5271275210384322E-2</v>
      </c>
      <c r="U1347" s="116">
        <v>-0.97481577584413204</v>
      </c>
      <c r="V1347" s="116">
        <v>0.35736479024883477</v>
      </c>
      <c r="W1347" s="40">
        <v>0.10072905908058211</v>
      </c>
    </row>
    <row r="1348" spans="1:23" ht="19">
      <c r="A1348" s="85">
        <v>346</v>
      </c>
      <c r="B1348" s="116">
        <v>0.11495603673985655</v>
      </c>
      <c r="C1348" s="116">
        <v>0.31083326437640491</v>
      </c>
      <c r="D1348" s="116">
        <v>1.1213407685102705E-2</v>
      </c>
      <c r="E1348" s="116">
        <v>3.7033465614088046E-2</v>
      </c>
      <c r="F1348" s="116">
        <v>0.44705190342006107</v>
      </c>
      <c r="G1348" s="116">
        <v>0.99691083178466799</v>
      </c>
      <c r="H1348" s="116">
        <v>0.18551485610501794</v>
      </c>
      <c r="I1348" s="116">
        <v>0.76800815828151703</v>
      </c>
      <c r="J1348" s="116">
        <v>0.91477043237047551</v>
      </c>
      <c r="K1348" s="48">
        <v>4.9148895286976968E-2</v>
      </c>
      <c r="M1348" s="41">
        <v>346</v>
      </c>
      <c r="N1348" s="116" cm="1">
        <f t="array" ref="N1348:W1348">(TRANSPOSE(MMULT(幕後結果!$AB$37:$AK$46, TRANSPOSE(N347:W347))))</f>
        <v>0.70609998634316185</v>
      </c>
      <c r="O1348" s="116">
        <v>0.85448108272745271</v>
      </c>
      <c r="P1348" s="116">
        <v>-0.13442396106173826</v>
      </c>
      <c r="Q1348" s="116">
        <v>0.87510572955177068</v>
      </c>
      <c r="R1348" s="116">
        <v>0.17181408647922969</v>
      </c>
      <c r="S1348" s="116">
        <v>-0.5147089204494365</v>
      </c>
      <c r="T1348" s="116">
        <v>1.0147022011264506</v>
      </c>
      <c r="U1348" s="116">
        <v>1.2343850178339146</v>
      </c>
      <c r="V1348" s="116">
        <v>0.31833283965709197</v>
      </c>
      <c r="W1348" s="40">
        <v>0.93918676857044281</v>
      </c>
    </row>
    <row r="1349" spans="1:23" ht="19">
      <c r="A1349" s="85">
        <v>347</v>
      </c>
      <c r="B1349" s="116">
        <v>0.41895481642719012</v>
      </c>
      <c r="C1349" s="116">
        <v>0.21430999230136871</v>
      </c>
      <c r="D1349" s="116">
        <v>0.47059901746557031</v>
      </c>
      <c r="E1349" s="116">
        <v>0.88106794679950773</v>
      </c>
      <c r="F1349" s="116">
        <v>8.7557674542589226E-2</v>
      </c>
      <c r="G1349" s="116">
        <v>0.98178431602520488</v>
      </c>
      <c r="H1349" s="116">
        <v>0.68164800976054107</v>
      </c>
      <c r="I1349" s="116">
        <v>5.5186778477964271E-2</v>
      </c>
      <c r="J1349" s="116">
        <v>0.51069311950663643</v>
      </c>
      <c r="K1349" s="48">
        <v>0.96638897596513873</v>
      </c>
      <c r="M1349" s="41">
        <v>347</v>
      </c>
      <c r="N1349" s="116" cm="1">
        <f t="array" ref="N1349:W1349">(TRANSPOSE(MMULT(幕後結果!$AB$37:$AK$46, TRANSPOSE(N348:W348))))</f>
        <v>0.2004131558075572</v>
      </c>
      <c r="O1349" s="116">
        <v>-0.562485053926014</v>
      </c>
      <c r="P1349" s="116">
        <v>4.3455713712698421E-2</v>
      </c>
      <c r="Q1349" s="116">
        <v>0.36359630386753433</v>
      </c>
      <c r="R1349" s="116">
        <v>1.1173669939037394</v>
      </c>
      <c r="S1349" s="116">
        <v>9.27118527202732E-2</v>
      </c>
      <c r="T1349" s="116">
        <v>0.84784689989856599</v>
      </c>
      <c r="U1349" s="116">
        <v>0.4573449225421154</v>
      </c>
      <c r="V1349" s="116">
        <v>0.44212421774775029</v>
      </c>
      <c r="W1349" s="40">
        <v>-0.4536211623652574</v>
      </c>
    </row>
    <row r="1350" spans="1:23" ht="19">
      <c r="A1350" s="85">
        <v>348</v>
      </c>
      <c r="B1350" s="116">
        <v>0.28472806160365782</v>
      </c>
      <c r="C1350" s="116">
        <v>0.9625202458231239</v>
      </c>
      <c r="D1350" s="116">
        <v>0.50857368591578034</v>
      </c>
      <c r="E1350" s="116">
        <v>0.32647853273501526</v>
      </c>
      <c r="F1350" s="116">
        <v>0.70119042318989711</v>
      </c>
      <c r="G1350" s="116">
        <v>0.62577413982288643</v>
      </c>
      <c r="H1350" s="116">
        <v>0.69582133420152803</v>
      </c>
      <c r="I1350" s="116">
        <v>1.123128707960297E-2</v>
      </c>
      <c r="J1350" s="116">
        <v>0.96992748274002127</v>
      </c>
      <c r="K1350" s="48">
        <v>0.31163995888302343</v>
      </c>
      <c r="M1350" s="41">
        <v>348</v>
      </c>
      <c r="N1350" s="116" cm="1">
        <f t="array" ref="N1350:W1350">(TRANSPOSE(MMULT(幕後結果!$AB$37:$AK$46, TRANSPOSE(N349:W349))))</f>
        <v>-0.2129471852183204</v>
      </c>
      <c r="O1350" s="116">
        <v>-0.1371041375705021</v>
      </c>
      <c r="P1350" s="116">
        <v>-0.28309262170571897</v>
      </c>
      <c r="Q1350" s="116">
        <v>0.60763745603796071</v>
      </c>
      <c r="R1350" s="116">
        <v>0.75505290008181691</v>
      </c>
      <c r="S1350" s="116">
        <v>-0.84928007817668549</v>
      </c>
      <c r="T1350" s="116">
        <v>-0.52291117991759495</v>
      </c>
      <c r="U1350" s="116">
        <v>9.9366148891784342E-2</v>
      </c>
      <c r="V1350" s="116">
        <v>-0.25737243853328334</v>
      </c>
      <c r="W1350" s="40">
        <v>0.4449387748470639</v>
      </c>
    </row>
    <row r="1351" spans="1:23" ht="19">
      <c r="A1351" s="85">
        <v>349</v>
      </c>
      <c r="B1351" s="116">
        <v>0.15323125779814095</v>
      </c>
      <c r="C1351" s="116">
        <v>0.43153614182975608</v>
      </c>
      <c r="D1351" s="116">
        <v>0.11028238064424545</v>
      </c>
      <c r="E1351" s="116">
        <v>0.80530653952085851</v>
      </c>
      <c r="F1351" s="116">
        <v>0.37895295623649261</v>
      </c>
      <c r="G1351" s="116">
        <v>0.93773473602490487</v>
      </c>
      <c r="H1351" s="116">
        <v>0.5904444193394498</v>
      </c>
      <c r="I1351" s="116">
        <v>8.0552771594950334E-2</v>
      </c>
      <c r="J1351" s="116">
        <v>0.78682452465359831</v>
      </c>
      <c r="K1351" s="48">
        <v>0.21857996971946614</v>
      </c>
      <c r="M1351" s="41">
        <v>349</v>
      </c>
      <c r="N1351" s="116" cm="1">
        <f t="array" ref="N1351:W1351">(TRANSPOSE(MMULT(幕後結果!$AB$37:$AK$46, TRANSPOSE(N350:W350))))</f>
        <v>0.66301401583833186</v>
      </c>
      <c r="O1351" s="116">
        <v>0.26383828866302106</v>
      </c>
      <c r="P1351" s="116">
        <v>1.2142967145367094</v>
      </c>
      <c r="Q1351" s="116">
        <v>0.91725366406578113</v>
      </c>
      <c r="R1351" s="116">
        <v>1.1584899214643967</v>
      </c>
      <c r="S1351" s="116">
        <v>-0.934275153446259</v>
      </c>
      <c r="T1351" s="116">
        <v>1.1283085626607035</v>
      </c>
      <c r="U1351" s="116">
        <v>0.35211720284833758</v>
      </c>
      <c r="V1351" s="116">
        <v>0.6090598188419164</v>
      </c>
      <c r="W1351" s="40">
        <v>-0.53261552825124303</v>
      </c>
    </row>
    <row r="1352" spans="1:23" ht="19">
      <c r="A1352" s="85">
        <v>350</v>
      </c>
      <c r="B1352" s="116">
        <v>0.74597975008076611</v>
      </c>
      <c r="C1352" s="116">
        <v>0.2628485433052925</v>
      </c>
      <c r="D1352" s="116">
        <v>0.41518223669717313</v>
      </c>
      <c r="E1352" s="116">
        <v>0.84698961489110802</v>
      </c>
      <c r="F1352" s="116">
        <v>0.67319550460070876</v>
      </c>
      <c r="G1352" s="116">
        <v>0.9930587510415072</v>
      </c>
      <c r="H1352" s="116">
        <v>0.79527889071807323</v>
      </c>
      <c r="I1352" s="116">
        <v>3.969848035856649E-2</v>
      </c>
      <c r="J1352" s="116">
        <v>0.54721652440219426</v>
      </c>
      <c r="K1352" s="48">
        <v>0.41771556815566524</v>
      </c>
      <c r="M1352" s="41">
        <v>350</v>
      </c>
      <c r="N1352" s="116" cm="1">
        <f t="array" ref="N1352:W1352">(TRANSPOSE(MMULT(幕後結果!$AB$37:$AK$46, TRANSPOSE(N351:W351))))</f>
        <v>1.5501241920364195</v>
      </c>
      <c r="O1352" s="116">
        <v>-0.66749707409659864</v>
      </c>
      <c r="P1352" s="116">
        <v>1.4696951570353549</v>
      </c>
      <c r="Q1352" s="116">
        <v>-3.4903983105817653E-2</v>
      </c>
      <c r="R1352" s="116">
        <v>0.9982022930310952</v>
      </c>
      <c r="S1352" s="116">
        <v>1.0263697292620213</v>
      </c>
      <c r="T1352" s="116">
        <v>-0.64792326364366293</v>
      </c>
      <c r="U1352" s="116">
        <v>1.1073611590083523</v>
      </c>
      <c r="V1352" s="116">
        <v>0.69222378722787847</v>
      </c>
      <c r="W1352" s="40">
        <v>1.7050408717277306</v>
      </c>
    </row>
    <row r="1353" spans="1:23" ht="19">
      <c r="A1353" s="85">
        <v>351</v>
      </c>
      <c r="B1353" s="116">
        <v>0.77952499275479492</v>
      </c>
      <c r="C1353" s="116">
        <v>0.69815903044970717</v>
      </c>
      <c r="D1353" s="116">
        <v>0.59810750037515681</v>
      </c>
      <c r="E1353" s="116">
        <v>0.65315588672911473</v>
      </c>
      <c r="F1353" s="116">
        <v>0.76320534989876632</v>
      </c>
      <c r="G1353" s="116">
        <v>0.95112038013295019</v>
      </c>
      <c r="H1353" s="116">
        <v>0.79033120282172975</v>
      </c>
      <c r="I1353" s="116">
        <v>0.78220170931033928</v>
      </c>
      <c r="J1353" s="116">
        <v>0.3280108588683821</v>
      </c>
      <c r="K1353" s="48">
        <v>0.88992901987297079</v>
      </c>
      <c r="M1353" s="41">
        <v>351</v>
      </c>
      <c r="N1353" s="116" cm="1">
        <f t="array" ref="N1353:W1353">(TRANSPOSE(MMULT(幕後結果!$AB$37:$AK$46, TRANSPOSE(N352:W352))))</f>
        <v>-1.2989136171634375</v>
      </c>
      <c r="O1353" s="116">
        <v>-0.50604574275712078</v>
      </c>
      <c r="P1353" s="116">
        <v>-1.0161250303238689</v>
      </c>
      <c r="Q1353" s="116">
        <v>-0.69317559992134092</v>
      </c>
      <c r="R1353" s="116">
        <v>-1.0241356400970878</v>
      </c>
      <c r="S1353" s="116">
        <v>-1.5748125756995739</v>
      </c>
      <c r="T1353" s="116">
        <v>0.20863922091396189</v>
      </c>
      <c r="U1353" s="116">
        <v>0.3985085596325102</v>
      </c>
      <c r="V1353" s="116">
        <v>-0.87895564394881287</v>
      </c>
      <c r="W1353" s="40">
        <v>-1.3194278833318516</v>
      </c>
    </row>
    <row r="1354" spans="1:23" ht="19">
      <c r="A1354" s="85">
        <v>352</v>
      </c>
      <c r="B1354" s="116">
        <v>0.1615268800906704</v>
      </c>
      <c r="C1354" s="116">
        <v>0.63841210975355978</v>
      </c>
      <c r="D1354" s="116">
        <v>0.55363285040579591</v>
      </c>
      <c r="E1354" s="116">
        <v>0.7482670204218469</v>
      </c>
      <c r="F1354" s="116">
        <v>0.27630808098059689</v>
      </c>
      <c r="G1354" s="116">
        <v>0.442944819893208</v>
      </c>
      <c r="H1354" s="116">
        <v>0.41805048052541349</v>
      </c>
      <c r="I1354" s="116">
        <v>0.21503014781008911</v>
      </c>
      <c r="J1354" s="116">
        <v>0.4226252017401948</v>
      </c>
      <c r="K1354" s="48">
        <v>0.37167559107311976</v>
      </c>
      <c r="M1354" s="41">
        <v>352</v>
      </c>
      <c r="N1354" s="116" cm="1">
        <f t="array" ref="N1354:W1354">(TRANSPOSE(MMULT(幕後結果!$AB$37:$AK$46, TRANSPOSE(N353:W353))))</f>
        <v>1.2946906976944677</v>
      </c>
      <c r="O1354" s="116">
        <v>2.0372129068363778</v>
      </c>
      <c r="P1354" s="116">
        <v>2.2412977662512561</v>
      </c>
      <c r="Q1354" s="116">
        <v>0.87581959849201285</v>
      </c>
      <c r="R1354" s="116">
        <v>0.65327360742109053</v>
      </c>
      <c r="S1354" s="116">
        <v>0.3358400266772727</v>
      </c>
      <c r="T1354" s="116">
        <v>-0.74705508691737799</v>
      </c>
      <c r="U1354" s="116">
        <v>1.3306696321243905</v>
      </c>
      <c r="V1354" s="116">
        <v>2.1450206747632534</v>
      </c>
      <c r="W1354" s="40">
        <v>0.90114521445971985</v>
      </c>
    </row>
    <row r="1355" spans="1:23" ht="19">
      <c r="A1355" s="85">
        <v>353</v>
      </c>
      <c r="B1355" s="116">
        <v>0.44145779390664974</v>
      </c>
      <c r="C1355" s="116">
        <v>0.20588537078525126</v>
      </c>
      <c r="D1355" s="116">
        <v>0.79642827974282127</v>
      </c>
      <c r="E1355" s="116">
        <v>0.27989104909642837</v>
      </c>
      <c r="F1355" s="116">
        <v>0.26414577573234732</v>
      </c>
      <c r="G1355" s="116">
        <v>0.85630521636711188</v>
      </c>
      <c r="H1355" s="116">
        <v>0.26147564000747514</v>
      </c>
      <c r="I1355" s="116">
        <v>0.17774479471464621</v>
      </c>
      <c r="J1355" s="116">
        <v>0.40357541472668079</v>
      </c>
      <c r="K1355" s="48">
        <v>0.22269363067212278</v>
      </c>
      <c r="M1355" s="41">
        <v>353</v>
      </c>
      <c r="N1355" s="116" cm="1">
        <f t="array" ref="N1355:W1355">(TRANSPOSE(MMULT(幕後結果!$AB$37:$AK$46, TRANSPOSE(N354:W354))))</f>
        <v>0.99343842610872912</v>
      </c>
      <c r="O1355" s="116">
        <v>1.4953710645709721</v>
      </c>
      <c r="P1355" s="116">
        <v>0.81173061986899198</v>
      </c>
      <c r="Q1355" s="116">
        <v>-0.67865136738498655</v>
      </c>
      <c r="R1355" s="116">
        <v>1.4859239598348783</v>
      </c>
      <c r="S1355" s="116">
        <v>2.1952635995364882</v>
      </c>
      <c r="T1355" s="116">
        <v>0.29146944363764093</v>
      </c>
      <c r="U1355" s="116">
        <v>0.79947383035563613</v>
      </c>
      <c r="V1355" s="116">
        <v>1.9809791606408482</v>
      </c>
      <c r="W1355" s="40">
        <v>0.34376243515374627</v>
      </c>
    </row>
    <row r="1356" spans="1:23" ht="19">
      <c r="A1356" s="85">
        <v>354</v>
      </c>
      <c r="B1356" s="116">
        <v>0.46609400680464086</v>
      </c>
      <c r="C1356" s="116">
        <v>0.13247201317750235</v>
      </c>
      <c r="D1356" s="116">
        <v>0.53896906105187359</v>
      </c>
      <c r="E1356" s="116">
        <v>0.5364811612595517</v>
      </c>
      <c r="F1356" s="116">
        <v>0.28997723229534533</v>
      </c>
      <c r="G1356" s="116">
        <v>8.2767228844613516E-2</v>
      </c>
      <c r="H1356" s="116">
        <v>0.12143638324122152</v>
      </c>
      <c r="I1356" s="116">
        <v>0.76000996917348984</v>
      </c>
      <c r="J1356" s="116">
        <v>0.34118475359892475</v>
      </c>
      <c r="K1356" s="48">
        <v>0.26523999663297126</v>
      </c>
      <c r="M1356" s="41">
        <v>354</v>
      </c>
      <c r="N1356" s="116" cm="1">
        <f t="array" ref="N1356:W1356">(TRANSPOSE(MMULT(幕後結果!$AB$37:$AK$46, TRANSPOSE(N355:W355))))</f>
        <v>0.53645719046003393</v>
      </c>
      <c r="O1356" s="116">
        <v>0.94645763933946414</v>
      </c>
      <c r="P1356" s="116">
        <v>0.72470844840255966</v>
      </c>
      <c r="Q1356" s="116">
        <v>0.55262113306388316</v>
      </c>
      <c r="R1356" s="116">
        <v>-0.87312590882783603</v>
      </c>
      <c r="S1356" s="116">
        <v>-0.41586807927525599</v>
      </c>
      <c r="T1356" s="116">
        <v>-1.8629932229043142</v>
      </c>
      <c r="U1356" s="116">
        <v>-1.0141717853876773</v>
      </c>
      <c r="V1356" s="116">
        <v>-1.0801381567466488</v>
      </c>
      <c r="W1356" s="40">
        <v>-1.0585962506708564</v>
      </c>
    </row>
    <row r="1357" spans="1:23" ht="19">
      <c r="A1357" s="85">
        <v>355</v>
      </c>
      <c r="B1357" s="116">
        <v>0.42175777881836285</v>
      </c>
      <c r="C1357" s="116">
        <v>0.50508112893102597</v>
      </c>
      <c r="D1357" s="116">
        <v>0.28412206592825173</v>
      </c>
      <c r="E1357" s="116">
        <v>0.35404730695428266</v>
      </c>
      <c r="F1357" s="116">
        <v>0.41863247137692294</v>
      </c>
      <c r="G1357" s="116">
        <v>0.69925203130918545</v>
      </c>
      <c r="H1357" s="116">
        <v>6.6118104394704558E-2</v>
      </c>
      <c r="I1357" s="116">
        <v>0.9713039225978719</v>
      </c>
      <c r="J1357" s="116">
        <v>0.83353386159583653</v>
      </c>
      <c r="K1357" s="48">
        <v>5.4012213230956174E-2</v>
      </c>
      <c r="M1357" s="41">
        <v>355</v>
      </c>
      <c r="N1357" s="116" cm="1">
        <f t="array" ref="N1357:W1357">(TRANSPOSE(MMULT(幕後結果!$AB$37:$AK$46, TRANSPOSE(N356:W356))))</f>
        <v>-1.2784919783219755</v>
      </c>
      <c r="O1357" s="116">
        <v>-0.84915311796248805</v>
      </c>
      <c r="P1357" s="116">
        <v>-0.26302372685832598</v>
      </c>
      <c r="Q1357" s="116">
        <v>0.5236465529029779</v>
      </c>
      <c r="R1357" s="116">
        <v>-1.2963869890613158</v>
      </c>
      <c r="S1357" s="116">
        <v>-1.7094270790992767</v>
      </c>
      <c r="T1357" s="116">
        <v>-0.38520303355587743</v>
      </c>
      <c r="U1357" s="116">
        <v>-0.54672993116864821</v>
      </c>
      <c r="V1357" s="116">
        <v>1.7601804520248852</v>
      </c>
      <c r="W1357" s="40">
        <v>-1.1590738563608993</v>
      </c>
    </row>
    <row r="1358" spans="1:23" ht="19">
      <c r="A1358" s="85">
        <v>356</v>
      </c>
      <c r="B1358" s="116">
        <v>0.79057000595547477</v>
      </c>
      <c r="C1358" s="116">
        <v>0.98421907947422049</v>
      </c>
      <c r="D1358" s="116">
        <v>0.89973538255111385</v>
      </c>
      <c r="E1358" s="116">
        <v>0.96592322854601398</v>
      </c>
      <c r="F1358" s="116">
        <v>0.48881550250103412</v>
      </c>
      <c r="G1358" s="116">
        <v>0.84664551719145686</v>
      </c>
      <c r="H1358" s="116">
        <v>0.72997488586606796</v>
      </c>
      <c r="I1358" s="116">
        <v>0.21000628346452799</v>
      </c>
      <c r="J1358" s="116">
        <v>0.21022231726880403</v>
      </c>
      <c r="K1358" s="48">
        <v>0.75080534867969639</v>
      </c>
      <c r="M1358" s="41">
        <v>356</v>
      </c>
      <c r="N1358" s="116" cm="1">
        <f t="array" ref="N1358:W1358">(TRANSPOSE(MMULT(幕後結果!$AB$37:$AK$46, TRANSPOSE(N357:W357))))</f>
        <v>-1.5104661588659194</v>
      </c>
      <c r="O1358" s="116">
        <v>-0.44847418522989557</v>
      </c>
      <c r="P1358" s="116">
        <v>-0.11948412061960645</v>
      </c>
      <c r="Q1358" s="116">
        <v>-1.3876393179515862</v>
      </c>
      <c r="R1358" s="116">
        <v>-0.25634228101754963</v>
      </c>
      <c r="S1358" s="116">
        <v>-0.6591844110037649</v>
      </c>
      <c r="T1358" s="116">
        <v>-0.30761552746204446</v>
      </c>
      <c r="U1358" s="116">
        <v>-0.49376072505991775</v>
      </c>
      <c r="V1358" s="116">
        <v>-0.38979009605572135</v>
      </c>
      <c r="W1358" s="40">
        <v>-0.26015420189549943</v>
      </c>
    </row>
    <row r="1359" spans="1:23" ht="19">
      <c r="A1359" s="85">
        <v>357</v>
      </c>
      <c r="B1359" s="116">
        <v>0.77168464530922964</v>
      </c>
      <c r="C1359" s="116">
        <v>0.92105386144862522</v>
      </c>
      <c r="D1359" s="116">
        <v>0.17657814295063923</v>
      </c>
      <c r="E1359" s="116">
        <v>0.1646227946305443</v>
      </c>
      <c r="F1359" s="116">
        <v>0.83390019391027259</v>
      </c>
      <c r="G1359" s="116">
        <v>0.76033001205017858</v>
      </c>
      <c r="H1359" s="116">
        <v>0.89218883096098489</v>
      </c>
      <c r="I1359" s="116">
        <v>0.58231362158992761</v>
      </c>
      <c r="J1359" s="116">
        <v>0.32023418420067817</v>
      </c>
      <c r="K1359" s="48">
        <v>0.81730293904424367</v>
      </c>
      <c r="M1359" s="41">
        <v>357</v>
      </c>
      <c r="N1359" s="116" cm="1">
        <f t="array" ref="N1359:W1359">(TRANSPOSE(MMULT(幕後結果!$AB$37:$AK$46, TRANSPOSE(N358:W358))))</f>
        <v>1.3134457351498556</v>
      </c>
      <c r="O1359" s="116">
        <v>1.3652021606581388</v>
      </c>
      <c r="P1359" s="116">
        <v>0.78021282264646308</v>
      </c>
      <c r="Q1359" s="116">
        <v>0.69095695189286765</v>
      </c>
      <c r="R1359" s="116">
        <v>-0.20286300411803737</v>
      </c>
      <c r="S1359" s="116">
        <v>0.60895950081152972</v>
      </c>
      <c r="T1359" s="116">
        <v>-0.95675658516407536</v>
      </c>
      <c r="U1359" s="116">
        <v>0.37488377923091826</v>
      </c>
      <c r="V1359" s="116">
        <v>1.0210601870794658</v>
      </c>
      <c r="W1359" s="40">
        <v>-5.7474013134269919E-3</v>
      </c>
    </row>
    <row r="1360" spans="1:23" ht="19">
      <c r="A1360" s="85">
        <v>358</v>
      </c>
      <c r="B1360" s="116">
        <v>0.51292983652284274</v>
      </c>
      <c r="C1360" s="116">
        <v>0.92670388539020743</v>
      </c>
      <c r="D1360" s="116">
        <v>0.46286236787088364</v>
      </c>
      <c r="E1360" s="116">
        <v>0.69924200648503398</v>
      </c>
      <c r="F1360" s="116">
        <v>0.75818640704090923</v>
      </c>
      <c r="G1360" s="116">
        <v>0.71632364017950323</v>
      </c>
      <c r="H1360" s="116">
        <v>0.15244796479925404</v>
      </c>
      <c r="I1360" s="116">
        <v>0.23393049199501403</v>
      </c>
      <c r="J1360" s="116">
        <v>0.95955373810001898</v>
      </c>
      <c r="K1360" s="48">
        <v>0.86517929264789184</v>
      </c>
      <c r="M1360" s="41">
        <v>358</v>
      </c>
      <c r="N1360" s="116" cm="1">
        <f t="array" ref="N1360:W1360">(TRANSPOSE(MMULT(幕後結果!$AB$37:$AK$46, TRANSPOSE(N359:W359))))</f>
        <v>0.52535293255093185</v>
      </c>
      <c r="O1360" s="116">
        <v>1.8101666879252465</v>
      </c>
      <c r="P1360" s="116">
        <v>0.54526757818708749</v>
      </c>
      <c r="Q1360" s="116">
        <v>-0.654738897048186</v>
      </c>
      <c r="R1360" s="116">
        <v>-0.98216302731451199</v>
      </c>
      <c r="S1360" s="116">
        <v>1.5862564339726837</v>
      </c>
      <c r="T1360" s="116">
        <v>-1.8643118453653602</v>
      </c>
      <c r="U1360" s="116">
        <v>-0.5799338173423787</v>
      </c>
      <c r="V1360" s="116">
        <v>-0.14485143918105756</v>
      </c>
      <c r="W1360" s="40">
        <v>-0.6043193496070528</v>
      </c>
    </row>
    <row r="1361" spans="1:23" ht="19">
      <c r="A1361" s="85">
        <v>359</v>
      </c>
      <c r="B1361" s="116">
        <v>0.97274287242418911</v>
      </c>
      <c r="C1361" s="116">
        <v>0.17148376488697137</v>
      </c>
      <c r="D1361" s="116">
        <v>0.5547175786319587</v>
      </c>
      <c r="E1361" s="116">
        <v>0.74584498544133782</v>
      </c>
      <c r="F1361" s="116">
        <v>3.0100916636544905E-2</v>
      </c>
      <c r="G1361" s="116">
        <v>0.37811053780271675</v>
      </c>
      <c r="H1361" s="116">
        <v>0.6526011489260819</v>
      </c>
      <c r="I1361" s="116">
        <v>4.1705775394635491E-2</v>
      </c>
      <c r="J1361" s="116">
        <v>0.61700944933275137</v>
      </c>
      <c r="K1361" s="48">
        <v>0.99954498315248186</v>
      </c>
      <c r="M1361" s="41">
        <v>359</v>
      </c>
      <c r="N1361" s="116" cm="1">
        <f t="array" ref="N1361:W1361">(TRANSPOSE(MMULT(幕後結果!$AB$37:$AK$46, TRANSPOSE(N360:W360))))</f>
        <v>-0.3031361380888058</v>
      </c>
      <c r="O1361" s="116">
        <v>0.17387628006701197</v>
      </c>
      <c r="P1361" s="116">
        <v>-0.11082767028441497</v>
      </c>
      <c r="Q1361" s="116">
        <v>-0.46309686482478085</v>
      </c>
      <c r="R1361" s="116">
        <v>-1.3462111008545898</v>
      </c>
      <c r="S1361" s="116">
        <v>2.7492061400388346E-2</v>
      </c>
      <c r="T1361" s="116">
        <v>1.0289931572854427</v>
      </c>
      <c r="U1361" s="116">
        <v>3.3003753247713929E-2</v>
      </c>
      <c r="V1361" s="116">
        <v>-1.0037609417477982</v>
      </c>
      <c r="W1361" s="40">
        <v>0.96658621323441241</v>
      </c>
    </row>
    <row r="1362" spans="1:23" ht="19">
      <c r="A1362" s="85">
        <v>360</v>
      </c>
      <c r="B1362" s="116">
        <v>0.17541010900426701</v>
      </c>
      <c r="C1362" s="116">
        <v>0.61269628641242702</v>
      </c>
      <c r="D1362" s="116">
        <v>0.8818846046706903</v>
      </c>
      <c r="E1362" s="116">
        <v>0.56379239882103449</v>
      </c>
      <c r="F1362" s="116">
        <v>6.7026063131983671E-2</v>
      </c>
      <c r="G1362" s="116">
        <v>0.80101742323743275</v>
      </c>
      <c r="H1362" s="116">
        <v>0.10189009670926863</v>
      </c>
      <c r="I1362" s="116">
        <v>0.40928129016866843</v>
      </c>
      <c r="J1362" s="116">
        <v>0.36658271038178336</v>
      </c>
      <c r="K1362" s="48">
        <v>0.94406861002171016</v>
      </c>
      <c r="M1362" s="41">
        <v>360</v>
      </c>
      <c r="N1362" s="116" cm="1">
        <f t="array" ref="N1362:W1362">(TRANSPOSE(MMULT(幕後結果!$AB$37:$AK$46, TRANSPOSE(N361:W361))))</f>
        <v>-1.029643870652126</v>
      </c>
      <c r="O1362" s="116">
        <v>-0.61369695273727931</v>
      </c>
      <c r="P1362" s="116">
        <v>1.1857840720646315</v>
      </c>
      <c r="Q1362" s="116">
        <v>-1.2855134626018307</v>
      </c>
      <c r="R1362" s="116">
        <v>-0.35407951775583946</v>
      </c>
      <c r="S1362" s="116">
        <v>-0.12555766344387237</v>
      </c>
      <c r="T1362" s="116">
        <v>-0.76886496995774478</v>
      </c>
      <c r="U1362" s="116">
        <v>0.53251357380166164</v>
      </c>
      <c r="V1362" s="116">
        <v>-1.0267611820277915</v>
      </c>
      <c r="W1362" s="40">
        <v>-0.37817252077740138</v>
      </c>
    </row>
    <row r="1363" spans="1:23" ht="19">
      <c r="A1363" s="85">
        <v>361</v>
      </c>
      <c r="B1363" s="116">
        <v>0.79639501160637294</v>
      </c>
      <c r="C1363" s="116">
        <v>2.1453103202619506E-2</v>
      </c>
      <c r="D1363" s="116">
        <v>0.15077853821483056</v>
      </c>
      <c r="E1363" s="116">
        <v>0.34063436640023359</v>
      </c>
      <c r="F1363" s="116">
        <v>0.43480421702315541</v>
      </c>
      <c r="G1363" s="116">
        <v>0.89249990184820138</v>
      </c>
      <c r="H1363" s="116">
        <v>0.81673830960529847</v>
      </c>
      <c r="I1363" s="116">
        <v>0.18648901631743464</v>
      </c>
      <c r="J1363" s="116">
        <v>0.27881979553346548</v>
      </c>
      <c r="K1363" s="48">
        <v>0.72928659478419866</v>
      </c>
      <c r="M1363" s="41">
        <v>361</v>
      </c>
      <c r="N1363" s="116" cm="1">
        <f t="array" ref="N1363:W1363">(TRANSPOSE(MMULT(幕後結果!$AB$37:$AK$46, TRANSPOSE(N362:W362))))</f>
        <v>0.88278591793255834</v>
      </c>
      <c r="O1363" s="116">
        <v>-0.29383869498768755</v>
      </c>
      <c r="P1363" s="116">
        <v>0.22157820114907723</v>
      </c>
      <c r="Q1363" s="116">
        <v>-9.0777552675083195E-2</v>
      </c>
      <c r="R1363" s="116">
        <v>0.44111134246258377</v>
      </c>
      <c r="S1363" s="116">
        <v>5.5326632436416077E-2</v>
      </c>
      <c r="T1363" s="116">
        <v>-0.57594867680491735</v>
      </c>
      <c r="U1363" s="116">
        <v>0.56136327676280395</v>
      </c>
      <c r="V1363" s="116">
        <v>0.10355942185141492</v>
      </c>
      <c r="W1363" s="40">
        <v>-0.48510446003376773</v>
      </c>
    </row>
    <row r="1364" spans="1:23" ht="19">
      <c r="A1364" s="85">
        <v>362</v>
      </c>
      <c r="B1364" s="116">
        <v>0.62603867854876349</v>
      </c>
      <c r="C1364" s="116">
        <v>0.15016648921088005</v>
      </c>
      <c r="D1364" s="116">
        <v>0.72428498425501497</v>
      </c>
      <c r="E1364" s="116">
        <v>0.47758263427086733</v>
      </c>
      <c r="F1364" s="116">
        <v>0.47836253089129643</v>
      </c>
      <c r="G1364" s="116">
        <v>0.45929819118252468</v>
      </c>
      <c r="H1364" s="116">
        <v>0.83488827535812349</v>
      </c>
      <c r="I1364" s="116">
        <v>0.31579997723349029</v>
      </c>
      <c r="J1364" s="116">
        <v>0.65168852147898759</v>
      </c>
      <c r="K1364" s="48">
        <v>0.84814084271685508</v>
      </c>
      <c r="M1364" s="41">
        <v>362</v>
      </c>
      <c r="N1364" s="116" cm="1">
        <f t="array" ref="N1364:W1364">(TRANSPOSE(MMULT(幕後結果!$AB$37:$AK$46, TRANSPOSE(N363:W363))))</f>
        <v>-1.165278580144339</v>
      </c>
      <c r="O1364" s="116">
        <v>-0.87908014656985567</v>
      </c>
      <c r="P1364" s="116">
        <v>-0.29053232252616745</v>
      </c>
      <c r="Q1364" s="116">
        <v>-1.0187078418394395</v>
      </c>
      <c r="R1364" s="116">
        <v>-0.22531246571237432</v>
      </c>
      <c r="S1364" s="116">
        <v>-1.7443410808345046</v>
      </c>
      <c r="T1364" s="116">
        <v>1.1859633840965378</v>
      </c>
      <c r="U1364" s="116">
        <v>-1.3742467162228131</v>
      </c>
      <c r="V1364" s="116">
        <v>-0.66508445652681969</v>
      </c>
      <c r="W1364" s="40">
        <v>-0.56726014907059807</v>
      </c>
    </row>
    <row r="1365" spans="1:23" ht="19">
      <c r="A1365" s="85">
        <v>363</v>
      </c>
      <c r="B1365" s="116">
        <v>0.31571140298869427</v>
      </c>
      <c r="C1365" s="116">
        <v>0.35398193240201814</v>
      </c>
      <c r="D1365" s="116">
        <v>0.50740765226605622</v>
      </c>
      <c r="E1365" s="116">
        <v>8.8098235398834657E-3</v>
      </c>
      <c r="F1365" s="116">
        <v>0.39697820982492282</v>
      </c>
      <c r="G1365" s="116">
        <v>0.67993866159311067</v>
      </c>
      <c r="H1365" s="116">
        <v>2.195463258221908E-2</v>
      </c>
      <c r="I1365" s="116">
        <v>0.66575886763001502</v>
      </c>
      <c r="J1365" s="116">
        <v>1.0297176996516555E-3</v>
      </c>
      <c r="K1365" s="48">
        <v>0.83306824513454325</v>
      </c>
      <c r="M1365" s="41">
        <v>363</v>
      </c>
      <c r="N1365" s="116" cm="1">
        <f t="array" ref="N1365:W1365">(TRANSPOSE(MMULT(幕後結果!$AB$37:$AK$46, TRANSPOSE(N364:W364))))</f>
        <v>0.97171524985562252</v>
      </c>
      <c r="O1365" s="116">
        <v>-3.1949593661428355E-2</v>
      </c>
      <c r="P1365" s="116">
        <v>2.0731036812897194</v>
      </c>
      <c r="Q1365" s="116">
        <v>0.10973088488334638</v>
      </c>
      <c r="R1365" s="116">
        <v>-2.1811138583968637</v>
      </c>
      <c r="S1365" s="116">
        <v>-0.55164498978701915</v>
      </c>
      <c r="T1365" s="116">
        <v>-0.37518969004465508</v>
      </c>
      <c r="U1365" s="116">
        <v>-0.47487095220666736</v>
      </c>
      <c r="V1365" s="116">
        <v>1.2509192851102091</v>
      </c>
      <c r="W1365" s="40">
        <v>1.453963530822628</v>
      </c>
    </row>
    <row r="1366" spans="1:23" ht="19">
      <c r="A1366" s="85">
        <v>364</v>
      </c>
      <c r="B1366" s="116">
        <v>0.7351323477571996</v>
      </c>
      <c r="C1366" s="116">
        <v>0.65877576236433932</v>
      </c>
      <c r="D1366" s="116">
        <v>0.78455679612301865</v>
      </c>
      <c r="E1366" s="116">
        <v>3.1974976380838127E-2</v>
      </c>
      <c r="F1366" s="116">
        <v>0.75839509911505676</v>
      </c>
      <c r="G1366" s="116">
        <v>0.24344137094309071</v>
      </c>
      <c r="H1366" s="116">
        <v>0.63029847595692012</v>
      </c>
      <c r="I1366" s="116">
        <v>0.98436295221900694</v>
      </c>
      <c r="J1366" s="116">
        <v>0.68493250107874837</v>
      </c>
      <c r="K1366" s="48">
        <v>0.44602737119931413</v>
      </c>
      <c r="M1366" s="41">
        <v>364</v>
      </c>
      <c r="N1366" s="116" cm="1">
        <f t="array" ref="N1366:W1366">(TRANSPOSE(MMULT(幕後結果!$AB$37:$AK$46, TRANSPOSE(N365:W365))))</f>
        <v>0.42420060294887346</v>
      </c>
      <c r="O1366" s="116">
        <v>0.55754818445667842</v>
      </c>
      <c r="P1366" s="116">
        <v>1.072441281983771</v>
      </c>
      <c r="Q1366" s="116">
        <v>-1.307695559144824</v>
      </c>
      <c r="R1366" s="116">
        <v>-0.84374032445828295</v>
      </c>
      <c r="S1366" s="116">
        <v>7.9048929989276373E-2</v>
      </c>
      <c r="T1366" s="116">
        <v>-0.37260452478981909</v>
      </c>
      <c r="U1366" s="116">
        <v>-0.65864514753811487</v>
      </c>
      <c r="V1366" s="116">
        <v>0.71830465148856937</v>
      </c>
      <c r="W1366" s="40">
        <v>-0.71435570690018835</v>
      </c>
    </row>
    <row r="1367" spans="1:23" ht="19">
      <c r="A1367" s="85">
        <v>365</v>
      </c>
      <c r="B1367" s="116">
        <v>0.33160315039793375</v>
      </c>
      <c r="C1367" s="116">
        <v>0.58588959948936603</v>
      </c>
      <c r="D1367" s="116">
        <v>0.6866623455119425</v>
      </c>
      <c r="E1367" s="116">
        <v>0.3263558313166417</v>
      </c>
      <c r="F1367" s="116">
        <v>0.67840731642869501</v>
      </c>
      <c r="G1367" s="116">
        <v>0.82875973091225164</v>
      </c>
      <c r="H1367" s="116">
        <v>0.254995036203848</v>
      </c>
      <c r="I1367" s="116">
        <v>0.6003418419107367</v>
      </c>
      <c r="J1367" s="116">
        <v>0.45230719833879651</v>
      </c>
      <c r="K1367" s="48">
        <v>0.70735425662803197</v>
      </c>
      <c r="M1367" s="41">
        <v>365</v>
      </c>
      <c r="N1367" s="116" cm="1">
        <f t="array" ref="N1367:W1367">(TRANSPOSE(MMULT(幕後結果!$AB$37:$AK$46, TRANSPOSE(N366:W366))))</f>
        <v>1.6829200396092476</v>
      </c>
      <c r="O1367" s="116">
        <v>0.66643001018969938</v>
      </c>
      <c r="P1367" s="116">
        <v>1.4110726763345096</v>
      </c>
      <c r="Q1367" s="116">
        <v>1.4376192205471154</v>
      </c>
      <c r="R1367" s="116">
        <v>0.43316135336397477</v>
      </c>
      <c r="S1367" s="116">
        <v>0.42729472070923635</v>
      </c>
      <c r="T1367" s="116">
        <v>-1.0040003271956026</v>
      </c>
      <c r="U1367" s="116">
        <v>2.0905803857476455</v>
      </c>
      <c r="V1367" s="116">
        <v>-0.11893822009758151</v>
      </c>
      <c r="W1367" s="40">
        <v>1.0536932138384925</v>
      </c>
    </row>
    <row r="1368" spans="1:23" ht="19">
      <c r="A1368" s="85">
        <v>366</v>
      </c>
      <c r="B1368" s="116">
        <v>1.0382438430184049E-2</v>
      </c>
      <c r="C1368" s="116">
        <v>0.98488529650555812</v>
      </c>
      <c r="D1368" s="116">
        <v>0.33636291397599294</v>
      </c>
      <c r="E1368" s="116">
        <v>0.79698257485091628</v>
      </c>
      <c r="F1368" s="116">
        <v>0.86547402902143533</v>
      </c>
      <c r="G1368" s="116">
        <v>9.6312868600592516E-2</v>
      </c>
      <c r="H1368" s="116">
        <v>0.33949726736060204</v>
      </c>
      <c r="I1368" s="116">
        <v>0.26431191116138852</v>
      </c>
      <c r="J1368" s="116">
        <v>0.12635433029172716</v>
      </c>
      <c r="K1368" s="48">
        <v>0.4083475737089497</v>
      </c>
      <c r="M1368" s="41">
        <v>366</v>
      </c>
      <c r="N1368" s="116" cm="1">
        <f t="array" ref="N1368:W1368">(TRANSPOSE(MMULT(幕後結果!$AB$37:$AK$46, TRANSPOSE(N367:W367))))</f>
        <v>-0.55932923395858958</v>
      </c>
      <c r="O1368" s="116">
        <v>-0.35566157078942234</v>
      </c>
      <c r="P1368" s="116">
        <v>1.7482613202375374E-2</v>
      </c>
      <c r="Q1368" s="116">
        <v>0.58537534921571854</v>
      </c>
      <c r="R1368" s="116">
        <v>1.4987528749758507</v>
      </c>
      <c r="S1368" s="116">
        <v>1.0670716650703511</v>
      </c>
      <c r="T1368" s="116">
        <v>1.5906453602499024</v>
      </c>
      <c r="U1368" s="116">
        <v>0.99741366892429983</v>
      </c>
      <c r="V1368" s="116">
        <v>0.66605814217883419</v>
      </c>
      <c r="W1368" s="40">
        <v>2.7476994586771148</v>
      </c>
    </row>
    <row r="1369" spans="1:23" ht="19">
      <c r="A1369" s="85">
        <v>367</v>
      </c>
      <c r="B1369" s="116">
        <v>0.45507049895184015</v>
      </c>
      <c r="C1369" s="116">
        <v>0.43947341746554036</v>
      </c>
      <c r="D1369" s="116">
        <v>0.51158914833475766</v>
      </c>
      <c r="E1369" s="116">
        <v>0.84867745932911398</v>
      </c>
      <c r="F1369" s="116">
        <v>0.66583048059427186</v>
      </c>
      <c r="G1369" s="116">
        <v>0.96540048351222651</v>
      </c>
      <c r="H1369" s="116">
        <v>0.86136928260486401</v>
      </c>
      <c r="I1369" s="116">
        <v>0.88843560626100126</v>
      </c>
      <c r="J1369" s="116">
        <v>0.51039926035728556</v>
      </c>
      <c r="K1369" s="48">
        <v>5.5078121041211903E-2</v>
      </c>
      <c r="M1369" s="41">
        <v>367</v>
      </c>
      <c r="N1369" s="116" cm="1">
        <f t="array" ref="N1369:W1369">(TRANSPOSE(MMULT(幕後結果!$AB$37:$AK$46, TRANSPOSE(N368:W368))))</f>
        <v>-1.0712167301150033</v>
      </c>
      <c r="O1369" s="116">
        <v>-9.6754565763087219E-2</v>
      </c>
      <c r="P1369" s="116">
        <v>0.15788814504524851</v>
      </c>
      <c r="Q1369" s="116">
        <v>0.5334982912519266</v>
      </c>
      <c r="R1369" s="116">
        <v>-0.89539187018216171</v>
      </c>
      <c r="S1369" s="116">
        <v>0.26601676760299925</v>
      </c>
      <c r="T1369" s="116">
        <v>0.16734862171649018</v>
      </c>
      <c r="U1369" s="116">
        <v>-0.26849892473823039</v>
      </c>
      <c r="V1369" s="116">
        <v>7.8378797670559885E-2</v>
      </c>
      <c r="W1369" s="40">
        <v>0.36755933610781427</v>
      </c>
    </row>
    <row r="1370" spans="1:23" ht="19">
      <c r="A1370" s="85">
        <v>368</v>
      </c>
      <c r="B1370" s="116">
        <v>0.66684404995281898</v>
      </c>
      <c r="C1370" s="116">
        <v>0.15765084966533549</v>
      </c>
      <c r="D1370" s="116">
        <v>0.28173605551228365</v>
      </c>
      <c r="E1370" s="116">
        <v>0.1710109695131361</v>
      </c>
      <c r="F1370" s="116">
        <v>9.3662184584810682E-3</v>
      </c>
      <c r="G1370" s="116">
        <v>0.7238676846914085</v>
      </c>
      <c r="H1370" s="116">
        <v>0.10341292721895856</v>
      </c>
      <c r="I1370" s="116">
        <v>0.81684573628686596</v>
      </c>
      <c r="J1370" s="116">
        <v>0.72138592025194637</v>
      </c>
      <c r="K1370" s="48">
        <v>0.52472032033158067</v>
      </c>
      <c r="M1370" s="41">
        <v>368</v>
      </c>
      <c r="N1370" s="116" cm="1">
        <f t="array" ref="N1370:W1370">(TRANSPOSE(MMULT(幕後結果!$AB$37:$AK$46, TRANSPOSE(N369:W369))))</f>
        <v>-0.50510418992214412</v>
      </c>
      <c r="O1370" s="116">
        <v>-0.80410306128423636</v>
      </c>
      <c r="P1370" s="116">
        <v>-1.1751089300913495</v>
      </c>
      <c r="Q1370" s="116">
        <v>-0.70467735223982086</v>
      </c>
      <c r="R1370" s="116">
        <v>-0.30660794514860135</v>
      </c>
      <c r="S1370" s="116">
        <v>0.52151113611433364</v>
      </c>
      <c r="T1370" s="116">
        <v>8.9673313159059853E-2</v>
      </c>
      <c r="U1370" s="116">
        <v>0.76554125683023322</v>
      </c>
      <c r="V1370" s="116">
        <v>-1.1205522427631298</v>
      </c>
      <c r="W1370" s="40">
        <v>0.26946322725921024</v>
      </c>
    </row>
    <row r="1371" spans="1:23" ht="19">
      <c r="A1371" s="85">
        <v>369</v>
      </c>
      <c r="B1371" s="116">
        <v>0.8006126341333637</v>
      </c>
      <c r="C1371" s="116">
        <v>0.47631629165229961</v>
      </c>
      <c r="D1371" s="116">
        <v>8.5354668621624219E-2</v>
      </c>
      <c r="E1371" s="116">
        <v>0.72362301226236658</v>
      </c>
      <c r="F1371" s="116">
        <v>0.93032656496492816</v>
      </c>
      <c r="G1371" s="116">
        <v>0.11634400740493467</v>
      </c>
      <c r="H1371" s="116">
        <v>0.3289935847901635</v>
      </c>
      <c r="I1371" s="116">
        <v>0.28725067502035762</v>
      </c>
      <c r="J1371" s="116">
        <v>0.81915735277728952</v>
      </c>
      <c r="K1371" s="48">
        <v>0.15135104823810464</v>
      </c>
      <c r="M1371" s="41">
        <v>369</v>
      </c>
      <c r="N1371" s="116" cm="1">
        <f t="array" ref="N1371:W1371">(TRANSPOSE(MMULT(幕後結果!$AB$37:$AK$46, TRANSPOSE(N370:W370))))</f>
        <v>0.64561082686872895</v>
      </c>
      <c r="O1371" s="116">
        <v>0.88073889581586018</v>
      </c>
      <c r="P1371" s="116">
        <v>0.98740651990313277</v>
      </c>
      <c r="Q1371" s="116">
        <v>-1.4528630952043935</v>
      </c>
      <c r="R1371" s="116">
        <v>-0.70732724679442383</v>
      </c>
      <c r="S1371" s="116">
        <v>0.37413403597399153</v>
      </c>
      <c r="T1371" s="116">
        <v>0.5581608669065703</v>
      </c>
      <c r="U1371" s="116">
        <v>-0.79016070657909265</v>
      </c>
      <c r="V1371" s="116">
        <v>-0.25372733171324258</v>
      </c>
      <c r="W1371" s="40">
        <v>-1.1549183980381457</v>
      </c>
    </row>
    <row r="1372" spans="1:23" ht="19">
      <c r="A1372" s="85">
        <v>370</v>
      </c>
      <c r="B1372" s="116">
        <v>0.56938491086942156</v>
      </c>
      <c r="C1372" s="116">
        <v>0.18825706074700133</v>
      </c>
      <c r="D1372" s="116">
        <v>0.2425462629987003</v>
      </c>
      <c r="E1372" s="116">
        <v>0.76158015337419993</v>
      </c>
      <c r="F1372" s="116">
        <v>0.16958093706010557</v>
      </c>
      <c r="G1372" s="116">
        <v>0.20907394472227048</v>
      </c>
      <c r="H1372" s="116">
        <v>5.4193494602486014E-2</v>
      </c>
      <c r="I1372" s="116">
        <v>1.086879204108615E-2</v>
      </c>
      <c r="J1372" s="116">
        <v>0.96177669617586425</v>
      </c>
      <c r="K1372" s="48">
        <v>0.88401529048264615</v>
      </c>
      <c r="M1372" s="41">
        <v>370</v>
      </c>
      <c r="N1372" s="116" cm="1">
        <f t="array" ref="N1372:W1372">(TRANSPOSE(MMULT(幕後結果!$AB$37:$AK$46, TRANSPOSE(N371:W371))))</f>
        <v>-1.0978921110072537</v>
      </c>
      <c r="O1372" s="116">
        <v>0.64096566315854131</v>
      </c>
      <c r="P1372" s="116">
        <v>-0.65368155292898877</v>
      </c>
      <c r="Q1372" s="116">
        <v>0.91321161044041221</v>
      </c>
      <c r="R1372" s="116">
        <v>0.56285722661869464</v>
      </c>
      <c r="S1372" s="116">
        <v>-0.34681187771213262</v>
      </c>
      <c r="T1372" s="116">
        <v>-0.55427714089147617</v>
      </c>
      <c r="U1372" s="116">
        <v>-1.4651862046718416</v>
      </c>
      <c r="V1372" s="116">
        <v>-0.51845449210729944</v>
      </c>
      <c r="W1372" s="40">
        <v>6.7721556980943537E-2</v>
      </c>
    </row>
    <row r="1373" spans="1:23" ht="19">
      <c r="A1373" s="85">
        <v>371</v>
      </c>
      <c r="B1373" s="116">
        <v>0.26381582281560845</v>
      </c>
      <c r="C1373" s="116">
        <v>0.47649457224533798</v>
      </c>
      <c r="D1373" s="116">
        <v>0.78467635272062708</v>
      </c>
      <c r="E1373" s="116">
        <v>0.23840488781464941</v>
      </c>
      <c r="F1373" s="116">
        <v>0.40861061657218345</v>
      </c>
      <c r="G1373" s="116">
        <v>0.19257581087458342</v>
      </c>
      <c r="H1373" s="116">
        <v>0.78441327379997472</v>
      </c>
      <c r="I1373" s="116">
        <v>0.3145273142503775</v>
      </c>
      <c r="J1373" s="116">
        <v>9.2438349748345638E-2</v>
      </c>
      <c r="K1373" s="48">
        <v>9.8170276845215731E-2</v>
      </c>
      <c r="M1373" s="41">
        <v>371</v>
      </c>
      <c r="N1373" s="116" cm="1">
        <f t="array" ref="N1373:W1373">(TRANSPOSE(MMULT(幕後結果!$AB$37:$AK$46, TRANSPOSE(N372:W372))))</f>
        <v>0.14598321825385555</v>
      </c>
      <c r="O1373" s="116">
        <v>-0.20621323020874882</v>
      </c>
      <c r="P1373" s="116">
        <v>0.81460795990324519</v>
      </c>
      <c r="Q1373" s="116">
        <v>0.197594083010489</v>
      </c>
      <c r="R1373" s="116">
        <v>1.6379484862109273E-2</v>
      </c>
      <c r="S1373" s="116">
        <v>1.3107194538913998</v>
      </c>
      <c r="T1373" s="116">
        <v>1.1186538256083796</v>
      </c>
      <c r="U1373" s="116">
        <v>-0.86261917818897604</v>
      </c>
      <c r="V1373" s="116">
        <v>-1.8488135281441065</v>
      </c>
      <c r="W1373" s="40">
        <v>0.76947985246915374</v>
      </c>
    </row>
    <row r="1374" spans="1:23" ht="19">
      <c r="A1374" s="85">
        <v>372</v>
      </c>
      <c r="B1374" s="116">
        <v>5.366513620931701E-2</v>
      </c>
      <c r="C1374" s="116">
        <v>0.86810254378152751</v>
      </c>
      <c r="D1374" s="116">
        <v>0.84260446701078018</v>
      </c>
      <c r="E1374" s="116">
        <v>0.76262923116196113</v>
      </c>
      <c r="F1374" s="116">
        <v>0.70480107631520439</v>
      </c>
      <c r="G1374" s="116">
        <v>0.25752133795459398</v>
      </c>
      <c r="H1374" s="116">
        <v>0.23813669095821277</v>
      </c>
      <c r="I1374" s="116">
        <v>0.41928298158957378</v>
      </c>
      <c r="J1374" s="116">
        <v>0.91223303361894437</v>
      </c>
      <c r="K1374" s="48">
        <v>0.98677221164888462</v>
      </c>
      <c r="M1374" s="41">
        <v>372</v>
      </c>
      <c r="N1374" s="116" cm="1">
        <f t="array" ref="N1374:W1374">(TRANSPOSE(MMULT(幕後結果!$AB$37:$AK$46, TRANSPOSE(N373:W373))))</f>
        <v>1.6168542585940568</v>
      </c>
      <c r="O1374" s="116">
        <v>1.1804497752956498</v>
      </c>
      <c r="P1374" s="116">
        <v>1.0794513207077323</v>
      </c>
      <c r="Q1374" s="116">
        <v>2.3911991915729902</v>
      </c>
      <c r="R1374" s="116">
        <v>0.22324593428388895</v>
      </c>
      <c r="S1374" s="116">
        <v>0.29375965916800123</v>
      </c>
      <c r="T1374" s="116">
        <v>-0.14895187751016425</v>
      </c>
      <c r="U1374" s="116">
        <v>0.15967423645005119</v>
      </c>
      <c r="V1374" s="116">
        <v>-0.61731801989525126</v>
      </c>
      <c r="W1374" s="40">
        <v>0.58723804505264643</v>
      </c>
    </row>
    <row r="1375" spans="1:23" ht="19">
      <c r="A1375" s="85">
        <v>373</v>
      </c>
      <c r="B1375" s="116">
        <v>0.10037465249650035</v>
      </c>
      <c r="C1375" s="116">
        <v>0.29899820290573009</v>
      </c>
      <c r="D1375" s="116">
        <v>0.68756492864507623</v>
      </c>
      <c r="E1375" s="116">
        <v>4.8562262735327932E-2</v>
      </c>
      <c r="F1375" s="116">
        <v>0.89883710524354687</v>
      </c>
      <c r="G1375" s="116">
        <v>0.62662363571934576</v>
      </c>
      <c r="H1375" s="116">
        <v>0.17211133488487662</v>
      </c>
      <c r="I1375" s="116">
        <v>0.59581994303534169</v>
      </c>
      <c r="J1375" s="116">
        <v>0.43461382480770938</v>
      </c>
      <c r="K1375" s="48">
        <v>0.66981141584102621</v>
      </c>
      <c r="M1375" s="41">
        <v>373</v>
      </c>
      <c r="N1375" s="116" cm="1">
        <f t="array" ref="N1375:W1375">(TRANSPOSE(MMULT(幕後結果!$AB$37:$AK$46, TRANSPOSE(N374:W374))))</f>
        <v>-0.51342509017021565</v>
      </c>
      <c r="O1375" s="116">
        <v>-0.50264867331501728</v>
      </c>
      <c r="P1375" s="116">
        <v>-0.99947662069498433</v>
      </c>
      <c r="Q1375" s="116">
        <v>0.70786075891875466</v>
      </c>
      <c r="R1375" s="116">
        <v>1.5737686143719667</v>
      </c>
      <c r="S1375" s="116">
        <v>-0.57795526594857471</v>
      </c>
      <c r="T1375" s="116">
        <v>-9.7097794400543114E-2</v>
      </c>
      <c r="U1375" s="116">
        <v>0.86087729760277787</v>
      </c>
      <c r="V1375" s="116">
        <v>-1.1374935462276248</v>
      </c>
      <c r="W1375" s="40">
        <v>1.5951948291709743</v>
      </c>
    </row>
    <row r="1376" spans="1:23" ht="19">
      <c r="A1376" s="85">
        <v>374</v>
      </c>
      <c r="B1376" s="116">
        <v>0.32214969266854832</v>
      </c>
      <c r="C1376" s="116">
        <v>0.3030211326054737</v>
      </c>
      <c r="D1376" s="116">
        <v>0.36593838905797926</v>
      </c>
      <c r="E1376" s="116">
        <v>0.62281840910435138</v>
      </c>
      <c r="F1376" s="116">
        <v>0.58449700337731025</v>
      </c>
      <c r="G1376" s="116">
        <v>0.20800344641707502</v>
      </c>
      <c r="H1376" s="116">
        <v>0.28353505329447892</v>
      </c>
      <c r="I1376" s="116">
        <v>0.78025148565149327</v>
      </c>
      <c r="J1376" s="116">
        <v>0.88083601799132683</v>
      </c>
      <c r="K1376" s="48">
        <v>0.22070944312041263</v>
      </c>
      <c r="M1376" s="41">
        <v>374</v>
      </c>
      <c r="N1376" s="116" cm="1">
        <f t="array" ref="N1376:W1376">(TRANSPOSE(MMULT(幕後結果!$AB$37:$AK$46, TRANSPOSE(N375:W375))))</f>
        <v>0.29162408442213983</v>
      </c>
      <c r="O1376" s="116">
        <v>-0.77222903862787218</v>
      </c>
      <c r="P1376" s="116">
        <v>-0.64150583355866719</v>
      </c>
      <c r="Q1376" s="116">
        <v>1.0742552235257627</v>
      </c>
      <c r="R1376" s="116">
        <v>-0.63581497753989047</v>
      </c>
      <c r="S1376" s="116">
        <v>-1.1068150895068085</v>
      </c>
      <c r="T1376" s="116">
        <v>0.78880936697507054</v>
      </c>
      <c r="U1376" s="116">
        <v>5.9291131647079817E-2</v>
      </c>
      <c r="V1376" s="116">
        <v>0.17105688623437626</v>
      </c>
      <c r="W1376" s="40">
        <v>1.2238436124154535</v>
      </c>
    </row>
    <row r="1377" spans="1:23" ht="19">
      <c r="A1377" s="85">
        <v>375</v>
      </c>
      <c r="B1377" s="116">
        <v>0.28438386958268103</v>
      </c>
      <c r="C1377" s="116">
        <v>0.79064959101848076</v>
      </c>
      <c r="D1377" s="116">
        <v>0.10083689682507613</v>
      </c>
      <c r="E1377" s="116">
        <v>2.1544359843763461E-2</v>
      </c>
      <c r="F1377" s="116">
        <v>0.60771994786378447</v>
      </c>
      <c r="G1377" s="116">
        <v>0.4021530786525771</v>
      </c>
      <c r="H1377" s="116">
        <v>0.70323127699301491</v>
      </c>
      <c r="I1377" s="116">
        <v>6.8887232842800072E-2</v>
      </c>
      <c r="J1377" s="116">
        <v>0.92782163638984971</v>
      </c>
      <c r="K1377" s="48">
        <v>0.25770085334401971</v>
      </c>
      <c r="M1377" s="41">
        <v>375</v>
      </c>
      <c r="N1377" s="116" cm="1">
        <f t="array" ref="N1377:W1377">(TRANSPOSE(MMULT(幕後結果!$AB$37:$AK$46, TRANSPOSE(N376:W376))))</f>
        <v>0.407124853960453</v>
      </c>
      <c r="O1377" s="116">
        <v>-1.033874760028187</v>
      </c>
      <c r="P1377" s="116">
        <v>0.99987029751681633</v>
      </c>
      <c r="Q1377" s="116">
        <v>-2.1261788491709059</v>
      </c>
      <c r="R1377" s="116">
        <v>-0.4383753060692791</v>
      </c>
      <c r="S1377" s="116">
        <v>1.230041673665518</v>
      </c>
      <c r="T1377" s="116">
        <v>-0.63513381488712772</v>
      </c>
      <c r="U1377" s="116">
        <v>1.1943141166764575</v>
      </c>
      <c r="V1377" s="116">
        <v>0.22080733145883019</v>
      </c>
      <c r="W1377" s="40">
        <v>-1.3476348175987847</v>
      </c>
    </row>
    <row r="1378" spans="1:23" ht="19">
      <c r="A1378" s="85">
        <v>376</v>
      </c>
      <c r="B1378" s="116">
        <v>0.25277588199434997</v>
      </c>
      <c r="C1378" s="116">
        <v>0.99783980738404532</v>
      </c>
      <c r="D1378" s="116">
        <v>0.40420137594893712</v>
      </c>
      <c r="E1378" s="116">
        <v>7.2175097327527693E-2</v>
      </c>
      <c r="F1378" s="116">
        <v>0.4186444630162891</v>
      </c>
      <c r="G1378" s="116">
        <v>0.25024617346562317</v>
      </c>
      <c r="H1378" s="116">
        <v>0.65935711358356719</v>
      </c>
      <c r="I1378" s="116">
        <v>0.88733371688463025</v>
      </c>
      <c r="J1378" s="116">
        <v>0.71937153801651155</v>
      </c>
      <c r="K1378" s="48">
        <v>0.1448346240405296</v>
      </c>
      <c r="M1378" s="41">
        <v>376</v>
      </c>
      <c r="N1378" s="116" cm="1">
        <f t="array" ref="N1378:W1378">(TRANSPOSE(MMULT(幕後結果!$AB$37:$AK$46, TRANSPOSE(N377:W377))))</f>
        <v>-1.0252210205920878</v>
      </c>
      <c r="O1378" s="116">
        <v>0.9312623773690698</v>
      </c>
      <c r="P1378" s="116">
        <v>-0.11174994641131483</v>
      </c>
      <c r="Q1378" s="116">
        <v>-0.99190762446218683</v>
      </c>
      <c r="R1378" s="116">
        <v>-0.19164919368875932</v>
      </c>
      <c r="S1378" s="116">
        <v>-1.4024157374421913</v>
      </c>
      <c r="T1378" s="116">
        <v>0.76959158299348129</v>
      </c>
      <c r="U1378" s="116">
        <v>-0.25062858469733656</v>
      </c>
      <c r="V1378" s="116">
        <v>0.4175619848226817</v>
      </c>
      <c r="W1378" s="40">
        <v>0.27363351984834561</v>
      </c>
    </row>
    <row r="1379" spans="1:23" ht="19">
      <c r="A1379" s="85">
        <v>377</v>
      </c>
      <c r="B1379" s="116">
        <v>0.31352420099643141</v>
      </c>
      <c r="C1379" s="116">
        <v>0.1633535779748172</v>
      </c>
      <c r="D1379" s="116">
        <v>0.86661428466485746</v>
      </c>
      <c r="E1379" s="116">
        <v>0.75219174320621174</v>
      </c>
      <c r="F1379" s="116">
        <v>0.88111183886810807</v>
      </c>
      <c r="G1379" s="116">
        <v>8.4480721260260516E-4</v>
      </c>
      <c r="H1379" s="116">
        <v>0.62853623022957139</v>
      </c>
      <c r="I1379" s="116">
        <v>0.96799310951848216</v>
      </c>
      <c r="J1379" s="116">
        <v>0.82346303935193044</v>
      </c>
      <c r="K1379" s="48">
        <v>0.22056545972736741</v>
      </c>
      <c r="M1379" s="41">
        <v>377</v>
      </c>
      <c r="N1379" s="116" cm="1">
        <f t="array" ref="N1379:W1379">(TRANSPOSE(MMULT(幕後結果!$AB$37:$AK$46, TRANSPOSE(N378:W378))))</f>
        <v>0.82503830827956937</v>
      </c>
      <c r="O1379" s="116">
        <v>0.62904350839739842</v>
      </c>
      <c r="P1379" s="116">
        <v>1.485345899625742</v>
      </c>
      <c r="Q1379" s="116">
        <v>1.5407574152397603</v>
      </c>
      <c r="R1379" s="116">
        <v>1.0069663467314651</v>
      </c>
      <c r="S1379" s="116">
        <v>-0.98008105057374495</v>
      </c>
      <c r="T1379" s="116">
        <v>0.31037532694573405</v>
      </c>
      <c r="U1379" s="116">
        <v>-0.71709058225856948</v>
      </c>
      <c r="V1379" s="116">
        <v>0.14591909284770241</v>
      </c>
      <c r="W1379" s="40">
        <v>0.76140808224815237</v>
      </c>
    </row>
    <row r="1380" spans="1:23" ht="19">
      <c r="A1380" s="85">
        <v>378</v>
      </c>
      <c r="B1380" s="116">
        <v>0.43416759126310689</v>
      </c>
      <c r="C1380" s="116">
        <v>0.47918872162261117</v>
      </c>
      <c r="D1380" s="116">
        <v>0.20089907053520339</v>
      </c>
      <c r="E1380" s="116">
        <v>0.54594555303835612</v>
      </c>
      <c r="F1380" s="116">
        <v>0.48114713002792087</v>
      </c>
      <c r="G1380" s="116">
        <v>1.7396159689730739E-2</v>
      </c>
      <c r="H1380" s="116">
        <v>0.4070471312275139</v>
      </c>
      <c r="I1380" s="116">
        <v>0.6865515915719671</v>
      </c>
      <c r="J1380" s="116">
        <v>0.14972349256717488</v>
      </c>
      <c r="K1380" s="48">
        <v>0.34025199473030021</v>
      </c>
      <c r="M1380" s="41">
        <v>378</v>
      </c>
      <c r="N1380" s="116" cm="1">
        <f t="array" ref="N1380:W1380">(TRANSPOSE(MMULT(幕後結果!$AB$37:$AK$46, TRANSPOSE(N379:W379))))</f>
        <v>0.73102821591541323</v>
      </c>
      <c r="O1380" s="116">
        <v>0.47483579700055473</v>
      </c>
      <c r="P1380" s="116">
        <v>1.22429418104542</v>
      </c>
      <c r="Q1380" s="116">
        <v>0.74279627723405917</v>
      </c>
      <c r="R1380" s="116">
        <v>0.65390799945785949</v>
      </c>
      <c r="S1380" s="116">
        <v>0.60085991004129091</v>
      </c>
      <c r="T1380" s="116">
        <v>0.76175010524883024</v>
      </c>
      <c r="U1380" s="116">
        <v>0.85693752879989438</v>
      </c>
      <c r="V1380" s="116">
        <v>1.8545732854571151</v>
      </c>
      <c r="W1380" s="40">
        <v>1.4927331480162991</v>
      </c>
    </row>
    <row r="1381" spans="1:23" ht="19">
      <c r="A1381" s="85">
        <v>379</v>
      </c>
      <c r="B1381" s="116">
        <v>0.26753870757345033</v>
      </c>
      <c r="C1381" s="116">
        <v>0.88463698929822177</v>
      </c>
      <c r="D1381" s="116">
        <v>0.41214082737999247</v>
      </c>
      <c r="E1381" s="116">
        <v>0.83723229007162892</v>
      </c>
      <c r="F1381" s="116">
        <v>0.99075860918824987</v>
      </c>
      <c r="G1381" s="116">
        <v>0.20227523910925949</v>
      </c>
      <c r="H1381" s="116">
        <v>3.4712570648828045E-2</v>
      </c>
      <c r="I1381" s="116">
        <v>0.83957959959350026</v>
      </c>
      <c r="J1381" s="116">
        <v>0.78894378628276085</v>
      </c>
      <c r="K1381" s="48">
        <v>0.78050954607043921</v>
      </c>
      <c r="M1381" s="41">
        <v>379</v>
      </c>
      <c r="N1381" s="116" cm="1">
        <f t="array" ref="N1381:W1381">(TRANSPOSE(MMULT(幕後結果!$AB$37:$AK$46, TRANSPOSE(N380:W380))))</f>
        <v>-0.99226341380240324</v>
      </c>
      <c r="O1381" s="116">
        <v>-0.44949264449679138</v>
      </c>
      <c r="P1381" s="116">
        <v>3.0581614147651037E-2</v>
      </c>
      <c r="Q1381" s="116">
        <v>-1.7709399350838939</v>
      </c>
      <c r="R1381" s="116">
        <v>-0.49568460448759699</v>
      </c>
      <c r="S1381" s="116">
        <v>-8.6141907429296671E-2</v>
      </c>
      <c r="T1381" s="116">
        <v>0.39202390383632446</v>
      </c>
      <c r="U1381" s="116">
        <v>-1.2019634955294802</v>
      </c>
      <c r="V1381" s="116">
        <v>-0.32874676522102803</v>
      </c>
      <c r="W1381" s="40">
        <v>-1.1842324948098542</v>
      </c>
    </row>
    <row r="1382" spans="1:23" ht="19">
      <c r="A1382" s="85">
        <v>380</v>
      </c>
      <c r="B1382" s="116">
        <v>0.75123929121677624</v>
      </c>
      <c r="C1382" s="116">
        <v>0.53306267962495557</v>
      </c>
      <c r="D1382" s="116">
        <v>0.53391632293842717</v>
      </c>
      <c r="E1382" s="116">
        <v>0.61464982346002395</v>
      </c>
      <c r="F1382" s="116">
        <v>4.8156868902111905E-2</v>
      </c>
      <c r="G1382" s="116">
        <v>0.13202737483239124</v>
      </c>
      <c r="H1382" s="116">
        <v>5.0337636964225663E-2</v>
      </c>
      <c r="I1382" s="116">
        <v>0.20709301758393828</v>
      </c>
      <c r="J1382" s="116">
        <v>0.46716089388762105</v>
      </c>
      <c r="K1382" s="48">
        <v>0.97266410018440985</v>
      </c>
      <c r="M1382" s="41">
        <v>380</v>
      </c>
      <c r="N1382" s="116" cm="1">
        <f t="array" ref="N1382:W1382">(TRANSPOSE(MMULT(幕後結果!$AB$37:$AK$46, TRANSPOSE(N381:W381))))</f>
        <v>-0.46061899086874475</v>
      </c>
      <c r="O1382" s="116">
        <v>-1.4476061242870664</v>
      </c>
      <c r="P1382" s="116">
        <v>-0.42084052935466582</v>
      </c>
      <c r="Q1382" s="116">
        <v>1.7130758811603177</v>
      </c>
      <c r="R1382" s="116">
        <v>-1.2952118059270434</v>
      </c>
      <c r="S1382" s="116">
        <v>-0.74703825476668895</v>
      </c>
      <c r="T1382" s="116">
        <v>0.4240622895199373</v>
      </c>
      <c r="U1382" s="116">
        <v>0.85480981991964122</v>
      </c>
      <c r="V1382" s="116">
        <v>1.3793358586449496</v>
      </c>
      <c r="W1382" s="40">
        <v>-0.29611724814629514</v>
      </c>
    </row>
    <row r="1383" spans="1:23" ht="19">
      <c r="A1383" s="85">
        <v>381</v>
      </c>
      <c r="B1383" s="116">
        <v>0.72326669304217694</v>
      </c>
      <c r="C1383" s="116">
        <v>0.11080147524701234</v>
      </c>
      <c r="D1383" s="116">
        <v>0.29596503760528847</v>
      </c>
      <c r="E1383" s="116">
        <v>0.32304860571155336</v>
      </c>
      <c r="F1383" s="116">
        <v>0.48016497911916822</v>
      </c>
      <c r="G1383" s="116">
        <v>0.14212263746732479</v>
      </c>
      <c r="H1383" s="116">
        <v>0.82330344459849392</v>
      </c>
      <c r="I1383" s="116">
        <v>0.36963827819314843</v>
      </c>
      <c r="J1383" s="116">
        <v>0.76922017520612251</v>
      </c>
      <c r="K1383" s="48">
        <v>0.51538036946781407</v>
      </c>
      <c r="M1383" s="41">
        <v>381</v>
      </c>
      <c r="N1383" s="116" cm="1">
        <f t="array" ref="N1383:W1383">(TRANSPOSE(MMULT(幕後結果!$AB$37:$AK$46, TRANSPOSE(N382:W382))))</f>
        <v>1.2142721807093937</v>
      </c>
      <c r="O1383" s="116">
        <v>-0.77551921732400486</v>
      </c>
      <c r="P1383" s="116">
        <v>-0.25842874365926682</v>
      </c>
      <c r="Q1383" s="116">
        <v>-0.11240145016691694</v>
      </c>
      <c r="R1383" s="116">
        <v>1.2020312579406536</v>
      </c>
      <c r="S1383" s="116">
        <v>-0.2870549805392914</v>
      </c>
      <c r="T1383" s="116">
        <v>-1.2851917613241111</v>
      </c>
      <c r="U1383" s="116">
        <v>-0.60051634136483223</v>
      </c>
      <c r="V1383" s="116">
        <v>-1.4770823482313986</v>
      </c>
      <c r="W1383" s="40">
        <v>0.70376998212776087</v>
      </c>
    </row>
    <row r="1384" spans="1:23" ht="19">
      <c r="A1384" s="85">
        <v>382</v>
      </c>
      <c r="B1384" s="116">
        <v>0.43595304640978094</v>
      </c>
      <c r="C1384" s="116">
        <v>0.76909598388670064</v>
      </c>
      <c r="D1384" s="116">
        <v>0.528234175992643</v>
      </c>
      <c r="E1384" s="116">
        <v>0.65586952074340954</v>
      </c>
      <c r="F1384" s="116">
        <v>0.68918560570412013</v>
      </c>
      <c r="G1384" s="116">
        <v>0.9804587011064323</v>
      </c>
      <c r="H1384" s="116">
        <v>0.63397416332049028</v>
      </c>
      <c r="I1384" s="116">
        <v>0.13904926729245659</v>
      </c>
      <c r="J1384" s="116">
        <v>0.63611223706777431</v>
      </c>
      <c r="K1384" s="48">
        <v>0.72356404032533606</v>
      </c>
      <c r="M1384" s="41">
        <v>382</v>
      </c>
      <c r="N1384" s="116" cm="1">
        <f t="array" ref="N1384:W1384">(TRANSPOSE(MMULT(幕後結果!$AB$37:$AK$46, TRANSPOSE(N383:W383))))</f>
        <v>1.942408909473802</v>
      </c>
      <c r="O1384" s="116">
        <v>0.47560477292049452</v>
      </c>
      <c r="P1384" s="116">
        <v>1.5801534983541854</v>
      </c>
      <c r="Q1384" s="116">
        <v>0.30205764046100214</v>
      </c>
      <c r="R1384" s="116">
        <v>1.0836367617828184</v>
      </c>
      <c r="S1384" s="116">
        <v>-2.087718222781787E-2</v>
      </c>
      <c r="T1384" s="116">
        <v>0.42388896767693812</v>
      </c>
      <c r="U1384" s="116">
        <v>1.01212187628378</v>
      </c>
      <c r="V1384" s="116">
        <v>0.21180503307600418</v>
      </c>
      <c r="W1384" s="40">
        <v>-0.45242714130521955</v>
      </c>
    </row>
    <row r="1385" spans="1:23" ht="19">
      <c r="A1385" s="85">
        <v>383</v>
      </c>
      <c r="B1385" s="116">
        <v>0.98589583503133316</v>
      </c>
      <c r="C1385" s="116">
        <v>2.6272083350041164E-2</v>
      </c>
      <c r="D1385" s="116">
        <v>0.14154980845506815</v>
      </c>
      <c r="E1385" s="116">
        <v>0.33879900095830573</v>
      </c>
      <c r="F1385" s="116">
        <v>0.81619019914230995</v>
      </c>
      <c r="G1385" s="116">
        <v>0.98119764223880757</v>
      </c>
      <c r="H1385" s="116">
        <v>0.13471602449854125</v>
      </c>
      <c r="I1385" s="116">
        <v>0.62555286219600226</v>
      </c>
      <c r="J1385" s="116">
        <v>0.86169741900123098</v>
      </c>
      <c r="K1385" s="48">
        <v>0.95705873980148648</v>
      </c>
      <c r="M1385" s="41">
        <v>383</v>
      </c>
      <c r="N1385" s="116" cm="1">
        <f t="array" ref="N1385:W1385">(TRANSPOSE(MMULT(幕後結果!$AB$37:$AK$46, TRANSPOSE(N384:W384))))</f>
        <v>0.92276067672060114</v>
      </c>
      <c r="O1385" s="116">
        <v>0.508819905459584</v>
      </c>
      <c r="P1385" s="116">
        <v>0.88705776154556526</v>
      </c>
      <c r="Q1385" s="116">
        <v>1.3594812538922918</v>
      </c>
      <c r="R1385" s="116">
        <v>1.9093060376660365</v>
      </c>
      <c r="S1385" s="116">
        <v>1.8388498172256966</v>
      </c>
      <c r="T1385" s="116">
        <v>1.0068264528573327</v>
      </c>
      <c r="U1385" s="116">
        <v>1.3969842136296724</v>
      </c>
      <c r="V1385" s="116">
        <v>1.4132310480206658</v>
      </c>
      <c r="W1385" s="40">
        <v>0.21818983852992779</v>
      </c>
    </row>
    <row r="1386" spans="1:23" ht="19">
      <c r="A1386" s="85">
        <v>384</v>
      </c>
      <c r="B1386" s="116">
        <v>0.48636648554153594</v>
      </c>
      <c r="C1386" s="116">
        <v>0.59012064482280469</v>
      </c>
      <c r="D1386" s="116">
        <v>0.9409202104064418</v>
      </c>
      <c r="E1386" s="116">
        <v>0.73588021306527196</v>
      </c>
      <c r="F1386" s="116">
        <v>0.64412255335642166</v>
      </c>
      <c r="G1386" s="116">
        <v>0.22026744943670384</v>
      </c>
      <c r="H1386" s="116">
        <v>0.18489572839500346</v>
      </c>
      <c r="I1386" s="116">
        <v>0.11534406431327771</v>
      </c>
      <c r="J1386" s="116">
        <v>0.43919105575483353</v>
      </c>
      <c r="K1386" s="48">
        <v>0.73647490145615202</v>
      </c>
      <c r="M1386" s="41">
        <v>384</v>
      </c>
      <c r="N1386" s="116" cm="1">
        <f t="array" ref="N1386:W1386">(TRANSPOSE(MMULT(幕後結果!$AB$37:$AK$46, TRANSPOSE(N385:W385))))</f>
        <v>-0.17822094964911711</v>
      </c>
      <c r="O1386" s="116">
        <v>-1.371783511903728</v>
      </c>
      <c r="P1386" s="116">
        <v>-1.6795007032720426</v>
      </c>
      <c r="Q1386" s="116">
        <v>-0.87713616718086473</v>
      </c>
      <c r="R1386" s="116">
        <v>0.17609835522784412</v>
      </c>
      <c r="S1386" s="116">
        <v>-0.16494308897952314</v>
      </c>
      <c r="T1386" s="116">
        <v>-1.786263280479143</v>
      </c>
      <c r="U1386" s="116">
        <v>1.8834356298788602E-3</v>
      </c>
      <c r="V1386" s="116">
        <v>-2.6067380965629026</v>
      </c>
      <c r="W1386" s="40">
        <v>-0.33619473014954215</v>
      </c>
    </row>
    <row r="1387" spans="1:23" ht="19">
      <c r="A1387" s="85">
        <v>385</v>
      </c>
      <c r="B1387" s="116">
        <v>0.775121935547469</v>
      </c>
      <c r="C1387" s="116">
        <v>0.38433877617689394</v>
      </c>
      <c r="D1387" s="116">
        <v>0.8932829870523511</v>
      </c>
      <c r="E1387" s="116">
        <v>0.59624340609188331</v>
      </c>
      <c r="F1387" s="116">
        <v>6.4803236072985992E-2</v>
      </c>
      <c r="G1387" s="116">
        <v>0.63799432009296586</v>
      </c>
      <c r="H1387" s="116">
        <v>0.19747306856995706</v>
      </c>
      <c r="I1387" s="116">
        <v>0.940309091409127</v>
      </c>
      <c r="J1387" s="116">
        <v>0.15143510200880339</v>
      </c>
      <c r="K1387" s="48">
        <v>0.19493739046814818</v>
      </c>
      <c r="M1387" s="41">
        <v>385</v>
      </c>
      <c r="N1387" s="116" cm="1">
        <f t="array" ref="N1387:W1387">(TRANSPOSE(MMULT(幕後結果!$AB$37:$AK$46, TRANSPOSE(N386:W386))))</f>
        <v>0.49724626631336905</v>
      </c>
      <c r="O1387" s="116">
        <v>0.84643690291023455</v>
      </c>
      <c r="P1387" s="116">
        <v>5.0700777939379382E-2</v>
      </c>
      <c r="Q1387" s="116">
        <v>-1.5439084482727101</v>
      </c>
      <c r="R1387" s="116">
        <v>-0.8363148994055114</v>
      </c>
      <c r="S1387" s="116">
        <v>-1.100961325636131</v>
      </c>
      <c r="T1387" s="116">
        <v>-2.1924140702147454</v>
      </c>
      <c r="U1387" s="116">
        <v>-0.57874461447458003</v>
      </c>
      <c r="V1387" s="116">
        <v>-0.87257799449417939</v>
      </c>
      <c r="W1387" s="40">
        <v>-0.98953471820765271</v>
      </c>
    </row>
    <row r="1388" spans="1:23" ht="19">
      <c r="A1388" s="85">
        <v>386</v>
      </c>
      <c r="B1388" s="116">
        <v>0.75937910621453564</v>
      </c>
      <c r="C1388" s="116">
        <v>0.8717580148497166</v>
      </c>
      <c r="D1388" s="116">
        <v>0.72553035434603008</v>
      </c>
      <c r="E1388" s="116">
        <v>0.30669816551148621</v>
      </c>
      <c r="F1388" s="116">
        <v>0.20550242041211253</v>
      </c>
      <c r="G1388" s="116">
        <v>0.82415054997488779</v>
      </c>
      <c r="H1388" s="116">
        <v>0.16863308341435856</v>
      </c>
      <c r="I1388" s="116">
        <v>0.80582653275997274</v>
      </c>
      <c r="J1388" s="116">
        <v>0.60227115633871442</v>
      </c>
      <c r="K1388" s="48">
        <v>7.2798666963977965E-3</v>
      </c>
      <c r="M1388" s="41">
        <v>386</v>
      </c>
      <c r="N1388" s="116" cm="1">
        <f t="array" ref="N1388:W1388">(TRANSPOSE(MMULT(幕後結果!$AB$37:$AK$46, TRANSPOSE(N387:W387))))</f>
        <v>1.4047886163444165</v>
      </c>
      <c r="O1388" s="116">
        <v>-0.31769109579318777</v>
      </c>
      <c r="P1388" s="116">
        <v>0.94467790482348346</v>
      </c>
      <c r="Q1388" s="116">
        <v>0.43971379472888061</v>
      </c>
      <c r="R1388" s="116">
        <v>1.5563042925605681</v>
      </c>
      <c r="S1388" s="116">
        <v>0.23725903514297686</v>
      </c>
      <c r="T1388" s="116">
        <v>-0.17384600673034009</v>
      </c>
      <c r="U1388" s="116">
        <v>2.1437566606747032</v>
      </c>
      <c r="V1388" s="116">
        <v>0.94665731441811896</v>
      </c>
      <c r="W1388" s="40">
        <v>0.10249449281807843</v>
      </c>
    </row>
    <row r="1389" spans="1:23" ht="19">
      <c r="A1389" s="85">
        <v>387</v>
      </c>
      <c r="B1389" s="116">
        <v>0.76849810345931258</v>
      </c>
      <c r="C1389" s="116">
        <v>0.8638887269186486</v>
      </c>
      <c r="D1389" s="116">
        <v>0.15292968141781382</v>
      </c>
      <c r="E1389" s="116">
        <v>0.9550680264293494</v>
      </c>
      <c r="F1389" s="116">
        <v>0.73308650595171931</v>
      </c>
      <c r="G1389" s="116">
        <v>0.7709476511030624</v>
      </c>
      <c r="H1389" s="116">
        <v>0.72488567326956233</v>
      </c>
      <c r="I1389" s="116">
        <v>0.70565404518270403</v>
      </c>
      <c r="J1389" s="116">
        <v>0.21595263684090305</v>
      </c>
      <c r="K1389" s="48">
        <v>0.53052305622371643</v>
      </c>
      <c r="M1389" s="41">
        <v>387</v>
      </c>
      <c r="N1389" s="116" cm="1">
        <f t="array" ref="N1389:W1389">(TRANSPOSE(MMULT(幕後結果!$AB$37:$AK$46, TRANSPOSE(N388:W388))))</f>
        <v>-1.2336785840451217</v>
      </c>
      <c r="O1389" s="116">
        <v>-1.5398191437918589</v>
      </c>
      <c r="P1389" s="116">
        <v>-2.4476174359697191</v>
      </c>
      <c r="Q1389" s="116">
        <v>-0.90469921263332642</v>
      </c>
      <c r="R1389" s="116">
        <v>-2.4805447811615071</v>
      </c>
      <c r="S1389" s="116">
        <v>-1.5001223475515013</v>
      </c>
      <c r="T1389" s="116">
        <v>0.36585953123084791</v>
      </c>
      <c r="U1389" s="116">
        <v>-1.9439948555257782</v>
      </c>
      <c r="V1389" s="116">
        <v>-5.1761802004272051E-2</v>
      </c>
      <c r="W1389" s="40">
        <v>0.22848711907316521</v>
      </c>
    </row>
    <row r="1390" spans="1:23" ht="19">
      <c r="A1390" s="85">
        <v>388</v>
      </c>
      <c r="B1390" s="116">
        <v>0.55766641338971268</v>
      </c>
      <c r="C1390" s="116">
        <v>0.82246682788593062</v>
      </c>
      <c r="D1390" s="116">
        <v>0.44627102822650944</v>
      </c>
      <c r="E1390" s="116">
        <v>0.45593671868045127</v>
      </c>
      <c r="F1390" s="116">
        <v>0.45830354209003787</v>
      </c>
      <c r="G1390" s="116">
        <v>0.24989988992698686</v>
      </c>
      <c r="H1390" s="116">
        <v>0.32198144368012938</v>
      </c>
      <c r="I1390" s="116">
        <v>0.11473974746692428</v>
      </c>
      <c r="J1390" s="116">
        <v>2.8317102237443992E-2</v>
      </c>
      <c r="K1390" s="48">
        <v>0.97400112053722254</v>
      </c>
      <c r="M1390" s="41">
        <v>388</v>
      </c>
      <c r="N1390" s="116" cm="1">
        <f t="array" ref="N1390:W1390">(TRANSPOSE(MMULT(幕後結果!$AB$37:$AK$46, TRANSPOSE(N389:W389))))</f>
        <v>-7.7024544898692E-3</v>
      </c>
      <c r="O1390" s="116">
        <v>0.76460394604489801</v>
      </c>
      <c r="P1390" s="116">
        <v>0.8812033120233338</v>
      </c>
      <c r="Q1390" s="116">
        <v>1.4067184681402702</v>
      </c>
      <c r="R1390" s="116">
        <v>0.29289602670653242</v>
      </c>
      <c r="S1390" s="116">
        <v>-0.71104487195977928</v>
      </c>
      <c r="T1390" s="116">
        <v>1.6879541595212457</v>
      </c>
      <c r="U1390" s="116">
        <v>1.2643917087208243</v>
      </c>
      <c r="V1390" s="116">
        <v>0.34454464282292618</v>
      </c>
      <c r="W1390" s="40">
        <v>0.23272587866440098</v>
      </c>
    </row>
    <row r="1391" spans="1:23" ht="19">
      <c r="A1391" s="85">
        <v>389</v>
      </c>
      <c r="B1391" s="116">
        <v>0.90694627501629088</v>
      </c>
      <c r="C1391" s="116">
        <v>0.88802448586376759</v>
      </c>
      <c r="D1391" s="116">
        <v>0.94228114540941821</v>
      </c>
      <c r="E1391" s="116">
        <v>0.67522986419477204</v>
      </c>
      <c r="F1391" s="116">
        <v>8.2575403246983203E-2</v>
      </c>
      <c r="G1391" s="116">
        <v>0.42382455277414244</v>
      </c>
      <c r="H1391" s="116">
        <v>0.4095017829137928</v>
      </c>
      <c r="I1391" s="116">
        <v>0.47930198301314864</v>
      </c>
      <c r="J1391" s="116">
        <v>0.45689565573904622</v>
      </c>
      <c r="K1391" s="48">
        <v>9.56748354656487E-2</v>
      </c>
      <c r="M1391" s="41">
        <v>389</v>
      </c>
      <c r="N1391" s="116" cm="1">
        <f t="array" ref="N1391:W1391">(TRANSPOSE(MMULT(幕後結果!$AB$37:$AK$46, TRANSPOSE(N390:W390))))</f>
        <v>-0.39392715529841404</v>
      </c>
      <c r="O1391" s="116">
        <v>-0.5912535897545268</v>
      </c>
      <c r="P1391" s="116">
        <v>-0.78693105119398443</v>
      </c>
      <c r="Q1391" s="116">
        <v>-0.36066190937751119</v>
      </c>
      <c r="R1391" s="116">
        <v>-0.82443876919974268</v>
      </c>
      <c r="S1391" s="116">
        <v>0.97952015348672372</v>
      </c>
      <c r="T1391" s="116">
        <v>-1.7467828654735098</v>
      </c>
      <c r="U1391" s="116">
        <v>-0.48018361393508624</v>
      </c>
      <c r="V1391" s="116">
        <v>-1.2836608292054783</v>
      </c>
      <c r="W1391" s="40">
        <v>-0.3587680555425411</v>
      </c>
    </row>
    <row r="1392" spans="1:23" ht="19">
      <c r="A1392" s="85">
        <v>390</v>
      </c>
      <c r="B1392" s="116">
        <v>0.93685897023527431</v>
      </c>
      <c r="C1392" s="116">
        <v>0.20313804149128423</v>
      </c>
      <c r="D1392" s="116">
        <v>0.48700203406933684</v>
      </c>
      <c r="E1392" s="116">
        <v>0.95448850709312372</v>
      </c>
      <c r="F1392" s="116">
        <v>0.90662924498271003</v>
      </c>
      <c r="G1392" s="116">
        <v>0.23643708957991838</v>
      </c>
      <c r="H1392" s="116">
        <v>0.72230352028294798</v>
      </c>
      <c r="I1392" s="116">
        <v>0.67348494993089858</v>
      </c>
      <c r="J1392" s="116">
        <v>0.17945589374031012</v>
      </c>
      <c r="K1392" s="48">
        <v>0.51072784248196168</v>
      </c>
      <c r="M1392" s="41">
        <v>390</v>
      </c>
      <c r="N1392" s="116" cm="1">
        <f t="array" ref="N1392:W1392">(TRANSPOSE(MMULT(幕後結果!$AB$37:$AK$46, TRANSPOSE(N391:W391))))</f>
        <v>-0.13543960625131482</v>
      </c>
      <c r="O1392" s="116">
        <v>-0.68537154461301875</v>
      </c>
      <c r="P1392" s="116">
        <v>0.12930790660248531</v>
      </c>
      <c r="Q1392" s="116">
        <v>8.6615006909088882E-2</v>
      </c>
      <c r="R1392" s="116">
        <v>0.52277998674927584</v>
      </c>
      <c r="S1392" s="116">
        <v>-0.9708568078004528</v>
      </c>
      <c r="T1392" s="116">
        <v>-0.1484123498607893</v>
      </c>
      <c r="U1392" s="116">
        <v>2.1970315751657337</v>
      </c>
      <c r="V1392" s="116">
        <v>-1.1242055733634149</v>
      </c>
      <c r="W1392" s="40">
        <v>1.3336279519776506</v>
      </c>
    </row>
    <row r="1393" spans="1:23" ht="19">
      <c r="A1393" s="85">
        <v>391</v>
      </c>
      <c r="B1393" s="116">
        <v>0.25639112347229642</v>
      </c>
      <c r="C1393" s="116">
        <v>0.27506292758692918</v>
      </c>
      <c r="D1393" s="116">
        <v>0.36589099909587475</v>
      </c>
      <c r="E1393" s="116">
        <v>0.90343213304755743</v>
      </c>
      <c r="F1393" s="116">
        <v>1.5266011609272434E-2</v>
      </c>
      <c r="G1393" s="116">
        <v>0.57421290499083288</v>
      </c>
      <c r="H1393" s="116">
        <v>0.156654878801471</v>
      </c>
      <c r="I1393" s="116">
        <v>0.3186125322378579</v>
      </c>
      <c r="J1393" s="116">
        <v>0.63747135730524329</v>
      </c>
      <c r="K1393" s="48">
        <v>0.93053329727678169</v>
      </c>
      <c r="M1393" s="41">
        <v>391</v>
      </c>
      <c r="N1393" s="116" cm="1">
        <f t="array" ref="N1393:W1393">(TRANSPOSE(MMULT(幕後結果!$AB$37:$AK$46, TRANSPOSE(N392:W392))))</f>
        <v>0.97293979234001138</v>
      </c>
      <c r="O1393" s="116">
        <v>-0.30942363021605512</v>
      </c>
      <c r="P1393" s="116">
        <v>0.20145067197354019</v>
      </c>
      <c r="Q1393" s="116">
        <v>1.7566823491294874</v>
      </c>
      <c r="R1393" s="116">
        <v>1.0101046703505614</v>
      </c>
      <c r="S1393" s="116">
        <v>2.0241522929843487</v>
      </c>
      <c r="T1393" s="116">
        <v>2.062749798276569</v>
      </c>
      <c r="U1393" s="116">
        <v>0.42715863322236158</v>
      </c>
      <c r="V1393" s="116">
        <v>1.1887515012281165</v>
      </c>
      <c r="W1393" s="40">
        <v>0.61063055976410852</v>
      </c>
    </row>
    <row r="1394" spans="1:23" ht="19">
      <c r="A1394" s="85">
        <v>392</v>
      </c>
      <c r="B1394" s="116">
        <v>0.25249084877280437</v>
      </c>
      <c r="C1394" s="116">
        <v>0.68220301704877695</v>
      </c>
      <c r="D1394" s="116">
        <v>0.73643559408817927</v>
      </c>
      <c r="E1394" s="116">
        <v>0.81436746002876781</v>
      </c>
      <c r="F1394" s="116">
        <v>0.47591177739256474</v>
      </c>
      <c r="G1394" s="116">
        <v>0.22731949991408196</v>
      </c>
      <c r="H1394" s="116">
        <v>0.56103272293722672</v>
      </c>
      <c r="I1394" s="116">
        <v>0.44467551765045754</v>
      </c>
      <c r="J1394" s="116">
        <v>0.3612554379879831</v>
      </c>
      <c r="K1394" s="48">
        <v>0.43251461362733168</v>
      </c>
      <c r="M1394" s="41">
        <v>392</v>
      </c>
      <c r="N1394" s="116" cm="1">
        <f t="array" ref="N1394:W1394">(TRANSPOSE(MMULT(幕後結果!$AB$37:$AK$46, TRANSPOSE(N393:W393))))</f>
        <v>-0.55853540068522933</v>
      </c>
      <c r="O1394" s="116">
        <v>2.6252568347522598E-2</v>
      </c>
      <c r="P1394" s="116">
        <v>-0.61957791815417806</v>
      </c>
      <c r="Q1394" s="116">
        <v>0.32977584660537845</v>
      </c>
      <c r="R1394" s="116">
        <v>7.8046121308058464E-2</v>
      </c>
      <c r="S1394" s="116">
        <v>-2.6703185891432925E-2</v>
      </c>
      <c r="T1394" s="116">
        <v>-0.88359904902657571</v>
      </c>
      <c r="U1394" s="116">
        <v>-0.80754624676980735</v>
      </c>
      <c r="V1394" s="116">
        <v>-0.20806973529401598</v>
      </c>
      <c r="W1394" s="40">
        <v>-0.48182055257406198</v>
      </c>
    </row>
    <row r="1395" spans="1:23" ht="19">
      <c r="A1395" s="85">
        <v>393</v>
      </c>
      <c r="B1395" s="116">
        <v>0.73806730416243904</v>
      </c>
      <c r="C1395" s="116">
        <v>0.38506897872143009</v>
      </c>
      <c r="D1395" s="116">
        <v>0.48470346503129513</v>
      </c>
      <c r="E1395" s="116">
        <v>0.38801291118623671</v>
      </c>
      <c r="F1395" s="116">
        <v>0.52296419936910588</v>
      </c>
      <c r="G1395" s="116">
        <v>0.34146682716992527</v>
      </c>
      <c r="H1395" s="116">
        <v>0.80898963093854048</v>
      </c>
      <c r="I1395" s="116">
        <v>0.11100932681912901</v>
      </c>
      <c r="J1395" s="116">
        <v>0.99165450526959953</v>
      </c>
      <c r="K1395" s="48">
        <v>0.74894865023668356</v>
      </c>
      <c r="M1395" s="41">
        <v>393</v>
      </c>
      <c r="N1395" s="116" cm="1">
        <f t="array" ref="N1395:W1395">(TRANSPOSE(MMULT(幕後結果!$AB$37:$AK$46, TRANSPOSE(N394:W394))))</f>
        <v>-2.3795273818013003</v>
      </c>
      <c r="O1395" s="116">
        <v>-0.78301346796919158</v>
      </c>
      <c r="P1395" s="116">
        <v>-2.2275802384842036</v>
      </c>
      <c r="Q1395" s="116">
        <v>-0.8528311849841842</v>
      </c>
      <c r="R1395" s="116">
        <v>-0.66723661720727123</v>
      </c>
      <c r="S1395" s="116">
        <v>-0.23840011768636649</v>
      </c>
      <c r="T1395" s="116">
        <v>-0.20247411261483844</v>
      </c>
      <c r="U1395" s="116">
        <v>-0.95170593134481929</v>
      </c>
      <c r="V1395" s="116">
        <v>0.89929898409106213</v>
      </c>
      <c r="W1395" s="40">
        <v>-0.7134832270955489</v>
      </c>
    </row>
    <row r="1396" spans="1:23" ht="19">
      <c r="A1396" s="85">
        <v>394</v>
      </c>
      <c r="B1396" s="116">
        <v>0.63963749717991858</v>
      </c>
      <c r="C1396" s="116">
        <v>0.73204398195820852</v>
      </c>
      <c r="D1396" s="116">
        <v>0.31828909393209526</v>
      </c>
      <c r="E1396" s="116">
        <v>0.42858583512278914</v>
      </c>
      <c r="F1396" s="116">
        <v>0.50414233794305696</v>
      </c>
      <c r="G1396" s="116">
        <v>0.88604845011277145</v>
      </c>
      <c r="H1396" s="116">
        <v>0.70137680880165765</v>
      </c>
      <c r="I1396" s="116">
        <v>0.55527873702078168</v>
      </c>
      <c r="J1396" s="116">
        <v>0.26996747119871234</v>
      </c>
      <c r="K1396" s="48">
        <v>0.83100696780627015</v>
      </c>
      <c r="M1396" s="41">
        <v>394</v>
      </c>
      <c r="N1396" s="116" cm="1">
        <f t="array" ref="N1396:W1396">(TRANSPOSE(MMULT(幕後結果!$AB$37:$AK$46, TRANSPOSE(N395:W395))))</f>
        <v>0.25059619009356965</v>
      </c>
      <c r="O1396" s="116">
        <v>0.17440489607530868</v>
      </c>
      <c r="P1396" s="116">
        <v>-0.14815026239392515</v>
      </c>
      <c r="Q1396" s="116">
        <v>-1.817151418738608</v>
      </c>
      <c r="R1396" s="116">
        <v>-0.74398219487472494</v>
      </c>
      <c r="S1396" s="116">
        <v>0.8081407822034653</v>
      </c>
      <c r="T1396" s="116">
        <v>-7.0997816983386142E-2</v>
      </c>
      <c r="U1396" s="116">
        <v>8.3602567352761059E-2</v>
      </c>
      <c r="V1396" s="116">
        <v>-1.3370658968540328</v>
      </c>
      <c r="W1396" s="40">
        <v>-0.25129795791769749</v>
      </c>
    </row>
    <row r="1397" spans="1:23" ht="19">
      <c r="A1397" s="85">
        <v>395</v>
      </c>
      <c r="B1397" s="116">
        <v>0.32398154244260358</v>
      </c>
      <c r="C1397" s="116">
        <v>0.54306193273521819</v>
      </c>
      <c r="D1397" s="116">
        <v>0.93682333938363627</v>
      </c>
      <c r="E1397" s="116">
        <v>0.30025990367190269</v>
      </c>
      <c r="F1397" s="116">
        <v>0.55810563198250085</v>
      </c>
      <c r="G1397" s="116">
        <v>0.78811207144134521</v>
      </c>
      <c r="H1397" s="116">
        <v>0.37448695129319165</v>
      </c>
      <c r="I1397" s="116">
        <v>0.44763986382196452</v>
      </c>
      <c r="J1397" s="116">
        <v>0.42677802012831334</v>
      </c>
      <c r="K1397" s="48">
        <v>0.80846386949284166</v>
      </c>
      <c r="M1397" s="41">
        <v>395</v>
      </c>
      <c r="N1397" s="116" cm="1">
        <f t="array" ref="N1397:W1397">(TRANSPOSE(MMULT(幕後結果!$AB$37:$AK$46, TRANSPOSE(N396:W396))))</f>
        <v>0.74291241069742342</v>
      </c>
      <c r="O1397" s="116">
        <v>-0.64255815128320615</v>
      </c>
      <c r="P1397" s="116">
        <v>-7.1150087560740927E-2</v>
      </c>
      <c r="Q1397" s="116">
        <v>-0.8166550695232172</v>
      </c>
      <c r="R1397" s="116">
        <v>-0.73916296528980485</v>
      </c>
      <c r="S1397" s="116">
        <v>-0.15692070855852522</v>
      </c>
      <c r="T1397" s="116">
        <v>-1.6503997395401195</v>
      </c>
      <c r="U1397" s="116">
        <v>-0.36217798207296442</v>
      </c>
      <c r="V1397" s="116">
        <v>-0.59751763994129758</v>
      </c>
      <c r="W1397" s="40">
        <v>-0.81642200444730406</v>
      </c>
    </row>
    <row r="1398" spans="1:23" ht="19">
      <c r="A1398" s="85">
        <v>396</v>
      </c>
      <c r="B1398" s="116">
        <v>0.54549369688936244</v>
      </c>
      <c r="C1398" s="116">
        <v>0.67437047817735252</v>
      </c>
      <c r="D1398" s="116">
        <v>0.45930832496161944</v>
      </c>
      <c r="E1398" s="116">
        <v>0.14466279184146913</v>
      </c>
      <c r="F1398" s="116">
        <v>0.45618183738849649</v>
      </c>
      <c r="G1398" s="116">
        <v>0.3243281725832583</v>
      </c>
      <c r="H1398" s="116">
        <v>0.50334713682496823</v>
      </c>
      <c r="I1398" s="116">
        <v>0.75108753197150291</v>
      </c>
      <c r="J1398" s="116">
        <v>0.38931014488360027</v>
      </c>
      <c r="K1398" s="48">
        <v>0.85340464132559246</v>
      </c>
      <c r="M1398" s="41">
        <v>396</v>
      </c>
      <c r="N1398" s="116" cm="1">
        <f t="array" ref="N1398:W1398">(TRANSPOSE(MMULT(幕後結果!$AB$37:$AK$46, TRANSPOSE(N397:W397))))</f>
        <v>0.79995203603994591</v>
      </c>
      <c r="O1398" s="116">
        <v>1.4862245202452375</v>
      </c>
      <c r="P1398" s="116">
        <v>-0.16193135013524618</v>
      </c>
      <c r="Q1398" s="116">
        <v>-1.6121426978712385</v>
      </c>
      <c r="R1398" s="116">
        <v>-0.29525973826882529</v>
      </c>
      <c r="S1398" s="116">
        <v>-0.21956311377873242</v>
      </c>
      <c r="T1398" s="116">
        <v>-0.17114797030288154</v>
      </c>
      <c r="U1398" s="116">
        <v>0.55858135288540367</v>
      </c>
      <c r="V1398" s="116">
        <v>0.15259163037707585</v>
      </c>
      <c r="W1398" s="40">
        <v>-0.48264028771211542</v>
      </c>
    </row>
    <row r="1399" spans="1:23" ht="19">
      <c r="A1399" s="85">
        <v>397</v>
      </c>
      <c r="B1399" s="116">
        <v>0.17625455665627143</v>
      </c>
      <c r="C1399" s="116">
        <v>0.73810996533120043</v>
      </c>
      <c r="D1399" s="116">
        <v>0.4467718065703945</v>
      </c>
      <c r="E1399" s="116">
        <v>0.33766607844709684</v>
      </c>
      <c r="F1399" s="116">
        <v>0.85148637796214821</v>
      </c>
      <c r="G1399" s="116">
        <v>0.27117954013134082</v>
      </c>
      <c r="H1399" s="116">
        <v>0.47694556488447248</v>
      </c>
      <c r="I1399" s="116">
        <v>0.18702401046796924</v>
      </c>
      <c r="J1399" s="116">
        <v>4.2314932279812201E-3</v>
      </c>
      <c r="K1399" s="48">
        <v>0.11697868880838214</v>
      </c>
      <c r="M1399" s="41">
        <v>397</v>
      </c>
      <c r="N1399" s="116" cm="1">
        <f t="array" ref="N1399:W1399">(TRANSPOSE(MMULT(幕後結果!$AB$37:$AK$46, TRANSPOSE(N398:W398))))</f>
        <v>-0.62840154421192318</v>
      </c>
      <c r="O1399" s="116">
        <v>0.21104964507555751</v>
      </c>
      <c r="P1399" s="116">
        <v>-4.4710041542273732E-2</v>
      </c>
      <c r="Q1399" s="116">
        <v>0.38101331514708131</v>
      </c>
      <c r="R1399" s="116">
        <v>0.33819036285736448</v>
      </c>
      <c r="S1399" s="116">
        <v>0.71586292574047861</v>
      </c>
      <c r="T1399" s="116">
        <v>5.8170424960482775E-2</v>
      </c>
      <c r="U1399" s="116">
        <v>-0.68043898754041865</v>
      </c>
      <c r="V1399" s="116">
        <v>-0.51388334412544578</v>
      </c>
      <c r="W1399" s="40">
        <v>1.6879114627720819</v>
      </c>
    </row>
    <row r="1400" spans="1:23" ht="19">
      <c r="A1400" s="85">
        <v>398</v>
      </c>
      <c r="B1400" s="116">
        <v>0.65761149331189639</v>
      </c>
      <c r="C1400" s="116">
        <v>0.46069764516481237</v>
      </c>
      <c r="D1400" s="116">
        <v>0.75091764727080812</v>
      </c>
      <c r="E1400" s="116">
        <v>0.66154379157434318</v>
      </c>
      <c r="F1400" s="116">
        <v>0.95381603103205026</v>
      </c>
      <c r="G1400" s="116">
        <v>0.93323524912342171</v>
      </c>
      <c r="H1400" s="116">
        <v>0.11895711961861455</v>
      </c>
      <c r="I1400" s="116">
        <v>0.62829985753399575</v>
      </c>
      <c r="J1400" s="116">
        <v>0.18396579233451882</v>
      </c>
      <c r="K1400" s="48">
        <v>0.56761282594858997</v>
      </c>
      <c r="M1400" s="41">
        <v>398</v>
      </c>
      <c r="N1400" s="116" cm="1">
        <f t="array" ref="N1400:W1400">(TRANSPOSE(MMULT(幕後結果!$AB$37:$AK$46, TRANSPOSE(N399:W399))))</f>
        <v>0.30892530414536828</v>
      </c>
      <c r="O1400" s="116">
        <v>-0.51384893390632835</v>
      </c>
      <c r="P1400" s="116">
        <v>-0.39070245889685962</v>
      </c>
      <c r="Q1400" s="116">
        <v>-0.29285703776685923</v>
      </c>
      <c r="R1400" s="116">
        <v>-0.67162371416885769</v>
      </c>
      <c r="S1400" s="116">
        <v>-1.3582989495788911</v>
      </c>
      <c r="T1400" s="116">
        <v>0.89547006298403831</v>
      </c>
      <c r="U1400" s="116">
        <v>-1.2109972794184234</v>
      </c>
      <c r="V1400" s="116">
        <v>1.1851801925547278</v>
      </c>
      <c r="W1400" s="40">
        <v>0.24781853816999694</v>
      </c>
    </row>
    <row r="1401" spans="1:23" ht="19">
      <c r="A1401" s="85">
        <v>399</v>
      </c>
      <c r="B1401" s="116">
        <v>0.11463817198170689</v>
      </c>
      <c r="C1401" s="116">
        <v>0.71053724693254505</v>
      </c>
      <c r="D1401" s="116">
        <v>0.77416639380160035</v>
      </c>
      <c r="E1401" s="116">
        <v>0.17099042803239373</v>
      </c>
      <c r="F1401" s="116">
        <v>0.58398505643725174</v>
      </c>
      <c r="G1401" s="116">
        <v>0.97135381293920875</v>
      </c>
      <c r="H1401" s="116">
        <v>5.5703062978610385E-2</v>
      </c>
      <c r="I1401" s="116">
        <v>0.9985282660030681</v>
      </c>
      <c r="J1401" s="116">
        <v>0.22479691692999482</v>
      </c>
      <c r="K1401" s="48">
        <v>0.86270328825998122</v>
      </c>
      <c r="M1401" s="41">
        <v>399</v>
      </c>
      <c r="N1401" s="116" cm="1">
        <f t="array" ref="N1401:W1401">(TRANSPOSE(MMULT(幕後結果!$AB$37:$AK$46, TRANSPOSE(N400:W400))))</f>
        <v>1.1007358085775085</v>
      </c>
      <c r="O1401" s="116">
        <v>1.7002665297737451</v>
      </c>
      <c r="P1401" s="116">
        <v>1.1762922316274416</v>
      </c>
      <c r="Q1401" s="116">
        <v>-0.40719274812921358</v>
      </c>
      <c r="R1401" s="116">
        <v>0.10441593741211574</v>
      </c>
      <c r="S1401" s="116">
        <v>-4.1637623269633384E-2</v>
      </c>
      <c r="T1401" s="116">
        <v>-1.0436579418091068</v>
      </c>
      <c r="U1401" s="116">
        <v>1.015205840289455</v>
      </c>
      <c r="V1401" s="116">
        <v>0.93404538466122733</v>
      </c>
      <c r="W1401" s="40">
        <v>0.28536377133468593</v>
      </c>
    </row>
    <row r="1402" spans="1:23" ht="19">
      <c r="A1402" s="85">
        <v>400</v>
      </c>
      <c r="B1402" s="116">
        <v>0.82866482053389157</v>
      </c>
      <c r="C1402" s="116">
        <v>0.78682977596361225</v>
      </c>
      <c r="D1402" s="116">
        <v>0.81832435808274528</v>
      </c>
      <c r="E1402" s="116">
        <v>0.36723731816799887</v>
      </c>
      <c r="F1402" s="116">
        <v>0.63683918873263656</v>
      </c>
      <c r="G1402" s="116">
        <v>0.75637392718427732</v>
      </c>
      <c r="H1402" s="116">
        <v>0.25907465042877198</v>
      </c>
      <c r="I1402" s="116">
        <v>0.57871960640735409</v>
      </c>
      <c r="J1402" s="116">
        <v>0.8639624320434891</v>
      </c>
      <c r="K1402" s="48">
        <v>0.48687217085509937</v>
      </c>
      <c r="M1402" s="41">
        <v>400</v>
      </c>
      <c r="N1402" s="116" cm="1">
        <f t="array" ref="N1402:W1402">(TRANSPOSE(MMULT(幕後結果!$AB$37:$AK$46, TRANSPOSE(N401:W401))))</f>
        <v>0.28190170609135934</v>
      </c>
      <c r="O1402" s="116">
        <v>1.4160707330118276</v>
      </c>
      <c r="P1402" s="116">
        <v>1.0539129917293912</v>
      </c>
      <c r="Q1402" s="116">
        <v>-1.2328394877031805</v>
      </c>
      <c r="R1402" s="116">
        <v>0.50358647308426852</v>
      </c>
      <c r="S1402" s="116">
        <v>-0.44597579076944766</v>
      </c>
      <c r="T1402" s="116">
        <v>-0.27293241702646304</v>
      </c>
      <c r="U1402" s="116">
        <v>-3.0193090211503681E-2</v>
      </c>
      <c r="V1402" s="116">
        <v>-0.28050708441556771</v>
      </c>
      <c r="W1402" s="40">
        <v>0.38074345590420383</v>
      </c>
    </row>
    <row r="1403" spans="1:23" ht="19">
      <c r="A1403" s="85">
        <v>401</v>
      </c>
      <c r="B1403" s="116">
        <v>0.30329171693699131</v>
      </c>
      <c r="C1403" s="116">
        <v>0.66821407807335831</v>
      </c>
      <c r="D1403" s="116">
        <v>0.29474662339702462</v>
      </c>
      <c r="E1403" s="116">
        <v>4.7520744705425555E-2</v>
      </c>
      <c r="F1403" s="116">
        <v>0.69973292137245457</v>
      </c>
      <c r="G1403" s="116">
        <v>0.4795344560186825</v>
      </c>
      <c r="H1403" s="116">
        <v>0.57609326971437524</v>
      </c>
      <c r="I1403" s="116">
        <v>4.7562715527198485E-3</v>
      </c>
      <c r="J1403" s="116">
        <v>0.86694320344333153</v>
      </c>
      <c r="K1403" s="48">
        <v>0.58357806104947607</v>
      </c>
      <c r="M1403" s="41">
        <v>401</v>
      </c>
      <c r="N1403" s="116" cm="1">
        <f t="array" ref="N1403:W1403">(TRANSPOSE(MMULT(幕後結果!$AB$37:$AK$46, TRANSPOSE(N402:W402))))</f>
        <v>-0.18256398669398038</v>
      </c>
      <c r="O1403" s="116">
        <v>-1.5232924108583541</v>
      </c>
      <c r="P1403" s="116">
        <v>-2.5284424946245503</v>
      </c>
      <c r="Q1403" s="116">
        <v>-1.0557779378971937</v>
      </c>
      <c r="R1403" s="116">
        <v>-0.5387933372804985</v>
      </c>
      <c r="S1403" s="116">
        <v>-1.2919499204641371</v>
      </c>
      <c r="T1403" s="116">
        <v>-1.5392381219813074</v>
      </c>
      <c r="U1403" s="116">
        <v>-2.5582241196822824</v>
      </c>
      <c r="V1403" s="116">
        <v>-3.0051307530622027</v>
      </c>
      <c r="W1403" s="40">
        <v>0.55590329141683159</v>
      </c>
    </row>
    <row r="1404" spans="1:23" ht="19">
      <c r="A1404" s="85">
        <v>402</v>
      </c>
      <c r="B1404" s="116">
        <v>0.39988241101044886</v>
      </c>
      <c r="C1404" s="116">
        <v>0.2334728535717725</v>
      </c>
      <c r="D1404" s="116">
        <v>0.72911954966290393</v>
      </c>
      <c r="E1404" s="116">
        <v>0.47235961440236518</v>
      </c>
      <c r="F1404" s="116">
        <v>0.98713538241840015</v>
      </c>
      <c r="G1404" s="116">
        <v>0.86950595380461526</v>
      </c>
      <c r="H1404" s="116">
        <v>0.19993709265847714</v>
      </c>
      <c r="I1404" s="116">
        <v>0.86879091134271724</v>
      </c>
      <c r="J1404" s="116">
        <v>0.16120354276651772</v>
      </c>
      <c r="K1404" s="48">
        <v>8.5960636230275167E-2</v>
      </c>
      <c r="M1404" s="41">
        <v>402</v>
      </c>
      <c r="N1404" s="116" cm="1">
        <f t="array" ref="N1404:W1404">(TRANSPOSE(MMULT(幕後結果!$AB$37:$AK$46, TRANSPOSE(N403:W403))))</f>
        <v>-0.29273456353056115</v>
      </c>
      <c r="O1404" s="116">
        <v>-0.49921307441514962</v>
      </c>
      <c r="P1404" s="116">
        <v>-0.20981986238250372</v>
      </c>
      <c r="Q1404" s="116">
        <v>0.94951863713913198</v>
      </c>
      <c r="R1404" s="116">
        <v>-0.68133877325895065</v>
      </c>
      <c r="S1404" s="116">
        <v>-0.62477899409872772</v>
      </c>
      <c r="T1404" s="116">
        <v>-0.69378990361072213</v>
      </c>
      <c r="U1404" s="116">
        <v>0.91077943491781232</v>
      </c>
      <c r="V1404" s="116">
        <v>-3.916346609169602E-2</v>
      </c>
      <c r="W1404" s="40">
        <v>1.0372375802428722</v>
      </c>
    </row>
    <row r="1405" spans="1:23" ht="19">
      <c r="A1405" s="85">
        <v>403</v>
      </c>
      <c r="B1405" s="116">
        <v>0.76834727645788004</v>
      </c>
      <c r="C1405" s="116">
        <v>0.61871704584717624</v>
      </c>
      <c r="D1405" s="116">
        <v>0.72653472599219771</v>
      </c>
      <c r="E1405" s="116">
        <v>0.54866697090094152</v>
      </c>
      <c r="F1405" s="116">
        <v>3.6182097799350998E-3</v>
      </c>
      <c r="G1405" s="116">
        <v>0.17946398575591394</v>
      </c>
      <c r="H1405" s="116">
        <v>0.34322076939081869</v>
      </c>
      <c r="I1405" s="116">
        <v>0.82233717198048484</v>
      </c>
      <c r="J1405" s="116">
        <v>0.43541979897011251</v>
      </c>
      <c r="K1405" s="48">
        <v>0.99790088174332414</v>
      </c>
      <c r="M1405" s="41">
        <v>403</v>
      </c>
      <c r="N1405" s="116" cm="1">
        <f t="array" ref="N1405:W1405">(TRANSPOSE(MMULT(幕後結果!$AB$37:$AK$46, TRANSPOSE(N404:W404))))</f>
        <v>1.0009375700458405</v>
      </c>
      <c r="O1405" s="116">
        <v>-1.6888456164548278</v>
      </c>
      <c r="P1405" s="116">
        <v>0.27118125994051678</v>
      </c>
      <c r="Q1405" s="116">
        <v>-0.22905277026400467</v>
      </c>
      <c r="R1405" s="116">
        <v>1.6770586880123519</v>
      </c>
      <c r="S1405" s="116">
        <v>-1.0501849320947405</v>
      </c>
      <c r="T1405" s="116">
        <v>-2.33120222285523</v>
      </c>
      <c r="U1405" s="116">
        <v>0.49905360642953756</v>
      </c>
      <c r="V1405" s="116">
        <v>-0.37478056243107205</v>
      </c>
      <c r="W1405" s="40">
        <v>-0.36073782236556939</v>
      </c>
    </row>
    <row r="1406" spans="1:23" ht="19">
      <c r="A1406" s="85">
        <v>404</v>
      </c>
      <c r="B1406" s="116">
        <v>0.83957246848548017</v>
      </c>
      <c r="C1406" s="116">
        <v>0.81295139782922354</v>
      </c>
      <c r="D1406" s="116">
        <v>0.95359983165646667</v>
      </c>
      <c r="E1406" s="116">
        <v>0.34003902470416669</v>
      </c>
      <c r="F1406" s="116">
        <v>0.78320709715353609</v>
      </c>
      <c r="G1406" s="116">
        <v>0.55503258530069677</v>
      </c>
      <c r="H1406" s="116">
        <v>0.40231751828376616</v>
      </c>
      <c r="I1406" s="116">
        <v>0.32370674077809225</v>
      </c>
      <c r="J1406" s="116">
        <v>3.4329915349862183E-3</v>
      </c>
      <c r="K1406" s="48">
        <v>0.15567252906222673</v>
      </c>
      <c r="M1406" s="41">
        <v>404</v>
      </c>
      <c r="N1406" s="116" cm="1">
        <f t="array" ref="N1406:W1406">(TRANSPOSE(MMULT(幕後結果!$AB$37:$AK$46, TRANSPOSE(N405:W405))))</f>
        <v>0.55482890275154906</v>
      </c>
      <c r="O1406" s="116">
        <v>0.38709117148508887</v>
      </c>
      <c r="P1406" s="116">
        <v>0.58297426637605398</v>
      </c>
      <c r="Q1406" s="116">
        <v>0.201437795119499</v>
      </c>
      <c r="R1406" s="116">
        <v>0.24245129961108636</v>
      </c>
      <c r="S1406" s="116">
        <v>-1.1611384819834194</v>
      </c>
      <c r="T1406" s="116">
        <v>0.73811848795939239</v>
      </c>
      <c r="U1406" s="116">
        <v>0.29775985000992422</v>
      </c>
      <c r="V1406" s="116">
        <v>-0.56209782423013221</v>
      </c>
      <c r="W1406" s="40">
        <v>-1.5029055514609859</v>
      </c>
    </row>
    <row r="1407" spans="1:23" ht="19">
      <c r="A1407" s="85">
        <v>405</v>
      </c>
      <c r="B1407" s="116">
        <v>0.61309211815830023</v>
      </c>
      <c r="C1407" s="116">
        <v>0.36902915554979976</v>
      </c>
      <c r="D1407" s="116">
        <v>0.30263044324151989</v>
      </c>
      <c r="E1407" s="116">
        <v>0.92679347661520506</v>
      </c>
      <c r="F1407" s="116">
        <v>0.37906336958969078</v>
      </c>
      <c r="G1407" s="116">
        <v>0.70250217546598215</v>
      </c>
      <c r="H1407" s="116">
        <v>8.8404153424073817E-2</v>
      </c>
      <c r="I1407" s="116">
        <v>0.7792720086034981</v>
      </c>
      <c r="J1407" s="116">
        <v>0.26514508353839816</v>
      </c>
      <c r="K1407" s="48">
        <v>0.53980406834106365</v>
      </c>
      <c r="M1407" s="41">
        <v>405</v>
      </c>
      <c r="N1407" s="116" cm="1">
        <f t="array" ref="N1407:W1407">(TRANSPOSE(MMULT(幕後結果!$AB$37:$AK$46, TRANSPOSE(N406:W406))))</f>
        <v>-0.42288390583635266</v>
      </c>
      <c r="O1407" s="116">
        <v>-0.11272753468885896</v>
      </c>
      <c r="P1407" s="116">
        <v>-1.1822080809237612</v>
      </c>
      <c r="Q1407" s="116">
        <v>-0.44476250618309893</v>
      </c>
      <c r="R1407" s="116">
        <v>1.3912122544228058</v>
      </c>
      <c r="S1407" s="116">
        <v>-0.43052945530884557</v>
      </c>
      <c r="T1407" s="116">
        <v>0.11828305087679723</v>
      </c>
      <c r="U1407" s="116">
        <v>-1.2893151582243656</v>
      </c>
      <c r="V1407" s="116">
        <v>-0.72112623176809931</v>
      </c>
      <c r="W1407" s="40">
        <v>-0.46429256963710519</v>
      </c>
    </row>
    <row r="1408" spans="1:23" ht="19">
      <c r="A1408" s="85">
        <v>406</v>
      </c>
      <c r="B1408" s="116">
        <v>0.87304315200426563</v>
      </c>
      <c r="C1408" s="116">
        <v>0.86432726785701819</v>
      </c>
      <c r="D1408" s="116">
        <v>0.37204774923256401</v>
      </c>
      <c r="E1408" s="116">
        <v>0.10729012344767241</v>
      </c>
      <c r="F1408" s="116">
        <v>0.77124128004856862</v>
      </c>
      <c r="G1408" s="116">
        <v>4.460767923701181E-2</v>
      </c>
      <c r="H1408" s="116">
        <v>0.39885910716105788</v>
      </c>
      <c r="I1408" s="116">
        <v>0.35114827521839942</v>
      </c>
      <c r="J1408" s="116">
        <v>0.72662631096820451</v>
      </c>
      <c r="K1408" s="48">
        <v>0.11679959326535649</v>
      </c>
      <c r="M1408" s="41">
        <v>406</v>
      </c>
      <c r="N1408" s="116" cm="1">
        <f t="array" ref="N1408:W1408">(TRANSPOSE(MMULT(幕後結果!$AB$37:$AK$46, TRANSPOSE(N407:W407))))</f>
        <v>0.65832673891121352</v>
      </c>
      <c r="O1408" s="116">
        <v>1.75406273684772</v>
      </c>
      <c r="P1408" s="116">
        <v>1.4094412903685818</v>
      </c>
      <c r="Q1408" s="116">
        <v>1.8409484934614477</v>
      </c>
      <c r="R1408" s="116">
        <v>-0.11648926887824262</v>
      </c>
      <c r="S1408" s="116">
        <v>1.4119506125955552</v>
      </c>
      <c r="T1408" s="116">
        <v>-0.41849786656745658</v>
      </c>
      <c r="U1408" s="116">
        <v>-0.78539620006961952</v>
      </c>
      <c r="V1408" s="116">
        <v>0.25488900586315744</v>
      </c>
      <c r="W1408" s="40">
        <v>1.6463848034107114</v>
      </c>
    </row>
    <row r="1409" spans="1:23" ht="19">
      <c r="A1409" s="85">
        <v>407</v>
      </c>
      <c r="B1409" s="116">
        <v>0.78736961907720548</v>
      </c>
      <c r="C1409" s="116">
        <v>0.29828849822963632</v>
      </c>
      <c r="D1409" s="116">
        <v>0.37355181742585142</v>
      </c>
      <c r="E1409" s="116">
        <v>0.81768118511664056</v>
      </c>
      <c r="F1409" s="116">
        <v>0.86962739208818407</v>
      </c>
      <c r="G1409" s="116">
        <v>0.18832229380294319</v>
      </c>
      <c r="H1409" s="116">
        <v>0.83490174923923322</v>
      </c>
      <c r="I1409" s="116">
        <v>0.64864388285209595</v>
      </c>
      <c r="J1409" s="116">
        <v>0.25315211482617572</v>
      </c>
      <c r="K1409" s="48">
        <v>0.40932632946959413</v>
      </c>
      <c r="M1409" s="41">
        <v>407</v>
      </c>
      <c r="N1409" s="116" cm="1">
        <f t="array" ref="N1409:W1409">(TRANSPOSE(MMULT(幕後結果!$AB$37:$AK$46, TRANSPOSE(N408:W408))))</f>
        <v>0.47479232697568902</v>
      </c>
      <c r="O1409" s="116">
        <v>0.48684883025497333</v>
      </c>
      <c r="P1409" s="116">
        <v>-0.40923527005825322</v>
      </c>
      <c r="Q1409" s="116">
        <v>1.0001928097943957</v>
      </c>
      <c r="R1409" s="116">
        <v>-0.56706416043089802</v>
      </c>
      <c r="S1409" s="116">
        <v>1.0760851560211684</v>
      </c>
      <c r="T1409" s="116">
        <v>-0.87258184677488271</v>
      </c>
      <c r="U1409" s="116">
        <v>0.9227594040378454</v>
      </c>
      <c r="V1409" s="116">
        <v>-0.8294540196328043</v>
      </c>
      <c r="W1409" s="40">
        <v>8.5237219971224798E-3</v>
      </c>
    </row>
    <row r="1410" spans="1:23" ht="19">
      <c r="A1410" s="85">
        <v>408</v>
      </c>
      <c r="B1410" s="116">
        <v>0.86509226842725395</v>
      </c>
      <c r="C1410" s="116">
        <v>0.6889043441399032</v>
      </c>
      <c r="D1410" s="116">
        <v>0.48462567621751407</v>
      </c>
      <c r="E1410" s="116">
        <v>7.518588311241392E-2</v>
      </c>
      <c r="F1410" s="116">
        <v>6.1421419072240635E-2</v>
      </c>
      <c r="G1410" s="116">
        <v>0.74709503566576996</v>
      </c>
      <c r="H1410" s="116">
        <v>0.19866186046507539</v>
      </c>
      <c r="I1410" s="116">
        <v>0.4384110868236788</v>
      </c>
      <c r="J1410" s="116">
        <v>0.32889809094001499</v>
      </c>
      <c r="K1410" s="48">
        <v>0.79521292819881184</v>
      </c>
      <c r="M1410" s="41">
        <v>408</v>
      </c>
      <c r="N1410" s="116" cm="1">
        <f t="array" ref="N1410:W1410">(TRANSPOSE(MMULT(幕後結果!$AB$37:$AK$46, TRANSPOSE(N409:W409))))</f>
        <v>0.33354537807546253</v>
      </c>
      <c r="O1410" s="116">
        <v>-1.4058020680728636</v>
      </c>
      <c r="P1410" s="116">
        <v>-5.4161945672295264E-2</v>
      </c>
      <c r="Q1410" s="116">
        <v>-0.17578317943099092</v>
      </c>
      <c r="R1410" s="116">
        <v>-0.53531317030510472</v>
      </c>
      <c r="S1410" s="116">
        <v>-0.95934713440203601</v>
      </c>
      <c r="T1410" s="116">
        <v>1.8140763068891721</v>
      </c>
      <c r="U1410" s="116">
        <v>1.1248532884073161</v>
      </c>
      <c r="V1410" s="116">
        <v>2.0178201058612948</v>
      </c>
      <c r="W1410" s="40">
        <v>0.75545392861605731</v>
      </c>
    </row>
    <row r="1411" spans="1:23" ht="19">
      <c r="A1411" s="85">
        <v>409</v>
      </c>
      <c r="B1411" s="116">
        <v>0.52144373941445155</v>
      </c>
      <c r="C1411" s="116">
        <v>0.21809351646049402</v>
      </c>
      <c r="D1411" s="116">
        <v>0.18242609157588285</v>
      </c>
      <c r="E1411" s="116">
        <v>0.90550067882260565</v>
      </c>
      <c r="F1411" s="116">
        <v>0.26379820515004782</v>
      </c>
      <c r="G1411" s="116">
        <v>0.89709307012149964</v>
      </c>
      <c r="H1411" s="116">
        <v>0.98240134828877368</v>
      </c>
      <c r="I1411" s="116">
        <v>0.85876640380530533</v>
      </c>
      <c r="J1411" s="116">
        <v>0.30170244663225532</v>
      </c>
      <c r="K1411" s="48">
        <v>0.3685419790033293</v>
      </c>
      <c r="M1411" s="41">
        <v>409</v>
      </c>
      <c r="N1411" s="116" cm="1">
        <f t="array" ref="N1411:W1411">(TRANSPOSE(MMULT(幕後結果!$AB$37:$AK$46, TRANSPOSE(N410:W410))))</f>
        <v>-1.4751593615987828</v>
      </c>
      <c r="O1411" s="116">
        <v>-1.9928234457564915</v>
      </c>
      <c r="P1411" s="116">
        <v>-1.997903748816372</v>
      </c>
      <c r="Q1411" s="116">
        <v>-0.74318629692935745</v>
      </c>
      <c r="R1411" s="116">
        <v>-1.2249094517755794</v>
      </c>
      <c r="S1411" s="116">
        <v>0.14926438093757299</v>
      </c>
      <c r="T1411" s="116">
        <v>-1.6354567946485039</v>
      </c>
      <c r="U1411" s="116">
        <v>-1.5035579721490122</v>
      </c>
      <c r="V1411" s="116">
        <v>-1.5195498564566403</v>
      </c>
      <c r="W1411" s="40">
        <v>-0.64809968359926406</v>
      </c>
    </row>
    <row r="1412" spans="1:23" ht="19">
      <c r="A1412" s="85">
        <v>410</v>
      </c>
      <c r="B1412" s="116">
        <v>0.89381013169009438</v>
      </c>
      <c r="C1412" s="116">
        <v>0.69193658088314103</v>
      </c>
      <c r="D1412" s="116">
        <v>8.358891782136979E-2</v>
      </c>
      <c r="E1412" s="116">
        <v>0.6216063281226949</v>
      </c>
      <c r="F1412" s="116">
        <v>5.393700216297459E-2</v>
      </c>
      <c r="G1412" s="116">
        <v>0.67272772025838656</v>
      </c>
      <c r="H1412" s="116">
        <v>0.44533761167985775</v>
      </c>
      <c r="I1412" s="116">
        <v>0.86078408593442957</v>
      </c>
      <c r="J1412" s="116">
        <v>0.46696555264491035</v>
      </c>
      <c r="K1412" s="48">
        <v>0.29189773540004627</v>
      </c>
      <c r="M1412" s="41">
        <v>410</v>
      </c>
      <c r="N1412" s="116" cm="1">
        <f t="array" ref="N1412:W1412">(TRANSPOSE(MMULT(幕後結果!$AB$37:$AK$46, TRANSPOSE(N411:W411))))</f>
        <v>7.112994933737858E-3</v>
      </c>
      <c r="O1412" s="116">
        <v>-1.5563757049157456</v>
      </c>
      <c r="P1412" s="116">
        <v>-1.3505176882285583</v>
      </c>
      <c r="Q1412" s="116">
        <v>-0.48959915945625748</v>
      </c>
      <c r="R1412" s="116">
        <v>-1.5489718558090828</v>
      </c>
      <c r="S1412" s="116">
        <v>-1.1738821562506814</v>
      </c>
      <c r="T1412" s="116">
        <v>-2.1858684649071138</v>
      </c>
      <c r="U1412" s="116">
        <v>-0.30104345630663565</v>
      </c>
      <c r="V1412" s="116">
        <v>-1.1774052386646556</v>
      </c>
      <c r="W1412" s="40">
        <v>-1.3897891077134992</v>
      </c>
    </row>
    <row r="1413" spans="1:23" ht="19">
      <c r="A1413" s="85">
        <v>411</v>
      </c>
      <c r="B1413" s="116">
        <v>0.56091827775055547</v>
      </c>
      <c r="C1413" s="116">
        <v>0.44276124568917052</v>
      </c>
      <c r="D1413" s="116">
        <v>0.98188614725772605</v>
      </c>
      <c r="E1413" s="116">
        <v>0.37566981694473611</v>
      </c>
      <c r="F1413" s="116">
        <v>0.44243078471363639</v>
      </c>
      <c r="G1413" s="116">
        <v>0.31157114625056415</v>
      </c>
      <c r="H1413" s="116">
        <v>0.42709532968477304</v>
      </c>
      <c r="I1413" s="116">
        <v>0.38644495644142229</v>
      </c>
      <c r="J1413" s="116">
        <v>0.60323749936153193</v>
      </c>
      <c r="K1413" s="48">
        <v>0.53322202334937363</v>
      </c>
      <c r="M1413" s="41">
        <v>411</v>
      </c>
      <c r="N1413" s="116" cm="1">
        <f t="array" ref="N1413:W1413">(TRANSPOSE(MMULT(幕後結果!$AB$37:$AK$46, TRANSPOSE(N412:W412))))</f>
        <v>-0.148367801580465</v>
      </c>
      <c r="O1413" s="116">
        <v>0.70043038739912356</v>
      </c>
      <c r="P1413" s="116">
        <v>0.66452587792202389</v>
      </c>
      <c r="Q1413" s="116">
        <v>0.90051471267374228</v>
      </c>
      <c r="R1413" s="116">
        <v>-0.53220018149615145</v>
      </c>
      <c r="S1413" s="116">
        <v>0.83410107989545457</v>
      </c>
      <c r="T1413" s="116">
        <v>0.85885202250853732</v>
      </c>
      <c r="U1413" s="116">
        <v>-0.82129510615499146</v>
      </c>
      <c r="V1413" s="116">
        <v>1.6163324358203965</v>
      </c>
      <c r="W1413" s="40">
        <v>0.35167000839559392</v>
      </c>
    </row>
    <row r="1414" spans="1:23" ht="19">
      <c r="A1414" s="85">
        <v>412</v>
      </c>
      <c r="B1414" s="116">
        <v>1.6227712703493991E-2</v>
      </c>
      <c r="C1414" s="116">
        <v>0.87551479922588049</v>
      </c>
      <c r="D1414" s="116">
        <v>0.99637235980989303</v>
      </c>
      <c r="E1414" s="116">
        <v>0.1785609421870713</v>
      </c>
      <c r="F1414" s="116">
        <v>0.47884324707450143</v>
      </c>
      <c r="G1414" s="116">
        <v>0.74387642969665424</v>
      </c>
      <c r="H1414" s="116">
        <v>0.63543329048565789</v>
      </c>
      <c r="I1414" s="116">
        <v>0.73801525764601195</v>
      </c>
      <c r="J1414" s="116">
        <v>0.58967956909068442</v>
      </c>
      <c r="K1414" s="48">
        <v>1.851511734010991E-2</v>
      </c>
      <c r="M1414" s="41">
        <v>412</v>
      </c>
      <c r="N1414" s="116" cm="1">
        <f t="array" ref="N1414:W1414">(TRANSPOSE(MMULT(幕後結果!$AB$37:$AK$46, TRANSPOSE(N413:W413))))</f>
        <v>0.61092729048522409</v>
      </c>
      <c r="O1414" s="116">
        <v>0.71245284230468831</v>
      </c>
      <c r="P1414" s="116">
        <v>1.1628907599630789</v>
      </c>
      <c r="Q1414" s="116">
        <v>7.069181464471043E-2</v>
      </c>
      <c r="R1414" s="116">
        <v>-0.59894375194441096</v>
      </c>
      <c r="S1414" s="116">
        <v>0.91819250478876757</v>
      </c>
      <c r="T1414" s="116">
        <v>7.4299347515132827E-2</v>
      </c>
      <c r="U1414" s="116">
        <v>1.2668808198441439</v>
      </c>
      <c r="V1414" s="116">
        <v>-0.33847117748755473</v>
      </c>
      <c r="W1414" s="40">
        <v>-1.0429761774866173</v>
      </c>
    </row>
    <row r="1415" spans="1:23" ht="19">
      <c r="A1415" s="85">
        <v>413</v>
      </c>
      <c r="B1415" s="116">
        <v>0.28978108027298233</v>
      </c>
      <c r="C1415" s="116">
        <v>0.96304170141177581</v>
      </c>
      <c r="D1415" s="116">
        <v>0.47965859768283026</v>
      </c>
      <c r="E1415" s="116">
        <v>0.14981587763470361</v>
      </c>
      <c r="F1415" s="116">
        <v>0.80563218814042292</v>
      </c>
      <c r="G1415" s="116">
        <v>0.15656626958006248</v>
      </c>
      <c r="H1415" s="116">
        <v>0.63029335342779125</v>
      </c>
      <c r="I1415" s="116">
        <v>0.34737808187335295</v>
      </c>
      <c r="J1415" s="116">
        <v>0.32340894351986105</v>
      </c>
      <c r="K1415" s="48">
        <v>0.49309042577969153</v>
      </c>
      <c r="M1415" s="41">
        <v>413</v>
      </c>
      <c r="N1415" s="116" cm="1">
        <f t="array" ref="N1415:W1415">(TRANSPOSE(MMULT(幕後結果!$AB$37:$AK$46, TRANSPOSE(N414:W414))))</f>
        <v>0.92795456691291223</v>
      </c>
      <c r="O1415" s="116">
        <v>0.35103844480838819</v>
      </c>
      <c r="P1415" s="116">
        <v>0.57117410315830175</v>
      </c>
      <c r="Q1415" s="116">
        <v>-1.1233200260045793</v>
      </c>
      <c r="R1415" s="116">
        <v>0.13459030749372283</v>
      </c>
      <c r="S1415" s="116">
        <v>-0.13961801477193056</v>
      </c>
      <c r="T1415" s="116">
        <v>-1.9152968464344486</v>
      </c>
      <c r="U1415" s="116">
        <v>-1.1236155865350059</v>
      </c>
      <c r="V1415" s="116">
        <v>-3.0814557394876152E-2</v>
      </c>
      <c r="W1415" s="40">
        <v>-0.59898268574808955</v>
      </c>
    </row>
    <row r="1416" spans="1:23" ht="19">
      <c r="A1416" s="85">
        <v>414</v>
      </c>
      <c r="B1416" s="116">
        <v>0.59334802736794057</v>
      </c>
      <c r="C1416" s="116">
        <v>0.84811053080353282</v>
      </c>
      <c r="D1416" s="116">
        <v>0.40897086878352407</v>
      </c>
      <c r="E1416" s="116">
        <v>0.58716012704696774</v>
      </c>
      <c r="F1416" s="116">
        <v>0.93563957428194344</v>
      </c>
      <c r="G1416" s="116">
        <v>0.68883944031268296</v>
      </c>
      <c r="H1416" s="116">
        <v>4.8340007260801787E-2</v>
      </c>
      <c r="I1416" s="116">
        <v>0.48661119156523647</v>
      </c>
      <c r="J1416" s="116">
        <v>0.49700665308556613</v>
      </c>
      <c r="K1416" s="48">
        <v>0.11168708679928985</v>
      </c>
      <c r="M1416" s="41">
        <v>414</v>
      </c>
      <c r="N1416" s="116" cm="1">
        <f t="array" ref="N1416:W1416">(TRANSPOSE(MMULT(幕後結果!$AB$37:$AK$46, TRANSPOSE(N415:W415))))</f>
        <v>-0.52949971402113505</v>
      </c>
      <c r="O1416" s="116">
        <v>0.28571810539853987</v>
      </c>
      <c r="P1416" s="116">
        <v>1.5352382153040178</v>
      </c>
      <c r="Q1416" s="116">
        <v>-1.5499374288699463</v>
      </c>
      <c r="R1416" s="116">
        <v>-0.86005825716284257</v>
      </c>
      <c r="S1416" s="116">
        <v>-0.57630725425722362</v>
      </c>
      <c r="T1416" s="116">
        <v>-0.26092217946115537</v>
      </c>
      <c r="U1416" s="116">
        <v>0.13110260677594643</v>
      </c>
      <c r="V1416" s="116">
        <v>-1.5719595299744351</v>
      </c>
      <c r="W1416" s="40">
        <v>-0.51559766887918734</v>
      </c>
    </row>
    <row r="1417" spans="1:23" ht="19">
      <c r="A1417" s="85">
        <v>415</v>
      </c>
      <c r="B1417" s="116">
        <v>0.72753620871897784</v>
      </c>
      <c r="C1417" s="116">
        <v>0.61407699142420458</v>
      </c>
      <c r="D1417" s="116">
        <v>0.94348132821686348</v>
      </c>
      <c r="E1417" s="116">
        <v>0.34259266963718416</v>
      </c>
      <c r="F1417" s="116">
        <v>0.26093437430147914</v>
      </c>
      <c r="G1417" s="116">
        <v>2.2099847306272791E-2</v>
      </c>
      <c r="H1417" s="116">
        <v>0.2844141714946149</v>
      </c>
      <c r="I1417" s="116">
        <v>0.40477691921916881</v>
      </c>
      <c r="J1417" s="116">
        <v>0.50004357857930382</v>
      </c>
      <c r="K1417" s="48">
        <v>0.89074516514507129</v>
      </c>
      <c r="M1417" s="41">
        <v>415</v>
      </c>
      <c r="N1417" s="116" cm="1">
        <f t="array" ref="N1417:W1417">(TRANSPOSE(MMULT(幕後結果!$AB$37:$AK$46, TRANSPOSE(N416:W416))))</f>
        <v>-1.3632921932079856</v>
      </c>
      <c r="O1417" s="116">
        <v>-0.13516043955882173</v>
      </c>
      <c r="P1417" s="116">
        <v>0.37405628735881546</v>
      </c>
      <c r="Q1417" s="116">
        <v>-1.171015161782087</v>
      </c>
      <c r="R1417" s="116">
        <v>-1.7316626995439659</v>
      </c>
      <c r="S1417" s="116">
        <v>1.1555230217637913</v>
      </c>
      <c r="T1417" s="116">
        <v>-0.27270760562915192</v>
      </c>
      <c r="U1417" s="116">
        <v>-1.5483686426543557</v>
      </c>
      <c r="V1417" s="116">
        <v>-8.588816099520552E-2</v>
      </c>
      <c r="W1417" s="40">
        <v>-0.29467278287326937</v>
      </c>
    </row>
    <row r="1418" spans="1:23" ht="19">
      <c r="A1418" s="85">
        <v>416</v>
      </c>
      <c r="B1418" s="116">
        <v>0.69789610735222807</v>
      </c>
      <c r="C1418" s="116">
        <v>0.20820966920964801</v>
      </c>
      <c r="D1418" s="116">
        <v>0.25334218136455133</v>
      </c>
      <c r="E1418" s="116">
        <v>0.46222634376535976</v>
      </c>
      <c r="F1418" s="116">
        <v>0.37769737119430458</v>
      </c>
      <c r="G1418" s="116">
        <v>0.58794302042066504</v>
      </c>
      <c r="H1418" s="116">
        <v>0.12767143712772056</v>
      </c>
      <c r="I1418" s="116">
        <v>0.32927816710722668</v>
      </c>
      <c r="J1418" s="116">
        <v>8.1357089978369102E-2</v>
      </c>
      <c r="K1418" s="48">
        <v>3.4102153552510783E-2</v>
      </c>
      <c r="M1418" s="41">
        <v>416</v>
      </c>
      <c r="N1418" s="116" cm="1">
        <f t="array" ref="N1418:W1418">(TRANSPOSE(MMULT(幕後結果!$AB$37:$AK$46, TRANSPOSE(N417:W417))))</f>
        <v>0.65320055603271854</v>
      </c>
      <c r="O1418" s="116">
        <v>1.3311318061284387</v>
      </c>
      <c r="P1418" s="116">
        <v>0.87283356168187054</v>
      </c>
      <c r="Q1418" s="116">
        <v>-0.76422270607602472</v>
      </c>
      <c r="R1418" s="116">
        <v>0.80728218813203156</v>
      </c>
      <c r="S1418" s="116">
        <v>-1.8951006034147997</v>
      </c>
      <c r="T1418" s="116">
        <v>9.7270849787078797E-2</v>
      </c>
      <c r="U1418" s="116">
        <v>-0.4451261393809165</v>
      </c>
      <c r="V1418" s="116">
        <v>-2.2956480258465559</v>
      </c>
      <c r="W1418" s="40">
        <v>7.129871068693272E-2</v>
      </c>
    </row>
    <row r="1419" spans="1:23" ht="19">
      <c r="A1419" s="85">
        <v>417</v>
      </c>
      <c r="B1419" s="116">
        <v>0.16485150270604487</v>
      </c>
      <c r="C1419" s="116">
        <v>0.37368169481960267</v>
      </c>
      <c r="D1419" s="116">
        <v>0.5529694122231823</v>
      </c>
      <c r="E1419" s="116">
        <v>0.85081497360891523</v>
      </c>
      <c r="F1419" s="116">
        <v>5.4099916381186386E-2</v>
      </c>
      <c r="G1419" s="116">
        <v>2.589618775752367E-2</v>
      </c>
      <c r="H1419" s="116">
        <v>3.844878644427685E-2</v>
      </c>
      <c r="I1419" s="116">
        <v>0.35704779826229682</v>
      </c>
      <c r="J1419" s="116">
        <v>0.51906449987381098</v>
      </c>
      <c r="K1419" s="48">
        <v>0.34395408407745398</v>
      </c>
      <c r="M1419" s="41">
        <v>417</v>
      </c>
      <c r="N1419" s="116" cm="1">
        <f t="array" ref="N1419:W1419">(TRANSPOSE(MMULT(幕後結果!$AB$37:$AK$46, TRANSPOSE(N418:W418))))</f>
        <v>0.73830910539226169</v>
      </c>
      <c r="O1419" s="116">
        <v>0.19275829724258511</v>
      </c>
      <c r="P1419" s="116">
        <v>0.13618402174178523</v>
      </c>
      <c r="Q1419" s="116">
        <v>-0.94676549197903737</v>
      </c>
      <c r="R1419" s="116">
        <v>0.92112353269302938</v>
      </c>
      <c r="S1419" s="116">
        <v>0.20091301796440375</v>
      </c>
      <c r="T1419" s="116">
        <v>-0.86758663644550915</v>
      </c>
      <c r="U1419" s="116">
        <v>-0.28195960488661265</v>
      </c>
      <c r="V1419" s="116">
        <v>-0.73072405019927889</v>
      </c>
      <c r="W1419" s="40">
        <v>0.45826105860526656</v>
      </c>
    </row>
    <row r="1420" spans="1:23" ht="19">
      <c r="A1420" s="85">
        <v>418</v>
      </c>
      <c r="B1420" s="116">
        <v>0.44253544949328627</v>
      </c>
      <c r="C1420" s="116">
        <v>0.42946699287864498</v>
      </c>
      <c r="D1420" s="116">
        <v>0.77431842171810361</v>
      </c>
      <c r="E1420" s="116">
        <v>7.4748619094601843E-2</v>
      </c>
      <c r="F1420" s="116">
        <v>0.84656607262041006</v>
      </c>
      <c r="G1420" s="116">
        <v>0.22796551686138256</v>
      </c>
      <c r="H1420" s="116">
        <v>0.36439681972804849</v>
      </c>
      <c r="I1420" s="116">
        <v>0.20556176888920619</v>
      </c>
      <c r="J1420" s="116">
        <v>0.76822512448770341</v>
      </c>
      <c r="K1420" s="48">
        <v>0.16481045107381576</v>
      </c>
      <c r="M1420" s="41">
        <v>418</v>
      </c>
      <c r="N1420" s="116" cm="1">
        <f t="array" ref="N1420:W1420">(TRANSPOSE(MMULT(幕後結果!$AB$37:$AK$46, TRANSPOSE(N419:W419))))</f>
        <v>2.045448013679513</v>
      </c>
      <c r="O1420" s="116">
        <v>0.20943312563373739</v>
      </c>
      <c r="P1420" s="116">
        <v>1.4307787564164369</v>
      </c>
      <c r="Q1420" s="116">
        <v>-0.41447051459837059</v>
      </c>
      <c r="R1420" s="116">
        <v>0.32479281112501679</v>
      </c>
      <c r="S1420" s="116">
        <v>-0.44682976665144158</v>
      </c>
      <c r="T1420" s="116">
        <v>-1.4276139227095621</v>
      </c>
      <c r="U1420" s="116">
        <v>2.0288161118293377</v>
      </c>
      <c r="V1420" s="116">
        <v>-1.3617512991453027</v>
      </c>
      <c r="W1420" s="40">
        <v>-1.6808739704802025</v>
      </c>
    </row>
    <row r="1421" spans="1:23" ht="19">
      <c r="A1421" s="85">
        <v>419</v>
      </c>
      <c r="B1421" s="116">
        <v>0.10400428768207015</v>
      </c>
      <c r="C1421" s="116">
        <v>9.7887799861184677E-2</v>
      </c>
      <c r="D1421" s="116">
        <v>0.60667614033343975</v>
      </c>
      <c r="E1421" s="116">
        <v>2.3098915241623219E-2</v>
      </c>
      <c r="F1421" s="116">
        <v>0.48028251083708495</v>
      </c>
      <c r="G1421" s="116">
        <v>0.302511833694034</v>
      </c>
      <c r="H1421" s="116">
        <v>0.68850635639877189</v>
      </c>
      <c r="I1421" s="116">
        <v>0.12964416298633274</v>
      </c>
      <c r="J1421" s="116">
        <v>0.8890600244708815</v>
      </c>
      <c r="K1421" s="48">
        <v>0.74304722262510836</v>
      </c>
      <c r="M1421" s="41">
        <v>419</v>
      </c>
      <c r="N1421" s="116" cm="1">
        <f t="array" ref="N1421:W1421">(TRANSPOSE(MMULT(幕後結果!$AB$37:$AK$46, TRANSPOSE(N420:W420))))</f>
        <v>0.40995152157456966</v>
      </c>
      <c r="O1421" s="116">
        <v>0.63867237910322172</v>
      </c>
      <c r="P1421" s="116">
        <v>1.8398861995339888</v>
      </c>
      <c r="Q1421" s="116">
        <v>1.1993721390728413</v>
      </c>
      <c r="R1421" s="116">
        <v>-6.0380694635022381E-2</v>
      </c>
      <c r="S1421" s="116">
        <v>-0.89219208414351792</v>
      </c>
      <c r="T1421" s="116">
        <v>0.8905550975692399</v>
      </c>
      <c r="U1421" s="116">
        <v>0.45271037125243424</v>
      </c>
      <c r="V1421" s="116">
        <v>0.99690077164858681</v>
      </c>
      <c r="W1421" s="40">
        <v>-3.827131517623733E-2</v>
      </c>
    </row>
    <row r="1422" spans="1:23" ht="19">
      <c r="A1422" s="85">
        <v>420</v>
      </c>
      <c r="B1422" s="116">
        <v>0.3764788672853312</v>
      </c>
      <c r="C1422" s="116">
        <v>0.89903817769462657</v>
      </c>
      <c r="D1422" s="116">
        <v>0.11164805985978354</v>
      </c>
      <c r="E1422" s="116">
        <v>0.1626196535886848</v>
      </c>
      <c r="F1422" s="116">
        <v>0.81200650624234072</v>
      </c>
      <c r="G1422" s="116">
        <v>0.31220479869473849</v>
      </c>
      <c r="H1422" s="116">
        <v>0.48412208114776378</v>
      </c>
      <c r="I1422" s="116">
        <v>0.51255472457669971</v>
      </c>
      <c r="J1422" s="116">
        <v>0.86184314534348028</v>
      </c>
      <c r="K1422" s="48">
        <v>0.72148955395348535</v>
      </c>
      <c r="M1422" s="41">
        <v>420</v>
      </c>
      <c r="N1422" s="116" cm="1">
        <f t="array" ref="N1422:W1422">(TRANSPOSE(MMULT(幕後結果!$AB$37:$AK$46, TRANSPOSE(N421:W421))))</f>
        <v>-5.6153609544619891E-2</v>
      </c>
      <c r="O1422" s="116">
        <v>1.2532614079370594</v>
      </c>
      <c r="P1422" s="116">
        <v>0.68770155887886486</v>
      </c>
      <c r="Q1422" s="116">
        <v>1.0512784467204492</v>
      </c>
      <c r="R1422" s="116">
        <v>0.24919640560740347</v>
      </c>
      <c r="S1422" s="116">
        <v>1.6900528141306754</v>
      </c>
      <c r="T1422" s="116">
        <v>0.76752403578433204</v>
      </c>
      <c r="U1422" s="116">
        <v>-0.9028577963795209</v>
      </c>
      <c r="V1422" s="116">
        <v>1.1340419955253997</v>
      </c>
      <c r="W1422" s="40">
        <v>-0.2327259686126571</v>
      </c>
    </row>
    <row r="1423" spans="1:23" ht="19">
      <c r="A1423" s="85">
        <v>421</v>
      </c>
      <c r="B1423" s="116">
        <v>0.7834872151754102</v>
      </c>
      <c r="C1423" s="116">
        <v>0.24650960831935143</v>
      </c>
      <c r="D1423" s="116">
        <v>0.75737131646685385</v>
      </c>
      <c r="E1423" s="116">
        <v>0.68717023640720609</v>
      </c>
      <c r="F1423" s="116">
        <v>0.43450579637890652</v>
      </c>
      <c r="G1423" s="116">
        <v>0.43817439856414331</v>
      </c>
      <c r="H1423" s="116">
        <v>0.50406324348740106</v>
      </c>
      <c r="I1423" s="116">
        <v>0.53908093179907368</v>
      </c>
      <c r="J1423" s="116">
        <v>0.86319053545721025</v>
      </c>
      <c r="K1423" s="48">
        <v>2.5592173290501341E-2</v>
      </c>
      <c r="M1423" s="41">
        <v>421</v>
      </c>
      <c r="N1423" s="116" cm="1">
        <f t="array" ref="N1423:W1423">(TRANSPOSE(MMULT(幕後結果!$AB$37:$AK$46, TRANSPOSE(N422:W422))))</f>
        <v>-0.36626307163805288</v>
      </c>
      <c r="O1423" s="116">
        <v>-0.79027919596258878</v>
      </c>
      <c r="P1423" s="116">
        <v>-1.3556393785592149</v>
      </c>
      <c r="Q1423" s="116">
        <v>-0.15976211359673867</v>
      </c>
      <c r="R1423" s="116">
        <v>-1.0920782146366825</v>
      </c>
      <c r="S1423" s="116">
        <v>-0.44116723079738146</v>
      </c>
      <c r="T1423" s="116">
        <v>-0.6835644793666491</v>
      </c>
      <c r="U1423" s="116">
        <v>-0.46707185233017545</v>
      </c>
      <c r="V1423" s="116">
        <v>0.84899351270316692</v>
      </c>
      <c r="W1423" s="40">
        <v>-0.89118505784134228</v>
      </c>
    </row>
    <row r="1424" spans="1:23" ht="19">
      <c r="A1424" s="85">
        <v>422</v>
      </c>
      <c r="B1424" s="116">
        <v>0.37101799667742208</v>
      </c>
      <c r="C1424" s="116">
        <v>6.3781295870579235E-2</v>
      </c>
      <c r="D1424" s="116">
        <v>0.41007885289374224</v>
      </c>
      <c r="E1424" s="116">
        <v>0.26952562209232611</v>
      </c>
      <c r="F1424" s="116">
        <v>0.71337976918292645</v>
      </c>
      <c r="G1424" s="116">
        <v>0.81460057001693853</v>
      </c>
      <c r="H1424" s="116">
        <v>0.42501402698339596</v>
      </c>
      <c r="I1424" s="116">
        <v>0.86670476799505725</v>
      </c>
      <c r="J1424" s="116">
        <v>0.73055220870249427</v>
      </c>
      <c r="K1424" s="48">
        <v>0.59042622803314293</v>
      </c>
      <c r="M1424" s="41">
        <v>422</v>
      </c>
      <c r="N1424" s="116" cm="1">
        <f t="array" ref="N1424:W1424">(TRANSPOSE(MMULT(幕後結果!$AB$37:$AK$46, TRANSPOSE(N423:W423))))</f>
        <v>0.72357504831174091</v>
      </c>
      <c r="O1424" s="116">
        <v>1.1206312963008287</v>
      </c>
      <c r="P1424" s="116">
        <v>0.56522252364979375</v>
      </c>
      <c r="Q1424" s="116">
        <v>1.1656052156327306</v>
      </c>
      <c r="R1424" s="116">
        <v>-7.3293889520723576E-3</v>
      </c>
      <c r="S1424" s="116">
        <v>0.44081127070587273</v>
      </c>
      <c r="T1424" s="116">
        <v>0.24659235164357199</v>
      </c>
      <c r="U1424" s="116">
        <v>0.21743611460232037</v>
      </c>
      <c r="V1424" s="116">
        <v>0.41674959446385273</v>
      </c>
      <c r="W1424" s="40">
        <v>0.71291941522998303</v>
      </c>
    </row>
    <row r="1425" spans="1:23" ht="19">
      <c r="A1425" s="85">
        <v>423</v>
      </c>
      <c r="B1425" s="116">
        <v>0.60438394686681463</v>
      </c>
      <c r="C1425" s="116">
        <v>0.30818811154253134</v>
      </c>
      <c r="D1425" s="116">
        <v>0.55203437801379951</v>
      </c>
      <c r="E1425" s="116">
        <v>0.54712570679128025</v>
      </c>
      <c r="F1425" s="116">
        <v>0.50515839800681217</v>
      </c>
      <c r="G1425" s="116">
        <v>0.76100229792986673</v>
      </c>
      <c r="H1425" s="116">
        <v>0.67928548177779025</v>
      </c>
      <c r="I1425" s="116">
        <v>0.27580962412398979</v>
      </c>
      <c r="J1425" s="116">
        <v>0.27474276288275923</v>
      </c>
      <c r="K1425" s="48">
        <v>0.51327859317293134</v>
      </c>
      <c r="M1425" s="41">
        <v>423</v>
      </c>
      <c r="N1425" s="116" cm="1">
        <f t="array" ref="N1425:W1425">(TRANSPOSE(MMULT(幕後結果!$AB$37:$AK$46, TRANSPOSE(N424:W424))))</f>
        <v>0.17369718437522236</v>
      </c>
      <c r="O1425" s="116">
        <v>-1.011091202119033</v>
      </c>
      <c r="P1425" s="116">
        <v>-0.41116420157388128</v>
      </c>
      <c r="Q1425" s="116">
        <v>-0.60778914103030568</v>
      </c>
      <c r="R1425" s="116">
        <v>-0.31608204002059653</v>
      </c>
      <c r="S1425" s="116">
        <v>0.87784982029336867</v>
      </c>
      <c r="T1425" s="116">
        <v>-1.5186344899703226</v>
      </c>
      <c r="U1425" s="116">
        <v>0.74876099948482289</v>
      </c>
      <c r="V1425" s="116">
        <v>-0.45055427213064758</v>
      </c>
      <c r="W1425" s="40">
        <v>-0.45241370249257051</v>
      </c>
    </row>
    <row r="1426" spans="1:23" ht="19">
      <c r="A1426" s="85">
        <v>424</v>
      </c>
      <c r="B1426" s="116">
        <v>0.87296464626279247</v>
      </c>
      <c r="C1426" s="116">
        <v>0.50578398089394638</v>
      </c>
      <c r="D1426" s="116">
        <v>0.10770434153091024</v>
      </c>
      <c r="E1426" s="116">
        <v>0.66250984980989336</v>
      </c>
      <c r="F1426" s="116">
        <v>0.50433912095254874</v>
      </c>
      <c r="G1426" s="116">
        <v>7.6015897705202118E-2</v>
      </c>
      <c r="H1426" s="116">
        <v>8.4477341801695083E-2</v>
      </c>
      <c r="I1426" s="116">
        <v>2.3706321489360249E-2</v>
      </c>
      <c r="J1426" s="116">
        <v>0.18260114482685164</v>
      </c>
      <c r="K1426" s="48">
        <v>0.73333611486308392</v>
      </c>
      <c r="M1426" s="41">
        <v>424</v>
      </c>
      <c r="N1426" s="116" cm="1">
        <f t="array" ref="N1426:W1426">(TRANSPOSE(MMULT(幕後結果!$AB$37:$AK$46, TRANSPOSE(N425:W425))))</f>
        <v>0.55446422976976539</v>
      </c>
      <c r="O1426" s="116">
        <v>-0.60200292044070558</v>
      </c>
      <c r="P1426" s="116">
        <v>0.19868920082478725</v>
      </c>
      <c r="Q1426" s="116">
        <v>-2.4469392890685291</v>
      </c>
      <c r="R1426" s="116">
        <v>0.16813396107630313</v>
      </c>
      <c r="S1426" s="116">
        <v>-1.6089214686845055</v>
      </c>
      <c r="T1426" s="116">
        <v>-1.1264239077362737</v>
      </c>
      <c r="U1426" s="116">
        <v>-0.38647810574908414</v>
      </c>
      <c r="V1426" s="116">
        <v>-2.2721346372651299</v>
      </c>
      <c r="W1426" s="40">
        <v>-1.1795370659219975</v>
      </c>
    </row>
    <row r="1427" spans="1:23" ht="19">
      <c r="A1427" s="85">
        <v>425</v>
      </c>
      <c r="B1427" s="116">
        <v>0.92387611977007666</v>
      </c>
      <c r="C1427" s="116">
        <v>0.42448647618762103</v>
      </c>
      <c r="D1427" s="116">
        <v>0.52108099468208136</v>
      </c>
      <c r="E1427" s="116">
        <v>0.89999791713065003</v>
      </c>
      <c r="F1427" s="116">
        <v>0.21755971518252926</v>
      </c>
      <c r="G1427" s="116">
        <v>0.23488657483620434</v>
      </c>
      <c r="H1427" s="116">
        <v>0.93844395008271952</v>
      </c>
      <c r="I1427" s="116">
        <v>0.15501714600354788</v>
      </c>
      <c r="J1427" s="116">
        <v>0.30279395939924103</v>
      </c>
      <c r="K1427" s="48">
        <v>1.264822301970292E-2</v>
      </c>
      <c r="M1427" s="41">
        <v>425</v>
      </c>
      <c r="N1427" s="116" cm="1">
        <f t="array" ref="N1427:W1427">(TRANSPOSE(MMULT(幕後結果!$AB$37:$AK$46, TRANSPOSE(N426:W426))))</f>
        <v>0.2020289333788777</v>
      </c>
      <c r="O1427" s="116">
        <v>2.0979784819804044</v>
      </c>
      <c r="P1427" s="116">
        <v>1.3316550277382961</v>
      </c>
      <c r="Q1427" s="116">
        <v>8.6487394028438636E-2</v>
      </c>
      <c r="R1427" s="116">
        <v>0.15846753352913362</v>
      </c>
      <c r="S1427" s="116">
        <v>0.45896733295639852</v>
      </c>
      <c r="T1427" s="116">
        <v>-1.7245133523657155</v>
      </c>
      <c r="U1427" s="116">
        <v>-0.49237121225006769</v>
      </c>
      <c r="V1427" s="116">
        <v>6.3759840540035806E-2</v>
      </c>
      <c r="W1427" s="40">
        <v>7.4195688353880296E-2</v>
      </c>
    </row>
    <row r="1428" spans="1:23" ht="19">
      <c r="A1428" s="85">
        <v>426</v>
      </c>
      <c r="B1428" s="116">
        <v>0.86548032292396493</v>
      </c>
      <c r="C1428" s="116">
        <v>0.23821637012203056</v>
      </c>
      <c r="D1428" s="116">
        <v>0.98794458812514163</v>
      </c>
      <c r="E1428" s="116">
        <v>0.38718206461141347</v>
      </c>
      <c r="F1428" s="116">
        <v>0.83898605285442507</v>
      </c>
      <c r="G1428" s="116">
        <v>0.97664054379431064</v>
      </c>
      <c r="H1428" s="116">
        <v>0.38165688377239659</v>
      </c>
      <c r="I1428" s="116">
        <v>0.95226020742368656</v>
      </c>
      <c r="J1428" s="116">
        <v>0.35221648642474435</v>
      </c>
      <c r="K1428" s="48">
        <v>2.4757885887057629E-2</v>
      </c>
      <c r="M1428" s="41">
        <v>426</v>
      </c>
      <c r="N1428" s="116" cm="1">
        <f t="array" ref="N1428:W1428">(TRANSPOSE(MMULT(幕後結果!$AB$37:$AK$46, TRANSPOSE(N427:W427))))</f>
        <v>-1.2377581521357783</v>
      </c>
      <c r="O1428" s="116">
        <v>-0.6766711403084551</v>
      </c>
      <c r="P1428" s="116">
        <v>-2.5988682062272916</v>
      </c>
      <c r="Q1428" s="116">
        <v>-0.6365394440577532</v>
      </c>
      <c r="R1428" s="116">
        <v>-0.62071696047087954</v>
      </c>
      <c r="S1428" s="116">
        <v>-2.1268691845446592</v>
      </c>
      <c r="T1428" s="116">
        <v>-0.33208275552508049</v>
      </c>
      <c r="U1428" s="116">
        <v>-2.1066408871721451</v>
      </c>
      <c r="V1428" s="116">
        <v>-1.5970681798051261</v>
      </c>
      <c r="W1428" s="40">
        <v>-0.35829444940620125</v>
      </c>
    </row>
    <row r="1429" spans="1:23" ht="19">
      <c r="A1429" s="85">
        <v>427</v>
      </c>
      <c r="B1429" s="116">
        <v>0.24957165945071247</v>
      </c>
      <c r="C1429" s="116">
        <v>0.43719712434411284</v>
      </c>
      <c r="D1429" s="116">
        <v>0.94336089394674838</v>
      </c>
      <c r="E1429" s="116">
        <v>0.26731191150045341</v>
      </c>
      <c r="F1429" s="116">
        <v>0.54986855925976474</v>
      </c>
      <c r="G1429" s="116">
        <v>0.56463402928503581</v>
      </c>
      <c r="H1429" s="116">
        <v>0.19814356118331355</v>
      </c>
      <c r="I1429" s="116">
        <v>0.70574753771080845</v>
      </c>
      <c r="J1429" s="116">
        <v>0.18612151694632217</v>
      </c>
      <c r="K1429" s="48">
        <v>0.88179104739309899</v>
      </c>
      <c r="M1429" s="41">
        <v>427</v>
      </c>
      <c r="N1429" s="116" cm="1">
        <f t="array" ref="N1429:W1429">(TRANSPOSE(MMULT(幕後結果!$AB$37:$AK$46, TRANSPOSE(N428:W428))))</f>
        <v>-0.89589395146231476</v>
      </c>
      <c r="O1429" s="116">
        <v>-0.46457427079948554</v>
      </c>
      <c r="P1429" s="116">
        <v>-0.59182802151828418</v>
      </c>
      <c r="Q1429" s="116">
        <v>-5.9824173683724682E-2</v>
      </c>
      <c r="R1429" s="116">
        <v>-1.3178446173676321</v>
      </c>
      <c r="S1429" s="116">
        <v>-0.54500407847937637</v>
      </c>
      <c r="T1429" s="116">
        <v>0.27706300219156943</v>
      </c>
      <c r="U1429" s="116">
        <v>-3.0709899277900368</v>
      </c>
      <c r="V1429" s="116">
        <v>2.3695555335264178E-2</v>
      </c>
      <c r="W1429" s="40">
        <v>1.2096947208332431E-2</v>
      </c>
    </row>
    <row r="1430" spans="1:23" ht="19">
      <c r="A1430" s="85">
        <v>428</v>
      </c>
      <c r="B1430" s="116">
        <v>0.40916927260316505</v>
      </c>
      <c r="C1430" s="116">
        <v>0.93766334336679225</v>
      </c>
      <c r="D1430" s="116">
        <v>0.26454103226656533</v>
      </c>
      <c r="E1430" s="116">
        <v>1.2854102706103543E-3</v>
      </c>
      <c r="F1430" s="116">
        <v>1.6468184235860939E-2</v>
      </c>
      <c r="G1430" s="116">
        <v>0.87480234525828804</v>
      </c>
      <c r="H1430" s="116">
        <v>0.23181047610873362</v>
      </c>
      <c r="I1430" s="116">
        <v>0.83132691471241227</v>
      </c>
      <c r="J1430" s="116">
        <v>0.97221386949901389</v>
      </c>
      <c r="K1430" s="48">
        <v>0.15093035034656754</v>
      </c>
      <c r="M1430" s="41">
        <v>428</v>
      </c>
      <c r="N1430" s="116" cm="1">
        <f t="array" ref="N1430:W1430">(TRANSPOSE(MMULT(幕後結果!$AB$37:$AK$46, TRANSPOSE(N429:W429))))</f>
        <v>0.54665235691536651</v>
      </c>
      <c r="O1430" s="116">
        <v>0.23213353554314042</v>
      </c>
      <c r="P1430" s="116">
        <v>-0.19100376376780714</v>
      </c>
      <c r="Q1430" s="116">
        <v>-3.9174903399949459E-2</v>
      </c>
      <c r="R1430" s="116">
        <v>0.46001860393194421</v>
      </c>
      <c r="S1430" s="116">
        <v>0.16958301372855764</v>
      </c>
      <c r="T1430" s="116">
        <v>0.60349535828321621</v>
      </c>
      <c r="U1430" s="116">
        <v>-0.81773332302359225</v>
      </c>
      <c r="V1430" s="116">
        <v>0.28451463745153249</v>
      </c>
      <c r="W1430" s="40">
        <v>0.53897183932885373</v>
      </c>
    </row>
    <row r="1431" spans="1:23" ht="19">
      <c r="A1431" s="85">
        <v>429</v>
      </c>
      <c r="B1431" s="116">
        <v>3.8129321371719316E-2</v>
      </c>
      <c r="C1431" s="116">
        <v>0.62725030239983726</v>
      </c>
      <c r="D1431" s="116">
        <v>0.78553746839514083</v>
      </c>
      <c r="E1431" s="116">
        <v>3.8423268004790234E-3</v>
      </c>
      <c r="F1431" s="116">
        <v>0.66609160878180629</v>
      </c>
      <c r="G1431" s="116">
        <v>0.61352285976225751</v>
      </c>
      <c r="H1431" s="116">
        <v>0.87702724916988095</v>
      </c>
      <c r="I1431" s="116">
        <v>0.41870044963746134</v>
      </c>
      <c r="J1431" s="116">
        <v>0.476131736883318</v>
      </c>
      <c r="K1431" s="48">
        <v>0.65348118945544087</v>
      </c>
      <c r="M1431" s="41">
        <v>429</v>
      </c>
      <c r="N1431" s="116" cm="1">
        <f t="array" ref="N1431:W1431">(TRANSPOSE(MMULT(幕後結果!$AB$37:$AK$46, TRANSPOSE(N430:W430))))</f>
        <v>0.48913414662264465</v>
      </c>
      <c r="O1431" s="116">
        <v>0.80526067426040315</v>
      </c>
      <c r="P1431" s="116">
        <v>-0.28169860060992513</v>
      </c>
      <c r="Q1431" s="116">
        <v>0.87419365653806302</v>
      </c>
      <c r="R1431" s="116">
        <v>0.76570971746462591</v>
      </c>
      <c r="S1431" s="116">
        <v>6.508459576094261E-2</v>
      </c>
      <c r="T1431" s="116">
        <v>2.8521091207385751</v>
      </c>
      <c r="U1431" s="116">
        <v>-0.67942459118315102</v>
      </c>
      <c r="V1431" s="116">
        <v>-0.41030805593452069</v>
      </c>
      <c r="W1431" s="40">
        <v>-0.55650144927424616</v>
      </c>
    </row>
    <row r="1432" spans="1:23" ht="19">
      <c r="A1432" s="85">
        <v>430</v>
      </c>
      <c r="B1432" s="116">
        <v>0.91688304631891793</v>
      </c>
      <c r="C1432" s="116">
        <v>0.1563140149198905</v>
      </c>
      <c r="D1432" s="116">
        <v>0.10468563549897381</v>
      </c>
      <c r="E1432" s="116">
        <v>7.3827882337377915E-2</v>
      </c>
      <c r="F1432" s="116">
        <v>0.35310120038239767</v>
      </c>
      <c r="G1432" s="116">
        <v>0.47851315211561962</v>
      </c>
      <c r="H1432" s="116">
        <v>0.84337851986532741</v>
      </c>
      <c r="I1432" s="116">
        <v>0.93165237513450672</v>
      </c>
      <c r="J1432" s="116">
        <v>0.47487213025191233</v>
      </c>
      <c r="K1432" s="48">
        <v>0.59177694473715969</v>
      </c>
      <c r="M1432" s="41">
        <v>430</v>
      </c>
      <c r="N1432" s="116" cm="1">
        <f t="array" ref="N1432:W1432">(TRANSPOSE(MMULT(幕後結果!$AB$37:$AK$46, TRANSPOSE(N431:W431))))</f>
        <v>0.87405086567900425</v>
      </c>
      <c r="O1432" s="116">
        <v>0.28036473512095011</v>
      </c>
      <c r="P1432" s="116">
        <v>0.22983190276318316</v>
      </c>
      <c r="Q1432" s="116">
        <v>0.20173070405400645</v>
      </c>
      <c r="R1432" s="116">
        <v>0.66017648096222348</v>
      </c>
      <c r="S1432" s="116">
        <v>-0.36007467387853315</v>
      </c>
      <c r="T1432" s="116">
        <v>0.76391298154626219</v>
      </c>
      <c r="U1432" s="116">
        <v>0.74776635526365798</v>
      </c>
      <c r="V1432" s="116">
        <v>1.4107016728498616</v>
      </c>
      <c r="W1432" s="40">
        <v>1.1563472584526724</v>
      </c>
    </row>
    <row r="1433" spans="1:23" ht="19">
      <c r="A1433" s="85">
        <v>431</v>
      </c>
      <c r="B1433" s="116">
        <v>0.95535298951695924</v>
      </c>
      <c r="C1433" s="116">
        <v>0.26222281492541089</v>
      </c>
      <c r="D1433" s="116">
        <v>0.66921398947214139</v>
      </c>
      <c r="E1433" s="116">
        <v>0.37477460078464131</v>
      </c>
      <c r="F1433" s="116">
        <v>0.76500012379607085</v>
      </c>
      <c r="G1433" s="116">
        <v>1.5311586184418857E-4</v>
      </c>
      <c r="H1433" s="116">
        <v>0.31018493120767876</v>
      </c>
      <c r="I1433" s="116">
        <v>0.31326200296663598</v>
      </c>
      <c r="J1433" s="116">
        <v>0.15718732707587857</v>
      </c>
      <c r="K1433" s="48">
        <v>0.82436496732012543</v>
      </c>
      <c r="M1433" s="41">
        <v>431</v>
      </c>
      <c r="N1433" s="116" cm="1">
        <f t="array" ref="N1433:W1433">(TRANSPOSE(MMULT(幕後結果!$AB$37:$AK$46, TRANSPOSE(N432:W432))))</f>
        <v>-1.4203663196182925</v>
      </c>
      <c r="O1433" s="116">
        <v>-1.8143690073813123</v>
      </c>
      <c r="P1433" s="116">
        <v>-0.82456722005950733</v>
      </c>
      <c r="Q1433" s="116">
        <v>-1.5278452204315967</v>
      </c>
      <c r="R1433" s="116">
        <v>-2.3801330753784589</v>
      </c>
      <c r="S1433" s="116">
        <v>-1.4580327233742587</v>
      </c>
      <c r="T1433" s="116">
        <v>-8.4222901874858813E-2</v>
      </c>
      <c r="U1433" s="116">
        <v>-0.12926854210614114</v>
      </c>
      <c r="V1433" s="116">
        <v>0.42239914568994097</v>
      </c>
      <c r="W1433" s="40">
        <v>-1.5734829124613237</v>
      </c>
    </row>
    <row r="1434" spans="1:23" ht="19">
      <c r="A1434" s="85">
        <v>432</v>
      </c>
      <c r="B1434" s="116">
        <v>0.80924647315371834</v>
      </c>
      <c r="C1434" s="116">
        <v>0.70228710939874861</v>
      </c>
      <c r="D1434" s="116">
        <v>0.99279285158663266</v>
      </c>
      <c r="E1434" s="116">
        <v>0.30706800933300982</v>
      </c>
      <c r="F1434" s="116">
        <v>0.4291918604993894</v>
      </c>
      <c r="G1434" s="116">
        <v>1.2818899677472739E-2</v>
      </c>
      <c r="H1434" s="116">
        <v>0.9585950364580762</v>
      </c>
      <c r="I1434" s="116">
        <v>0.10080910938242171</v>
      </c>
      <c r="J1434" s="116">
        <v>0.79437645622970288</v>
      </c>
      <c r="K1434" s="48">
        <v>8.9929769596780007E-2</v>
      </c>
      <c r="M1434" s="41">
        <v>432</v>
      </c>
      <c r="N1434" s="116" cm="1">
        <f t="array" ref="N1434:W1434">(TRANSPOSE(MMULT(幕後結果!$AB$37:$AK$46, TRANSPOSE(N433:W433))))</f>
        <v>0.75204078415598774</v>
      </c>
      <c r="O1434" s="116">
        <v>-0.10475881752326316</v>
      </c>
      <c r="P1434" s="116">
        <v>0.64602867149676868</v>
      </c>
      <c r="Q1434" s="116">
        <v>-1.5213277138830352</v>
      </c>
      <c r="R1434" s="116">
        <v>-4.19905089356565E-2</v>
      </c>
      <c r="S1434" s="116">
        <v>0.31632515665399724</v>
      </c>
      <c r="T1434" s="116">
        <v>-2.3952459842897653</v>
      </c>
      <c r="U1434" s="116">
        <v>-1.1632749802430518</v>
      </c>
      <c r="V1434" s="116">
        <v>-0.98308860783511487</v>
      </c>
      <c r="W1434" s="40">
        <v>-0.93186100907864733</v>
      </c>
    </row>
    <row r="1435" spans="1:23" ht="19">
      <c r="A1435" s="85">
        <v>433</v>
      </c>
      <c r="B1435" s="116">
        <v>0.4301704864557423</v>
      </c>
      <c r="C1435" s="116">
        <v>0.82291777063659555</v>
      </c>
      <c r="D1435" s="116">
        <v>0.37835273176019069</v>
      </c>
      <c r="E1435" s="116">
        <v>0.80968227341149213</v>
      </c>
      <c r="F1435" s="116">
        <v>0.79123204538490555</v>
      </c>
      <c r="G1435" s="116">
        <v>0.54920018034746687</v>
      </c>
      <c r="H1435" s="116">
        <v>0.32390312186219039</v>
      </c>
      <c r="I1435" s="116">
        <v>0.39520862388612787</v>
      </c>
      <c r="J1435" s="116">
        <v>0.87755076101727458</v>
      </c>
      <c r="K1435" s="48">
        <v>0.11095303535757495</v>
      </c>
      <c r="M1435" s="41">
        <v>433</v>
      </c>
      <c r="N1435" s="116" cm="1">
        <f t="array" ref="N1435:W1435">(TRANSPOSE(MMULT(幕後結果!$AB$37:$AK$46, TRANSPOSE(N434:W434))))</f>
        <v>2.0871677068474082</v>
      </c>
      <c r="O1435" s="116">
        <v>1.6165705937286061</v>
      </c>
      <c r="P1435" s="116">
        <v>2.6026381604733402</v>
      </c>
      <c r="Q1435" s="116">
        <v>-0.64905695421844878</v>
      </c>
      <c r="R1435" s="116">
        <v>2.5772253777745586</v>
      </c>
      <c r="S1435" s="116">
        <v>1.1626893650765024</v>
      </c>
      <c r="T1435" s="116">
        <v>-0.2409901439127852</v>
      </c>
      <c r="U1435" s="116">
        <v>1.3700625162810098</v>
      </c>
      <c r="V1435" s="116">
        <v>-1.4119626959737344</v>
      </c>
      <c r="W1435" s="40">
        <v>-1.0319005390529794</v>
      </c>
    </row>
    <row r="1436" spans="1:23" ht="19">
      <c r="A1436" s="85">
        <v>434</v>
      </c>
      <c r="B1436" s="116">
        <v>0.2242532587522299</v>
      </c>
      <c r="C1436" s="116">
        <v>0.1225901764115731</v>
      </c>
      <c r="D1436" s="116">
        <v>0.67004396907505437</v>
      </c>
      <c r="E1436" s="116">
        <v>0.20818192366318433</v>
      </c>
      <c r="F1436" s="116">
        <v>0.85972479706577176</v>
      </c>
      <c r="G1436" s="116">
        <v>2.4754729820327892E-2</v>
      </c>
      <c r="H1436" s="116">
        <v>0.82818108783878897</v>
      </c>
      <c r="I1436" s="116">
        <v>0.73733836103183337</v>
      </c>
      <c r="J1436" s="116">
        <v>0.76127380872598183</v>
      </c>
      <c r="K1436" s="48">
        <v>0.1280981689980849</v>
      </c>
      <c r="M1436" s="41">
        <v>434</v>
      </c>
      <c r="N1436" s="116" cm="1">
        <f t="array" ref="N1436:W1436">(TRANSPOSE(MMULT(幕後結果!$AB$37:$AK$46, TRANSPOSE(N435:W435))))</f>
        <v>-5.5906048680014669E-2</v>
      </c>
      <c r="O1436" s="116">
        <v>-0.39969026940816604</v>
      </c>
      <c r="P1436" s="116">
        <v>0.32168618522574655</v>
      </c>
      <c r="Q1436" s="116">
        <v>-0.2413423995182512</v>
      </c>
      <c r="R1436" s="116">
        <v>1.8790295451320559E-2</v>
      </c>
      <c r="S1436" s="116">
        <v>-1.0266872456174252</v>
      </c>
      <c r="T1436" s="116">
        <v>-1.1402937289300916</v>
      </c>
      <c r="U1436" s="116">
        <v>0.37708291549393913</v>
      </c>
      <c r="V1436" s="116">
        <v>0.57706261079762911</v>
      </c>
      <c r="W1436" s="40">
        <v>0.6270015112853603</v>
      </c>
    </row>
    <row r="1437" spans="1:23" ht="19">
      <c r="A1437" s="85">
        <v>435</v>
      </c>
      <c r="B1437" s="116">
        <v>0.93325077948847879</v>
      </c>
      <c r="C1437" s="116">
        <v>0.22600789930349729</v>
      </c>
      <c r="D1437" s="116">
        <v>0.58613093502151514</v>
      </c>
      <c r="E1437" s="116">
        <v>0.6272710524808216</v>
      </c>
      <c r="F1437" s="116">
        <v>0.39455434166567604</v>
      </c>
      <c r="G1437" s="116">
        <v>0.74267304298104442</v>
      </c>
      <c r="H1437" s="116">
        <v>0.54534515710184639</v>
      </c>
      <c r="I1437" s="116">
        <v>0.9116301656273722</v>
      </c>
      <c r="J1437" s="116">
        <v>0.56255192621364802</v>
      </c>
      <c r="K1437" s="48">
        <v>0.26783493600446162</v>
      </c>
      <c r="M1437" s="41">
        <v>435</v>
      </c>
      <c r="N1437" s="116" cm="1">
        <f t="array" ref="N1437:W1437">(TRANSPOSE(MMULT(幕後結果!$AB$37:$AK$46, TRANSPOSE(N436:W436))))</f>
        <v>0.56887318199998005</v>
      </c>
      <c r="O1437" s="116">
        <v>-7.8002713849363303E-2</v>
      </c>
      <c r="P1437" s="116">
        <v>-0.96544272689043287</v>
      </c>
      <c r="Q1437" s="116">
        <v>0.69423218113109986</v>
      </c>
      <c r="R1437" s="116">
        <v>1.937201493573776</v>
      </c>
      <c r="S1437" s="116">
        <v>-0.73763122109845225</v>
      </c>
      <c r="T1437" s="116">
        <v>1.5791596867695716</v>
      </c>
      <c r="U1437" s="116">
        <v>1.6890089702275406</v>
      </c>
      <c r="V1437" s="116">
        <v>-0.36430343225838818</v>
      </c>
      <c r="W1437" s="40">
        <v>1.5491476401350255</v>
      </c>
    </row>
    <row r="1438" spans="1:23" ht="19">
      <c r="A1438" s="85">
        <v>436</v>
      </c>
      <c r="B1438" s="116">
        <v>0.18214918703634897</v>
      </c>
      <c r="C1438" s="116">
        <v>0.40336611491923624</v>
      </c>
      <c r="D1438" s="116">
        <v>0.57379635346979674</v>
      </c>
      <c r="E1438" s="116">
        <v>0.13199382750092914</v>
      </c>
      <c r="F1438" s="116">
        <v>0.48351833992523408</v>
      </c>
      <c r="G1438" s="116">
        <v>0.31195979427566489</v>
      </c>
      <c r="H1438" s="116">
        <v>0.70629111658539823</v>
      </c>
      <c r="I1438" s="116">
        <v>0.1164868235698755</v>
      </c>
      <c r="J1438" s="116">
        <v>0.60687646889114522</v>
      </c>
      <c r="K1438" s="48">
        <v>0.51962722310195608</v>
      </c>
      <c r="M1438" s="41">
        <v>436</v>
      </c>
      <c r="N1438" s="116" cm="1">
        <f t="array" ref="N1438:W1438">(TRANSPOSE(MMULT(幕後結果!$AB$37:$AK$46, TRANSPOSE(N437:W437))))</f>
        <v>1.3955583117916885</v>
      </c>
      <c r="O1438" s="116">
        <v>1.2279768916827827</v>
      </c>
      <c r="P1438" s="116">
        <v>1.2296062748015908</v>
      </c>
      <c r="Q1438" s="116">
        <v>1.1956254788226448</v>
      </c>
      <c r="R1438" s="116">
        <v>1.0239988460802656</v>
      </c>
      <c r="S1438" s="116">
        <v>0.77822504935507786</v>
      </c>
      <c r="T1438" s="116">
        <v>0.70446508504352245</v>
      </c>
      <c r="U1438" s="116">
        <v>1.6239268011883683</v>
      </c>
      <c r="V1438" s="116">
        <v>-0.97616269156451729</v>
      </c>
      <c r="W1438" s="40">
        <v>0.23898957278965249</v>
      </c>
    </row>
    <row r="1439" spans="1:23" ht="19">
      <c r="A1439" s="85">
        <v>437</v>
      </c>
      <c r="B1439" s="116">
        <v>0.12977628827017806</v>
      </c>
      <c r="C1439" s="116">
        <v>0.76811679513321107</v>
      </c>
      <c r="D1439" s="116">
        <v>0.87202276566921233</v>
      </c>
      <c r="E1439" s="116">
        <v>0.79366266689507015</v>
      </c>
      <c r="F1439" s="116">
        <v>0.93450639533893987</v>
      </c>
      <c r="G1439" s="116">
        <v>0.40918544660192713</v>
      </c>
      <c r="H1439" s="116">
        <v>0.868606002020756</v>
      </c>
      <c r="I1439" s="116">
        <v>1.0315632489140025E-2</v>
      </c>
      <c r="J1439" s="116">
        <v>0.90524032419702771</v>
      </c>
      <c r="K1439" s="48">
        <v>0.28292955323968916</v>
      </c>
      <c r="M1439" s="41">
        <v>437</v>
      </c>
      <c r="N1439" s="116" cm="1">
        <f t="array" ref="N1439:W1439">(TRANSPOSE(MMULT(幕後結果!$AB$37:$AK$46, TRANSPOSE(N438:W438))))</f>
        <v>-0.14668532362564371</v>
      </c>
      <c r="O1439" s="116">
        <v>-0.87921391391341064</v>
      </c>
      <c r="P1439" s="116">
        <v>-0.67231787079518934</v>
      </c>
      <c r="Q1439" s="116">
        <v>0.53051335441989977</v>
      </c>
      <c r="R1439" s="116">
        <v>-0.29022800879780714</v>
      </c>
      <c r="S1439" s="116">
        <v>1.396904040738628</v>
      </c>
      <c r="T1439" s="116">
        <v>1.3619431373480948</v>
      </c>
      <c r="U1439" s="116">
        <v>0.28800719929701712</v>
      </c>
      <c r="V1439" s="116">
        <v>0.92939263070182099</v>
      </c>
      <c r="W1439" s="40">
        <v>1.1594245704141852</v>
      </c>
    </row>
    <row r="1440" spans="1:23" ht="19">
      <c r="A1440" s="85">
        <v>438</v>
      </c>
      <c r="B1440" s="116">
        <v>0.84152638856148343</v>
      </c>
      <c r="C1440" s="116">
        <v>0.2447837251933882</v>
      </c>
      <c r="D1440" s="116">
        <v>7.0369869514698369E-2</v>
      </c>
      <c r="E1440" s="116">
        <v>0.97045762446119599</v>
      </c>
      <c r="F1440" s="116">
        <v>0.38847405357008347</v>
      </c>
      <c r="G1440" s="116">
        <v>0.16357140275570958</v>
      </c>
      <c r="H1440" s="116">
        <v>0.42802131268269283</v>
      </c>
      <c r="I1440" s="116">
        <v>0.90809539185899091</v>
      </c>
      <c r="J1440" s="116">
        <v>0.63199090367154898</v>
      </c>
      <c r="K1440" s="48">
        <v>0.37700618616379145</v>
      </c>
      <c r="M1440" s="41">
        <v>438</v>
      </c>
      <c r="N1440" s="116" cm="1">
        <f t="array" ref="N1440:W1440">(TRANSPOSE(MMULT(幕後結果!$AB$37:$AK$46, TRANSPOSE(N439:W439))))</f>
        <v>-0.53712382829909433</v>
      </c>
      <c r="O1440" s="116">
        <v>-0.69220069676731399</v>
      </c>
      <c r="P1440" s="116">
        <v>-0.10937397371299173</v>
      </c>
      <c r="Q1440" s="116">
        <v>0.48782351341889019</v>
      </c>
      <c r="R1440" s="116">
        <v>-0.96170115545439516</v>
      </c>
      <c r="S1440" s="116">
        <v>0.11293819583075176</v>
      </c>
      <c r="T1440" s="116">
        <v>-1.0278425504855917</v>
      </c>
      <c r="U1440" s="116">
        <v>-2.2695137042115485</v>
      </c>
      <c r="V1440" s="116">
        <v>-0.78860770822721282</v>
      </c>
      <c r="W1440" s="40">
        <v>-5.0522803575489328E-2</v>
      </c>
    </row>
    <row r="1441" spans="1:23" ht="19">
      <c r="A1441" s="85">
        <v>439</v>
      </c>
      <c r="B1441" s="116">
        <v>0.51380662528570564</v>
      </c>
      <c r="C1441" s="116">
        <v>1.753568004004169E-3</v>
      </c>
      <c r="D1441" s="116">
        <v>0.10152499421959615</v>
      </c>
      <c r="E1441" s="116">
        <v>0.67583256336180164</v>
      </c>
      <c r="F1441" s="116">
        <v>0.99284440592259937</v>
      </c>
      <c r="G1441" s="116">
        <v>0.52118604094508525</v>
      </c>
      <c r="H1441" s="116">
        <v>8.9194229373578349E-2</v>
      </c>
      <c r="I1441" s="116">
        <v>0.17474914133491204</v>
      </c>
      <c r="J1441" s="116">
        <v>0.8957664568738386</v>
      </c>
      <c r="K1441" s="48">
        <v>0.79064583102903541</v>
      </c>
      <c r="M1441" s="41">
        <v>439</v>
      </c>
      <c r="N1441" s="116" cm="1">
        <f t="array" ref="N1441:W1441">(TRANSPOSE(MMULT(幕後結果!$AB$37:$AK$46, TRANSPOSE(N440:W440))))</f>
        <v>0.34811817940534656</v>
      </c>
      <c r="O1441" s="116">
        <v>0.54138759965908423</v>
      </c>
      <c r="P1441" s="116">
        <v>0.81262326571602383</v>
      </c>
      <c r="Q1441" s="116">
        <v>-1.4577769912783236</v>
      </c>
      <c r="R1441" s="116">
        <v>1.2722039956646327</v>
      </c>
      <c r="S1441" s="116">
        <v>1.0607895421146512</v>
      </c>
      <c r="T1441" s="116">
        <v>0.44721078564446082</v>
      </c>
      <c r="U1441" s="116">
        <v>-1.0511595109366805</v>
      </c>
      <c r="V1441" s="116">
        <v>-0.18946364584728737</v>
      </c>
      <c r="W1441" s="40">
        <v>-3.2855000425109462</v>
      </c>
    </row>
    <row r="1442" spans="1:23" ht="19">
      <c r="A1442" s="85">
        <v>440</v>
      </c>
      <c r="B1442" s="116">
        <v>0.28538990615617355</v>
      </c>
      <c r="C1442" s="116">
        <v>0.99586414949817148</v>
      </c>
      <c r="D1442" s="116">
        <v>0.60724746256745932</v>
      </c>
      <c r="E1442" s="116">
        <v>0.78025227132091857</v>
      </c>
      <c r="F1442" s="116">
        <v>8.5834169829440254E-2</v>
      </c>
      <c r="G1442" s="116">
        <v>0.3070624456100175</v>
      </c>
      <c r="H1442" s="116">
        <v>0.83799262818617382</v>
      </c>
      <c r="I1442" s="116">
        <v>0.72579962520719787</v>
      </c>
      <c r="J1442" s="116">
        <v>0.46419485792825377</v>
      </c>
      <c r="K1442" s="48">
        <v>2.7300316302524053E-2</v>
      </c>
      <c r="M1442" s="41">
        <v>440</v>
      </c>
      <c r="N1442" s="116" cm="1">
        <f t="array" ref="N1442:W1442">(TRANSPOSE(MMULT(幕後結果!$AB$37:$AK$46, TRANSPOSE(N441:W441))))</f>
        <v>-0.16938164452255039</v>
      </c>
      <c r="O1442" s="116">
        <v>-1.4261458383931407</v>
      </c>
      <c r="P1442" s="116">
        <v>-0.33937124091498116</v>
      </c>
      <c r="Q1442" s="116">
        <v>3.8154670862617424E-2</v>
      </c>
      <c r="R1442" s="116">
        <v>-2.28517402416366</v>
      </c>
      <c r="S1442" s="116">
        <v>-0.40803879960569156</v>
      </c>
      <c r="T1442" s="116">
        <v>-1.4150117828620641</v>
      </c>
      <c r="U1442" s="116">
        <v>0.8505692248514225</v>
      </c>
      <c r="V1442" s="116">
        <v>-0.76434487183030952</v>
      </c>
      <c r="W1442" s="40">
        <v>-0.60193279795393551</v>
      </c>
    </row>
    <row r="1443" spans="1:23" ht="19">
      <c r="A1443" s="85">
        <v>441</v>
      </c>
      <c r="B1443" s="116">
        <v>0.4515079154334678</v>
      </c>
      <c r="C1443" s="116">
        <v>0.73436288629121949</v>
      </c>
      <c r="D1443" s="116">
        <v>0.83468033284500032</v>
      </c>
      <c r="E1443" s="116">
        <v>0.23314324106880302</v>
      </c>
      <c r="F1443" s="116">
        <v>0.32737882360608905</v>
      </c>
      <c r="G1443" s="116">
        <v>0.7914561941741507</v>
      </c>
      <c r="H1443" s="116">
        <v>0.43669114747706073</v>
      </c>
      <c r="I1443" s="116">
        <v>0.54198331086406748</v>
      </c>
      <c r="J1443" s="116">
        <v>0.62231431179123375</v>
      </c>
      <c r="K1443" s="48">
        <v>0.21590945199507705</v>
      </c>
      <c r="M1443" s="41">
        <v>441</v>
      </c>
      <c r="N1443" s="116" cm="1">
        <f t="array" ref="N1443:W1443">(TRANSPOSE(MMULT(幕後結果!$AB$37:$AK$46, TRANSPOSE(N442:W442))))</f>
        <v>-1.3002722777889033</v>
      </c>
      <c r="O1443" s="116">
        <v>-0.54658134420436055</v>
      </c>
      <c r="P1443" s="116">
        <v>-1.5376701044108363</v>
      </c>
      <c r="Q1443" s="116">
        <v>-1.6071147688039513</v>
      </c>
      <c r="R1443" s="116">
        <v>-1.2516413013683645</v>
      </c>
      <c r="S1443" s="116">
        <v>-0.92201283542307977</v>
      </c>
      <c r="T1443" s="116">
        <v>0.69079288432494645</v>
      </c>
      <c r="U1443" s="116">
        <v>1.2053515967046451</v>
      </c>
      <c r="V1443" s="116">
        <v>0.62872071343340186</v>
      </c>
      <c r="W1443" s="40">
        <v>5.5656327797518612E-3</v>
      </c>
    </row>
    <row r="1444" spans="1:23" ht="19">
      <c r="A1444" s="85">
        <v>442</v>
      </c>
      <c r="B1444" s="116">
        <v>0.89508965450335864</v>
      </c>
      <c r="C1444" s="116">
        <v>0.46227011688215214</v>
      </c>
      <c r="D1444" s="116">
        <v>0.18800409715861255</v>
      </c>
      <c r="E1444" s="116">
        <v>0.66274334098736287</v>
      </c>
      <c r="F1444" s="116">
        <v>0.35546650176586869</v>
      </c>
      <c r="G1444" s="116">
        <v>0.79487318105233662</v>
      </c>
      <c r="H1444" s="116">
        <v>0.61152065440226</v>
      </c>
      <c r="I1444" s="116">
        <v>0.90063728576009461</v>
      </c>
      <c r="J1444" s="116">
        <v>0.57974539932002833</v>
      </c>
      <c r="K1444" s="48">
        <v>4.1556274504186197E-2</v>
      </c>
      <c r="M1444" s="41">
        <v>442</v>
      </c>
      <c r="N1444" s="116" cm="1">
        <f t="array" ref="N1444:W1444">(TRANSPOSE(MMULT(幕後結果!$AB$37:$AK$46, TRANSPOSE(N443:W443))))</f>
        <v>-0.27401821360326412</v>
      </c>
      <c r="O1444" s="116">
        <v>0.57991221686311167</v>
      </c>
      <c r="P1444" s="116">
        <v>0.77781793286461365</v>
      </c>
      <c r="Q1444" s="116">
        <v>7.5966326117259148E-2</v>
      </c>
      <c r="R1444" s="116">
        <v>9.2433935843774212E-2</v>
      </c>
      <c r="S1444" s="116">
        <v>0.51678536790504537</v>
      </c>
      <c r="T1444" s="116">
        <v>0.46943749004847513</v>
      </c>
      <c r="U1444" s="116">
        <v>-0.16286939218097235</v>
      </c>
      <c r="V1444" s="116">
        <v>-0.23810130196429291</v>
      </c>
      <c r="W1444" s="40">
        <v>0.1723999290434875</v>
      </c>
    </row>
    <row r="1445" spans="1:23" ht="19">
      <c r="A1445" s="85">
        <v>443</v>
      </c>
      <c r="B1445" s="116">
        <v>8.8229786902513263E-2</v>
      </c>
      <c r="C1445" s="116">
        <v>0.37994066556672657</v>
      </c>
      <c r="D1445" s="116">
        <v>0.81268836399785682</v>
      </c>
      <c r="E1445" s="116">
        <v>0.39609165259716916</v>
      </c>
      <c r="F1445" s="116">
        <v>0.69529640075380628</v>
      </c>
      <c r="G1445" s="116">
        <v>0.4534597611251634</v>
      </c>
      <c r="H1445" s="116">
        <v>0.5467431913059948</v>
      </c>
      <c r="I1445" s="116">
        <v>0.44277585145422016</v>
      </c>
      <c r="J1445" s="116">
        <v>6.8964845493181492E-2</v>
      </c>
      <c r="K1445" s="48">
        <v>0.61860224009945908</v>
      </c>
      <c r="M1445" s="41">
        <v>443</v>
      </c>
      <c r="N1445" s="116" cm="1">
        <f t="array" ref="N1445:W1445">(TRANSPOSE(MMULT(幕後結果!$AB$37:$AK$46, TRANSPOSE(N444:W444))))</f>
        <v>0.11671607553594643</v>
      </c>
      <c r="O1445" s="116">
        <v>0.79852133495843991</v>
      </c>
      <c r="P1445" s="116">
        <v>0.20925267134433451</v>
      </c>
      <c r="Q1445" s="116">
        <v>-1.6188371191532533</v>
      </c>
      <c r="R1445" s="116">
        <v>-0.23197471324736027</v>
      </c>
      <c r="S1445" s="116">
        <v>-1.4048457857310688</v>
      </c>
      <c r="T1445" s="116">
        <v>-1.8172164066519216</v>
      </c>
      <c r="U1445" s="116">
        <v>-1.4132367637857579</v>
      </c>
      <c r="V1445" s="116">
        <v>-0.20879563950290447</v>
      </c>
      <c r="W1445" s="40">
        <v>-1.2789806367572425</v>
      </c>
    </row>
    <row r="1446" spans="1:23" ht="19">
      <c r="A1446" s="85">
        <v>444</v>
      </c>
      <c r="B1446" s="116">
        <v>1.5113444363829664E-2</v>
      </c>
      <c r="C1446" s="116">
        <v>0.93814984516730715</v>
      </c>
      <c r="D1446" s="116">
        <v>0.15076603308823766</v>
      </c>
      <c r="E1446" s="116">
        <v>0.21074654283342542</v>
      </c>
      <c r="F1446" s="116">
        <v>0.12855869657360963</v>
      </c>
      <c r="G1446" s="116">
        <v>0.27106733554686491</v>
      </c>
      <c r="H1446" s="116">
        <v>0.95793345415454589</v>
      </c>
      <c r="I1446" s="116">
        <v>0.58924732619153342</v>
      </c>
      <c r="J1446" s="116">
        <v>0.63279706825806303</v>
      </c>
      <c r="K1446" s="48">
        <v>0.54712222707167646</v>
      </c>
      <c r="M1446" s="41">
        <v>444</v>
      </c>
      <c r="N1446" s="116" cm="1">
        <f t="array" ref="N1446:W1446">(TRANSPOSE(MMULT(幕後結果!$AB$37:$AK$46, TRANSPOSE(N445:W445))))</f>
        <v>1.4185532158254146</v>
      </c>
      <c r="O1446" s="116">
        <v>0.65259027710690054</v>
      </c>
      <c r="P1446" s="116">
        <v>1.7964367143996558</v>
      </c>
      <c r="Q1446" s="116">
        <v>-0.27394038713590263</v>
      </c>
      <c r="R1446" s="116">
        <v>-0.61485525710248068</v>
      </c>
      <c r="S1446" s="116">
        <v>1.8228986586550331</v>
      </c>
      <c r="T1446" s="116">
        <v>0.23051774895973937</v>
      </c>
      <c r="U1446" s="116">
        <v>-0.18338869389145696</v>
      </c>
      <c r="V1446" s="116">
        <v>1.0440048478657571</v>
      </c>
      <c r="W1446" s="40">
        <v>-0.64507499968211013</v>
      </c>
    </row>
    <row r="1447" spans="1:23" ht="19">
      <c r="A1447" s="85">
        <v>445</v>
      </c>
      <c r="B1447" s="116">
        <v>0.95952317990958735</v>
      </c>
      <c r="C1447" s="116">
        <v>0.81326686848989227</v>
      </c>
      <c r="D1447" s="116">
        <v>8.7031133396114901E-2</v>
      </c>
      <c r="E1447" s="116">
        <v>0.15341447951373688</v>
      </c>
      <c r="F1447" s="116">
        <v>0.1442128187613454</v>
      </c>
      <c r="G1447" s="116">
        <v>0.86820710666776901</v>
      </c>
      <c r="H1447" s="116">
        <v>0.14740641375576313</v>
      </c>
      <c r="I1447" s="116">
        <v>0.45422182279401557</v>
      </c>
      <c r="J1447" s="116">
        <v>0.36389869807356279</v>
      </c>
      <c r="K1447" s="48">
        <v>5.0320525933583493E-2</v>
      </c>
      <c r="M1447" s="41">
        <v>445</v>
      </c>
      <c r="N1447" s="116" cm="1">
        <f t="array" ref="N1447:W1447">(TRANSPOSE(MMULT(幕後結果!$AB$37:$AK$46, TRANSPOSE(N446:W446))))</f>
        <v>0.80425476525856776</v>
      </c>
      <c r="O1447" s="116">
        <v>1.3950914445191769</v>
      </c>
      <c r="P1447" s="116">
        <v>1.6645257591431655</v>
      </c>
      <c r="Q1447" s="116">
        <v>0.94933465579988563</v>
      </c>
      <c r="R1447" s="116">
        <v>0.25856368359032933</v>
      </c>
      <c r="S1447" s="116">
        <v>-0.11026783718828792</v>
      </c>
      <c r="T1447" s="116">
        <v>0.42371969280347099</v>
      </c>
      <c r="U1447" s="116">
        <v>-0.87086500369877506</v>
      </c>
      <c r="V1447" s="116">
        <v>0.7156445496199455</v>
      </c>
      <c r="W1447" s="40">
        <v>-1.2972722792685603</v>
      </c>
    </row>
    <row r="1448" spans="1:23" ht="19">
      <c r="A1448" s="85">
        <v>446</v>
      </c>
      <c r="B1448" s="116">
        <v>0.13908141370939342</v>
      </c>
      <c r="C1448" s="116">
        <v>0.93640345388639834</v>
      </c>
      <c r="D1448" s="116">
        <v>0.59610004777855652</v>
      </c>
      <c r="E1448" s="116">
        <v>0.31669010387872443</v>
      </c>
      <c r="F1448" s="116">
        <v>0.13762856699925496</v>
      </c>
      <c r="G1448" s="116">
        <v>0.38096473870928982</v>
      </c>
      <c r="H1448" s="116">
        <v>0.97233831548363536</v>
      </c>
      <c r="I1448" s="116">
        <v>0.85003110424262496</v>
      </c>
      <c r="J1448" s="116">
        <v>0.27769895672641898</v>
      </c>
      <c r="K1448" s="48">
        <v>0.50021484962378704</v>
      </c>
      <c r="M1448" s="41">
        <v>446</v>
      </c>
      <c r="N1448" s="116" cm="1">
        <f t="array" ref="N1448:W1448">(TRANSPOSE(MMULT(幕後結果!$AB$37:$AK$46, TRANSPOSE(N447:W447))))</f>
        <v>0.81621418755440012</v>
      </c>
      <c r="O1448" s="116">
        <v>0.70301162918930249</v>
      </c>
      <c r="P1448" s="116">
        <v>0.42378623483733541</v>
      </c>
      <c r="Q1448" s="116">
        <v>0.38711646012975687</v>
      </c>
      <c r="R1448" s="116">
        <v>2.0730925110473297</v>
      </c>
      <c r="S1448" s="116">
        <v>0.55461856570774415</v>
      </c>
      <c r="T1448" s="116">
        <v>-7.3713609386435619E-2</v>
      </c>
      <c r="U1448" s="116">
        <v>0.55270902993716342</v>
      </c>
      <c r="V1448" s="116">
        <v>-0.72804752412217755</v>
      </c>
      <c r="W1448" s="40">
        <v>0.88060846529659442</v>
      </c>
    </row>
    <row r="1449" spans="1:23" ht="19">
      <c r="A1449" s="85">
        <v>447</v>
      </c>
      <c r="B1449" s="116">
        <v>0.72800295398043335</v>
      </c>
      <c r="C1449" s="116">
        <v>0.91400440853983622</v>
      </c>
      <c r="D1449" s="116">
        <v>0.58079593722958234</v>
      </c>
      <c r="E1449" s="116">
        <v>2.2977575232408176E-2</v>
      </c>
      <c r="F1449" s="116">
        <v>0.57769458361286175</v>
      </c>
      <c r="G1449" s="116">
        <v>0.75075089037106779</v>
      </c>
      <c r="H1449" s="116">
        <v>0.88430338392746921</v>
      </c>
      <c r="I1449" s="116">
        <v>0.39998698414474476</v>
      </c>
      <c r="J1449" s="116">
        <v>0.37744097084917927</v>
      </c>
      <c r="K1449" s="48">
        <v>0.31457783910424508</v>
      </c>
      <c r="M1449" s="41">
        <v>447</v>
      </c>
      <c r="N1449" s="116" cm="1">
        <f t="array" ref="N1449:W1449">(TRANSPOSE(MMULT(幕後結果!$AB$37:$AK$46, TRANSPOSE(N448:W448))))</f>
        <v>-0.67534456802380471</v>
      </c>
      <c r="O1449" s="116">
        <v>0.45056050190029945</v>
      </c>
      <c r="P1449" s="116">
        <v>-2.1841080919685463</v>
      </c>
      <c r="Q1449" s="116">
        <v>-1.5337385173436668</v>
      </c>
      <c r="R1449" s="116">
        <v>0.60587710275288131</v>
      </c>
      <c r="S1449" s="116">
        <v>-0.26500208296983679</v>
      </c>
      <c r="T1449" s="116">
        <v>0.23619319284182694</v>
      </c>
      <c r="U1449" s="116">
        <v>-0.22689519880420794</v>
      </c>
      <c r="V1449" s="116">
        <v>-1.0503108650154092</v>
      </c>
      <c r="W1449" s="40">
        <v>0.61019095333193474</v>
      </c>
    </row>
    <row r="1450" spans="1:23" ht="19">
      <c r="A1450" s="85">
        <v>448</v>
      </c>
      <c r="B1450" s="116">
        <v>0.87531777347648365</v>
      </c>
      <c r="C1450" s="116">
        <v>0.92054053727539298</v>
      </c>
      <c r="D1450" s="116">
        <v>0.8649491486316534</v>
      </c>
      <c r="E1450" s="116">
        <v>0.98505172957412501</v>
      </c>
      <c r="F1450" s="116">
        <v>0.97309696281485802</v>
      </c>
      <c r="G1450" s="116">
        <v>0.51444955677014237</v>
      </c>
      <c r="H1450" s="116">
        <v>0.62495671468696368</v>
      </c>
      <c r="I1450" s="116">
        <v>0.23124141177265956</v>
      </c>
      <c r="J1450" s="116">
        <v>0.20129407901103691</v>
      </c>
      <c r="K1450" s="48">
        <v>7.7211615831162206E-2</v>
      </c>
      <c r="M1450" s="41">
        <v>448</v>
      </c>
      <c r="N1450" s="116" cm="1">
        <f t="array" ref="N1450:W1450">(TRANSPOSE(MMULT(幕後結果!$AB$37:$AK$46, TRANSPOSE(N449:W449))))</f>
        <v>-0.72492331624334616</v>
      </c>
      <c r="O1450" s="116">
        <v>0.70455988744003606</v>
      </c>
      <c r="P1450" s="116">
        <v>0.55424256148033613</v>
      </c>
      <c r="Q1450" s="116">
        <v>-1.0292614685478076</v>
      </c>
      <c r="R1450" s="116">
        <v>-1.4023845206877628</v>
      </c>
      <c r="S1450" s="116">
        <v>-0.47823871166454346</v>
      </c>
      <c r="T1450" s="116">
        <v>1.0637117421869591</v>
      </c>
      <c r="U1450" s="116">
        <v>-0.14021201392195243</v>
      </c>
      <c r="V1450" s="116">
        <v>0.73748644203368885</v>
      </c>
      <c r="W1450" s="40">
        <v>-0.36320173640793219</v>
      </c>
    </row>
    <row r="1451" spans="1:23" ht="19">
      <c r="A1451" s="85">
        <v>449</v>
      </c>
      <c r="B1451" s="116">
        <v>0.8937670848673922</v>
      </c>
      <c r="C1451" s="116">
        <v>0.29847184288782835</v>
      </c>
      <c r="D1451" s="116">
        <v>0.27187345578860933</v>
      </c>
      <c r="E1451" s="116">
        <v>0.89479687846628875</v>
      </c>
      <c r="F1451" s="116">
        <v>0.6915186073191919</v>
      </c>
      <c r="G1451" s="116">
        <v>0.18895221490139913</v>
      </c>
      <c r="H1451" s="116">
        <v>0.4270274154309861</v>
      </c>
      <c r="I1451" s="116">
        <v>9.4043748859004905E-2</v>
      </c>
      <c r="J1451" s="116">
        <v>0.19529269343323574</v>
      </c>
      <c r="K1451" s="48">
        <v>0.44180109958663327</v>
      </c>
      <c r="M1451" s="41">
        <v>449</v>
      </c>
      <c r="N1451" s="116" cm="1">
        <f t="array" ref="N1451:W1451">(TRANSPOSE(MMULT(幕後結果!$AB$37:$AK$46, TRANSPOSE(N450:W450))))</f>
        <v>-1.108148953314134</v>
      </c>
      <c r="O1451" s="116">
        <v>-0.93097270323510939</v>
      </c>
      <c r="P1451" s="116">
        <v>-1.8484071038222345</v>
      </c>
      <c r="Q1451" s="116">
        <v>-0.48696604324914672</v>
      </c>
      <c r="R1451" s="116">
        <v>-0.88717237086660217</v>
      </c>
      <c r="S1451" s="116">
        <v>0.37385296893121411</v>
      </c>
      <c r="T1451" s="116">
        <v>-0.54048143552335437</v>
      </c>
      <c r="U1451" s="116">
        <v>-1.6667931199795198</v>
      </c>
      <c r="V1451" s="116">
        <v>0.21287919321360194</v>
      </c>
      <c r="W1451" s="40">
        <v>0.24728668490164685</v>
      </c>
    </row>
    <row r="1452" spans="1:23" ht="19">
      <c r="A1452" s="85">
        <v>450</v>
      </c>
      <c r="B1452" s="116">
        <v>0.5754121291357559</v>
      </c>
      <c r="C1452" s="116">
        <v>0.73551552459172154</v>
      </c>
      <c r="D1452" s="116">
        <v>0.14410881044650536</v>
      </c>
      <c r="E1452" s="116">
        <v>0.87451675295121389</v>
      </c>
      <c r="F1452" s="116">
        <v>0.65304605815323602</v>
      </c>
      <c r="G1452" s="116">
        <v>0.9826647574382803</v>
      </c>
      <c r="H1452" s="116">
        <v>0.75401675206459617</v>
      </c>
      <c r="I1452" s="116">
        <v>0.76720335485210822</v>
      </c>
      <c r="J1452" s="116">
        <v>0.81022910486873778</v>
      </c>
      <c r="K1452" s="48">
        <v>0.80648038187352333</v>
      </c>
      <c r="M1452" s="41">
        <v>450</v>
      </c>
      <c r="N1452" s="116" cm="1">
        <f t="array" ref="N1452:W1452">(TRANSPOSE(MMULT(幕後結果!$AB$37:$AK$46, TRANSPOSE(N451:W451))))</f>
        <v>-0.62492826380493449</v>
      </c>
      <c r="O1452" s="116">
        <v>-0.87210561331659198</v>
      </c>
      <c r="P1452" s="116">
        <v>-1.2534665309813657</v>
      </c>
      <c r="Q1452" s="116">
        <v>-1.1088050683572244</v>
      </c>
      <c r="R1452" s="116">
        <v>-1.4509369656771782</v>
      </c>
      <c r="S1452" s="116">
        <v>-2.8296369385928193</v>
      </c>
      <c r="T1452" s="116">
        <v>-6.3876785068829378E-2</v>
      </c>
      <c r="U1452" s="116">
        <v>-1.1290905474458472</v>
      </c>
      <c r="V1452" s="116">
        <v>-1.5290599193817331</v>
      </c>
      <c r="W1452" s="40">
        <v>0.64393801051706101</v>
      </c>
    </row>
    <row r="1453" spans="1:23" ht="19">
      <c r="A1453" s="85">
        <v>451</v>
      </c>
      <c r="B1453" s="116">
        <v>0.20093164533875219</v>
      </c>
      <c r="C1453" s="116">
        <v>0.47723239062440759</v>
      </c>
      <c r="D1453" s="116">
        <v>0.4541746831332496</v>
      </c>
      <c r="E1453" s="116">
        <v>0.90517723104298065</v>
      </c>
      <c r="F1453" s="116">
        <v>0.77732860685631633</v>
      </c>
      <c r="G1453" s="116">
        <v>0.30488264978946833</v>
      </c>
      <c r="H1453" s="116">
        <v>0.83598037171550676</v>
      </c>
      <c r="I1453" s="116">
        <v>0.46915935139891229</v>
      </c>
      <c r="J1453" s="116">
        <v>0.60945628390824913</v>
      </c>
      <c r="K1453" s="48">
        <v>4.6711035260092126E-2</v>
      </c>
      <c r="M1453" s="41">
        <v>451</v>
      </c>
      <c r="N1453" s="116" cm="1">
        <f t="array" ref="N1453:W1453">(TRANSPOSE(MMULT(幕後結果!$AB$37:$AK$46, TRANSPOSE(N452:W452))))</f>
        <v>0.4071571420420001</v>
      </c>
      <c r="O1453" s="116">
        <v>0.28726948771146821</v>
      </c>
      <c r="P1453" s="116">
        <v>0.14969677246275073</v>
      </c>
      <c r="Q1453" s="116">
        <v>0.65254473890876097</v>
      </c>
      <c r="R1453" s="116">
        <v>-1.3680131697183673</v>
      </c>
      <c r="S1453" s="116">
        <v>0.40268135326225107</v>
      </c>
      <c r="T1453" s="116">
        <v>0.33328940389567746</v>
      </c>
      <c r="U1453" s="116">
        <v>0.77121374366014694</v>
      </c>
      <c r="V1453" s="116">
        <v>0.33585694412520672</v>
      </c>
      <c r="W1453" s="40">
        <v>0.87730327918115747</v>
      </c>
    </row>
    <row r="1454" spans="1:23" ht="19">
      <c r="A1454" s="85">
        <v>452</v>
      </c>
      <c r="B1454" s="116">
        <v>0.29518721976342444</v>
      </c>
      <c r="C1454" s="116">
        <v>0.94086720019871795</v>
      </c>
      <c r="D1454" s="116">
        <v>0.60363554311068168</v>
      </c>
      <c r="E1454" s="116">
        <v>0.95979846761201926</v>
      </c>
      <c r="F1454" s="116">
        <v>0.11616320042707673</v>
      </c>
      <c r="G1454" s="116">
        <v>0.60970167067360137</v>
      </c>
      <c r="H1454" s="116">
        <v>0.93584644417884344</v>
      </c>
      <c r="I1454" s="116">
        <v>0.36956097620849904</v>
      </c>
      <c r="J1454" s="116">
        <v>0.11885357141313291</v>
      </c>
      <c r="K1454" s="48">
        <v>0.93457673893207405</v>
      </c>
      <c r="M1454" s="41">
        <v>452</v>
      </c>
      <c r="N1454" s="116" cm="1">
        <f t="array" ref="N1454:W1454">(TRANSPOSE(MMULT(幕後結果!$AB$37:$AK$46, TRANSPOSE(N453:W453))))</f>
        <v>-1.677871786713149</v>
      </c>
      <c r="O1454" s="116">
        <v>-0.21699296591317885</v>
      </c>
      <c r="P1454" s="116">
        <v>0.16136169345217666</v>
      </c>
      <c r="Q1454" s="116">
        <v>0.40594749494100035</v>
      </c>
      <c r="R1454" s="116">
        <v>0.86601318527962579</v>
      </c>
      <c r="S1454" s="116">
        <v>0.15715041324083356</v>
      </c>
      <c r="T1454" s="116">
        <v>1.2693179769802505</v>
      </c>
      <c r="U1454" s="116">
        <v>-0.21635924340453877</v>
      </c>
      <c r="V1454" s="116">
        <v>0.93057130138963173</v>
      </c>
      <c r="W1454" s="40">
        <v>-8.7908635617588521E-2</v>
      </c>
    </row>
    <row r="1455" spans="1:23" ht="19">
      <c r="A1455" s="85">
        <v>453</v>
      </c>
      <c r="B1455" s="116">
        <v>0.67006074284447092</v>
      </c>
      <c r="C1455" s="116">
        <v>0.53309057833175211</v>
      </c>
      <c r="D1455" s="116">
        <v>0.13493108383797225</v>
      </c>
      <c r="E1455" s="116">
        <v>0.6232225562196152</v>
      </c>
      <c r="F1455" s="116">
        <v>0.49212250228664089</v>
      </c>
      <c r="G1455" s="116">
        <v>0.78007596223978326</v>
      </c>
      <c r="H1455" s="116">
        <v>0.96033403025263397</v>
      </c>
      <c r="I1455" s="116">
        <v>0.7911428394893596</v>
      </c>
      <c r="J1455" s="116">
        <v>0.77947561460838988</v>
      </c>
      <c r="K1455" s="48">
        <v>0.22743060887314637</v>
      </c>
      <c r="M1455" s="41">
        <v>453</v>
      </c>
      <c r="N1455" s="116" cm="1">
        <f t="array" ref="N1455:W1455">(TRANSPOSE(MMULT(幕後結果!$AB$37:$AK$46, TRANSPOSE(N454:W454))))</f>
        <v>-0.5791682288185962</v>
      </c>
      <c r="O1455" s="116">
        <v>0.23719157497626581</v>
      </c>
      <c r="P1455" s="116">
        <v>-0.35455920884236725</v>
      </c>
      <c r="Q1455" s="116">
        <v>-1.1541715544584463</v>
      </c>
      <c r="R1455" s="116">
        <v>-4.1720819619053717E-2</v>
      </c>
      <c r="S1455" s="116">
        <v>-0.23246117058539426</v>
      </c>
      <c r="T1455" s="116">
        <v>-2.1358183390911321</v>
      </c>
      <c r="U1455" s="116">
        <v>0.30857540151895013</v>
      </c>
      <c r="V1455" s="116">
        <v>-2.1580803431077391</v>
      </c>
      <c r="W1455" s="40">
        <v>0.1341254752518134</v>
      </c>
    </row>
    <row r="1456" spans="1:23" ht="19">
      <c r="A1456" s="85">
        <v>454</v>
      </c>
      <c r="B1456" s="116">
        <v>0.97828543560067516</v>
      </c>
      <c r="C1456" s="116">
        <v>0.93023484131438594</v>
      </c>
      <c r="D1456" s="116">
        <v>0.126008037409437</v>
      </c>
      <c r="E1456" s="116">
        <v>0.89447803443489238</v>
      </c>
      <c r="F1456" s="116">
        <v>0.89721200800151224</v>
      </c>
      <c r="G1456" s="116">
        <v>0.14690827027348208</v>
      </c>
      <c r="H1456" s="116">
        <v>0.8880859930508247</v>
      </c>
      <c r="I1456" s="116">
        <v>0.99549620678423034</v>
      </c>
      <c r="J1456" s="116">
        <v>0.46010644790033051</v>
      </c>
      <c r="K1456" s="48">
        <v>0.79269372151029649</v>
      </c>
      <c r="M1456" s="41">
        <v>454</v>
      </c>
      <c r="N1456" s="116" cm="1">
        <f t="array" ref="N1456:W1456">(TRANSPOSE(MMULT(幕後結果!$AB$37:$AK$46, TRANSPOSE(N455:W455))))</f>
        <v>-0.30870314359961215</v>
      </c>
      <c r="O1456" s="116">
        <v>0.33578211193282037</v>
      </c>
      <c r="P1456" s="116">
        <v>-0.348000517471239</v>
      </c>
      <c r="Q1456" s="116">
        <v>-0.7321604218840404</v>
      </c>
      <c r="R1456" s="116">
        <v>0.8853806961266385</v>
      </c>
      <c r="S1456" s="116">
        <v>-0.52212545683376321</v>
      </c>
      <c r="T1456" s="116">
        <v>-1.4902831482795238</v>
      </c>
      <c r="U1456" s="116">
        <v>-0.61294835815707083</v>
      </c>
      <c r="V1456" s="116">
        <v>-0.23723257132488174</v>
      </c>
      <c r="W1456" s="40">
        <v>-0.6777781482532137</v>
      </c>
    </row>
    <row r="1457" spans="1:23" ht="19">
      <c r="A1457" s="85">
        <v>455</v>
      </c>
      <c r="B1457" s="116">
        <v>0.41867269881526958</v>
      </c>
      <c r="C1457" s="116">
        <v>0.1753451260529626</v>
      </c>
      <c r="D1457" s="116">
        <v>0.99801213701699654</v>
      </c>
      <c r="E1457" s="116">
        <v>0.10940281862986012</v>
      </c>
      <c r="F1457" s="116">
        <v>0.15816660636123947</v>
      </c>
      <c r="G1457" s="116">
        <v>0.83564264604000482</v>
      </c>
      <c r="H1457" s="116">
        <v>0.32206517632887399</v>
      </c>
      <c r="I1457" s="116">
        <v>9.2054941643146204E-2</v>
      </c>
      <c r="J1457" s="116">
        <v>0.52411184009141953</v>
      </c>
      <c r="K1457" s="48">
        <v>0.22284253135369259</v>
      </c>
      <c r="M1457" s="41">
        <v>455</v>
      </c>
      <c r="N1457" s="116" cm="1">
        <f t="array" ref="N1457:W1457">(TRANSPOSE(MMULT(幕後結果!$AB$37:$AK$46, TRANSPOSE(N456:W456))))</f>
        <v>0.70715334928674256</v>
      </c>
      <c r="O1457" s="116">
        <v>1.5495536405002159</v>
      </c>
      <c r="P1457" s="116">
        <v>-0.57897102110888055</v>
      </c>
      <c r="Q1457" s="116">
        <v>-0.90388103507023754</v>
      </c>
      <c r="R1457" s="116">
        <v>1.7101333814405324</v>
      </c>
      <c r="S1457" s="116">
        <v>-0.3786286024941331</v>
      </c>
      <c r="T1457" s="116">
        <v>-0.26778485707634653</v>
      </c>
      <c r="U1457" s="116">
        <v>-0.46013512618196473</v>
      </c>
      <c r="V1457" s="116">
        <v>0.66534315188101678</v>
      </c>
      <c r="W1457" s="40">
        <v>0.93113506006129776</v>
      </c>
    </row>
    <row r="1458" spans="1:23" ht="19">
      <c r="A1458" s="85">
        <v>456</v>
      </c>
      <c r="B1458" s="116">
        <v>0.80389941368563167</v>
      </c>
      <c r="C1458" s="116">
        <v>9.5490977201583283E-2</v>
      </c>
      <c r="D1458" s="116">
        <v>0.47550867884600834</v>
      </c>
      <c r="E1458" s="116">
        <v>0.99436018382595726</v>
      </c>
      <c r="F1458" s="116">
        <v>0.30811116227071356</v>
      </c>
      <c r="G1458" s="116">
        <v>2.2217662499992796E-2</v>
      </c>
      <c r="H1458" s="116">
        <v>0.11246152985324431</v>
      </c>
      <c r="I1458" s="116">
        <v>0.50016010154860235</v>
      </c>
      <c r="J1458" s="116">
        <v>0.646823329798494</v>
      </c>
      <c r="K1458" s="48">
        <v>0.14821940120995802</v>
      </c>
      <c r="M1458" s="41">
        <v>456</v>
      </c>
      <c r="N1458" s="116" cm="1">
        <f t="array" ref="N1458:W1458">(TRANSPOSE(MMULT(幕後結果!$AB$37:$AK$46, TRANSPOSE(N457:W457))))</f>
        <v>0.49339849035056588</v>
      </c>
      <c r="O1458" s="116">
        <v>-0.5651364695337211</v>
      </c>
      <c r="P1458" s="116">
        <v>1.020662576570087</v>
      </c>
      <c r="Q1458" s="116">
        <v>1.2879610280850395</v>
      </c>
      <c r="R1458" s="116">
        <v>0.97352162647055895</v>
      </c>
      <c r="S1458" s="116">
        <v>0.41497395514415891</v>
      </c>
      <c r="T1458" s="116">
        <v>-1.5572394161907637</v>
      </c>
      <c r="U1458" s="116">
        <v>0.5348426051339874</v>
      </c>
      <c r="V1458" s="116">
        <v>-1.2503062974550352</v>
      </c>
      <c r="W1458" s="40">
        <v>0.2351914023504903</v>
      </c>
    </row>
    <row r="1459" spans="1:23" ht="19">
      <c r="A1459" s="85">
        <v>457</v>
      </c>
      <c r="B1459" s="116">
        <v>0.72236092868999724</v>
      </c>
      <c r="C1459" s="116">
        <v>0.81090213798093447</v>
      </c>
      <c r="D1459" s="116">
        <v>0.86420302018718886</v>
      </c>
      <c r="E1459" s="116">
        <v>7.3247521355530587E-2</v>
      </c>
      <c r="F1459" s="116">
        <v>0.35848316101297861</v>
      </c>
      <c r="G1459" s="116">
        <v>0.90374449492797426</v>
      </c>
      <c r="H1459" s="116">
        <v>0.46758376061987694</v>
      </c>
      <c r="I1459" s="116">
        <v>0.64959055853612346</v>
      </c>
      <c r="J1459" s="116">
        <v>0.74158211885365666</v>
      </c>
      <c r="K1459" s="48">
        <v>0.51128458945031352</v>
      </c>
      <c r="M1459" s="41">
        <v>457</v>
      </c>
      <c r="N1459" s="116" cm="1">
        <f t="array" ref="N1459:W1459">(TRANSPOSE(MMULT(幕後結果!$AB$37:$AK$46, TRANSPOSE(N458:W458))))</f>
        <v>-0.94435928229684607</v>
      </c>
      <c r="O1459" s="116">
        <v>0.17083349303428097</v>
      </c>
      <c r="P1459" s="116">
        <v>-0.81577140937328951</v>
      </c>
      <c r="Q1459" s="116">
        <v>-0.62605309061386727</v>
      </c>
      <c r="R1459" s="116">
        <v>-0.36416257357492354</v>
      </c>
      <c r="S1459" s="116">
        <v>-0.8417566534357882</v>
      </c>
      <c r="T1459" s="116">
        <v>0.33922107493870135</v>
      </c>
      <c r="U1459" s="116">
        <v>0.60748895487140897</v>
      </c>
      <c r="V1459" s="116">
        <v>-0.37788045977500856</v>
      </c>
      <c r="W1459" s="40">
        <v>-0.17213923690152344</v>
      </c>
    </row>
    <row r="1460" spans="1:23" ht="19">
      <c r="A1460" s="85">
        <v>458</v>
      </c>
      <c r="B1460" s="116">
        <v>0.70668759499156431</v>
      </c>
      <c r="C1460" s="116">
        <v>0.2196423127313536</v>
      </c>
      <c r="D1460" s="116">
        <v>0.29530583707388747</v>
      </c>
      <c r="E1460" s="116">
        <v>0.89284513511808483</v>
      </c>
      <c r="F1460" s="116">
        <v>0.98418969296600989</v>
      </c>
      <c r="G1460" s="116">
        <v>0.2604713696066534</v>
      </c>
      <c r="H1460" s="116">
        <v>0.92047209389903606</v>
      </c>
      <c r="I1460" s="116">
        <v>0.85873832458643196</v>
      </c>
      <c r="J1460" s="116">
        <v>0.48776336165739997</v>
      </c>
      <c r="K1460" s="48">
        <v>0.51486097755442639</v>
      </c>
      <c r="M1460" s="41">
        <v>458</v>
      </c>
      <c r="N1460" s="116" cm="1">
        <f t="array" ref="N1460:W1460">(TRANSPOSE(MMULT(幕後結果!$AB$37:$AK$46, TRANSPOSE(N459:W459))))</f>
        <v>0.76737712873993191</v>
      </c>
      <c r="O1460" s="116">
        <v>1.1385718921600518</v>
      </c>
      <c r="P1460" s="116">
        <v>0.73360421653586583</v>
      </c>
      <c r="Q1460" s="116">
        <v>-1.457178738238498</v>
      </c>
      <c r="R1460" s="116">
        <v>-0.77531800068478074</v>
      </c>
      <c r="S1460" s="116">
        <v>-0.43370234986564626</v>
      </c>
      <c r="T1460" s="116">
        <v>-0.92016782321531077</v>
      </c>
      <c r="U1460" s="116">
        <v>-1.7873567160744139</v>
      </c>
      <c r="V1460" s="116">
        <v>-0.55268745629616556</v>
      </c>
      <c r="W1460" s="40">
        <v>-1.2276947408180368</v>
      </c>
    </row>
    <row r="1461" spans="1:23" ht="19">
      <c r="A1461" s="85">
        <v>459</v>
      </c>
      <c r="B1461" s="116">
        <v>0.63042573072196872</v>
      </c>
      <c r="C1461" s="116">
        <v>0.90881875269355783</v>
      </c>
      <c r="D1461" s="116">
        <v>0.54104062787917262</v>
      </c>
      <c r="E1461" s="116">
        <v>0.12553514223807705</v>
      </c>
      <c r="F1461" s="116">
        <v>0.23899330459601331</v>
      </c>
      <c r="G1461" s="116">
        <v>0.38200144879416742</v>
      </c>
      <c r="H1461" s="116">
        <v>0.93226157374982899</v>
      </c>
      <c r="I1461" s="116">
        <v>0.74285876531297501</v>
      </c>
      <c r="J1461" s="116">
        <v>5.8179968886082012E-2</v>
      </c>
      <c r="K1461" s="48">
        <v>0.72078140270541002</v>
      </c>
      <c r="M1461" s="41">
        <v>459</v>
      </c>
      <c r="N1461" s="116" cm="1">
        <f t="array" ref="N1461:W1461">(TRANSPOSE(MMULT(幕後結果!$AB$37:$AK$46, TRANSPOSE(N460:W460))))</f>
        <v>-1.3907333399410842</v>
      </c>
      <c r="O1461" s="116">
        <v>-1.1049886874205861</v>
      </c>
      <c r="P1461" s="116">
        <v>-1.1667271230254694</v>
      </c>
      <c r="Q1461" s="116">
        <v>0.50533977752093895</v>
      </c>
      <c r="R1461" s="116">
        <v>-0.22674800526213337</v>
      </c>
      <c r="S1461" s="116">
        <v>0.21157161293320542</v>
      </c>
      <c r="T1461" s="116">
        <v>0.48537472546984683</v>
      </c>
      <c r="U1461" s="116">
        <v>-0.82200772496429053</v>
      </c>
      <c r="V1461" s="116">
        <v>1.2033559090740669</v>
      </c>
      <c r="W1461" s="40">
        <v>-1.028415004251692</v>
      </c>
    </row>
    <row r="1462" spans="1:23" ht="19">
      <c r="A1462" s="85">
        <v>460</v>
      </c>
      <c r="B1462" s="116">
        <v>9.570998427250843E-2</v>
      </c>
      <c r="C1462" s="116">
        <v>0.33738249205362747</v>
      </c>
      <c r="D1462" s="116">
        <v>0.18845772088963586</v>
      </c>
      <c r="E1462" s="116">
        <v>0.44403268294173559</v>
      </c>
      <c r="F1462" s="116">
        <v>0.34171681271246679</v>
      </c>
      <c r="G1462" s="116">
        <v>0.82105729854235432</v>
      </c>
      <c r="H1462" s="116">
        <v>0.71143459828748656</v>
      </c>
      <c r="I1462" s="116">
        <v>0.6146474465820726</v>
      </c>
      <c r="J1462" s="116">
        <v>0.10466119279645691</v>
      </c>
      <c r="K1462" s="48">
        <v>0.76133300962336903</v>
      </c>
      <c r="M1462" s="41">
        <v>460</v>
      </c>
      <c r="N1462" s="116" cm="1">
        <f t="array" ref="N1462:W1462">(TRANSPOSE(MMULT(幕後結果!$AB$37:$AK$46, TRANSPOSE(N461:W461))))</f>
        <v>0.8062898427017906</v>
      </c>
      <c r="O1462" s="116">
        <v>1.5147580358549131</v>
      </c>
      <c r="P1462" s="116">
        <v>-4.7053878744851674E-2</v>
      </c>
      <c r="Q1462" s="116">
        <v>-0.79950460475127905</v>
      </c>
      <c r="R1462" s="116">
        <v>1.7952875689160044</v>
      </c>
      <c r="S1462" s="116">
        <v>5.2718031641155738E-3</v>
      </c>
      <c r="T1462" s="116">
        <v>0.62337210894530015</v>
      </c>
      <c r="U1462" s="116">
        <v>0.20768621989425748</v>
      </c>
      <c r="V1462" s="116">
        <v>0.68471903579356708</v>
      </c>
      <c r="W1462" s="40">
        <v>0.10885410504546336</v>
      </c>
    </row>
    <row r="1463" spans="1:23" ht="19">
      <c r="A1463" s="85">
        <v>461</v>
      </c>
      <c r="B1463" s="116">
        <v>0.67615236581040428</v>
      </c>
      <c r="C1463" s="116">
        <v>1.915267121907327E-2</v>
      </c>
      <c r="D1463" s="116">
        <v>0.65696303848431903</v>
      </c>
      <c r="E1463" s="116">
        <v>0.36497657338410816</v>
      </c>
      <c r="F1463" s="116">
        <v>0.13716853473225066</v>
      </c>
      <c r="G1463" s="116">
        <v>0.18990632647353411</v>
      </c>
      <c r="H1463" s="116">
        <v>0.34127269346221767</v>
      </c>
      <c r="I1463" s="116">
        <v>0.661664090273274</v>
      </c>
      <c r="J1463" s="116">
        <v>0.26979800641624929</v>
      </c>
      <c r="K1463" s="48">
        <v>0.83840308488764048</v>
      </c>
      <c r="M1463" s="41">
        <v>461</v>
      </c>
      <c r="N1463" s="116" cm="1">
        <f t="array" ref="N1463:W1463">(TRANSPOSE(MMULT(幕後結果!$AB$37:$AK$46, TRANSPOSE(N462:W462))))</f>
        <v>-1.0740620743480758</v>
      </c>
      <c r="O1463" s="116">
        <v>-1.0466132952751577</v>
      </c>
      <c r="P1463" s="116">
        <v>-1.6686182630602433</v>
      </c>
      <c r="Q1463" s="116">
        <v>-0.16940970684179729</v>
      </c>
      <c r="R1463" s="116">
        <v>-2.1763276254389043</v>
      </c>
      <c r="S1463" s="116">
        <v>-1.6638082203273616</v>
      </c>
      <c r="T1463" s="116">
        <v>-1.4337316762516852</v>
      </c>
      <c r="U1463" s="116">
        <v>-0.14968753806433055</v>
      </c>
      <c r="V1463" s="116">
        <v>-1.5011467737576338</v>
      </c>
      <c r="W1463" s="40">
        <v>-1.0288983105036924</v>
      </c>
    </row>
    <row r="1464" spans="1:23" ht="19">
      <c r="A1464" s="85">
        <v>462</v>
      </c>
      <c r="B1464" s="116">
        <v>0.18103921560052116</v>
      </c>
      <c r="C1464" s="116">
        <v>0.50690018555454253</v>
      </c>
      <c r="D1464" s="116">
        <v>0.78151510091370047</v>
      </c>
      <c r="E1464" s="116">
        <v>0.15696881212080038</v>
      </c>
      <c r="F1464" s="116">
        <v>0.69017679845186408</v>
      </c>
      <c r="G1464" s="116">
        <v>0.10458027071826081</v>
      </c>
      <c r="H1464" s="116">
        <v>0.29416857929110352</v>
      </c>
      <c r="I1464" s="116">
        <v>0.33578800659838648</v>
      </c>
      <c r="J1464" s="116">
        <v>0.37077352133278541</v>
      </c>
      <c r="K1464" s="48">
        <v>0.23344125330211707</v>
      </c>
      <c r="M1464" s="41">
        <v>462</v>
      </c>
      <c r="N1464" s="116" cm="1">
        <f t="array" ref="N1464:W1464">(TRANSPOSE(MMULT(幕後結果!$AB$37:$AK$46, TRANSPOSE(N463:W463))))</f>
        <v>0.28152680082234632</v>
      </c>
      <c r="O1464" s="116">
        <v>0.26041197586810233</v>
      </c>
      <c r="P1464" s="116">
        <v>-0.32303271222400093</v>
      </c>
      <c r="Q1464" s="116">
        <v>0.29449269297159053</v>
      </c>
      <c r="R1464" s="116">
        <v>-0.65962322565967391</v>
      </c>
      <c r="S1464" s="116">
        <v>0.52180556354929541</v>
      </c>
      <c r="T1464" s="116">
        <v>-0.78748356757696703</v>
      </c>
      <c r="U1464" s="116">
        <v>0.11455107959006966</v>
      </c>
      <c r="V1464" s="116">
        <v>-0.65323879275662566</v>
      </c>
      <c r="W1464" s="40">
        <v>0.21738460156669431</v>
      </c>
    </row>
    <row r="1465" spans="1:23" ht="19">
      <c r="A1465" s="85">
        <v>463</v>
      </c>
      <c r="B1465" s="116">
        <v>0.80078675593160087</v>
      </c>
      <c r="C1465" s="116">
        <v>0.97550205401007584</v>
      </c>
      <c r="D1465" s="116">
        <v>0.89827259480958777</v>
      </c>
      <c r="E1465" s="116">
        <v>0.8471702992862562</v>
      </c>
      <c r="F1465" s="116">
        <v>0.37760118842782475</v>
      </c>
      <c r="G1465" s="116">
        <v>0.91431852779085454</v>
      </c>
      <c r="H1465" s="116">
        <v>0.3858689508655444</v>
      </c>
      <c r="I1465" s="116">
        <v>7.8969502396373015E-2</v>
      </c>
      <c r="J1465" s="116">
        <v>0.13310275241178582</v>
      </c>
      <c r="K1465" s="48">
        <v>0.29111279941962076</v>
      </c>
      <c r="M1465" s="41">
        <v>463</v>
      </c>
      <c r="N1465" s="116" cm="1">
        <f t="array" ref="N1465:W1465">(TRANSPOSE(MMULT(幕後結果!$AB$37:$AK$46, TRANSPOSE(N464:W464))))</f>
        <v>0.21099356910768285</v>
      </c>
      <c r="O1465" s="116">
        <v>1.2380804228642002</v>
      </c>
      <c r="P1465" s="116">
        <v>0.76113456957500247</v>
      </c>
      <c r="Q1465" s="116">
        <v>1.6219387731497819</v>
      </c>
      <c r="R1465" s="116">
        <v>0.59198520978890756</v>
      </c>
      <c r="S1465" s="116">
        <v>0.86822633210465006</v>
      </c>
      <c r="T1465" s="116">
        <v>-1.0427041566253543</v>
      </c>
      <c r="U1465" s="116">
        <v>-0.18805667324477385</v>
      </c>
      <c r="V1465" s="116">
        <v>-0.60521047303008246</v>
      </c>
      <c r="W1465" s="40">
        <v>0.29810096414426068</v>
      </c>
    </row>
    <row r="1466" spans="1:23" ht="19">
      <c r="A1466" s="85">
        <v>464</v>
      </c>
      <c r="B1466" s="116">
        <v>0.88806300976979546</v>
      </c>
      <c r="C1466" s="116">
        <v>0.80771450550476498</v>
      </c>
      <c r="D1466" s="116">
        <v>0.26296211469396025</v>
      </c>
      <c r="E1466" s="116">
        <v>0.52625413040107505</v>
      </c>
      <c r="F1466" s="116">
        <v>0.55263718061425426</v>
      </c>
      <c r="G1466" s="116">
        <v>0.56074056504899583</v>
      </c>
      <c r="H1466" s="116">
        <v>0.33718441011691835</v>
      </c>
      <c r="I1466" s="116">
        <v>0.2986280425449821</v>
      </c>
      <c r="J1466" s="116">
        <v>2.2640160743272242E-2</v>
      </c>
      <c r="K1466" s="48">
        <v>0.85884717175714376</v>
      </c>
      <c r="M1466" s="41">
        <v>464</v>
      </c>
      <c r="N1466" s="116" cm="1">
        <f t="array" ref="N1466:W1466">(TRANSPOSE(MMULT(幕後結果!$AB$37:$AK$46, TRANSPOSE(N465:W465))))</f>
        <v>-0.91716669198027934</v>
      </c>
      <c r="O1466" s="116">
        <v>-0.29728355537031498</v>
      </c>
      <c r="P1466" s="116">
        <v>-1.0773445129790655</v>
      </c>
      <c r="Q1466" s="116">
        <v>-1.1283170206930273</v>
      </c>
      <c r="R1466" s="116">
        <v>-8.6628237876139158E-2</v>
      </c>
      <c r="S1466" s="116">
        <v>0.18445813238199299</v>
      </c>
      <c r="T1466" s="116">
        <v>0.13534877546693791</v>
      </c>
      <c r="U1466" s="116">
        <v>6.9290821656342705E-2</v>
      </c>
      <c r="V1466" s="116">
        <v>-0.13199849471491903</v>
      </c>
      <c r="W1466" s="40">
        <v>-1.5651585080389014</v>
      </c>
    </row>
    <row r="1467" spans="1:23" ht="19">
      <c r="A1467" s="85">
        <v>465</v>
      </c>
      <c r="B1467" s="116">
        <v>0.28134585477351792</v>
      </c>
      <c r="C1467" s="116">
        <v>3.5704616093475749E-2</v>
      </c>
      <c r="D1467" s="116">
        <v>0.55313313549660981</v>
      </c>
      <c r="E1467" s="116">
        <v>0.65221499106190084</v>
      </c>
      <c r="F1467" s="116">
        <v>0.57629664520012969</v>
      </c>
      <c r="G1467" s="116">
        <v>0.30666588746026191</v>
      </c>
      <c r="H1467" s="116">
        <v>0.79649855729611763</v>
      </c>
      <c r="I1467" s="116">
        <v>0.3609273005289404</v>
      </c>
      <c r="J1467" s="116">
        <v>0.16092574900405876</v>
      </c>
      <c r="K1467" s="48">
        <v>0.98852146906215865</v>
      </c>
      <c r="M1467" s="41">
        <v>465</v>
      </c>
      <c r="N1467" s="116" cm="1">
        <f t="array" ref="N1467:W1467">(TRANSPOSE(MMULT(幕後結果!$AB$37:$AK$46, TRANSPOSE(N466:W466))))</f>
        <v>6.550309224787744E-2</v>
      </c>
      <c r="O1467" s="116">
        <v>0.94951058546897027</v>
      </c>
      <c r="P1467" s="116">
        <v>0.49304884900090501</v>
      </c>
      <c r="Q1467" s="116">
        <v>-0.81512527739037866</v>
      </c>
      <c r="R1467" s="116">
        <v>0.72988305399438447</v>
      </c>
      <c r="S1467" s="116">
        <v>1.5085951768850894</v>
      </c>
      <c r="T1467" s="116">
        <v>-1.1973034669929838</v>
      </c>
      <c r="U1467" s="116">
        <v>0.55790644852404847</v>
      </c>
      <c r="V1467" s="116">
        <v>0.54851553031705635</v>
      </c>
      <c r="W1467" s="40">
        <v>-9.8699756725021626E-2</v>
      </c>
    </row>
    <row r="1468" spans="1:23" ht="19">
      <c r="A1468" s="85">
        <v>466</v>
      </c>
      <c r="B1468" s="116">
        <v>0.4626648918442553</v>
      </c>
      <c r="C1468" s="116">
        <v>0.39367992612921388</v>
      </c>
      <c r="D1468" s="116">
        <v>0.41996390176398801</v>
      </c>
      <c r="E1468" s="116">
        <v>7.5866772812867023E-3</v>
      </c>
      <c r="F1468" s="116">
        <v>0.96063416825345205</v>
      </c>
      <c r="G1468" s="116">
        <v>0.49491470119528702</v>
      </c>
      <c r="H1468" s="116">
        <v>0.19504422295662249</v>
      </c>
      <c r="I1468" s="116">
        <v>0.5358546458829041</v>
      </c>
      <c r="J1468" s="116">
        <v>0.60792891478130584</v>
      </c>
      <c r="K1468" s="48">
        <v>0.78954951360911574</v>
      </c>
      <c r="M1468" s="41">
        <v>466</v>
      </c>
      <c r="N1468" s="116" cm="1">
        <f t="array" ref="N1468:W1468">(TRANSPOSE(MMULT(幕後結果!$AB$37:$AK$46, TRANSPOSE(N467:W467))))</f>
        <v>1.1603359153509754</v>
      </c>
      <c r="O1468" s="116">
        <v>-0.31464827665662443</v>
      </c>
      <c r="P1468" s="116">
        <v>0.54928372050890251</v>
      </c>
      <c r="Q1468" s="116">
        <v>-0.16429022573696692</v>
      </c>
      <c r="R1468" s="116">
        <v>1.1353554353461692</v>
      </c>
      <c r="S1468" s="116">
        <v>0.29740679767025024</v>
      </c>
      <c r="T1468" s="116">
        <v>1.5985108518176703</v>
      </c>
      <c r="U1468" s="116">
        <v>0.21654770578098048</v>
      </c>
      <c r="V1468" s="116">
        <v>0.83619606901094423</v>
      </c>
      <c r="W1468" s="40">
        <v>7.578460277472665E-2</v>
      </c>
    </row>
    <row r="1469" spans="1:23" ht="19">
      <c r="A1469" s="85">
        <v>467</v>
      </c>
      <c r="B1469" s="116">
        <v>0.65780691531440749</v>
      </c>
      <c r="C1469" s="116">
        <v>0.29741465409224621</v>
      </c>
      <c r="D1469" s="116">
        <v>0.97025955386664076</v>
      </c>
      <c r="E1469" s="116">
        <v>0.62778382920251929</v>
      </c>
      <c r="F1469" s="116">
        <v>0.61566143806420737</v>
      </c>
      <c r="G1469" s="116">
        <v>0.44030391099394572</v>
      </c>
      <c r="H1469" s="116">
        <v>5.3583283621760902E-3</v>
      </c>
      <c r="I1469" s="116">
        <v>0.29507674698813013</v>
      </c>
      <c r="J1469" s="116">
        <v>0.54451840239674398</v>
      </c>
      <c r="K1469" s="48">
        <v>0.11207916750241975</v>
      </c>
      <c r="M1469" s="41">
        <v>467</v>
      </c>
      <c r="N1469" s="116" cm="1">
        <f t="array" ref="N1469:W1469">(TRANSPOSE(MMULT(幕後結果!$AB$37:$AK$46, TRANSPOSE(N468:W468))))</f>
        <v>1.2610685134070694</v>
      </c>
      <c r="O1469" s="116">
        <v>1.5563881639069388</v>
      </c>
      <c r="P1469" s="116">
        <v>1.1722433691404501</v>
      </c>
      <c r="Q1469" s="116">
        <v>-7.9505684236116536E-2</v>
      </c>
      <c r="R1469" s="116">
        <v>2.3651297840044934</v>
      </c>
      <c r="S1469" s="116">
        <v>-0.11559358582188461</v>
      </c>
      <c r="T1469" s="116">
        <v>-0.16030984721632988</v>
      </c>
      <c r="U1469" s="116">
        <v>0.49140856132523003</v>
      </c>
      <c r="V1469" s="116">
        <v>0.6093366184928688</v>
      </c>
      <c r="W1469" s="40">
        <v>1.1171573379140776</v>
      </c>
    </row>
    <row r="1470" spans="1:23" ht="19">
      <c r="A1470" s="85">
        <v>468</v>
      </c>
      <c r="B1470" s="116">
        <v>8.172204701136776E-3</v>
      </c>
      <c r="C1470" s="116">
        <v>0.66741966045960344</v>
      </c>
      <c r="D1470" s="116">
        <v>0.55483194422624527</v>
      </c>
      <c r="E1470" s="116">
        <v>0.57582596499255057</v>
      </c>
      <c r="F1470" s="116">
        <v>0.93505021947946654</v>
      </c>
      <c r="G1470" s="116">
        <v>0.46603411705659159</v>
      </c>
      <c r="H1470" s="116">
        <v>0.80254881338989348</v>
      </c>
      <c r="I1470" s="116">
        <v>0.15687778053385193</v>
      </c>
      <c r="J1470" s="116">
        <v>0.87147240983380581</v>
      </c>
      <c r="K1470" s="48">
        <v>0.4129393445167151</v>
      </c>
      <c r="M1470" s="41">
        <v>468</v>
      </c>
      <c r="N1470" s="116" cm="1">
        <f t="array" ref="N1470:W1470">(TRANSPOSE(MMULT(幕後結果!$AB$37:$AK$46, TRANSPOSE(N469:W469))))</f>
        <v>0.58977738745065778</v>
      </c>
      <c r="O1470" s="116">
        <v>1.2867442916022211</v>
      </c>
      <c r="P1470" s="116">
        <v>1.0038948715354623</v>
      </c>
      <c r="Q1470" s="116">
        <v>1.6115597049528394</v>
      </c>
      <c r="R1470" s="116">
        <v>-0.81728351349136374</v>
      </c>
      <c r="S1470" s="116">
        <v>-0.16779170069978111</v>
      </c>
      <c r="T1470" s="116">
        <v>0.85778452483335033</v>
      </c>
      <c r="U1470" s="116">
        <v>0.45964569959522739</v>
      </c>
      <c r="V1470" s="116">
        <v>0.77063487741744208</v>
      </c>
      <c r="W1470" s="40">
        <v>-8.8753620698605706E-2</v>
      </c>
    </row>
    <row r="1471" spans="1:23" ht="19">
      <c r="A1471" s="85">
        <v>469</v>
      </c>
      <c r="B1471" s="116">
        <v>0.49340813830696417</v>
      </c>
      <c r="C1471" s="116">
        <v>1.2232514675368789E-2</v>
      </c>
      <c r="D1471" s="116">
        <v>0.26895407108902147</v>
      </c>
      <c r="E1471" s="116">
        <v>2.2540546078878121E-2</v>
      </c>
      <c r="F1471" s="116">
        <v>0.82698548931679272</v>
      </c>
      <c r="G1471" s="116">
        <v>0.3640810707102895</v>
      </c>
      <c r="H1471" s="116">
        <v>0.23734569286345719</v>
      </c>
      <c r="I1471" s="116">
        <v>9.4041402860499668E-2</v>
      </c>
      <c r="J1471" s="116">
        <v>0.85409026398763199</v>
      </c>
      <c r="K1471" s="48">
        <v>1.6180322844733475E-2</v>
      </c>
      <c r="M1471" s="41">
        <v>469</v>
      </c>
      <c r="N1471" s="116" cm="1">
        <f t="array" ref="N1471:W1471">(TRANSPOSE(MMULT(幕後結果!$AB$37:$AK$46, TRANSPOSE(N470:W470))))</f>
        <v>0.33507555501621911</v>
      </c>
      <c r="O1471" s="116">
        <v>-0.89371944815230564</v>
      </c>
      <c r="P1471" s="116">
        <v>-0.76219434181711132</v>
      </c>
      <c r="Q1471" s="116">
        <v>7.8191757770419784E-2</v>
      </c>
      <c r="R1471" s="116">
        <v>8.8134997502327561E-2</v>
      </c>
      <c r="S1471" s="116">
        <v>0.84386758615979363</v>
      </c>
      <c r="T1471" s="116">
        <v>0.12155569053035578</v>
      </c>
      <c r="U1471" s="116">
        <v>0.21625931674023791</v>
      </c>
      <c r="V1471" s="116">
        <v>0.93022920388254393</v>
      </c>
      <c r="W1471" s="40">
        <v>-0.33159866228929952</v>
      </c>
    </row>
    <row r="1472" spans="1:23" ht="19">
      <c r="A1472" s="85">
        <v>470</v>
      </c>
      <c r="B1472" s="116">
        <v>0.83902325307747083</v>
      </c>
      <c r="C1472" s="116">
        <v>0.99289707005854289</v>
      </c>
      <c r="D1472" s="116">
        <v>0.7275651228043849</v>
      </c>
      <c r="E1472" s="116">
        <v>0.17411719127830394</v>
      </c>
      <c r="F1472" s="116">
        <v>0.14495084499704447</v>
      </c>
      <c r="G1472" s="116">
        <v>0.46360286478247525</v>
      </c>
      <c r="H1472" s="116">
        <v>1.4123209923714519E-2</v>
      </c>
      <c r="I1472" s="116">
        <v>0.71808699544159449</v>
      </c>
      <c r="J1472" s="116">
        <v>0.84021444373507603</v>
      </c>
      <c r="K1472" s="48">
        <v>0.95058174272671292</v>
      </c>
      <c r="M1472" s="41">
        <v>470</v>
      </c>
      <c r="N1472" s="116" cm="1">
        <f t="array" ref="N1472:W1472">(TRANSPOSE(MMULT(幕後結果!$AB$37:$AK$46, TRANSPOSE(N471:W471))))</f>
        <v>0.9765023503304473</v>
      </c>
      <c r="O1472" s="116">
        <v>1.4471953617276196</v>
      </c>
      <c r="P1472" s="116">
        <v>1.6408487287190328</v>
      </c>
      <c r="Q1472" s="116">
        <v>-0.13894184060234688</v>
      </c>
      <c r="R1472" s="116">
        <v>1.4327134392006786</v>
      </c>
      <c r="S1472" s="116">
        <v>0.23883283536228189</v>
      </c>
      <c r="T1472" s="116">
        <v>0.9395196042797207</v>
      </c>
      <c r="U1472" s="116">
        <v>1.4023452616839274</v>
      </c>
      <c r="V1472" s="116">
        <v>-4.6197491365387422E-2</v>
      </c>
      <c r="W1472" s="40">
        <v>-0.23360937343928434</v>
      </c>
    </row>
    <row r="1473" spans="1:23" ht="19">
      <c r="A1473" s="85">
        <v>471</v>
      </c>
      <c r="B1473" s="116">
        <v>4.4897259357009833E-2</v>
      </c>
      <c r="C1473" s="116">
        <v>0.52318137720429192</v>
      </c>
      <c r="D1473" s="116">
        <v>0.55143085391983182</v>
      </c>
      <c r="E1473" s="116">
        <v>0.9830811761595486</v>
      </c>
      <c r="F1473" s="116">
        <v>0.34296643162464568</v>
      </c>
      <c r="G1473" s="116">
        <v>0.26220973646339929</v>
      </c>
      <c r="H1473" s="116">
        <v>6.4209850592993556E-2</v>
      </c>
      <c r="I1473" s="116">
        <v>0.87083170979761593</v>
      </c>
      <c r="J1473" s="116">
        <v>0.34451856765035949</v>
      </c>
      <c r="K1473" s="48">
        <v>0.19012805206702588</v>
      </c>
      <c r="M1473" s="41">
        <v>471</v>
      </c>
      <c r="N1473" s="116" cm="1">
        <f t="array" ref="N1473:W1473">(TRANSPOSE(MMULT(幕後結果!$AB$37:$AK$46, TRANSPOSE(N472:W472))))</f>
        <v>0.71604984230828173</v>
      </c>
      <c r="O1473" s="116">
        <v>1.2138805830268109</v>
      </c>
      <c r="P1473" s="116">
        <v>1.0650468306697511</v>
      </c>
      <c r="Q1473" s="116">
        <v>2.2192450917219846</v>
      </c>
      <c r="R1473" s="116">
        <v>0.73168763065062536</v>
      </c>
      <c r="S1473" s="116">
        <v>1.2807836587235208</v>
      </c>
      <c r="T1473" s="116">
        <v>1.2816362934289836</v>
      </c>
      <c r="U1473" s="116">
        <v>1.0507860628527148</v>
      </c>
      <c r="V1473" s="116">
        <v>0.86277249938610745</v>
      </c>
      <c r="W1473" s="40">
        <v>0.13717931841288156</v>
      </c>
    </row>
    <row r="1474" spans="1:23" ht="19">
      <c r="A1474" s="85">
        <v>472</v>
      </c>
      <c r="B1474" s="116">
        <v>0.33599116844822152</v>
      </c>
      <c r="C1474" s="116">
        <v>0.59277798149592908</v>
      </c>
      <c r="D1474" s="116">
        <v>0.30363849243935626</v>
      </c>
      <c r="E1474" s="116">
        <v>0.17664360271236412</v>
      </c>
      <c r="F1474" s="116">
        <v>0.75808675864946151</v>
      </c>
      <c r="G1474" s="116">
        <v>0.68477588311859261</v>
      </c>
      <c r="H1474" s="116">
        <v>0.10984644855372405</v>
      </c>
      <c r="I1474" s="116">
        <v>0.42525269824386669</v>
      </c>
      <c r="J1474" s="116">
        <v>0.77872703473485316</v>
      </c>
      <c r="K1474" s="48">
        <v>0.49204179615382992</v>
      </c>
      <c r="M1474" s="41">
        <v>472</v>
      </c>
      <c r="N1474" s="116" cm="1">
        <f t="array" ref="N1474:W1474">(TRANSPOSE(MMULT(幕後結果!$AB$37:$AK$46, TRANSPOSE(N473:W473))))</f>
        <v>-1.4910187016543375</v>
      </c>
      <c r="O1474" s="116">
        <v>-1.1249073633668614</v>
      </c>
      <c r="P1474" s="116">
        <v>-1.0153765954061906</v>
      </c>
      <c r="Q1474" s="116">
        <v>1.2033979817070972</v>
      </c>
      <c r="R1474" s="116">
        <v>0.10364127075664786</v>
      </c>
      <c r="S1474" s="116">
        <v>9.5619491420519703E-2</v>
      </c>
      <c r="T1474" s="116">
        <v>0.73745738634891134</v>
      </c>
      <c r="U1474" s="116">
        <v>0.81784921821740153</v>
      </c>
      <c r="V1474" s="116">
        <v>0.74801355881923859</v>
      </c>
      <c r="W1474" s="40">
        <v>0.99583505328029065</v>
      </c>
    </row>
    <row r="1475" spans="1:23" ht="19">
      <c r="A1475" s="85">
        <v>473</v>
      </c>
      <c r="B1475" s="116">
        <v>8.6721046078502173E-2</v>
      </c>
      <c r="C1475" s="116">
        <v>0.44513456220548497</v>
      </c>
      <c r="D1475" s="116">
        <v>7.0429801795500069E-2</v>
      </c>
      <c r="E1475" s="116">
        <v>0.74057677556277302</v>
      </c>
      <c r="F1475" s="116">
        <v>0.76813391631383632</v>
      </c>
      <c r="G1475" s="116">
        <v>0.3176562252978079</v>
      </c>
      <c r="H1475" s="116">
        <v>0.18972971479499612</v>
      </c>
      <c r="I1475" s="116">
        <v>0.4172612598109362</v>
      </c>
      <c r="J1475" s="116">
        <v>0.58384313561777024</v>
      </c>
      <c r="K1475" s="48">
        <v>0.94788517014837459</v>
      </c>
      <c r="M1475" s="41">
        <v>473</v>
      </c>
      <c r="N1475" s="116" cm="1">
        <f t="array" ref="N1475:W1475">(TRANSPOSE(MMULT(幕後結果!$AB$37:$AK$46, TRANSPOSE(N474:W474))))</f>
        <v>-0.53452389393705391</v>
      </c>
      <c r="O1475" s="116">
        <v>-0.38476909417788963</v>
      </c>
      <c r="P1475" s="116">
        <v>-0.61033391706944762</v>
      </c>
      <c r="Q1475" s="116">
        <v>-0.12514075094878327</v>
      </c>
      <c r="R1475" s="116">
        <v>-1.0481976575229484</v>
      </c>
      <c r="S1475" s="116">
        <v>2.4716569178082626E-2</v>
      </c>
      <c r="T1475" s="116">
        <v>0.13741766184545326</v>
      </c>
      <c r="U1475" s="116">
        <v>-0.46920803975611602</v>
      </c>
      <c r="V1475" s="116">
        <v>4.9564566210797731E-2</v>
      </c>
      <c r="W1475" s="40">
        <v>-2.5210298408753005</v>
      </c>
    </row>
    <row r="1476" spans="1:23" ht="19">
      <c r="A1476" s="85">
        <v>474</v>
      </c>
      <c r="B1476" s="116">
        <v>0.88445859897082935</v>
      </c>
      <c r="C1476" s="116">
        <v>0.34097737154107977</v>
      </c>
      <c r="D1476" s="116">
        <v>0.57430326619964167</v>
      </c>
      <c r="E1476" s="116">
        <v>0.6906800661692627</v>
      </c>
      <c r="F1476" s="116">
        <v>0.73898593248747124</v>
      </c>
      <c r="G1476" s="116">
        <v>0.34532493798073305</v>
      </c>
      <c r="H1476" s="116">
        <v>0.23584892680460778</v>
      </c>
      <c r="I1476" s="116">
        <v>0.91822071152885121</v>
      </c>
      <c r="J1476" s="116">
        <v>0.1962397476223432</v>
      </c>
      <c r="K1476" s="48">
        <v>0.27743675309295757</v>
      </c>
      <c r="M1476" s="41">
        <v>474</v>
      </c>
      <c r="N1476" s="116" cm="1">
        <f t="array" ref="N1476:W1476">(TRANSPOSE(MMULT(幕後結果!$AB$37:$AK$46, TRANSPOSE(N475:W475))))</f>
        <v>0.7544759010210349</v>
      </c>
      <c r="O1476" s="116">
        <v>1.0513400594284787</v>
      </c>
      <c r="P1476" s="116">
        <v>-1.2891431539490017E-2</v>
      </c>
      <c r="Q1476" s="116">
        <v>0.86805271565749242</v>
      </c>
      <c r="R1476" s="116">
        <v>-0.64178806662748489</v>
      </c>
      <c r="S1476" s="116">
        <v>0.66253477958787066</v>
      </c>
      <c r="T1476" s="116">
        <v>1.9498983836814783</v>
      </c>
      <c r="U1476" s="116">
        <v>1.1867004336682097</v>
      </c>
      <c r="V1476" s="116">
        <v>1.5909506202170705</v>
      </c>
      <c r="W1476" s="40">
        <v>1.5041518621954073</v>
      </c>
    </row>
    <row r="1477" spans="1:23" ht="19">
      <c r="A1477" s="85">
        <v>475</v>
      </c>
      <c r="B1477" s="116">
        <v>0.7347939859773629</v>
      </c>
      <c r="C1477" s="116">
        <v>0.13369873570363655</v>
      </c>
      <c r="D1477" s="116">
        <v>0.68363402829203768</v>
      </c>
      <c r="E1477" s="116">
        <v>0.29876497183595818</v>
      </c>
      <c r="F1477" s="116">
        <v>0.93759086295620131</v>
      </c>
      <c r="G1477" s="116">
        <v>0.57765936808458518</v>
      </c>
      <c r="H1477" s="116">
        <v>0.30839068223324628</v>
      </c>
      <c r="I1477" s="116">
        <v>0.41992070709598228</v>
      </c>
      <c r="J1477" s="116">
        <v>0.74009155111290426</v>
      </c>
      <c r="K1477" s="48">
        <v>0.9160519590677747</v>
      </c>
      <c r="M1477" s="41">
        <v>475</v>
      </c>
      <c r="N1477" s="116" cm="1">
        <f t="array" ref="N1477:W1477">(TRANSPOSE(MMULT(幕後結果!$AB$37:$AK$46, TRANSPOSE(N476:W476))))</f>
        <v>1.0386013340825757</v>
      </c>
      <c r="O1477" s="116">
        <v>0.25992973019452664</v>
      </c>
      <c r="P1477" s="116">
        <v>-0.36644892535970797</v>
      </c>
      <c r="Q1477" s="116">
        <v>1.1930374752928603</v>
      </c>
      <c r="R1477" s="116">
        <v>-0.7073394854508851</v>
      </c>
      <c r="S1477" s="116">
        <v>0.10615268188572437</v>
      </c>
      <c r="T1477" s="116">
        <v>-0.15695552594831996</v>
      </c>
      <c r="U1477" s="116">
        <v>7.1973135048109581E-3</v>
      </c>
      <c r="V1477" s="116">
        <v>-2.7077954976561236E-2</v>
      </c>
      <c r="W1477" s="40">
        <v>0.13395435812941142</v>
      </c>
    </row>
    <row r="1478" spans="1:23" ht="19">
      <c r="A1478" s="85">
        <v>476</v>
      </c>
      <c r="B1478" s="116">
        <v>0.71120410509203902</v>
      </c>
      <c r="C1478" s="116">
        <v>1.604481397657187E-2</v>
      </c>
      <c r="D1478" s="116">
        <v>0.81147311789873955</v>
      </c>
      <c r="E1478" s="116">
        <v>0.91160846352802261</v>
      </c>
      <c r="F1478" s="116">
        <v>0.15929181089088518</v>
      </c>
      <c r="G1478" s="116">
        <v>0.74892618174387393</v>
      </c>
      <c r="H1478" s="116">
        <v>0.69582769761458318</v>
      </c>
      <c r="I1478" s="116">
        <v>0.12126754477517188</v>
      </c>
      <c r="J1478" s="116">
        <v>1.3639189556732267E-2</v>
      </c>
      <c r="K1478" s="48">
        <v>0.19796512505920361</v>
      </c>
      <c r="M1478" s="41">
        <v>476</v>
      </c>
      <c r="N1478" s="116" cm="1">
        <f t="array" ref="N1478:W1478">(TRANSPOSE(MMULT(幕後結果!$AB$37:$AK$46, TRANSPOSE(N477:W477))))</f>
        <v>0.5105198720870201</v>
      </c>
      <c r="O1478" s="116">
        <v>0.73586233426448833</v>
      </c>
      <c r="P1478" s="116">
        <v>0.5351717085602482</v>
      </c>
      <c r="Q1478" s="116">
        <v>0.69716750458800103</v>
      </c>
      <c r="R1478" s="116">
        <v>-0.50163761835445309</v>
      </c>
      <c r="S1478" s="116">
        <v>0.69065735304748654</v>
      </c>
      <c r="T1478" s="116">
        <v>-1.4870206329457247</v>
      </c>
      <c r="U1478" s="116">
        <v>0.9362806576255911</v>
      </c>
      <c r="V1478" s="116">
        <v>-0.94742711763748777</v>
      </c>
      <c r="W1478" s="40">
        <v>0.57057724579553337</v>
      </c>
    </row>
    <row r="1479" spans="1:23" ht="19">
      <c r="A1479" s="85">
        <v>477</v>
      </c>
      <c r="B1479" s="116">
        <v>0.38795752191541166</v>
      </c>
      <c r="C1479" s="116">
        <v>0.91671049992311127</v>
      </c>
      <c r="D1479" s="116">
        <v>0.9679489425272354</v>
      </c>
      <c r="E1479" s="116">
        <v>3.1633544285401882E-2</v>
      </c>
      <c r="F1479" s="116">
        <v>0.94350422586787475</v>
      </c>
      <c r="G1479" s="116">
        <v>0.98124159169210157</v>
      </c>
      <c r="H1479" s="116">
        <v>0.79179464748829087</v>
      </c>
      <c r="I1479" s="116">
        <v>0.22718560064651139</v>
      </c>
      <c r="J1479" s="116">
        <v>0.62261361675240123</v>
      </c>
      <c r="K1479" s="48">
        <v>0.49641035050364213</v>
      </c>
      <c r="M1479" s="41">
        <v>477</v>
      </c>
      <c r="N1479" s="116" cm="1">
        <f t="array" ref="N1479:W1479">(TRANSPOSE(MMULT(幕後結果!$AB$37:$AK$46, TRANSPOSE(N478:W478))))</f>
        <v>1.8771255697065614</v>
      </c>
      <c r="O1479" s="116">
        <v>1.5784991295454205</v>
      </c>
      <c r="P1479" s="116">
        <v>1.0067931628863918</v>
      </c>
      <c r="Q1479" s="116">
        <v>0.18470045830308701</v>
      </c>
      <c r="R1479" s="116">
        <v>-0.16834642493934904</v>
      </c>
      <c r="S1479" s="116">
        <v>0.49286710720576588</v>
      </c>
      <c r="T1479" s="116">
        <v>-0.21124499659840693</v>
      </c>
      <c r="U1479" s="116">
        <v>-0.67248176485325273</v>
      </c>
      <c r="V1479" s="116">
        <v>-0.5682325432879346</v>
      </c>
      <c r="W1479" s="40">
        <v>5.610538591601763E-2</v>
      </c>
    </row>
    <row r="1480" spans="1:23" ht="19">
      <c r="A1480" s="85">
        <v>478</v>
      </c>
      <c r="B1480" s="116">
        <v>0.75601260107771351</v>
      </c>
      <c r="C1480" s="116">
        <v>0.94157400599952568</v>
      </c>
      <c r="D1480" s="116">
        <v>0.80400018323001721</v>
      </c>
      <c r="E1480" s="116">
        <v>0.55282223296467814</v>
      </c>
      <c r="F1480" s="116">
        <v>0.53444565955503576</v>
      </c>
      <c r="G1480" s="116">
        <v>0.37564086691288634</v>
      </c>
      <c r="H1480" s="116">
        <v>0.74923888795632698</v>
      </c>
      <c r="I1480" s="116">
        <v>3.2479681072917321E-2</v>
      </c>
      <c r="J1480" s="116">
        <v>0.80971803940599751</v>
      </c>
      <c r="K1480" s="48">
        <v>0.36229963140862864</v>
      </c>
      <c r="M1480" s="41">
        <v>478</v>
      </c>
      <c r="N1480" s="116" cm="1">
        <f t="array" ref="N1480:W1480">(TRANSPOSE(MMULT(幕後結果!$AB$37:$AK$46, TRANSPOSE(N479:W479))))</f>
        <v>5.2082941135010496E-2</v>
      </c>
      <c r="O1480" s="116">
        <v>-0.6846437669588129</v>
      </c>
      <c r="P1480" s="116">
        <v>-0.22773932555655541</v>
      </c>
      <c r="Q1480" s="116">
        <v>-0.81271409341700962</v>
      </c>
      <c r="R1480" s="116">
        <v>-0.24504946897387575</v>
      </c>
      <c r="S1480" s="116">
        <v>-1.3442829141197945</v>
      </c>
      <c r="T1480" s="116">
        <v>-0.94391416954893637</v>
      </c>
      <c r="U1480" s="116">
        <v>-1.4311824777628934E-2</v>
      </c>
      <c r="V1480" s="116">
        <v>-2.4308746603626803</v>
      </c>
      <c r="W1480" s="40">
        <v>-1.9911053775332896</v>
      </c>
    </row>
    <row r="1481" spans="1:23" ht="19">
      <c r="A1481" s="85">
        <v>479</v>
      </c>
      <c r="B1481" s="116">
        <v>0.58403560914011532</v>
      </c>
      <c r="C1481" s="116">
        <v>0.36219307476589679</v>
      </c>
      <c r="D1481" s="116">
        <v>0.99356845644522473</v>
      </c>
      <c r="E1481" s="116">
        <v>0.81281731834818882</v>
      </c>
      <c r="F1481" s="116">
        <v>0.45630792691013</v>
      </c>
      <c r="G1481" s="116">
        <v>0.40706942467811991</v>
      </c>
      <c r="H1481" s="116">
        <v>0.85764316783344152</v>
      </c>
      <c r="I1481" s="116">
        <v>0.95213197397466076</v>
      </c>
      <c r="J1481" s="116">
        <v>0.11927958019277085</v>
      </c>
      <c r="K1481" s="48">
        <v>0.43842487216347403</v>
      </c>
      <c r="M1481" s="41">
        <v>479</v>
      </c>
      <c r="N1481" s="116" cm="1">
        <f t="array" ref="N1481:W1481">(TRANSPOSE(MMULT(幕後結果!$AB$37:$AK$46, TRANSPOSE(N480:W480))))</f>
        <v>0.87988570136144395</v>
      </c>
      <c r="O1481" s="116">
        <v>1.1808023308718565</v>
      </c>
      <c r="P1481" s="116">
        <v>0.87759073979532287</v>
      </c>
      <c r="Q1481" s="116">
        <v>1.1140703276289956</v>
      </c>
      <c r="R1481" s="116">
        <v>0.21396199577697139</v>
      </c>
      <c r="S1481" s="116">
        <v>-7.5418634049119193E-3</v>
      </c>
      <c r="T1481" s="116">
        <v>0.91988886665756642</v>
      </c>
      <c r="U1481" s="116">
        <v>-7.8719179685481366E-3</v>
      </c>
      <c r="V1481" s="116">
        <v>0.85310308764786202</v>
      </c>
      <c r="W1481" s="40">
        <v>0.10872883550331414</v>
      </c>
    </row>
    <row r="1482" spans="1:23" ht="19">
      <c r="A1482" s="85">
        <v>480</v>
      </c>
      <c r="B1482" s="116">
        <v>0.43802796346152117</v>
      </c>
      <c r="C1482" s="116">
        <v>0.19108652878073729</v>
      </c>
      <c r="D1482" s="116">
        <v>0.50200457858586445</v>
      </c>
      <c r="E1482" s="116">
        <v>0.61696945944032522</v>
      </c>
      <c r="F1482" s="116">
        <v>0.70499604412561045</v>
      </c>
      <c r="G1482" s="116">
        <v>0.66603583574164205</v>
      </c>
      <c r="H1482" s="116">
        <v>0.33710967845583251</v>
      </c>
      <c r="I1482" s="116">
        <v>0.25277856764809847</v>
      </c>
      <c r="J1482" s="116">
        <v>0.26685642043785429</v>
      </c>
      <c r="K1482" s="48">
        <v>0.29410711832182401</v>
      </c>
      <c r="M1482" s="41">
        <v>480</v>
      </c>
      <c r="N1482" s="116" cm="1">
        <f t="array" ref="N1482:W1482">(TRANSPOSE(MMULT(幕後結果!$AB$37:$AK$46, TRANSPOSE(N481:W481))))</f>
        <v>0.18048886621425261</v>
      </c>
      <c r="O1482" s="116">
        <v>0.23042196182741098</v>
      </c>
      <c r="P1482" s="116">
        <v>2.1418598354365832</v>
      </c>
      <c r="Q1482" s="116">
        <v>-8.8164852528289706E-2</v>
      </c>
      <c r="R1482" s="116">
        <v>1.8714946490300262</v>
      </c>
      <c r="S1482" s="116">
        <v>1.2452054708035871</v>
      </c>
      <c r="T1482" s="116">
        <v>0.58562251574911706</v>
      </c>
      <c r="U1482" s="116">
        <v>0.94167147057134482</v>
      </c>
      <c r="V1482" s="116">
        <v>1.5769414364365204</v>
      </c>
      <c r="W1482" s="40">
        <v>0.4803639121932739</v>
      </c>
    </row>
    <row r="1483" spans="1:23" ht="19">
      <c r="A1483" s="85">
        <v>481</v>
      </c>
      <c r="B1483" s="116">
        <v>0.20374746985375358</v>
      </c>
      <c r="C1483" s="116">
        <v>0.42753001989382389</v>
      </c>
      <c r="D1483" s="116">
        <v>0.75478179991496175</v>
      </c>
      <c r="E1483" s="116">
        <v>0.35905155247616527</v>
      </c>
      <c r="F1483" s="116">
        <v>0.28842815507637765</v>
      </c>
      <c r="G1483" s="116">
        <v>0.96395242329218189</v>
      </c>
      <c r="H1483" s="116">
        <v>0.66384053946695687</v>
      </c>
      <c r="I1483" s="116">
        <v>0.95066221899395842</v>
      </c>
      <c r="J1483" s="116">
        <v>0.14482426169927765</v>
      </c>
      <c r="K1483" s="48">
        <v>0.62134791053446525</v>
      </c>
      <c r="M1483" s="41">
        <v>481</v>
      </c>
      <c r="N1483" s="116" cm="1">
        <f t="array" ref="N1483:W1483">(TRANSPOSE(MMULT(幕後結果!$AB$37:$AK$46, TRANSPOSE(N482:W482))))</f>
        <v>-1.5702442811142021</v>
      </c>
      <c r="O1483" s="116">
        <v>-0.80709869237675302</v>
      </c>
      <c r="P1483" s="116">
        <v>-1.0123740662118759</v>
      </c>
      <c r="Q1483" s="116">
        <v>-0.39656189442501966</v>
      </c>
      <c r="R1483" s="116">
        <v>0.36398601903069228</v>
      </c>
      <c r="S1483" s="116">
        <v>-5.2042493295328396E-2</v>
      </c>
      <c r="T1483" s="116">
        <v>6.9433239471137748E-2</v>
      </c>
      <c r="U1483" s="116">
        <v>1.1799787345610204</v>
      </c>
      <c r="V1483" s="116">
        <v>-0.96827723656411513</v>
      </c>
      <c r="W1483" s="40">
        <v>1.0619216841620356</v>
      </c>
    </row>
    <row r="1484" spans="1:23" ht="19">
      <c r="A1484" s="85">
        <v>482</v>
      </c>
      <c r="B1484" s="116">
        <v>0.27389298184631783</v>
      </c>
      <c r="C1484" s="116">
        <v>0.83945190821270255</v>
      </c>
      <c r="D1484" s="116">
        <v>0.41622073013899685</v>
      </c>
      <c r="E1484" s="116">
        <v>0.63030157966457989</v>
      </c>
      <c r="F1484" s="116">
        <v>0.61944602076371358</v>
      </c>
      <c r="G1484" s="116">
        <v>0.86539393893049366</v>
      </c>
      <c r="H1484" s="116">
        <v>0.74065988260247462</v>
      </c>
      <c r="I1484" s="116">
        <v>0.65752748164561536</v>
      </c>
      <c r="J1484" s="116">
        <v>0.31213562344797929</v>
      </c>
      <c r="K1484" s="48">
        <v>0.37657955740129245</v>
      </c>
      <c r="M1484" s="41">
        <v>482</v>
      </c>
      <c r="N1484" s="116" cm="1">
        <f t="array" ref="N1484:W1484">(TRANSPOSE(MMULT(幕後結果!$AB$37:$AK$46, TRANSPOSE(N483:W483))))</f>
        <v>-0.65759755605308878</v>
      </c>
      <c r="O1484" s="116">
        <v>-0.23864226131625726</v>
      </c>
      <c r="P1484" s="116">
        <v>-0.73865682507491259</v>
      </c>
      <c r="Q1484" s="116">
        <v>-0.28853806737881704</v>
      </c>
      <c r="R1484" s="116">
        <v>-0.18815802020339428</v>
      </c>
      <c r="S1484" s="116">
        <v>-5.4752839362772254E-2</v>
      </c>
      <c r="T1484" s="116">
        <v>2.5719908114230014E-3</v>
      </c>
      <c r="U1484" s="116">
        <v>0.76210083925883498</v>
      </c>
      <c r="V1484" s="116">
        <v>-1.1139156453543848</v>
      </c>
      <c r="W1484" s="40">
        <v>1.7040521922392755</v>
      </c>
    </row>
    <row r="1485" spans="1:23" ht="19">
      <c r="A1485" s="85">
        <v>483</v>
      </c>
      <c r="B1485" s="116">
        <v>0.61305517870414117</v>
      </c>
      <c r="C1485" s="116">
        <v>0.53689943433953147</v>
      </c>
      <c r="D1485" s="116">
        <v>3.7550885446329119E-3</v>
      </c>
      <c r="E1485" s="116">
        <v>0.35562385174256406</v>
      </c>
      <c r="F1485" s="116">
        <v>0.63586039758585722</v>
      </c>
      <c r="G1485" s="116">
        <v>0.10652874000597512</v>
      </c>
      <c r="H1485" s="116">
        <v>3.1288521973222405E-2</v>
      </c>
      <c r="I1485" s="116">
        <v>0.83584688820134856</v>
      </c>
      <c r="J1485" s="116">
        <v>0.79773144456128775</v>
      </c>
      <c r="K1485" s="48">
        <v>0.33393356966197585</v>
      </c>
      <c r="M1485" s="41">
        <v>483</v>
      </c>
      <c r="N1485" s="116" cm="1">
        <f t="array" ref="N1485:W1485">(TRANSPOSE(MMULT(幕後結果!$AB$37:$AK$46, TRANSPOSE(N484:W484))))</f>
        <v>1.4089278806485073</v>
      </c>
      <c r="O1485" s="116">
        <v>1.8484780440199473</v>
      </c>
      <c r="P1485" s="116">
        <v>2.2287851402817584</v>
      </c>
      <c r="Q1485" s="116">
        <v>1.3749710898151486</v>
      </c>
      <c r="R1485" s="116">
        <v>2.5699794083760357</v>
      </c>
      <c r="S1485" s="116">
        <v>0.47774597379356443</v>
      </c>
      <c r="T1485" s="116">
        <v>-0.42397300506260582</v>
      </c>
      <c r="U1485" s="116">
        <v>-0.22937118538866663</v>
      </c>
      <c r="V1485" s="116">
        <v>-1.2856812749138515</v>
      </c>
      <c r="W1485" s="40">
        <v>-1.5489710688118423</v>
      </c>
    </row>
    <row r="1486" spans="1:23" ht="19">
      <c r="A1486" s="85">
        <v>484</v>
      </c>
      <c r="B1486" s="116">
        <v>0.32599767937108415</v>
      </c>
      <c r="C1486" s="116">
        <v>0.92545212881304106</v>
      </c>
      <c r="D1486" s="116">
        <v>0.29939556997491867</v>
      </c>
      <c r="E1486" s="116">
        <v>0.84973561653288665</v>
      </c>
      <c r="F1486" s="116">
        <v>0.84852321603419645</v>
      </c>
      <c r="G1486" s="116">
        <v>0.34653955040203033</v>
      </c>
      <c r="H1486" s="116">
        <v>0.2373751355803484</v>
      </c>
      <c r="I1486" s="116">
        <v>0.72332226312621417</v>
      </c>
      <c r="J1486" s="116">
        <v>0.73134807675424485</v>
      </c>
      <c r="K1486" s="48">
        <v>0.4088723396848708</v>
      </c>
      <c r="M1486" s="41">
        <v>484</v>
      </c>
      <c r="N1486" s="116" cm="1">
        <f t="array" ref="N1486:W1486">(TRANSPOSE(MMULT(幕後結果!$AB$37:$AK$46, TRANSPOSE(N485:W485))))</f>
        <v>0.44889579803038671</v>
      </c>
      <c r="O1486" s="116">
        <v>0.15275193028697906</v>
      </c>
      <c r="P1486" s="116">
        <v>-1.3013719278128169</v>
      </c>
      <c r="Q1486" s="116">
        <v>-0.21681724692363119</v>
      </c>
      <c r="R1486" s="116">
        <v>0.29847222118228589</v>
      </c>
      <c r="S1486" s="116">
        <v>-1.8236452339817208</v>
      </c>
      <c r="T1486" s="116">
        <v>1.0746511768871998</v>
      </c>
      <c r="U1486" s="116">
        <v>-1.9755896350355626</v>
      </c>
      <c r="V1486" s="116">
        <v>-1.5746653057629341</v>
      </c>
      <c r="W1486" s="40">
        <v>-6.7196027749466383E-2</v>
      </c>
    </row>
    <row r="1487" spans="1:23" ht="19">
      <c r="A1487" s="85">
        <v>485</v>
      </c>
      <c r="B1487" s="116">
        <v>0.53217902835494457</v>
      </c>
      <c r="C1487" s="116">
        <v>0.51604746425359771</v>
      </c>
      <c r="D1487" s="116">
        <v>0.21708468214156862</v>
      </c>
      <c r="E1487" s="116">
        <v>0.47547472227363352</v>
      </c>
      <c r="F1487" s="116">
        <v>0.63485113276706895</v>
      </c>
      <c r="G1487" s="116">
        <v>1.857655872252173E-2</v>
      </c>
      <c r="H1487" s="116">
        <v>0.98701797014831039</v>
      </c>
      <c r="I1487" s="116">
        <v>2.4573566448953921E-2</v>
      </c>
      <c r="J1487" s="116">
        <v>0.36518808947328218</v>
      </c>
      <c r="K1487" s="48">
        <v>0.3634587577581827</v>
      </c>
      <c r="M1487" s="41">
        <v>485</v>
      </c>
      <c r="N1487" s="116" cm="1">
        <f t="array" ref="N1487:W1487">(TRANSPOSE(MMULT(幕後結果!$AB$37:$AK$46, TRANSPOSE(N486:W486))))</f>
        <v>1.3314216501097986</v>
      </c>
      <c r="O1487" s="116">
        <v>2.0237157678345494</v>
      </c>
      <c r="P1487" s="116">
        <v>0.98425030048821349</v>
      </c>
      <c r="Q1487" s="116">
        <v>0.80599857103774197</v>
      </c>
      <c r="R1487" s="116">
        <v>6.5448445710235115E-2</v>
      </c>
      <c r="S1487" s="116">
        <v>4.4093639551020636E-2</v>
      </c>
      <c r="T1487" s="116">
        <v>-0.25105091962683007</v>
      </c>
      <c r="U1487" s="116">
        <v>-0.24153091282135208</v>
      </c>
      <c r="V1487" s="116">
        <v>-8.2182052108988518E-2</v>
      </c>
      <c r="W1487" s="40">
        <v>7.4972851934197615E-2</v>
      </c>
    </row>
    <row r="1488" spans="1:23" ht="19">
      <c r="A1488" s="85">
        <v>486</v>
      </c>
      <c r="B1488" s="116">
        <v>0.7829270409184601</v>
      </c>
      <c r="C1488" s="116">
        <v>0.70424047768592479</v>
      </c>
      <c r="D1488" s="116">
        <v>0.24091581059857559</v>
      </c>
      <c r="E1488" s="116">
        <v>0.6340999294877121</v>
      </c>
      <c r="F1488" s="116">
        <v>0.94258384780616011</v>
      </c>
      <c r="G1488" s="116">
        <v>0.7756539668200606</v>
      </c>
      <c r="H1488" s="116">
        <v>4.9250970502450198E-2</v>
      </c>
      <c r="I1488" s="116">
        <v>0.76812686096437766</v>
      </c>
      <c r="J1488" s="116">
        <v>0.36893723585066063</v>
      </c>
      <c r="K1488" s="48">
        <v>0.95007180674962832</v>
      </c>
      <c r="M1488" s="41">
        <v>486</v>
      </c>
      <c r="N1488" s="116" cm="1">
        <f t="array" ref="N1488:W1488">(TRANSPOSE(MMULT(幕後結果!$AB$37:$AK$46, TRANSPOSE(N487:W487))))</f>
        <v>-0.57040266842113019</v>
      </c>
      <c r="O1488" s="116">
        <v>-2.0723806090287664</v>
      </c>
      <c r="P1488" s="116">
        <v>-0.70766325683300568</v>
      </c>
      <c r="Q1488" s="116">
        <v>0.36415122820720769</v>
      </c>
      <c r="R1488" s="116">
        <v>0.33337413550591521</v>
      </c>
      <c r="S1488" s="116">
        <v>-0.68137198298023294</v>
      </c>
      <c r="T1488" s="116">
        <v>7.2791350742805572E-2</v>
      </c>
      <c r="U1488" s="116">
        <v>0.42205960610120663</v>
      </c>
      <c r="V1488" s="116">
        <v>0.13434029344887721</v>
      </c>
      <c r="W1488" s="40">
        <v>-1.0630106555343046</v>
      </c>
    </row>
    <row r="1489" spans="1:23" ht="19">
      <c r="A1489" s="85">
        <v>487</v>
      </c>
      <c r="B1489" s="116">
        <v>0.86165553615970403</v>
      </c>
      <c r="C1489" s="116">
        <v>0.77514353124179114</v>
      </c>
      <c r="D1489" s="116">
        <v>0.2518498047891442</v>
      </c>
      <c r="E1489" s="116">
        <v>0.65897553372454243</v>
      </c>
      <c r="F1489" s="116">
        <v>0.15774057753627968</v>
      </c>
      <c r="G1489" s="116">
        <v>0.18549085318950653</v>
      </c>
      <c r="H1489" s="116">
        <v>0.13813503655231441</v>
      </c>
      <c r="I1489" s="116">
        <v>0.9412210535843617</v>
      </c>
      <c r="J1489" s="116">
        <v>0.646422549784051</v>
      </c>
      <c r="K1489" s="48">
        <v>0.93843462307397374</v>
      </c>
      <c r="M1489" s="41">
        <v>487</v>
      </c>
      <c r="N1489" s="116" cm="1">
        <f t="array" ref="N1489:W1489">(TRANSPOSE(MMULT(幕後結果!$AB$37:$AK$46, TRANSPOSE(N488:W488))))</f>
        <v>-0.28150624319286943</v>
      </c>
      <c r="O1489" s="116">
        <v>-0.3877333552139044</v>
      </c>
      <c r="P1489" s="116">
        <v>-0.52914587410822544</v>
      </c>
      <c r="Q1489" s="116">
        <v>-0.71694242574317568</v>
      </c>
      <c r="R1489" s="116">
        <v>-0.32422561103690345</v>
      </c>
      <c r="S1489" s="116">
        <v>0.27635851018678859</v>
      </c>
      <c r="T1489" s="116">
        <v>-0.61991447643943876</v>
      </c>
      <c r="U1489" s="116">
        <v>-0.30444049925165317</v>
      </c>
      <c r="V1489" s="116">
        <v>1.285049992263779</v>
      </c>
      <c r="W1489" s="40">
        <v>-0.18223829322088247</v>
      </c>
    </row>
    <row r="1490" spans="1:23" ht="19">
      <c r="A1490" s="85">
        <v>488</v>
      </c>
      <c r="B1490" s="116">
        <v>0.10102413271410948</v>
      </c>
      <c r="C1490" s="116">
        <v>0.7095127448388483</v>
      </c>
      <c r="D1490" s="116">
        <v>6.8802238521382675E-2</v>
      </c>
      <c r="E1490" s="116">
        <v>0.88321484891741542</v>
      </c>
      <c r="F1490" s="116">
        <v>0.14178753063010929</v>
      </c>
      <c r="G1490" s="116">
        <v>0.40313220178943898</v>
      </c>
      <c r="H1490" s="116">
        <v>0.56069949172270017</v>
      </c>
      <c r="I1490" s="116">
        <v>0.95940777668371147</v>
      </c>
      <c r="J1490" s="116">
        <v>0.85806145459070682</v>
      </c>
      <c r="K1490" s="48">
        <v>0.8829290782977941</v>
      </c>
      <c r="M1490" s="41">
        <v>488</v>
      </c>
      <c r="N1490" s="116" cm="1">
        <f t="array" ref="N1490:W1490">(TRANSPOSE(MMULT(幕後結果!$AB$37:$AK$46, TRANSPOSE(N489:W489))))</f>
        <v>-1.2471645235272246</v>
      </c>
      <c r="O1490" s="116">
        <v>-1.499367010813681</v>
      </c>
      <c r="P1490" s="116">
        <v>-1.5531911902579154</v>
      </c>
      <c r="Q1490" s="116">
        <v>0.10539610000309008</v>
      </c>
      <c r="R1490" s="116">
        <v>-3.7792951601339908</v>
      </c>
      <c r="S1490" s="116">
        <v>-1.8863466004831881</v>
      </c>
      <c r="T1490" s="116">
        <v>5.3153128666144578E-2</v>
      </c>
      <c r="U1490" s="116">
        <v>-1.998280766886616</v>
      </c>
      <c r="V1490" s="116">
        <v>-0.22547258984422452</v>
      </c>
      <c r="W1490" s="40">
        <v>-0.87409239940157457</v>
      </c>
    </row>
    <row r="1491" spans="1:23" ht="19">
      <c r="A1491" s="85">
        <v>489</v>
      </c>
      <c r="B1491" s="116">
        <v>0.2345377341402699</v>
      </c>
      <c r="C1491" s="116">
        <v>0.8939348602069761</v>
      </c>
      <c r="D1491" s="116">
        <v>0.53844881631941321</v>
      </c>
      <c r="E1491" s="116">
        <v>0.78168279501950089</v>
      </c>
      <c r="F1491" s="116">
        <v>0.17724493926788454</v>
      </c>
      <c r="G1491" s="116">
        <v>0.68111791608984684</v>
      </c>
      <c r="H1491" s="116">
        <v>0.48740136331196204</v>
      </c>
      <c r="I1491" s="116">
        <v>0.12381468788204741</v>
      </c>
      <c r="J1491" s="116">
        <v>0.70298865653987486</v>
      </c>
      <c r="K1491" s="48">
        <v>0.86898108268172014</v>
      </c>
      <c r="M1491" s="41">
        <v>489</v>
      </c>
      <c r="N1491" s="116" cm="1">
        <f t="array" ref="N1491:W1491">(TRANSPOSE(MMULT(幕後結果!$AB$37:$AK$46, TRANSPOSE(N490:W490))))</f>
        <v>-0.2982452714749369</v>
      </c>
      <c r="O1491" s="116">
        <v>1.4105635275373714</v>
      </c>
      <c r="P1491" s="116">
        <v>0.6819888838284055</v>
      </c>
      <c r="Q1491" s="116">
        <v>-0.47662875162461105</v>
      </c>
      <c r="R1491" s="116">
        <v>0.93994544761988297</v>
      </c>
      <c r="S1491" s="116">
        <v>1.2242655002024705</v>
      </c>
      <c r="T1491" s="116">
        <v>-0.9504842157944513</v>
      </c>
      <c r="U1491" s="116">
        <v>-2.2804689881968074</v>
      </c>
      <c r="V1491" s="116">
        <v>3.9081497607534155E-2</v>
      </c>
      <c r="W1491" s="40">
        <v>-0.95179338928187296</v>
      </c>
    </row>
    <row r="1492" spans="1:23" ht="19">
      <c r="A1492" s="85">
        <v>490</v>
      </c>
      <c r="B1492" s="116">
        <v>0.85622583062521795</v>
      </c>
      <c r="C1492" s="116">
        <v>0.55930163577135761</v>
      </c>
      <c r="D1492" s="116">
        <v>0.38798219778582799</v>
      </c>
      <c r="E1492" s="116">
        <v>0.9706448250699895</v>
      </c>
      <c r="F1492" s="116">
        <v>0.36135270313380286</v>
      </c>
      <c r="G1492" s="116">
        <v>0.53983210020895256</v>
      </c>
      <c r="H1492" s="116">
        <v>0.43861891379121287</v>
      </c>
      <c r="I1492" s="116">
        <v>0.41134842755547218</v>
      </c>
      <c r="J1492" s="116">
        <v>3.7357925692546923E-2</v>
      </c>
      <c r="K1492" s="48">
        <v>0.63429616097734987</v>
      </c>
      <c r="M1492" s="41">
        <v>490</v>
      </c>
      <c r="N1492" s="116" cm="1">
        <f t="array" ref="N1492:W1492">(TRANSPOSE(MMULT(幕後結果!$AB$37:$AK$46, TRANSPOSE(N491:W491))))</f>
        <v>3.9216163709164441E-2</v>
      </c>
      <c r="O1492" s="116">
        <v>-1.3481505133510499</v>
      </c>
      <c r="P1492" s="116">
        <v>0.44592286498961858</v>
      </c>
      <c r="Q1492" s="116">
        <v>-1.2419268815639715</v>
      </c>
      <c r="R1492" s="116">
        <v>-1.1057323080643942</v>
      </c>
      <c r="S1492" s="116">
        <v>-1.603345298986588</v>
      </c>
      <c r="T1492" s="116">
        <v>-0.39500092519918906</v>
      </c>
      <c r="U1492" s="116">
        <v>0.42619969704022737</v>
      </c>
      <c r="V1492" s="116">
        <v>-1.4438820620672277</v>
      </c>
      <c r="W1492" s="40">
        <v>0.38527046523738862</v>
      </c>
    </row>
    <row r="1493" spans="1:23" ht="19">
      <c r="A1493" s="85">
        <v>491</v>
      </c>
      <c r="B1493" s="116">
        <v>0.54928441978925613</v>
      </c>
      <c r="C1493" s="116">
        <v>0.31652127885799808</v>
      </c>
      <c r="D1493" s="116">
        <v>0.6075891518711134</v>
      </c>
      <c r="E1493" s="116">
        <v>0.31141081002734161</v>
      </c>
      <c r="F1493" s="116">
        <v>0.21346922457741302</v>
      </c>
      <c r="G1493" s="116">
        <v>0.2888732944991641</v>
      </c>
      <c r="H1493" s="116">
        <v>0.62809546317320319</v>
      </c>
      <c r="I1493" s="116">
        <v>0.52912024754978515</v>
      </c>
      <c r="J1493" s="116">
        <v>0.65473700586476635</v>
      </c>
      <c r="K1493" s="48">
        <v>0.25358854109976803</v>
      </c>
      <c r="M1493" s="41">
        <v>491</v>
      </c>
      <c r="N1493" s="116" cm="1">
        <f t="array" ref="N1493:W1493">(TRANSPOSE(MMULT(幕後結果!$AB$37:$AK$46, TRANSPOSE(N492:W492))))</f>
        <v>-4.8613570832229933E-2</v>
      </c>
      <c r="O1493" s="116">
        <v>0.44942942312379319</v>
      </c>
      <c r="P1493" s="116">
        <v>0.3515443613561931</v>
      </c>
      <c r="Q1493" s="116">
        <v>0.7027815756969531</v>
      </c>
      <c r="R1493" s="116">
        <v>-0.93824947449845353</v>
      </c>
      <c r="S1493" s="116">
        <v>1.7710478711691451</v>
      </c>
      <c r="T1493" s="116">
        <v>0.71363101858441791</v>
      </c>
      <c r="U1493" s="116">
        <v>1.4859805555666301</v>
      </c>
      <c r="V1493" s="116">
        <v>0.67124496553113255</v>
      </c>
      <c r="W1493" s="40">
        <v>-9.6639483994268249E-2</v>
      </c>
    </row>
    <row r="1494" spans="1:23" ht="19">
      <c r="A1494" s="85">
        <v>492</v>
      </c>
      <c r="B1494" s="116">
        <v>0.58075609252155269</v>
      </c>
      <c r="C1494" s="116">
        <v>0.15600162982034282</v>
      </c>
      <c r="D1494" s="116">
        <v>0.69761682383328583</v>
      </c>
      <c r="E1494" s="116">
        <v>0.68106710784246216</v>
      </c>
      <c r="F1494" s="116">
        <v>7.9355835927414686E-2</v>
      </c>
      <c r="G1494" s="116">
        <v>0.48682375540871381</v>
      </c>
      <c r="H1494" s="116">
        <v>0.95117941847770116</v>
      </c>
      <c r="I1494" s="116">
        <v>9.5741784731321555E-2</v>
      </c>
      <c r="J1494" s="116">
        <v>0.86410524986791737</v>
      </c>
      <c r="K1494" s="48">
        <v>0.42528447808697578</v>
      </c>
      <c r="M1494" s="41">
        <v>492</v>
      </c>
      <c r="N1494" s="116" cm="1">
        <f t="array" ref="N1494:W1494">(TRANSPOSE(MMULT(幕後結果!$AB$37:$AK$46, TRANSPOSE(N493:W493))))</f>
        <v>-0.50922670390748936</v>
      </c>
      <c r="O1494" s="116">
        <v>-1.23251483944403</v>
      </c>
      <c r="P1494" s="116">
        <v>-0.52869507904571289</v>
      </c>
      <c r="Q1494" s="116">
        <v>1.7340248681024537</v>
      </c>
      <c r="R1494" s="116">
        <v>-1.3679306608245196</v>
      </c>
      <c r="S1494" s="116">
        <v>0.16176793233746395</v>
      </c>
      <c r="T1494" s="116">
        <v>0.24395237379342513</v>
      </c>
      <c r="U1494" s="116">
        <v>-3.6988283359153107E-3</v>
      </c>
      <c r="V1494" s="116">
        <v>1.6745283259334343</v>
      </c>
      <c r="W1494" s="40">
        <v>0.25249976519811262</v>
      </c>
    </row>
    <row r="1495" spans="1:23" ht="19">
      <c r="A1495" s="85">
        <v>493</v>
      </c>
      <c r="B1495" s="116">
        <v>0.45285738515875962</v>
      </c>
      <c r="C1495" s="116">
        <v>0.40984039479223</v>
      </c>
      <c r="D1495" s="116">
        <v>0.13826099686985738</v>
      </c>
      <c r="E1495" s="116">
        <v>0.11879826042043407</v>
      </c>
      <c r="F1495" s="116">
        <v>0.95280200304085438</v>
      </c>
      <c r="G1495" s="116">
        <v>0.90642341057815323</v>
      </c>
      <c r="H1495" s="116">
        <v>0.63722166697736382</v>
      </c>
      <c r="I1495" s="116">
        <v>0.67961388483809682</v>
      </c>
      <c r="J1495" s="116">
        <v>7.9994944717230565E-2</v>
      </c>
      <c r="K1495" s="48">
        <v>0.92620070788188968</v>
      </c>
      <c r="M1495" s="41">
        <v>493</v>
      </c>
      <c r="N1495" s="116" cm="1">
        <f t="array" ref="N1495:W1495">(TRANSPOSE(MMULT(幕後結果!$AB$37:$AK$46, TRANSPOSE(N494:W494))))</f>
        <v>0.5953338512804105</v>
      </c>
      <c r="O1495" s="116">
        <v>1.0132643641411232</v>
      </c>
      <c r="P1495" s="116">
        <v>0.30111132809773139</v>
      </c>
      <c r="Q1495" s="116">
        <v>-0.23158809608038658</v>
      </c>
      <c r="R1495" s="116">
        <v>6.6667919126394387E-2</v>
      </c>
      <c r="S1495" s="116">
        <v>0.8218015403578417</v>
      </c>
      <c r="T1495" s="116">
        <v>1.5787695143740463</v>
      </c>
      <c r="U1495" s="116">
        <v>1.1415151922487723</v>
      </c>
      <c r="V1495" s="116">
        <v>-0.12694122406781772</v>
      </c>
      <c r="W1495" s="40">
        <v>0.94670004343196323</v>
      </c>
    </row>
    <row r="1496" spans="1:23" ht="19">
      <c r="A1496" s="85">
        <v>494</v>
      </c>
      <c r="B1496" s="116">
        <v>0.58349669636686552</v>
      </c>
      <c r="C1496" s="116">
        <v>0.53754693330771808</v>
      </c>
      <c r="D1496" s="116">
        <v>0.6529500597887643</v>
      </c>
      <c r="E1496" s="116">
        <v>0.51792610998678534</v>
      </c>
      <c r="F1496" s="116">
        <v>3.2802177844626579E-2</v>
      </c>
      <c r="G1496" s="116">
        <v>0.94773122498205997</v>
      </c>
      <c r="H1496" s="116">
        <v>3.4972270112436865E-2</v>
      </c>
      <c r="I1496" s="116">
        <v>0.74077799890942786</v>
      </c>
      <c r="J1496" s="116">
        <v>0.99721317250536501</v>
      </c>
      <c r="K1496" s="48">
        <v>0.78201922188961315</v>
      </c>
      <c r="M1496" s="41">
        <v>494</v>
      </c>
      <c r="N1496" s="116" cm="1">
        <f t="array" ref="N1496:W1496">(TRANSPOSE(MMULT(幕後結果!$AB$37:$AK$46, TRANSPOSE(N495:W495))))</f>
        <v>-1.6976486136581836</v>
      </c>
      <c r="O1496" s="116">
        <v>-0.71060588053180895</v>
      </c>
      <c r="P1496" s="116">
        <v>-1.265131449805293</v>
      </c>
      <c r="Q1496" s="116">
        <v>-0.44516481236685324</v>
      </c>
      <c r="R1496" s="116">
        <v>-1.127243023072984</v>
      </c>
      <c r="S1496" s="116">
        <v>-1.3214768398863979</v>
      </c>
      <c r="T1496" s="116">
        <v>-0.2593185244195762</v>
      </c>
      <c r="U1496" s="116">
        <v>0.52574797898618919</v>
      </c>
      <c r="V1496" s="116">
        <v>0.49071567259587306</v>
      </c>
      <c r="W1496" s="40">
        <v>9.1084166075638406E-3</v>
      </c>
    </row>
    <row r="1497" spans="1:23" ht="19">
      <c r="A1497" s="85">
        <v>495</v>
      </c>
      <c r="B1497" s="116">
        <v>0.65669258162292676</v>
      </c>
      <c r="C1497" s="116">
        <v>0.1561533510372024</v>
      </c>
      <c r="D1497" s="116">
        <v>0.79295558894402896</v>
      </c>
      <c r="E1497" s="116">
        <v>0.65879827170802208</v>
      </c>
      <c r="F1497" s="116">
        <v>0.28525830566588795</v>
      </c>
      <c r="G1497" s="116">
        <v>0.14261460226637679</v>
      </c>
      <c r="H1497" s="116">
        <v>0.70826848642134532</v>
      </c>
      <c r="I1497" s="116">
        <v>0.11765287703370797</v>
      </c>
      <c r="J1497" s="116">
        <v>0.16466559333600128</v>
      </c>
      <c r="K1497" s="48">
        <v>0.89196709944814523</v>
      </c>
      <c r="M1497" s="41">
        <v>495</v>
      </c>
      <c r="N1497" s="116" cm="1">
        <f t="array" ref="N1497:W1497">(TRANSPOSE(MMULT(幕後結果!$AB$37:$AK$46, TRANSPOSE(N496:W496))))</f>
        <v>0.29020646308658943</v>
      </c>
      <c r="O1497" s="116">
        <v>0.31908045715869182</v>
      </c>
      <c r="P1497" s="116">
        <v>0.93461152168147743</v>
      </c>
      <c r="Q1497" s="116">
        <v>0.32734497637320836</v>
      </c>
      <c r="R1497" s="116">
        <v>0.34859849637044099</v>
      </c>
      <c r="S1497" s="116">
        <v>0.86447244851921212</v>
      </c>
      <c r="T1497" s="116">
        <v>-0.33184153185869592</v>
      </c>
      <c r="U1497" s="116">
        <v>1.9717136391739869</v>
      </c>
      <c r="V1497" s="116">
        <v>0.31235404971989922</v>
      </c>
      <c r="W1497" s="40">
        <v>0.90153007604615631</v>
      </c>
    </row>
    <row r="1498" spans="1:23" ht="19">
      <c r="A1498" s="85">
        <v>496</v>
      </c>
      <c r="B1498" s="116">
        <v>0.6722838817025707</v>
      </c>
      <c r="C1498" s="116">
        <v>0.23387758946309534</v>
      </c>
      <c r="D1498" s="116">
        <v>0.66664195905458801</v>
      </c>
      <c r="E1498" s="116">
        <v>0.47260091021836748</v>
      </c>
      <c r="F1498" s="116">
        <v>0.90194463386206225</v>
      </c>
      <c r="G1498" s="116">
        <v>0.23391442533863582</v>
      </c>
      <c r="H1498" s="116">
        <v>0.48906302011761538</v>
      </c>
      <c r="I1498" s="116">
        <v>0.83158597277208113</v>
      </c>
      <c r="J1498" s="116">
        <v>0.13453785685957076</v>
      </c>
      <c r="K1498" s="48">
        <v>0.61634942278067473</v>
      </c>
      <c r="M1498" s="41">
        <v>496</v>
      </c>
      <c r="N1498" s="116" cm="1">
        <f t="array" ref="N1498:W1498">(TRANSPOSE(MMULT(幕後結果!$AB$37:$AK$46, TRANSPOSE(N497:W497))))</f>
        <v>-2.9601158671822461</v>
      </c>
      <c r="O1498" s="116">
        <v>-3.3370258781071254</v>
      </c>
      <c r="P1498" s="116">
        <v>-2.6424702360915764</v>
      </c>
      <c r="Q1498" s="116">
        <v>-0.26385980540221221</v>
      </c>
      <c r="R1498" s="116">
        <v>-1.4651817003194449</v>
      </c>
      <c r="S1498" s="116">
        <v>-2.5181816164976949</v>
      </c>
      <c r="T1498" s="116">
        <v>7.2568560628327325E-2</v>
      </c>
      <c r="U1498" s="116">
        <v>-1.6008363427196288</v>
      </c>
      <c r="V1498" s="116">
        <v>-0.22260819342463256</v>
      </c>
      <c r="W1498" s="40">
        <v>-0.43263886683572866</v>
      </c>
    </row>
    <row r="1499" spans="1:23" ht="19">
      <c r="A1499" s="85">
        <v>497</v>
      </c>
      <c r="B1499" s="116">
        <v>0.19056217757504501</v>
      </c>
      <c r="C1499" s="116">
        <v>0.67275205075013123</v>
      </c>
      <c r="D1499" s="116">
        <v>0.5880063118153338</v>
      </c>
      <c r="E1499" s="116">
        <v>0.69382052934317784</v>
      </c>
      <c r="F1499" s="116">
        <v>0.10706469812273633</v>
      </c>
      <c r="G1499" s="116">
        <v>0.97393853118542828</v>
      </c>
      <c r="H1499" s="116">
        <v>0.84519590605879058</v>
      </c>
      <c r="I1499" s="116">
        <v>0.78395440497824231</v>
      </c>
      <c r="J1499" s="116">
        <v>9.6620140931702458E-3</v>
      </c>
      <c r="K1499" s="48">
        <v>0.85135143428688376</v>
      </c>
      <c r="M1499" s="41">
        <v>497</v>
      </c>
      <c r="N1499" s="116" cm="1">
        <f t="array" ref="N1499:W1499">(TRANSPOSE(MMULT(幕後結果!$AB$37:$AK$46, TRANSPOSE(N498:W498))))</f>
        <v>7.095013404076915E-2</v>
      </c>
      <c r="O1499" s="116">
        <v>-0.43200954039265022</v>
      </c>
      <c r="P1499" s="116">
        <v>-0.2908816193271469</v>
      </c>
      <c r="Q1499" s="116">
        <v>-0.21527992307101895</v>
      </c>
      <c r="R1499" s="116">
        <v>-0.16532350514579161</v>
      </c>
      <c r="S1499" s="116">
        <v>0.90450246499657971</v>
      </c>
      <c r="T1499" s="116">
        <v>-1.9110391824899156</v>
      </c>
      <c r="U1499" s="116">
        <v>-0.18199160867764036</v>
      </c>
      <c r="V1499" s="116">
        <v>-2.0624142562558463</v>
      </c>
      <c r="W1499" s="40">
        <v>-1.4388999966083775</v>
      </c>
    </row>
    <row r="1500" spans="1:23" ht="19">
      <c r="A1500" s="85">
        <v>498</v>
      </c>
      <c r="B1500" s="116">
        <v>0.79880970074615143</v>
      </c>
      <c r="C1500" s="116">
        <v>0.63176821897945579</v>
      </c>
      <c r="D1500" s="116">
        <v>0.66138418483086525</v>
      </c>
      <c r="E1500" s="116">
        <v>0.8960484245967506</v>
      </c>
      <c r="F1500" s="116">
        <v>0.90472567214136035</v>
      </c>
      <c r="G1500" s="116">
        <v>0.27877241340968473</v>
      </c>
      <c r="H1500" s="116">
        <v>0.96504329465299543</v>
      </c>
      <c r="I1500" s="116">
        <v>1.5694239592142667E-2</v>
      </c>
      <c r="J1500" s="116">
        <v>0.82556830504544987</v>
      </c>
      <c r="K1500" s="48">
        <v>0.366857350887275</v>
      </c>
      <c r="M1500" s="41">
        <v>498</v>
      </c>
      <c r="N1500" s="116" cm="1">
        <f t="array" ref="N1500:W1500">(TRANSPOSE(MMULT(幕後結果!$AB$37:$AK$46, TRANSPOSE(N499:W499))))</f>
        <v>0.31930996840626508</v>
      </c>
      <c r="O1500" s="116">
        <v>0.31673741553612811</v>
      </c>
      <c r="P1500" s="116">
        <v>0.93195595228351569</v>
      </c>
      <c r="Q1500" s="116">
        <v>0.78816745565903912</v>
      </c>
      <c r="R1500" s="116">
        <v>1.797523660618956</v>
      </c>
      <c r="S1500" s="116">
        <v>-0.88273264326227951</v>
      </c>
      <c r="T1500" s="116">
        <v>2.7973227195745718</v>
      </c>
      <c r="U1500" s="116">
        <v>1.9509934565486042</v>
      </c>
      <c r="V1500" s="116">
        <v>0.87430151435504744</v>
      </c>
      <c r="W1500" s="40">
        <v>1.3839732602863171</v>
      </c>
    </row>
    <row r="1501" spans="1:23" ht="19">
      <c r="A1501" s="85">
        <v>499</v>
      </c>
      <c r="B1501" s="116">
        <v>0.88291682706605346</v>
      </c>
      <c r="C1501" s="116">
        <v>0.98452494236121502</v>
      </c>
      <c r="D1501" s="116">
        <v>0.56345688576570541</v>
      </c>
      <c r="E1501" s="116">
        <v>0.38679061293847639</v>
      </c>
      <c r="F1501" s="116">
        <v>0.96024563159950738</v>
      </c>
      <c r="G1501" s="116">
        <v>0.43200187678345769</v>
      </c>
      <c r="H1501" s="116">
        <v>0.3525851044233923</v>
      </c>
      <c r="I1501" s="116">
        <v>0.76585624745606262</v>
      </c>
      <c r="J1501" s="116">
        <v>0.24679308619208484</v>
      </c>
      <c r="K1501" s="48">
        <v>0.14115612220072027</v>
      </c>
      <c r="M1501" s="41">
        <v>499</v>
      </c>
      <c r="N1501" s="116" cm="1">
        <f t="array" ref="N1501:W1501">(TRANSPOSE(MMULT(幕後結果!$AB$37:$AK$46, TRANSPOSE(N500:W500))))</f>
        <v>0.41765496099537197</v>
      </c>
      <c r="O1501" s="116">
        <v>0.35139122336260481</v>
      </c>
      <c r="P1501" s="116">
        <v>-1.2352107799352647</v>
      </c>
      <c r="Q1501" s="116">
        <v>-0.57369255338003888</v>
      </c>
      <c r="R1501" s="116">
        <v>0.13455071663026724</v>
      </c>
      <c r="S1501" s="116">
        <v>-0.2824723834907123</v>
      </c>
      <c r="T1501" s="116">
        <v>-0.3973466323436744</v>
      </c>
      <c r="U1501" s="116">
        <v>-0.96816817486494366</v>
      </c>
      <c r="V1501" s="116">
        <v>-0.17637389877624404</v>
      </c>
      <c r="W1501" s="40">
        <v>-0.79205334139173944</v>
      </c>
    </row>
    <row r="1502" spans="1:23" ht="19">
      <c r="A1502" s="85">
        <v>500</v>
      </c>
      <c r="B1502" s="116">
        <v>0.81388600884689799</v>
      </c>
      <c r="C1502" s="116">
        <v>0.36468535632822219</v>
      </c>
      <c r="D1502" s="116">
        <v>0.2720055870689313</v>
      </c>
      <c r="E1502" s="116">
        <v>0.44746389507933282</v>
      </c>
      <c r="F1502" s="116">
        <v>0.58156736362347261</v>
      </c>
      <c r="G1502" s="116">
        <v>0.61496961781963666</v>
      </c>
      <c r="H1502" s="116">
        <v>0.45291528262325986</v>
      </c>
      <c r="I1502" s="116">
        <v>0.42003751679582191</v>
      </c>
      <c r="J1502" s="116">
        <v>0.12404670008094443</v>
      </c>
      <c r="K1502" s="48">
        <v>0.73595344813264063</v>
      </c>
      <c r="M1502" s="41">
        <v>500</v>
      </c>
      <c r="N1502" s="116" cm="1">
        <f t="array" ref="N1502:W1502">(TRANSPOSE(MMULT(幕後結果!$AB$37:$AK$46, TRANSPOSE(N501:W501))))</f>
        <v>-0.35322991563588779</v>
      </c>
      <c r="O1502" s="116">
        <v>-0.58265782087213802</v>
      </c>
      <c r="P1502" s="116">
        <v>0.11186347054181328</v>
      </c>
      <c r="Q1502" s="116">
        <v>-1.4267412608531322</v>
      </c>
      <c r="R1502" s="116">
        <v>-1.0461390943753948</v>
      </c>
      <c r="S1502" s="116">
        <v>-1.685083420601988</v>
      </c>
      <c r="T1502" s="116">
        <v>-0.44729831274413823</v>
      </c>
      <c r="U1502" s="116">
        <v>1.1045101883894013</v>
      </c>
      <c r="V1502" s="116">
        <v>-0.84816913455949516</v>
      </c>
      <c r="W1502" s="40">
        <v>0.58751854984798868</v>
      </c>
    </row>
    <row r="1503" spans="1:23" ht="19">
      <c r="A1503" s="85">
        <v>501</v>
      </c>
      <c r="B1503" s="116">
        <v>0.56821451663776745</v>
      </c>
      <c r="C1503" s="116">
        <v>2.9140534996805245E-2</v>
      </c>
      <c r="D1503" s="116">
        <v>0.73153652402359803</v>
      </c>
      <c r="E1503" s="116">
        <v>0.6238959643551758</v>
      </c>
      <c r="F1503" s="116">
        <v>0.95284953957624063</v>
      </c>
      <c r="G1503" s="116">
        <v>8.0542270372897296E-2</v>
      </c>
      <c r="H1503" s="116">
        <v>0.11472270246242489</v>
      </c>
      <c r="I1503" s="116">
        <v>0.83771553732290904</v>
      </c>
      <c r="J1503" s="116">
        <v>0.83427286359756869</v>
      </c>
      <c r="K1503" s="48">
        <v>0.7344934064244244</v>
      </c>
      <c r="M1503" s="41">
        <v>501</v>
      </c>
      <c r="N1503" s="116" cm="1">
        <f t="array" ref="N1503:W1503">(TRANSPOSE(MMULT(幕後結果!$AB$37:$AK$46, TRANSPOSE(N502:W502))))</f>
        <v>1.3150088187853799</v>
      </c>
      <c r="O1503" s="116">
        <v>1.1760350498348828</v>
      </c>
      <c r="P1503" s="116">
        <v>0.52456435027743675</v>
      </c>
      <c r="Q1503" s="116">
        <v>1.5195263390482232</v>
      </c>
      <c r="R1503" s="116">
        <v>0.69023785164556561</v>
      </c>
      <c r="S1503" s="116">
        <v>-0.32608267443422045</v>
      </c>
      <c r="T1503" s="116">
        <v>-0.11825116633834565</v>
      </c>
      <c r="U1503" s="116">
        <v>0.42549169903314554</v>
      </c>
      <c r="V1503" s="116">
        <v>0.34898304721329332</v>
      </c>
      <c r="W1503" s="40">
        <v>-6.9243373657253637E-2</v>
      </c>
    </row>
    <row r="1504" spans="1:23" ht="19">
      <c r="A1504" s="85">
        <v>502</v>
      </c>
      <c r="B1504" s="116">
        <v>0.44424256003311169</v>
      </c>
      <c r="C1504" s="116">
        <v>0.79146920965383161</v>
      </c>
      <c r="D1504" s="116">
        <v>0.14474912329374301</v>
      </c>
      <c r="E1504" s="116">
        <v>0.39713700687022602</v>
      </c>
      <c r="F1504" s="116">
        <v>0.20806110580468529</v>
      </c>
      <c r="G1504" s="116">
        <v>0.55674289862402393</v>
      </c>
      <c r="H1504" s="116">
        <v>0.45860113116144219</v>
      </c>
      <c r="I1504" s="116">
        <v>0.70184118192590672</v>
      </c>
      <c r="J1504" s="116">
        <v>0.92902423863407479</v>
      </c>
      <c r="K1504" s="48">
        <v>0.70632494660380662</v>
      </c>
      <c r="M1504" s="41">
        <v>502</v>
      </c>
      <c r="N1504" s="116" cm="1">
        <f t="array" ref="N1504:W1504">(TRANSPOSE(MMULT(幕後結果!$AB$37:$AK$46, TRANSPOSE(N503:W503))))</f>
        <v>-1.0515761648854247</v>
      </c>
      <c r="O1504" s="116">
        <v>-0.94962899517557897</v>
      </c>
      <c r="P1504" s="116">
        <v>-1.0084434355593699</v>
      </c>
      <c r="Q1504" s="116">
        <v>0.85470629957494326</v>
      </c>
      <c r="R1504" s="116">
        <v>-0.9883976743338807</v>
      </c>
      <c r="S1504" s="116">
        <v>-1.3927766540333273</v>
      </c>
      <c r="T1504" s="116">
        <v>-0.57593938292333324</v>
      </c>
      <c r="U1504" s="116">
        <v>-0.36039287855956081</v>
      </c>
      <c r="V1504" s="116">
        <v>-0.72324796455782403</v>
      </c>
      <c r="W1504" s="40">
        <v>5.3246410159478869E-3</v>
      </c>
    </row>
    <row r="1505" spans="1:23" ht="19">
      <c r="A1505" s="85">
        <v>503</v>
      </c>
      <c r="B1505" s="116">
        <v>0.77715913601912012</v>
      </c>
      <c r="C1505" s="116">
        <v>0.22465627571980185</v>
      </c>
      <c r="D1505" s="116">
        <v>0.16160091087216655</v>
      </c>
      <c r="E1505" s="116">
        <v>0.2708302236219513</v>
      </c>
      <c r="F1505" s="116">
        <v>3.5594883855742054E-2</v>
      </c>
      <c r="G1505" s="116">
        <v>0.715293613073126</v>
      </c>
      <c r="H1505" s="116">
        <v>0.14813381592869179</v>
      </c>
      <c r="I1505" s="116">
        <v>4.0135103616209644E-2</v>
      </c>
      <c r="J1505" s="116">
        <v>0.55559188283421035</v>
      </c>
      <c r="K1505" s="48">
        <v>0.74682730673735498</v>
      </c>
      <c r="M1505" s="41">
        <v>503</v>
      </c>
      <c r="N1505" s="116" cm="1">
        <f t="array" ref="N1505:W1505">(TRANSPOSE(MMULT(幕後結果!$AB$37:$AK$46, TRANSPOSE(N504:W504))))</f>
        <v>0.69761224429238511</v>
      </c>
      <c r="O1505" s="116">
        <v>-0.25095458986949365</v>
      </c>
      <c r="P1505" s="116">
        <v>0.17960245198877406</v>
      </c>
      <c r="Q1505" s="116">
        <v>0.77487772853288017</v>
      </c>
      <c r="R1505" s="116">
        <v>-0.85988278069114232</v>
      </c>
      <c r="S1505" s="116">
        <v>0.65367685072428117</v>
      </c>
      <c r="T1505" s="116">
        <v>-0.70482374777200574</v>
      </c>
      <c r="U1505" s="116">
        <v>1.0157449820538498</v>
      </c>
      <c r="V1505" s="116">
        <v>-0.63921924902815752</v>
      </c>
      <c r="W1505" s="40">
        <v>0.47204840711362056</v>
      </c>
    </row>
    <row r="1506" spans="1:23" ht="19">
      <c r="A1506" s="85">
        <v>504</v>
      </c>
      <c r="B1506" s="116">
        <v>0.67479017506648331</v>
      </c>
      <c r="C1506" s="116">
        <v>0.61713573681416389</v>
      </c>
      <c r="D1506" s="116">
        <v>0.56173309156177575</v>
      </c>
      <c r="E1506" s="116">
        <v>0.74738512780493127</v>
      </c>
      <c r="F1506" s="116">
        <v>8.9803534138264141E-2</v>
      </c>
      <c r="G1506" s="116">
        <v>0.44195534162539807</v>
      </c>
      <c r="H1506" s="116">
        <v>0.21158071462424699</v>
      </c>
      <c r="I1506" s="116">
        <v>0.13524202638824412</v>
      </c>
      <c r="J1506" s="116">
        <v>0.81121809658503063</v>
      </c>
      <c r="K1506" s="48">
        <v>0.97214048254225194</v>
      </c>
      <c r="M1506" s="41">
        <v>504</v>
      </c>
      <c r="N1506" s="116" cm="1">
        <f t="array" ref="N1506:W1506">(TRANSPOSE(MMULT(幕後結果!$AB$37:$AK$46, TRANSPOSE(N505:W505))))</f>
        <v>0.45230627710119398</v>
      </c>
      <c r="O1506" s="116">
        <v>0.15121084182177108</v>
      </c>
      <c r="P1506" s="116">
        <v>0.25091073004296915</v>
      </c>
      <c r="Q1506" s="116">
        <v>-0.50172314791463801</v>
      </c>
      <c r="R1506" s="116">
        <v>0.4256863104281059</v>
      </c>
      <c r="S1506" s="116">
        <v>-0.81604985182806822</v>
      </c>
      <c r="T1506" s="116">
        <v>0.4743955602881833</v>
      </c>
      <c r="U1506" s="116">
        <v>1.11971925655084</v>
      </c>
      <c r="V1506" s="116">
        <v>-0.14585482404017791</v>
      </c>
      <c r="W1506" s="40">
        <v>0.9432956367706824</v>
      </c>
    </row>
    <row r="1507" spans="1:23" ht="19">
      <c r="A1507" s="85">
        <v>505</v>
      </c>
      <c r="B1507" s="116">
        <v>0.69946466959094988</v>
      </c>
      <c r="C1507" s="116">
        <v>0.69072948975819948</v>
      </c>
      <c r="D1507" s="116">
        <v>0.79532992901187738</v>
      </c>
      <c r="E1507" s="116">
        <v>0.26249403390674164</v>
      </c>
      <c r="F1507" s="116">
        <v>0.2604059827843026</v>
      </c>
      <c r="G1507" s="116">
        <v>0.74149068987303401</v>
      </c>
      <c r="H1507" s="116">
        <v>0.53019006443041516</v>
      </c>
      <c r="I1507" s="116">
        <v>0.70490696457739954</v>
      </c>
      <c r="J1507" s="116">
        <v>9.8705608552241308E-2</v>
      </c>
      <c r="K1507" s="48">
        <v>0.35514752106991376</v>
      </c>
      <c r="M1507" s="41">
        <v>505</v>
      </c>
      <c r="N1507" s="116" cm="1">
        <f t="array" ref="N1507:W1507">(TRANSPOSE(MMULT(幕後結果!$AB$37:$AK$46, TRANSPOSE(N506:W506))))</f>
        <v>-0.59913541205678778</v>
      </c>
      <c r="O1507" s="116">
        <v>1.2769380294127706</v>
      </c>
      <c r="P1507" s="116">
        <v>0.12476596061259676</v>
      </c>
      <c r="Q1507" s="116">
        <v>-0.13740370334755625</v>
      </c>
      <c r="R1507" s="116">
        <v>0.45413044817747639</v>
      </c>
      <c r="S1507" s="116">
        <v>-0.24304685191015826</v>
      </c>
      <c r="T1507" s="116">
        <v>0.23730015131791274</v>
      </c>
      <c r="U1507" s="116">
        <v>0.55259727791002389</v>
      </c>
      <c r="V1507" s="116">
        <v>-0.1158401648680106</v>
      </c>
      <c r="W1507" s="40">
        <v>2.0262540571001209</v>
      </c>
    </row>
    <row r="1508" spans="1:23" ht="19">
      <c r="A1508" s="85">
        <v>506</v>
      </c>
      <c r="B1508" s="116">
        <v>0.81166919961557826</v>
      </c>
      <c r="C1508" s="116">
        <v>0.64565123325917573</v>
      </c>
      <c r="D1508" s="116">
        <v>0.69355626224234768</v>
      </c>
      <c r="E1508" s="116">
        <v>0.50369579459630032</v>
      </c>
      <c r="F1508" s="116">
        <v>0.20819048605977963</v>
      </c>
      <c r="G1508" s="116">
        <v>0.95138882393226387</v>
      </c>
      <c r="H1508" s="116">
        <v>0.59973285635216622</v>
      </c>
      <c r="I1508" s="116">
        <v>0.36854738635513851</v>
      </c>
      <c r="J1508" s="116">
        <v>2.067652420570032E-2</v>
      </c>
      <c r="K1508" s="48">
        <v>0.84915174961200646</v>
      </c>
      <c r="M1508" s="41">
        <v>506</v>
      </c>
      <c r="N1508" s="116" cm="1">
        <f t="array" ref="N1508:W1508">(TRANSPOSE(MMULT(幕後結果!$AB$37:$AK$46, TRANSPOSE(N507:W507))))</f>
        <v>0.34424837159103627</v>
      </c>
      <c r="O1508" s="116">
        <v>-0.73980480181824859</v>
      </c>
      <c r="P1508" s="116">
        <v>-0.57401900442572795</v>
      </c>
      <c r="Q1508" s="116">
        <v>8.5426120971534486E-2</v>
      </c>
      <c r="R1508" s="116">
        <v>-0.9837959549041605</v>
      </c>
      <c r="S1508" s="116">
        <v>-0.93621512263393969</v>
      </c>
      <c r="T1508" s="116">
        <v>-1.4427963594941382</v>
      </c>
      <c r="U1508" s="116">
        <v>-0.24705188131082634</v>
      </c>
      <c r="V1508" s="116">
        <v>0.94644813603061806</v>
      </c>
      <c r="W1508" s="40">
        <v>-0.10687999771620703</v>
      </c>
    </row>
    <row r="1509" spans="1:23" ht="19">
      <c r="A1509" s="85">
        <v>507</v>
      </c>
      <c r="B1509" s="116">
        <v>0.13987023490756445</v>
      </c>
      <c r="C1509" s="116">
        <v>0.83054309942862159</v>
      </c>
      <c r="D1509" s="116">
        <v>0.64860082041186451</v>
      </c>
      <c r="E1509" s="116">
        <v>0.33816521501869889</v>
      </c>
      <c r="F1509" s="116">
        <v>0.90148837438899099</v>
      </c>
      <c r="G1509" s="116">
        <v>0.13114618083455554</v>
      </c>
      <c r="H1509" s="116">
        <v>6.6644200491945638E-2</v>
      </c>
      <c r="I1509" s="116">
        <v>0.9675681951795323</v>
      </c>
      <c r="J1509" s="116">
        <v>0.11170992434062632</v>
      </c>
      <c r="K1509" s="48">
        <v>0.52537939933933364</v>
      </c>
      <c r="M1509" s="41">
        <v>507</v>
      </c>
      <c r="N1509" s="116" cm="1">
        <f t="array" ref="N1509:W1509">(TRANSPOSE(MMULT(幕後結果!$AB$37:$AK$46, TRANSPOSE(N508:W508))))</f>
        <v>0.60985414841020769</v>
      </c>
      <c r="O1509" s="116">
        <v>0.51189157413633324</v>
      </c>
      <c r="P1509" s="116">
        <v>0.81963307975169419</v>
      </c>
      <c r="Q1509" s="116">
        <v>-4.561231438869745E-3</v>
      </c>
      <c r="R1509" s="116">
        <v>0.54449363676953</v>
      </c>
      <c r="S1509" s="116">
        <v>0.47805709375325739</v>
      </c>
      <c r="T1509" s="116">
        <v>0.89360747306328536</v>
      </c>
      <c r="U1509" s="116">
        <v>0.58235350633644734</v>
      </c>
      <c r="V1509" s="116">
        <v>0.77968368760751772</v>
      </c>
      <c r="W1509" s="40">
        <v>-0.35582313061028448</v>
      </c>
    </row>
    <row r="1510" spans="1:23" ht="19">
      <c r="A1510" s="85">
        <v>508</v>
      </c>
      <c r="B1510" s="116">
        <v>0.90739913350232881</v>
      </c>
      <c r="C1510" s="116">
        <v>0.83503106299724661</v>
      </c>
      <c r="D1510" s="116">
        <v>9.8631061607963311E-2</v>
      </c>
      <c r="E1510" s="116">
        <v>0.87027251864567368</v>
      </c>
      <c r="F1510" s="116">
        <v>0.62615425697814908</v>
      </c>
      <c r="G1510" s="116">
        <v>0.60171935558842993</v>
      </c>
      <c r="H1510" s="116">
        <v>0.54441994030516105</v>
      </c>
      <c r="I1510" s="116">
        <v>0.15193107144805285</v>
      </c>
      <c r="J1510" s="116">
        <v>0.80766117767755952</v>
      </c>
      <c r="K1510" s="48">
        <v>0.509864887920217</v>
      </c>
      <c r="M1510" s="41">
        <v>508</v>
      </c>
      <c r="N1510" s="116" cm="1">
        <f t="array" ref="N1510:W1510">(TRANSPOSE(MMULT(幕後結果!$AB$37:$AK$46, TRANSPOSE(N509:W509))))</f>
        <v>-0.4752110104547827</v>
      </c>
      <c r="O1510" s="116">
        <v>1.333029318147184</v>
      </c>
      <c r="P1510" s="116">
        <v>-5.5993990377375402E-3</v>
      </c>
      <c r="Q1510" s="116">
        <v>0.2465995968209953</v>
      </c>
      <c r="R1510" s="116">
        <v>0.14399384807860102</v>
      </c>
      <c r="S1510" s="116">
        <v>0.46857377973106107</v>
      </c>
      <c r="T1510" s="116">
        <v>1.508292652733515</v>
      </c>
      <c r="U1510" s="116">
        <v>-0.7346619667782236</v>
      </c>
      <c r="V1510" s="116">
        <v>-3.6927465430706352E-2</v>
      </c>
      <c r="W1510" s="40">
        <v>0.35345934231570941</v>
      </c>
    </row>
    <row r="1511" spans="1:23" ht="19">
      <c r="A1511" s="85">
        <v>509</v>
      </c>
      <c r="B1511" s="116">
        <v>0.76475633462877957</v>
      </c>
      <c r="C1511" s="116">
        <v>0.24851596375116825</v>
      </c>
      <c r="D1511" s="116">
        <v>5.6518647164393032E-2</v>
      </c>
      <c r="E1511" s="116">
        <v>0.74213063135718338</v>
      </c>
      <c r="F1511" s="116">
        <v>0.94054337071099536</v>
      </c>
      <c r="G1511" s="116">
        <v>0.21691326044327264</v>
      </c>
      <c r="H1511" s="116">
        <v>0.38607471559899498</v>
      </c>
      <c r="I1511" s="116">
        <v>0.4471491677671029</v>
      </c>
      <c r="J1511" s="116">
        <v>1.1517064331820315E-2</v>
      </c>
      <c r="K1511" s="48">
        <v>9.7428128954977877E-2</v>
      </c>
      <c r="M1511" s="41">
        <v>509</v>
      </c>
      <c r="N1511" s="116" cm="1">
        <f t="array" ref="N1511:W1511">(TRANSPOSE(MMULT(幕後結果!$AB$37:$AK$46, TRANSPOSE(N510:W510))))</f>
        <v>0.21140870226140485</v>
      </c>
      <c r="O1511" s="116">
        <v>-0.49908866901957172</v>
      </c>
      <c r="P1511" s="116">
        <v>0.620594108966674</v>
      </c>
      <c r="Q1511" s="116">
        <v>-0.79083682106113207</v>
      </c>
      <c r="R1511" s="116">
        <v>0.91898429119704639</v>
      </c>
      <c r="S1511" s="116">
        <v>-0.9575395523064073</v>
      </c>
      <c r="T1511" s="116">
        <v>0.85233765259390815</v>
      </c>
      <c r="U1511" s="116">
        <v>0.34469298757800049</v>
      </c>
      <c r="V1511" s="116">
        <v>-0.27236411464908228</v>
      </c>
      <c r="W1511" s="40">
        <v>4.7603921759066761E-2</v>
      </c>
    </row>
    <row r="1512" spans="1:23" ht="19">
      <c r="A1512" s="85">
        <v>510</v>
      </c>
      <c r="B1512" s="116">
        <v>0.43051478256723374</v>
      </c>
      <c r="C1512" s="116">
        <v>0.38833371963673646</v>
      </c>
      <c r="D1512" s="116">
        <v>0.72109771401199985</v>
      </c>
      <c r="E1512" s="116">
        <v>0.57029905867565622</v>
      </c>
      <c r="F1512" s="116">
        <v>0.25791584519808519</v>
      </c>
      <c r="G1512" s="116">
        <v>0.31713763605786105</v>
      </c>
      <c r="H1512" s="116">
        <v>0.30067915311412641</v>
      </c>
      <c r="I1512" s="116">
        <v>0.1700533101929238</v>
      </c>
      <c r="J1512" s="116">
        <v>0.44876830758831976</v>
      </c>
      <c r="K1512" s="48">
        <v>0.57130071022896933</v>
      </c>
      <c r="M1512" s="41">
        <v>510</v>
      </c>
      <c r="N1512" s="116" cm="1">
        <f t="array" ref="N1512:W1512">(TRANSPOSE(MMULT(幕後結果!$AB$37:$AK$46, TRANSPOSE(N511:W511))))</f>
        <v>-1.2069060119708914</v>
      </c>
      <c r="O1512" s="116">
        <v>-1.2085093973413121</v>
      </c>
      <c r="P1512" s="116">
        <v>-0.62597121739527206</v>
      </c>
      <c r="Q1512" s="116">
        <v>0.76290902520925141</v>
      </c>
      <c r="R1512" s="116">
        <v>0.60654876981378669</v>
      </c>
      <c r="S1512" s="116">
        <v>0.11053963547069895</v>
      </c>
      <c r="T1512" s="116">
        <v>0.22146468212841172</v>
      </c>
      <c r="U1512" s="116">
        <v>1.7173903946013978</v>
      </c>
      <c r="V1512" s="116">
        <v>-7.5299863606115985E-2</v>
      </c>
      <c r="W1512" s="40">
        <v>1.1252519290129044</v>
      </c>
    </row>
    <row r="1513" spans="1:23" ht="19">
      <c r="A1513" s="85">
        <v>511</v>
      </c>
      <c r="B1513" s="116">
        <v>7.8797246884632965E-2</v>
      </c>
      <c r="C1513" s="116">
        <v>0.4172107529484117</v>
      </c>
      <c r="D1513" s="116">
        <v>0.22020155965790256</v>
      </c>
      <c r="E1513" s="116">
        <v>0.67079407542783409</v>
      </c>
      <c r="F1513" s="116">
        <v>0.43755512858953716</v>
      </c>
      <c r="G1513" s="116">
        <v>0.2575550422610402</v>
      </c>
      <c r="H1513" s="116">
        <v>0.90359759944324636</v>
      </c>
      <c r="I1513" s="116">
        <v>2.5174583771051973E-2</v>
      </c>
      <c r="J1513" s="116">
        <v>0.46569236259154523</v>
      </c>
      <c r="K1513" s="48">
        <v>0.1088103212717173</v>
      </c>
      <c r="M1513" s="41">
        <v>511</v>
      </c>
      <c r="N1513" s="116" cm="1">
        <f t="array" ref="N1513:W1513">(TRANSPOSE(MMULT(幕後結果!$AB$37:$AK$46, TRANSPOSE(N512:W512))))</f>
        <v>0.22833897439471496</v>
      </c>
      <c r="O1513" s="116">
        <v>-1.0153876857344426</v>
      </c>
      <c r="P1513" s="116">
        <v>-0.40061912649582365</v>
      </c>
      <c r="Q1513" s="116">
        <v>0.4871972113364732</v>
      </c>
      <c r="R1513" s="116">
        <v>-0.8013794004426642</v>
      </c>
      <c r="S1513" s="116">
        <v>-1.9169366769189997</v>
      </c>
      <c r="T1513" s="116">
        <v>1.8176860615828063</v>
      </c>
      <c r="U1513" s="116">
        <v>0.25423769525136186</v>
      </c>
      <c r="V1513" s="116">
        <v>1.902802408339449E-2</v>
      </c>
      <c r="W1513" s="40">
        <v>-0.25906539205251289</v>
      </c>
    </row>
    <row r="1514" spans="1:23" ht="19">
      <c r="A1514" s="85">
        <v>512</v>
      </c>
      <c r="B1514" s="116">
        <v>0.88443005464190083</v>
      </c>
      <c r="C1514" s="116">
        <v>0.21492192760029516</v>
      </c>
      <c r="D1514" s="116">
        <v>9.8614425650110693E-2</v>
      </c>
      <c r="E1514" s="116">
        <v>0.37095185653873908</v>
      </c>
      <c r="F1514" s="116">
        <v>0.47279376622827307</v>
      </c>
      <c r="G1514" s="116">
        <v>0.59547894568216186</v>
      </c>
      <c r="H1514" s="116">
        <v>0.42680373285233464</v>
      </c>
      <c r="I1514" s="116">
        <v>0.61183229162635699</v>
      </c>
      <c r="J1514" s="116">
        <v>0.24478369502136665</v>
      </c>
      <c r="K1514" s="48">
        <v>0.20046831779521601</v>
      </c>
      <c r="M1514" s="41">
        <v>512</v>
      </c>
      <c r="N1514" s="116" cm="1">
        <f t="array" ref="N1514:W1514">(TRANSPOSE(MMULT(幕後結果!$AB$37:$AK$46, TRANSPOSE(N513:W513))))</f>
        <v>-0.61660878011118281</v>
      </c>
      <c r="O1514" s="116">
        <v>-0.57431154249058847</v>
      </c>
      <c r="P1514" s="116">
        <v>0.50590984033132236</v>
      </c>
      <c r="Q1514" s="116">
        <v>0.54530821476671965</v>
      </c>
      <c r="R1514" s="116">
        <v>0.21874409337761666</v>
      </c>
      <c r="S1514" s="116">
        <v>0.88733800471273194</v>
      </c>
      <c r="T1514" s="116">
        <v>0.19796212575063132</v>
      </c>
      <c r="U1514" s="116">
        <v>-1.0178004114522812</v>
      </c>
      <c r="V1514" s="116">
        <v>1.5471710707194188</v>
      </c>
      <c r="W1514" s="40">
        <v>0.43196799385845036</v>
      </c>
    </row>
    <row r="1515" spans="1:23" ht="19">
      <c r="A1515" s="85">
        <v>513</v>
      </c>
      <c r="B1515" s="116">
        <v>0.16574158261030503</v>
      </c>
      <c r="C1515" s="116">
        <v>0.97387097896855845</v>
      </c>
      <c r="D1515" s="116">
        <v>0.94645780455771877</v>
      </c>
      <c r="E1515" s="116">
        <v>0.50915326281843454</v>
      </c>
      <c r="F1515" s="116">
        <v>0.75380646507766214</v>
      </c>
      <c r="G1515" s="116">
        <v>0.44404217494091269</v>
      </c>
      <c r="H1515" s="116">
        <v>0.93228854100171632</v>
      </c>
      <c r="I1515" s="116">
        <v>0.1491620477036899</v>
      </c>
      <c r="J1515" s="116">
        <v>0.53541672728700229</v>
      </c>
      <c r="K1515" s="48">
        <v>0.53249765541092731</v>
      </c>
      <c r="M1515" s="41">
        <v>513</v>
      </c>
      <c r="N1515" s="116" cm="1">
        <f t="array" ref="N1515:W1515">(TRANSPOSE(MMULT(幕後結果!$AB$37:$AK$46, TRANSPOSE(N514:W514))))</f>
        <v>-0.4378543237421898</v>
      </c>
      <c r="O1515" s="116">
        <v>-0.30494962412172827</v>
      </c>
      <c r="P1515" s="116">
        <v>-1.0250059353450014</v>
      </c>
      <c r="Q1515" s="116">
        <v>-0.96137420017084829</v>
      </c>
      <c r="R1515" s="116">
        <v>0.95144731322117404</v>
      </c>
      <c r="S1515" s="116">
        <v>-0.52492852308420979</v>
      </c>
      <c r="T1515" s="116">
        <v>-0.35713759412945922</v>
      </c>
      <c r="U1515" s="116">
        <v>-1.7092013963903838</v>
      </c>
      <c r="V1515" s="116">
        <v>-2.0114740873274064</v>
      </c>
      <c r="W1515" s="40">
        <v>-1.8027312105268076</v>
      </c>
    </row>
    <row r="1516" spans="1:23" ht="19">
      <c r="A1516" s="85">
        <v>514</v>
      </c>
      <c r="B1516" s="116">
        <v>0.68713408079746663</v>
      </c>
      <c r="C1516" s="116">
        <v>0.26562270503016983</v>
      </c>
      <c r="D1516" s="116">
        <v>0.32907694762873141</v>
      </c>
      <c r="E1516" s="116">
        <v>0.89682988074358971</v>
      </c>
      <c r="F1516" s="116">
        <v>0.60941775029891798</v>
      </c>
      <c r="G1516" s="116">
        <v>0.53774061115211591</v>
      </c>
      <c r="H1516" s="116">
        <v>0.37869197187147918</v>
      </c>
      <c r="I1516" s="116">
        <v>0.24707504727557361</v>
      </c>
      <c r="J1516" s="116">
        <v>0.45151487391206513</v>
      </c>
      <c r="K1516" s="48">
        <v>0.80398544102579272</v>
      </c>
      <c r="M1516" s="41">
        <v>514</v>
      </c>
      <c r="N1516" s="116" cm="1">
        <f t="array" ref="N1516:W1516">(TRANSPOSE(MMULT(幕後結果!$AB$37:$AK$46, TRANSPOSE(N515:W515))))</f>
        <v>1.2509744232151512</v>
      </c>
      <c r="O1516" s="116">
        <v>0.41941087529183724</v>
      </c>
      <c r="P1516" s="116">
        <v>2.2386767974648705</v>
      </c>
      <c r="Q1516" s="116">
        <v>1.9953807712043292</v>
      </c>
      <c r="R1516" s="116">
        <v>1.0688813223327243</v>
      </c>
      <c r="S1516" s="116">
        <v>0.48822969910731306</v>
      </c>
      <c r="T1516" s="116">
        <v>0.31244023327557369</v>
      </c>
      <c r="U1516" s="116">
        <v>0.10461094074795496</v>
      </c>
      <c r="V1516" s="116">
        <v>0.81636687930189344</v>
      </c>
      <c r="W1516" s="40">
        <v>2.054979009534704</v>
      </c>
    </row>
    <row r="1517" spans="1:23" ht="19">
      <c r="A1517" s="85">
        <v>515</v>
      </c>
      <c r="B1517" s="116">
        <v>0.11372507575641499</v>
      </c>
      <c r="C1517" s="116">
        <v>0.80575090532422133</v>
      </c>
      <c r="D1517" s="116">
        <v>0.31489050036908806</v>
      </c>
      <c r="E1517" s="116">
        <v>0.8636120253863655</v>
      </c>
      <c r="F1517" s="116">
        <v>0.2652565422819686</v>
      </c>
      <c r="G1517" s="116">
        <v>0.60534497345337512</v>
      </c>
      <c r="H1517" s="116">
        <v>0.77566022813668889</v>
      </c>
      <c r="I1517" s="116">
        <v>0.76997162148653198</v>
      </c>
      <c r="J1517" s="116">
        <v>0.52636237772754257</v>
      </c>
      <c r="K1517" s="48">
        <v>0.39290893906057023</v>
      </c>
      <c r="M1517" s="41">
        <v>515</v>
      </c>
      <c r="N1517" s="116" cm="1">
        <f t="array" ref="N1517:W1517">(TRANSPOSE(MMULT(幕後結果!$AB$37:$AK$46, TRANSPOSE(N516:W516))))</f>
        <v>0.4234509878651167</v>
      </c>
      <c r="O1517" s="116">
        <v>-0.6897982318932212</v>
      </c>
      <c r="P1517" s="116">
        <v>-0.66441030189511374</v>
      </c>
      <c r="Q1517" s="116">
        <v>-0.68875057437213383</v>
      </c>
      <c r="R1517" s="116">
        <v>0.84824478987546648</v>
      </c>
      <c r="S1517" s="116">
        <v>1.8422889744544</v>
      </c>
      <c r="T1517" s="116">
        <v>-0.44846172952661034</v>
      </c>
      <c r="U1517" s="116">
        <v>0.73970486080991982</v>
      </c>
      <c r="V1517" s="116">
        <v>-1.0968276042558101</v>
      </c>
      <c r="W1517" s="40">
        <v>-0.32866098660622445</v>
      </c>
    </row>
    <row r="1518" spans="1:23" ht="19">
      <c r="A1518" s="85">
        <v>516</v>
      </c>
      <c r="B1518" s="116">
        <v>0.56562191347747315</v>
      </c>
      <c r="C1518" s="116">
        <v>0.81109082610656613</v>
      </c>
      <c r="D1518" s="116">
        <v>0.32836056274704295</v>
      </c>
      <c r="E1518" s="116">
        <v>0.38622549074169266</v>
      </c>
      <c r="F1518" s="116">
        <v>0.90397731420219984</v>
      </c>
      <c r="G1518" s="116">
        <v>0.79122073136754034</v>
      </c>
      <c r="H1518" s="116">
        <v>0.88600166627791976</v>
      </c>
      <c r="I1518" s="116">
        <v>0.55754594133731383</v>
      </c>
      <c r="J1518" s="116">
        <v>0.28586678960120593</v>
      </c>
      <c r="K1518" s="48">
        <v>0.7271509443272659</v>
      </c>
      <c r="M1518" s="41">
        <v>516</v>
      </c>
      <c r="N1518" s="116" cm="1">
        <f t="array" ref="N1518:W1518">(TRANSPOSE(MMULT(幕後結果!$AB$37:$AK$46, TRANSPOSE(N517:W517))))</f>
        <v>0.89920101152399357</v>
      </c>
      <c r="O1518" s="116">
        <v>0.75083548999037864</v>
      </c>
      <c r="P1518" s="116">
        <v>0.16445058184724559</v>
      </c>
      <c r="Q1518" s="116">
        <v>0.49341388464111491</v>
      </c>
      <c r="R1518" s="116">
        <v>0.69209673813077044</v>
      </c>
      <c r="S1518" s="116">
        <v>0.16795339702424103</v>
      </c>
      <c r="T1518" s="116">
        <v>1.5625241573627049</v>
      </c>
      <c r="U1518" s="116">
        <v>-1.3582528659170316</v>
      </c>
      <c r="V1518" s="116">
        <v>-0.59371846772126435</v>
      </c>
      <c r="W1518" s="40">
        <v>1.57509084732786</v>
      </c>
    </row>
    <row r="1519" spans="1:23" ht="19">
      <c r="A1519" s="85">
        <v>517</v>
      </c>
      <c r="B1519" s="116">
        <v>0.59685004405841768</v>
      </c>
      <c r="C1519" s="116">
        <v>0.86252694175839761</v>
      </c>
      <c r="D1519" s="116">
        <v>0.37281912047834043</v>
      </c>
      <c r="E1519" s="116">
        <v>0.94230608224915113</v>
      </c>
      <c r="F1519" s="116">
        <v>0.72356301714543059</v>
      </c>
      <c r="G1519" s="116">
        <v>0.24207493164344718</v>
      </c>
      <c r="H1519" s="116">
        <v>0.7919667294983348</v>
      </c>
      <c r="I1519" s="116">
        <v>0.75395570776824705</v>
      </c>
      <c r="J1519" s="116">
        <v>0.89380043056425995</v>
      </c>
      <c r="K1519" s="48">
        <v>0.15582645903693493</v>
      </c>
      <c r="M1519" s="41">
        <v>517</v>
      </c>
      <c r="N1519" s="116" cm="1">
        <f t="array" ref="N1519:W1519">(TRANSPOSE(MMULT(幕後結果!$AB$37:$AK$46, TRANSPOSE(N518:W518))))</f>
        <v>1.1736413672538426</v>
      </c>
      <c r="O1519" s="116">
        <v>0.63882680052550433</v>
      </c>
      <c r="P1519" s="116">
        <v>1.1700719374565842</v>
      </c>
      <c r="Q1519" s="116">
        <v>0.59895008883471168</v>
      </c>
      <c r="R1519" s="116">
        <v>0.10735152925698754</v>
      </c>
      <c r="S1519" s="116">
        <v>0.30540456265988031</v>
      </c>
      <c r="T1519" s="116">
        <v>-0.34081532834437983</v>
      </c>
      <c r="U1519" s="116">
        <v>1.8361515168697602</v>
      </c>
      <c r="V1519" s="116">
        <v>-0.73169526039703714</v>
      </c>
      <c r="W1519" s="40">
        <v>1.5525936930323847</v>
      </c>
    </row>
    <row r="1520" spans="1:23" ht="19">
      <c r="A1520" s="85">
        <v>518</v>
      </c>
      <c r="B1520" s="116">
        <v>0.12926569626211237</v>
      </c>
      <c r="C1520" s="116">
        <v>0.61515684363277745</v>
      </c>
      <c r="D1520" s="116">
        <v>0.5489485515205943</v>
      </c>
      <c r="E1520" s="116">
        <v>0.76993340866461613</v>
      </c>
      <c r="F1520" s="116">
        <v>0.21822240638710255</v>
      </c>
      <c r="G1520" s="116">
        <v>0.90986614581839853</v>
      </c>
      <c r="H1520" s="116">
        <v>0.17713306064468437</v>
      </c>
      <c r="I1520" s="116">
        <v>0.73428820640567816</v>
      </c>
      <c r="J1520" s="116">
        <v>0.45505463412568425</v>
      </c>
      <c r="K1520" s="48">
        <v>0.65702044473400179</v>
      </c>
      <c r="M1520" s="41">
        <v>518</v>
      </c>
      <c r="N1520" s="116" cm="1">
        <f t="array" ref="N1520:W1520">(TRANSPOSE(MMULT(幕後結果!$AB$37:$AK$46, TRANSPOSE(N519:W519))))</f>
        <v>-7.7993567801852376E-2</v>
      </c>
      <c r="O1520" s="116">
        <v>0.47243298659635208</v>
      </c>
      <c r="P1520" s="116">
        <v>-0.67563318521066795</v>
      </c>
      <c r="Q1520" s="116">
        <v>2.2265715144516958</v>
      </c>
      <c r="R1520" s="116">
        <v>0.79562667354674521</v>
      </c>
      <c r="S1520" s="116">
        <v>-0.87731179823188365</v>
      </c>
      <c r="T1520" s="116">
        <v>-0.2846056296931484</v>
      </c>
      <c r="U1520" s="116">
        <v>0.13970046059175417</v>
      </c>
      <c r="V1520" s="116">
        <v>0.89795756954853934</v>
      </c>
      <c r="W1520" s="40">
        <v>0.27559523902632754</v>
      </c>
    </row>
    <row r="1521" spans="1:23" ht="19">
      <c r="A1521" s="85">
        <v>519</v>
      </c>
      <c r="B1521" s="116">
        <v>0.38221787292678178</v>
      </c>
      <c r="C1521" s="116">
        <v>0.49521340709128281</v>
      </c>
      <c r="D1521" s="116">
        <v>8.4182421294459742E-2</v>
      </c>
      <c r="E1521" s="116">
        <v>0.27977843772795641</v>
      </c>
      <c r="F1521" s="116">
        <v>0.48878533687126624</v>
      </c>
      <c r="G1521" s="116">
        <v>0.46961543459013422</v>
      </c>
      <c r="H1521" s="116">
        <v>0.5552554758629531</v>
      </c>
      <c r="I1521" s="116">
        <v>0.74879533029047995</v>
      </c>
      <c r="J1521" s="116">
        <v>0.14122424591460492</v>
      </c>
      <c r="K1521" s="48">
        <v>7.7980594393330271E-2</v>
      </c>
      <c r="M1521" s="41">
        <v>519</v>
      </c>
      <c r="N1521" s="116" cm="1">
        <f t="array" ref="N1521:W1521">(TRANSPOSE(MMULT(幕後結果!$AB$37:$AK$46, TRANSPOSE(N520:W520))))</f>
        <v>1.231230508378429</v>
      </c>
      <c r="O1521" s="116">
        <v>0.74932194591399981</v>
      </c>
      <c r="P1521" s="116">
        <v>-6.5317347135516401E-2</v>
      </c>
      <c r="Q1521" s="116">
        <v>-5.462670274826828E-2</v>
      </c>
      <c r="R1521" s="116">
        <v>-8.9432059240185602E-2</v>
      </c>
      <c r="S1521" s="116">
        <v>0.16872015037232757</v>
      </c>
      <c r="T1521" s="116">
        <v>0.47067115316397129</v>
      </c>
      <c r="U1521" s="116">
        <v>-1.4256158212392063</v>
      </c>
      <c r="V1521" s="116">
        <v>-0.12472584649117278</v>
      </c>
      <c r="W1521" s="40">
        <v>0.27652187211574442</v>
      </c>
    </row>
    <row r="1522" spans="1:23" ht="19">
      <c r="A1522" s="85">
        <v>520</v>
      </c>
      <c r="B1522" s="116">
        <v>0.55145937667196776</v>
      </c>
      <c r="C1522" s="116">
        <v>0.43800313174667416</v>
      </c>
      <c r="D1522" s="116">
        <v>0.47501141600563734</v>
      </c>
      <c r="E1522" s="116">
        <v>0.2954599281820578</v>
      </c>
      <c r="F1522" s="116">
        <v>0.61572010840438041</v>
      </c>
      <c r="G1522" s="116">
        <v>0.82690417648689851</v>
      </c>
      <c r="H1522" s="116">
        <v>0.75510479498973671</v>
      </c>
      <c r="I1522" s="116">
        <v>0.51266038208600428</v>
      </c>
      <c r="J1522" s="116">
        <v>0.57049130410890814</v>
      </c>
      <c r="K1522" s="48">
        <v>0.99391728018470626</v>
      </c>
      <c r="M1522" s="41">
        <v>520</v>
      </c>
      <c r="N1522" s="116" cm="1">
        <f t="array" ref="N1522:W1522">(TRANSPOSE(MMULT(幕後結果!$AB$37:$AK$46, TRANSPOSE(N521:W521))))</f>
        <v>-6.3032683282281718E-2</v>
      </c>
      <c r="O1522" s="116">
        <v>-1.5083181042485085</v>
      </c>
      <c r="P1522" s="116">
        <v>-4.4311482340831931E-3</v>
      </c>
      <c r="Q1522" s="116">
        <v>-0.63121936553963631</v>
      </c>
      <c r="R1522" s="116">
        <v>-3.8146051167913975E-2</v>
      </c>
      <c r="S1522" s="116">
        <v>-0.37223430333174479</v>
      </c>
      <c r="T1522" s="116">
        <v>0.39888367973429639</v>
      </c>
      <c r="U1522" s="116">
        <v>1.0909765234045521</v>
      </c>
      <c r="V1522" s="116">
        <v>-0.59297623794583154</v>
      </c>
      <c r="W1522" s="40">
        <v>0.3375333317103465</v>
      </c>
    </row>
    <row r="1523" spans="1:23" ht="19">
      <c r="A1523" s="85">
        <v>521</v>
      </c>
      <c r="B1523" s="116">
        <v>0.17537042796800884</v>
      </c>
      <c r="C1523" s="116">
        <v>0.32696550057924512</v>
      </c>
      <c r="D1523" s="116">
        <v>0.81847973811082153</v>
      </c>
      <c r="E1523" s="116">
        <v>0.49618130223623136</v>
      </c>
      <c r="F1523" s="116">
        <v>0.45865040830522874</v>
      </c>
      <c r="G1523" s="116">
        <v>0.20161683318033496</v>
      </c>
      <c r="H1523" s="116">
        <v>0.96464526741382817</v>
      </c>
      <c r="I1523" s="116">
        <v>0.60319021034298204</v>
      </c>
      <c r="J1523" s="116">
        <v>0.94249172296113803</v>
      </c>
      <c r="K1523" s="48">
        <v>0.19181414839313216</v>
      </c>
      <c r="M1523" s="41">
        <v>521</v>
      </c>
      <c r="N1523" s="116" cm="1">
        <f t="array" ref="N1523:W1523">(TRANSPOSE(MMULT(幕後結果!$AB$37:$AK$46, TRANSPOSE(N522:W522))))</f>
        <v>0.55762362488607453</v>
      </c>
      <c r="O1523" s="116">
        <v>-0.12269158746562425</v>
      </c>
      <c r="P1523" s="116">
        <v>-6.7625227987695602E-2</v>
      </c>
      <c r="Q1523" s="116">
        <v>-1.0805545928708273</v>
      </c>
      <c r="R1523" s="116">
        <v>0.63360058423380961</v>
      </c>
      <c r="S1523" s="116">
        <v>7.3605654846708835E-2</v>
      </c>
      <c r="T1523" s="116">
        <v>-0.92419180384953536</v>
      </c>
      <c r="U1523" s="116">
        <v>-0.56284404609490735</v>
      </c>
      <c r="V1523" s="116">
        <v>-1.0412188980144361</v>
      </c>
      <c r="W1523" s="40">
        <v>1.2317558064725451</v>
      </c>
    </row>
    <row r="1524" spans="1:23" ht="19">
      <c r="A1524" s="85">
        <v>522</v>
      </c>
      <c r="B1524" s="116">
        <v>0.85215513659977637</v>
      </c>
      <c r="C1524" s="116">
        <v>0.51640515830816858</v>
      </c>
      <c r="D1524" s="116">
        <v>0.50938541142775939</v>
      </c>
      <c r="E1524" s="116">
        <v>0.66860503833232232</v>
      </c>
      <c r="F1524" s="116">
        <v>0.71328781297920152</v>
      </c>
      <c r="G1524" s="116">
        <v>0.51220174370869653</v>
      </c>
      <c r="H1524" s="116">
        <v>0.21298912313516771</v>
      </c>
      <c r="I1524" s="116">
        <v>0.40028714656296205</v>
      </c>
      <c r="J1524" s="116">
        <v>0.58546912239578464</v>
      </c>
      <c r="K1524" s="48">
        <v>0.56939367452265532</v>
      </c>
      <c r="M1524" s="41">
        <v>522</v>
      </c>
      <c r="N1524" s="116" cm="1">
        <f t="array" ref="N1524:W1524">(TRANSPOSE(MMULT(幕後結果!$AB$37:$AK$46, TRANSPOSE(N523:W523))))</f>
        <v>-0.74156692661025136</v>
      </c>
      <c r="O1524" s="116">
        <v>-1.3581682321615638</v>
      </c>
      <c r="P1524" s="116">
        <v>-0.81054290232935711</v>
      </c>
      <c r="Q1524" s="116">
        <v>0.16130649633550492</v>
      </c>
      <c r="R1524" s="116">
        <v>-1.0726923948306064</v>
      </c>
      <c r="S1524" s="116">
        <v>-0.94897349970152445</v>
      </c>
      <c r="T1524" s="116">
        <v>0.75902534716340209</v>
      </c>
      <c r="U1524" s="116">
        <v>0.52153686755505746</v>
      </c>
      <c r="V1524" s="116">
        <v>0.80541304767519473</v>
      </c>
      <c r="W1524" s="40">
        <v>-0.67831858296915748</v>
      </c>
    </row>
    <row r="1525" spans="1:23" ht="19">
      <c r="A1525" s="85">
        <v>523</v>
      </c>
      <c r="B1525" s="116">
        <v>0.87952697738827967</v>
      </c>
      <c r="C1525" s="116">
        <v>0.89342479491628501</v>
      </c>
      <c r="D1525" s="116">
        <v>0.39205995695722584</v>
      </c>
      <c r="E1525" s="116">
        <v>0.43153021284539572</v>
      </c>
      <c r="F1525" s="116">
        <v>0.2374851085941303</v>
      </c>
      <c r="G1525" s="116">
        <v>0.9559904282422409</v>
      </c>
      <c r="H1525" s="116">
        <v>0.22797582346461009</v>
      </c>
      <c r="I1525" s="116">
        <v>0.27763105809428468</v>
      </c>
      <c r="J1525" s="116">
        <v>0.35704238976695946</v>
      </c>
      <c r="K1525" s="48">
        <v>0.32030736634238566</v>
      </c>
      <c r="M1525" s="41">
        <v>523</v>
      </c>
      <c r="N1525" s="116" cm="1">
        <f t="array" ref="N1525:W1525">(TRANSPOSE(MMULT(幕後結果!$AB$37:$AK$46, TRANSPOSE(N524:W524))))</f>
        <v>-1.1305163511879932</v>
      </c>
      <c r="O1525" s="116">
        <v>-0.61568123345905468</v>
      </c>
      <c r="P1525" s="116">
        <v>-0.83534078557064562</v>
      </c>
      <c r="Q1525" s="116">
        <v>0.20160528110309311</v>
      </c>
      <c r="R1525" s="116">
        <v>5.1945263686035137E-3</v>
      </c>
      <c r="S1525" s="116">
        <v>-0.27796670965544729</v>
      </c>
      <c r="T1525" s="116">
        <v>-0.96076873260266804</v>
      </c>
      <c r="U1525" s="116">
        <v>1.0310421711400397</v>
      </c>
      <c r="V1525" s="116">
        <v>-1.4847208580647309</v>
      </c>
      <c r="W1525" s="40">
        <v>0.68565497008992238</v>
      </c>
    </row>
    <row r="1526" spans="1:23" ht="19">
      <c r="A1526" s="85">
        <v>524</v>
      </c>
      <c r="B1526" s="116">
        <v>0.36640741436133872</v>
      </c>
      <c r="C1526" s="116">
        <v>9.3383249798220325E-2</v>
      </c>
      <c r="D1526" s="116">
        <v>0.78486428605072733</v>
      </c>
      <c r="E1526" s="116">
        <v>0.97786377277710779</v>
      </c>
      <c r="F1526" s="116">
        <v>0.18307038331601055</v>
      </c>
      <c r="G1526" s="116">
        <v>0.38619720174475392</v>
      </c>
      <c r="H1526" s="116">
        <v>0.68459815295011417</v>
      </c>
      <c r="I1526" s="116">
        <v>0.48430979106814909</v>
      </c>
      <c r="J1526" s="116">
        <v>0.83807829428655922</v>
      </c>
      <c r="K1526" s="48">
        <v>0.20084724226067818</v>
      </c>
      <c r="M1526" s="41">
        <v>524</v>
      </c>
      <c r="N1526" s="116" cm="1">
        <f t="array" ref="N1526:W1526">(TRANSPOSE(MMULT(幕後結果!$AB$37:$AK$46, TRANSPOSE(N525:W525))))</f>
        <v>-0.72045377933652877</v>
      </c>
      <c r="O1526" s="116">
        <v>-2.3174941466503585</v>
      </c>
      <c r="P1526" s="116">
        <v>-0.58003943630372479</v>
      </c>
      <c r="Q1526" s="116">
        <v>-0.14674686712158919</v>
      </c>
      <c r="R1526" s="116">
        <v>-1.7272649986193924</v>
      </c>
      <c r="S1526" s="116">
        <v>-1.2060207492679424</v>
      </c>
      <c r="T1526" s="116">
        <v>-0.92764360275340296</v>
      </c>
      <c r="U1526" s="116">
        <v>-0.85783026091018744</v>
      </c>
      <c r="V1526" s="116">
        <v>-0.67966804819463</v>
      </c>
      <c r="W1526" s="40">
        <v>-1.2725094471399059</v>
      </c>
    </row>
    <row r="1527" spans="1:23" ht="19">
      <c r="A1527" s="85">
        <v>525</v>
      </c>
      <c r="B1527" s="116">
        <v>0.79437793324962547</v>
      </c>
      <c r="C1527" s="116">
        <v>0.92482825100774613</v>
      </c>
      <c r="D1527" s="116">
        <v>0.12266843724306487</v>
      </c>
      <c r="E1527" s="116">
        <v>0.83345950771024868</v>
      </c>
      <c r="F1527" s="116">
        <v>0.62807426090815621</v>
      </c>
      <c r="G1527" s="116">
        <v>0.58421707827341773</v>
      </c>
      <c r="H1527" s="116">
        <v>0.18762732382017111</v>
      </c>
      <c r="I1527" s="116">
        <v>0.26147045921351508</v>
      </c>
      <c r="J1527" s="116">
        <v>0.94351977285270627</v>
      </c>
      <c r="K1527" s="48">
        <v>0.87442587481060641</v>
      </c>
      <c r="M1527" s="41">
        <v>525</v>
      </c>
      <c r="N1527" s="116" cm="1">
        <f t="array" ref="N1527:W1527">(TRANSPOSE(MMULT(幕後結果!$AB$37:$AK$46, TRANSPOSE(N526:W526))))</f>
        <v>-0.46083414217635993</v>
      </c>
      <c r="O1527" s="116">
        <v>-4.5912012578292055E-2</v>
      </c>
      <c r="P1527" s="116">
        <v>9.1717107043470192E-2</v>
      </c>
      <c r="Q1527" s="116">
        <v>1.1897505518459341</v>
      </c>
      <c r="R1527" s="116">
        <v>0.19509904386765237</v>
      </c>
      <c r="S1527" s="116">
        <v>-0.62997000760107336</v>
      </c>
      <c r="T1527" s="116">
        <v>0.10443337433287736</v>
      </c>
      <c r="U1527" s="116">
        <v>-0.68190720748809808</v>
      </c>
      <c r="V1527" s="116">
        <v>1.4883346830114912</v>
      </c>
      <c r="W1527" s="40">
        <v>5.7682736241911184E-2</v>
      </c>
    </row>
    <row r="1528" spans="1:23" ht="19">
      <c r="A1528" s="85">
        <v>526</v>
      </c>
      <c r="B1528" s="116">
        <v>0.23115496244683831</v>
      </c>
      <c r="C1528" s="116">
        <v>0.28793059515097963</v>
      </c>
      <c r="D1528" s="116">
        <v>0.77273661737234978</v>
      </c>
      <c r="E1528" s="116">
        <v>0.42574682056079838</v>
      </c>
      <c r="F1528" s="116">
        <v>0.89071693408864561</v>
      </c>
      <c r="G1528" s="116">
        <v>0.12880554154103918</v>
      </c>
      <c r="H1528" s="116">
        <v>0.70508070414526181</v>
      </c>
      <c r="I1528" s="116">
        <v>0.25089411201470502</v>
      </c>
      <c r="J1528" s="116">
        <v>0.25122352481077015</v>
      </c>
      <c r="K1528" s="48">
        <v>0.38340677097128273</v>
      </c>
      <c r="M1528" s="41">
        <v>526</v>
      </c>
      <c r="N1528" s="116" cm="1">
        <f t="array" ref="N1528:W1528">(TRANSPOSE(MMULT(幕後結果!$AB$37:$AK$46, TRANSPOSE(N527:W527))))</f>
        <v>1.6620936588077475</v>
      </c>
      <c r="O1528" s="116">
        <v>-8.6189629336786644E-2</v>
      </c>
      <c r="P1528" s="116">
        <v>3.9685734145184615E-2</v>
      </c>
      <c r="Q1528" s="116">
        <v>-1.4365258240119276</v>
      </c>
      <c r="R1528" s="116">
        <v>-0.95418513820058637</v>
      </c>
      <c r="S1528" s="116">
        <v>-1.5009310767112638</v>
      </c>
      <c r="T1528" s="116">
        <v>-0.34933065662852886</v>
      </c>
      <c r="U1528" s="116">
        <v>-0.10619415142606413</v>
      </c>
      <c r="V1528" s="116">
        <v>-1.6505220882077767</v>
      </c>
      <c r="W1528" s="40">
        <v>-0.60196036862626656</v>
      </c>
    </row>
    <row r="1529" spans="1:23" ht="19">
      <c r="A1529" s="85">
        <v>527</v>
      </c>
      <c r="B1529" s="116">
        <v>3.4272148577948025E-2</v>
      </c>
      <c r="C1529" s="116">
        <v>0.60678510185227275</v>
      </c>
      <c r="D1529" s="116">
        <v>0.91827024666150359</v>
      </c>
      <c r="E1529" s="116">
        <v>0.59659803423036539</v>
      </c>
      <c r="F1529" s="116">
        <v>3.8825389513545083E-2</v>
      </c>
      <c r="G1529" s="116">
        <v>0.98798516104817158</v>
      </c>
      <c r="H1529" s="116">
        <v>0.56502027146182887</v>
      </c>
      <c r="I1529" s="116">
        <v>0.10883288927186419</v>
      </c>
      <c r="J1529" s="116">
        <v>0.64163085037466505</v>
      </c>
      <c r="K1529" s="48">
        <v>0.65041181360529987</v>
      </c>
      <c r="M1529" s="41">
        <v>527</v>
      </c>
      <c r="N1529" s="116" cm="1">
        <f t="array" ref="N1529:W1529">(TRANSPOSE(MMULT(幕後結果!$AB$37:$AK$46, TRANSPOSE(N528:W528))))</f>
        <v>0.97885118358983947</v>
      </c>
      <c r="O1529" s="116">
        <v>0.46230511151885934</v>
      </c>
      <c r="P1529" s="116">
        <v>8.7134890280759048E-2</v>
      </c>
      <c r="Q1529" s="116">
        <v>-0.10577595200226195</v>
      </c>
      <c r="R1529" s="116">
        <v>1.2615181622293719</v>
      </c>
      <c r="S1529" s="116">
        <v>-1.5907368562224082</v>
      </c>
      <c r="T1529" s="116">
        <v>-1.1241203200944414</v>
      </c>
      <c r="U1529" s="116">
        <v>-0.30916345893903779</v>
      </c>
      <c r="V1529" s="116">
        <v>-2.0619463009116239</v>
      </c>
      <c r="W1529" s="40">
        <v>0.10639661735647984</v>
      </c>
    </row>
    <row r="1530" spans="1:23" ht="19">
      <c r="A1530" s="85">
        <v>528</v>
      </c>
      <c r="B1530" s="116">
        <v>0.40202821852330994</v>
      </c>
      <c r="C1530" s="116">
        <v>0.49793196294692388</v>
      </c>
      <c r="D1530" s="116">
        <v>0.17082285540665909</v>
      </c>
      <c r="E1530" s="116">
        <v>0.96081756960611631</v>
      </c>
      <c r="F1530" s="116">
        <v>0.46060490240709062</v>
      </c>
      <c r="G1530" s="116">
        <v>0.1013464463758702</v>
      </c>
      <c r="H1530" s="116">
        <v>0.94304127357729106</v>
      </c>
      <c r="I1530" s="116">
        <v>0.98010501239113168</v>
      </c>
      <c r="J1530" s="116">
        <v>0.16829888546753491</v>
      </c>
      <c r="K1530" s="48">
        <v>0.69830623073945008</v>
      </c>
      <c r="M1530" s="41">
        <v>528</v>
      </c>
      <c r="N1530" s="116" cm="1">
        <f t="array" ref="N1530:W1530">(TRANSPOSE(MMULT(幕後結果!$AB$37:$AK$46, TRANSPOSE(N529:W529))))</f>
        <v>0.20852591729508047</v>
      </c>
      <c r="O1530" s="116">
        <v>-0.8618272098608577</v>
      </c>
      <c r="P1530" s="116">
        <v>-0.51981053728239424</v>
      </c>
      <c r="Q1530" s="116">
        <v>0.46332253773304877</v>
      </c>
      <c r="R1530" s="116">
        <v>1.7988995050028138</v>
      </c>
      <c r="S1530" s="116">
        <v>-0.6174106241338474</v>
      </c>
      <c r="T1530" s="116">
        <v>-0.3266767687787841</v>
      </c>
      <c r="U1530" s="116">
        <v>-0.56109802298817368</v>
      </c>
      <c r="V1530" s="116">
        <v>-0.24469298291936359</v>
      </c>
      <c r="W1530" s="40">
        <v>0.64725792954355865</v>
      </c>
    </row>
    <row r="1531" spans="1:23" ht="19">
      <c r="A1531" s="85">
        <v>529</v>
      </c>
      <c r="B1531" s="116">
        <v>0.3446294602539739</v>
      </c>
      <c r="C1531" s="116">
        <v>0.12850770284183999</v>
      </c>
      <c r="D1531" s="116">
        <v>0.62343102031316322</v>
      </c>
      <c r="E1531" s="116">
        <v>0.72478861770853342</v>
      </c>
      <c r="F1531" s="116">
        <v>0.20218970804777303</v>
      </c>
      <c r="G1531" s="116">
        <v>1.5433682877171728E-2</v>
      </c>
      <c r="H1531" s="116">
        <v>0.84132157499896709</v>
      </c>
      <c r="I1531" s="116">
        <v>0.74824334309142304</v>
      </c>
      <c r="J1531" s="116">
        <v>0.26222772632739688</v>
      </c>
      <c r="K1531" s="48">
        <v>0.31678828792182712</v>
      </c>
      <c r="M1531" s="41">
        <v>529</v>
      </c>
      <c r="N1531" s="116" cm="1">
        <f t="array" ref="N1531:W1531">(TRANSPOSE(MMULT(幕後結果!$AB$37:$AK$46, TRANSPOSE(N530:W530))))</f>
        <v>-0.57708114518763054</v>
      </c>
      <c r="O1531" s="116">
        <v>-0.93983957436552479</v>
      </c>
      <c r="P1531" s="116">
        <v>6.0233401809566489E-2</v>
      </c>
      <c r="Q1531" s="116">
        <v>-1.2806955288233253</v>
      </c>
      <c r="R1531" s="116">
        <v>-1.0402172020948131</v>
      </c>
      <c r="S1531" s="116">
        <v>-1.9816255384828971</v>
      </c>
      <c r="T1531" s="116">
        <v>-1.0213384127725356</v>
      </c>
      <c r="U1531" s="116">
        <v>-0.13729536794964026</v>
      </c>
      <c r="V1531" s="116">
        <v>-1.4471849344993215</v>
      </c>
      <c r="W1531" s="40">
        <v>-1.571761030140109</v>
      </c>
    </row>
    <row r="1532" spans="1:23" ht="19">
      <c r="A1532" s="85">
        <v>530</v>
      </c>
      <c r="B1532" s="116">
        <v>0.91791159515170251</v>
      </c>
      <c r="C1532" s="116">
        <v>0.314872367140969</v>
      </c>
      <c r="D1532" s="116">
        <v>0.41509473334678404</v>
      </c>
      <c r="E1532" s="116">
        <v>0.56346864821090548</v>
      </c>
      <c r="F1532" s="116">
        <v>0.53026563214624267</v>
      </c>
      <c r="G1532" s="116">
        <v>0.24782961790002056</v>
      </c>
      <c r="H1532" s="116">
        <v>0.95524762768916593</v>
      </c>
      <c r="I1532" s="116">
        <v>0.37101971282010404</v>
      </c>
      <c r="J1532" s="116">
        <v>0.64516924221554617</v>
      </c>
      <c r="K1532" s="48">
        <v>7.5502361607319601E-2</v>
      </c>
      <c r="M1532" s="41">
        <v>530</v>
      </c>
      <c r="N1532" s="116" cm="1">
        <f t="array" ref="N1532:W1532">(TRANSPOSE(MMULT(幕後結果!$AB$37:$AK$46, TRANSPOSE(N531:W531))))</f>
        <v>0.71392888762873219</v>
      </c>
      <c r="O1532" s="116">
        <v>9.5784216212760009E-2</v>
      </c>
      <c r="P1532" s="116">
        <v>1.2222688774341464</v>
      </c>
      <c r="Q1532" s="116">
        <v>-5.8444368262186693E-2</v>
      </c>
      <c r="R1532" s="116">
        <v>5.7282201809410793E-2</v>
      </c>
      <c r="S1532" s="116">
        <v>-1.5278759428921669</v>
      </c>
      <c r="T1532" s="116">
        <v>-1.3099219523616077</v>
      </c>
      <c r="U1532" s="116">
        <v>0.33299509072265826</v>
      </c>
      <c r="V1532" s="116">
        <v>-0.32966023211955148</v>
      </c>
      <c r="W1532" s="40">
        <v>-1.3468593269869196</v>
      </c>
    </row>
    <row r="1533" spans="1:23" ht="19">
      <c r="A1533" s="85">
        <v>531</v>
      </c>
      <c r="B1533" s="116">
        <v>0.9485654850105889</v>
      </c>
      <c r="C1533" s="116">
        <v>0.36342940779991606</v>
      </c>
      <c r="D1533" s="116">
        <v>0.88886424223782878</v>
      </c>
      <c r="E1533" s="116">
        <v>0.41133165567672592</v>
      </c>
      <c r="F1533" s="116">
        <v>0.69032041992543647</v>
      </c>
      <c r="G1533" s="116">
        <v>0.77635939575493573</v>
      </c>
      <c r="H1533" s="116">
        <v>0.96540448179287242</v>
      </c>
      <c r="I1533" s="116">
        <v>0.75471516032739583</v>
      </c>
      <c r="J1533" s="116">
        <v>0.79975108070718437</v>
      </c>
      <c r="K1533" s="48">
        <v>0.5814828860693404</v>
      </c>
      <c r="M1533" s="41">
        <v>531</v>
      </c>
      <c r="N1533" s="116" cm="1">
        <f t="array" ref="N1533:W1533">(TRANSPOSE(MMULT(幕後結果!$AB$37:$AK$46, TRANSPOSE(N532:W532))))</f>
        <v>-1.2974087613681962</v>
      </c>
      <c r="O1533" s="116">
        <v>5.0327873360107689E-2</v>
      </c>
      <c r="P1533" s="116">
        <v>-1.6756220360324092</v>
      </c>
      <c r="Q1533" s="116">
        <v>-0.10450550678356101</v>
      </c>
      <c r="R1533" s="116">
        <v>-0.84834205176588195</v>
      </c>
      <c r="S1533" s="116">
        <v>-1.0499704168398458</v>
      </c>
      <c r="T1533" s="116">
        <v>-1.3173737028815222</v>
      </c>
      <c r="U1533" s="116">
        <v>-1.4914980337305126</v>
      </c>
      <c r="V1533" s="116">
        <v>0.16227369209250209</v>
      </c>
      <c r="W1533" s="40">
        <v>-0.26142023432519867</v>
      </c>
    </row>
    <row r="1534" spans="1:23" ht="19">
      <c r="A1534" s="85">
        <v>532</v>
      </c>
      <c r="B1534" s="116">
        <v>0.47011767863375731</v>
      </c>
      <c r="C1534" s="116">
        <v>0.43530850035573998</v>
      </c>
      <c r="D1534" s="116">
        <v>0.98504275242904504</v>
      </c>
      <c r="E1534" s="116">
        <v>0.29047676016232749</v>
      </c>
      <c r="F1534" s="116">
        <v>0.32172676856131166</v>
      </c>
      <c r="G1534" s="116">
        <v>0.76699970985412991</v>
      </c>
      <c r="H1534" s="116">
        <v>0.32654811174409204</v>
      </c>
      <c r="I1534" s="116">
        <v>0.91092099688421935</v>
      </c>
      <c r="J1534" s="116">
        <v>0.34849863215596777</v>
      </c>
      <c r="K1534" s="48">
        <v>0.62820624745431686</v>
      </c>
      <c r="M1534" s="41">
        <v>532</v>
      </c>
      <c r="N1534" s="116" cm="1">
        <f t="array" ref="N1534:W1534">(TRANSPOSE(MMULT(幕後結果!$AB$37:$AK$46, TRANSPOSE(N533:W533))))</f>
        <v>1.012871825159551</v>
      </c>
      <c r="O1534" s="116">
        <v>0.25968571286367903</v>
      </c>
      <c r="P1534" s="116">
        <v>1.2111086985593418</v>
      </c>
      <c r="Q1534" s="116">
        <v>-0.51287120439431411</v>
      </c>
      <c r="R1534" s="116">
        <v>-0.1083381209002956</v>
      </c>
      <c r="S1534" s="116">
        <v>0.21740671274182743</v>
      </c>
      <c r="T1534" s="116">
        <v>0.10469117248146159</v>
      </c>
      <c r="U1534" s="116">
        <v>-0.47343759367893851</v>
      </c>
      <c r="V1534" s="116">
        <v>-1.0863124445736096</v>
      </c>
      <c r="W1534" s="40">
        <v>-0.90842835759629414</v>
      </c>
    </row>
    <row r="1535" spans="1:23" ht="19">
      <c r="A1535" s="85">
        <v>533</v>
      </c>
      <c r="B1535" s="116">
        <v>0.28167263746118976</v>
      </c>
      <c r="C1535" s="116">
        <v>0.86117621393235511</v>
      </c>
      <c r="D1535" s="116">
        <v>0.2973908486275445</v>
      </c>
      <c r="E1535" s="116">
        <v>0.72384992920847724</v>
      </c>
      <c r="F1535" s="116">
        <v>4.8147202120977672E-2</v>
      </c>
      <c r="G1535" s="116">
        <v>0.42096258385952101</v>
      </c>
      <c r="H1535" s="116">
        <v>0.72500802447627954</v>
      </c>
      <c r="I1535" s="116">
        <v>0.20403255213580818</v>
      </c>
      <c r="J1535" s="116">
        <v>0.40377451163834865</v>
      </c>
      <c r="K1535" s="48">
        <v>0.18340934581760804</v>
      </c>
      <c r="M1535" s="41">
        <v>533</v>
      </c>
      <c r="N1535" s="116" cm="1">
        <f t="array" ref="N1535:W1535">(TRANSPOSE(MMULT(幕後結果!$AB$37:$AK$46, TRANSPOSE(N534:W534))))</f>
        <v>0.53675973844292568</v>
      </c>
      <c r="O1535" s="116">
        <v>3.1147237598710409E-3</v>
      </c>
      <c r="P1535" s="116">
        <v>1.0382015310019996</v>
      </c>
      <c r="Q1535" s="116">
        <v>0.11810059454974639</v>
      </c>
      <c r="R1535" s="116">
        <v>1.4951638257716358</v>
      </c>
      <c r="S1535" s="116">
        <v>0.87450788047983596</v>
      </c>
      <c r="T1535" s="116">
        <v>4.6258975062864888E-2</v>
      </c>
      <c r="U1535" s="116">
        <v>0.58600894455993591</v>
      </c>
      <c r="V1535" s="116">
        <v>0.17581719465318074</v>
      </c>
      <c r="W1535" s="40">
        <v>-0.1463316676989361</v>
      </c>
    </row>
    <row r="1536" spans="1:23" ht="19">
      <c r="A1536" s="85">
        <v>534</v>
      </c>
      <c r="B1536" s="116">
        <v>0.43878183431257711</v>
      </c>
      <c r="C1536" s="116">
        <v>3.2359401809469501E-2</v>
      </c>
      <c r="D1536" s="116">
        <v>0.11523748074721363</v>
      </c>
      <c r="E1536" s="116">
        <v>0.96538515675728709</v>
      </c>
      <c r="F1536" s="116">
        <v>0.21601849817865704</v>
      </c>
      <c r="G1536" s="116">
        <v>0.24877914993200578</v>
      </c>
      <c r="H1536" s="116">
        <v>0.16348773339205147</v>
      </c>
      <c r="I1536" s="116">
        <v>0.6303730437528412</v>
      </c>
      <c r="J1536" s="116">
        <v>0.20711082575413253</v>
      </c>
      <c r="K1536" s="48">
        <v>0.5250439573190302</v>
      </c>
      <c r="M1536" s="41">
        <v>534</v>
      </c>
      <c r="N1536" s="116" cm="1">
        <f t="array" ref="N1536:W1536">(TRANSPOSE(MMULT(幕後結果!$AB$37:$AK$46, TRANSPOSE(N535:W535))))</f>
        <v>0.749129276854131</v>
      </c>
      <c r="O1536" s="116">
        <v>0.16898340325377323</v>
      </c>
      <c r="P1536" s="116">
        <v>0.25534622964978576</v>
      </c>
      <c r="Q1536" s="116">
        <v>0.67277822352334138</v>
      </c>
      <c r="R1536" s="116">
        <v>-1.4344925387626049</v>
      </c>
      <c r="S1536" s="116">
        <v>0.55886379894046812</v>
      </c>
      <c r="T1536" s="116">
        <v>0.100801039110368</v>
      </c>
      <c r="U1536" s="116">
        <v>0.88055252018351304</v>
      </c>
      <c r="V1536" s="116">
        <v>0.88390979444583784</v>
      </c>
      <c r="W1536" s="40">
        <v>-0.90528240909737534</v>
      </c>
    </row>
    <row r="1537" spans="1:23" ht="19">
      <c r="A1537" s="85">
        <v>535</v>
      </c>
      <c r="B1537" s="116">
        <v>0.5469311184948964</v>
      </c>
      <c r="C1537" s="116">
        <v>0.77272183514407322</v>
      </c>
      <c r="D1537" s="116">
        <v>0.44637202861038139</v>
      </c>
      <c r="E1537" s="116">
        <v>0.41756102619794611</v>
      </c>
      <c r="F1537" s="116">
        <v>0.5597473489171938</v>
      </c>
      <c r="G1537" s="116">
        <v>0.48552566701212441</v>
      </c>
      <c r="H1537" s="116">
        <v>1.6656781700278733E-2</v>
      </c>
      <c r="I1537" s="116">
        <v>0.42285126609408397</v>
      </c>
      <c r="J1537" s="116">
        <v>0.7114066076288772</v>
      </c>
      <c r="K1537" s="48">
        <v>0.92496271840389421</v>
      </c>
      <c r="M1537" s="41">
        <v>535</v>
      </c>
      <c r="N1537" s="116" cm="1">
        <f t="array" ref="N1537:W1537">(TRANSPOSE(MMULT(幕後結果!$AB$37:$AK$46, TRANSPOSE(N536:W536))))</f>
        <v>0.51614048244278665</v>
      </c>
      <c r="O1537" s="116">
        <v>-0.64632108703638447</v>
      </c>
      <c r="P1537" s="116">
        <v>-0.57414500093440157</v>
      </c>
      <c r="Q1537" s="116">
        <v>0.5305123945388357</v>
      </c>
      <c r="R1537" s="116">
        <v>-0.90965619418346144</v>
      </c>
      <c r="S1537" s="116">
        <v>-1.1239756174192093</v>
      </c>
      <c r="T1537" s="116">
        <v>0.41639067687394038</v>
      </c>
      <c r="U1537" s="116">
        <v>0.42319724554914312</v>
      </c>
      <c r="V1537" s="116">
        <v>0.28839172689057768</v>
      </c>
      <c r="W1537" s="40">
        <v>1.1422372143472193E-2</v>
      </c>
    </row>
    <row r="1538" spans="1:23" ht="19">
      <c r="A1538" s="85">
        <v>536</v>
      </c>
      <c r="B1538" s="116">
        <v>0.40902460495961468</v>
      </c>
      <c r="C1538" s="116">
        <v>0.19494446079616079</v>
      </c>
      <c r="D1538" s="116">
        <v>0.1662695409116699</v>
      </c>
      <c r="E1538" s="116">
        <v>0.49224326597914714</v>
      </c>
      <c r="F1538" s="116">
        <v>0.87426305702994034</v>
      </c>
      <c r="G1538" s="116">
        <v>0.24152685697929965</v>
      </c>
      <c r="H1538" s="116">
        <v>0.84301058024026077</v>
      </c>
      <c r="I1538" s="116">
        <v>0.37993333751150637</v>
      </c>
      <c r="J1538" s="116">
        <v>0.48549202485884124</v>
      </c>
      <c r="K1538" s="48">
        <v>0.97763998566257126</v>
      </c>
      <c r="M1538" s="41">
        <v>536</v>
      </c>
      <c r="N1538" s="116" cm="1">
        <f t="array" ref="N1538:W1538">(TRANSPOSE(MMULT(幕後結果!$AB$37:$AK$46, TRANSPOSE(N537:W537))))</f>
        <v>0.22987817191465071</v>
      </c>
      <c r="O1538" s="116">
        <v>-1.0303006912109167</v>
      </c>
      <c r="P1538" s="116">
        <v>-0.56856286607567452</v>
      </c>
      <c r="Q1538" s="116">
        <v>-0.68497384523977112</v>
      </c>
      <c r="R1538" s="116">
        <v>0.18008432486462078</v>
      </c>
      <c r="S1538" s="116">
        <v>-0.1113508253620048</v>
      </c>
      <c r="T1538" s="116">
        <v>-1.1374724009797192</v>
      </c>
      <c r="U1538" s="116">
        <v>-0.55989688803996251</v>
      </c>
      <c r="V1538" s="116">
        <v>-1.2000878216143227</v>
      </c>
      <c r="W1538" s="40">
        <v>-6.710306022475776E-2</v>
      </c>
    </row>
    <row r="1539" spans="1:23" ht="19">
      <c r="A1539" s="85">
        <v>537</v>
      </c>
      <c r="B1539" s="116">
        <v>0.29527543546054758</v>
      </c>
      <c r="C1539" s="116">
        <v>0.26811560232650078</v>
      </c>
      <c r="D1539" s="116">
        <v>4.3891839147999434E-2</v>
      </c>
      <c r="E1539" s="116">
        <v>0.56599411061345428</v>
      </c>
      <c r="F1539" s="116">
        <v>0.89832455385036725</v>
      </c>
      <c r="G1539" s="116">
        <v>4.8124074569998898E-2</v>
      </c>
      <c r="H1539" s="116">
        <v>0.1945552331937781</v>
      </c>
      <c r="I1539" s="116">
        <v>0.79681216927204668</v>
      </c>
      <c r="J1539" s="116">
        <v>0.50096963588416066</v>
      </c>
      <c r="K1539" s="48">
        <v>0.85705823444112306</v>
      </c>
      <c r="M1539" s="41">
        <v>537</v>
      </c>
      <c r="N1539" s="116" cm="1">
        <f t="array" ref="N1539:W1539">(TRANSPOSE(MMULT(幕後結果!$AB$37:$AK$46, TRANSPOSE(N538:W538))))</f>
        <v>-1.2604702952724924</v>
      </c>
      <c r="O1539" s="116">
        <v>0.16925452434174371</v>
      </c>
      <c r="P1539" s="116">
        <v>-4.6879970685003158E-2</v>
      </c>
      <c r="Q1539" s="116">
        <v>0.23137408897410336</v>
      </c>
      <c r="R1539" s="116">
        <v>0.4384525905576655</v>
      </c>
      <c r="S1539" s="116">
        <v>-0.3911301878037603</v>
      </c>
      <c r="T1539" s="116">
        <v>1.2355739818289782</v>
      </c>
      <c r="U1539" s="116">
        <v>0.43963812559232263</v>
      </c>
      <c r="V1539" s="116">
        <v>1.0234609838786979</v>
      </c>
      <c r="W1539" s="40">
        <v>0.98411878798666841</v>
      </c>
    </row>
    <row r="1540" spans="1:23" ht="19">
      <c r="A1540" s="85">
        <v>538</v>
      </c>
      <c r="B1540" s="116">
        <v>0.33307266008261815</v>
      </c>
      <c r="C1540" s="116">
        <v>0.13361315861377832</v>
      </c>
      <c r="D1540" s="116">
        <v>0.4900467253384635</v>
      </c>
      <c r="E1540" s="116">
        <v>0.51710356683240177</v>
      </c>
      <c r="F1540" s="116">
        <v>7.6111266506755149E-2</v>
      </c>
      <c r="G1540" s="116">
        <v>3.9269766750229751E-2</v>
      </c>
      <c r="H1540" s="116">
        <v>0.25112316914262434</v>
      </c>
      <c r="I1540" s="116">
        <v>0.95551750713855887</v>
      </c>
      <c r="J1540" s="116">
        <v>0.79568466075325639</v>
      </c>
      <c r="K1540" s="48">
        <v>0.43739659977788414</v>
      </c>
      <c r="M1540" s="41">
        <v>538</v>
      </c>
      <c r="N1540" s="116" cm="1">
        <f t="array" ref="N1540:W1540">(TRANSPOSE(MMULT(幕後結果!$AB$37:$AK$46, TRANSPOSE(N539:W539))))</f>
        <v>-2.1580853922809027</v>
      </c>
      <c r="O1540" s="116">
        <v>-0.8704569862064917</v>
      </c>
      <c r="P1540" s="116">
        <v>-1.5850328831630758</v>
      </c>
      <c r="Q1540" s="116">
        <v>-0.47061418169026203</v>
      </c>
      <c r="R1540" s="116">
        <v>-4.1903030392951068E-2</v>
      </c>
      <c r="S1540" s="116">
        <v>0.82070740129174602</v>
      </c>
      <c r="T1540" s="116">
        <v>3.219723784671197</v>
      </c>
      <c r="U1540" s="116">
        <v>-0.9913640954806775</v>
      </c>
      <c r="V1540" s="116">
        <v>0.65058162111729789</v>
      </c>
      <c r="W1540" s="40">
        <v>-0.2643977087262348</v>
      </c>
    </row>
    <row r="1541" spans="1:23" ht="19">
      <c r="A1541" s="85">
        <v>539</v>
      </c>
      <c r="B1541" s="116">
        <v>0.11643222091106353</v>
      </c>
      <c r="C1541" s="116">
        <v>0.72325193503108043</v>
      </c>
      <c r="D1541" s="116">
        <v>0.70886735652769572</v>
      </c>
      <c r="E1541" s="116">
        <v>0.39957504775962072</v>
      </c>
      <c r="F1541" s="116">
        <v>0.69224062834643663</v>
      </c>
      <c r="G1541" s="116">
        <v>7.7762991421405747E-2</v>
      </c>
      <c r="H1541" s="116">
        <v>0.53499939025083942</v>
      </c>
      <c r="I1541" s="116">
        <v>0.31528696556584013</v>
      </c>
      <c r="J1541" s="116">
        <v>1.3432443189786758E-2</v>
      </c>
      <c r="K1541" s="48">
        <v>0.11547182538153411</v>
      </c>
      <c r="M1541" s="41">
        <v>539</v>
      </c>
      <c r="N1541" s="116" cm="1">
        <f t="array" ref="N1541:W1541">(TRANSPOSE(MMULT(幕後結果!$AB$37:$AK$46, TRANSPOSE(N540:W540))))</f>
        <v>0.70523031607713615</v>
      </c>
      <c r="O1541" s="116">
        <v>-0.84043746885707282</v>
      </c>
      <c r="P1541" s="116">
        <v>0.43230408649007335</v>
      </c>
      <c r="Q1541" s="116">
        <v>0.12569784831079198</v>
      </c>
      <c r="R1541" s="116">
        <v>-0.32358528234796913</v>
      </c>
      <c r="S1541" s="116">
        <v>0.36243461840471047</v>
      </c>
      <c r="T1541" s="116">
        <v>-1.3521618258010353</v>
      </c>
      <c r="U1541" s="116">
        <v>0.33857200470472654</v>
      </c>
      <c r="V1541" s="116">
        <v>-0.42115164222605417</v>
      </c>
      <c r="W1541" s="40">
        <v>-0.42149022988002238</v>
      </c>
    </row>
    <row r="1542" spans="1:23" ht="19">
      <c r="A1542" s="85">
        <v>540</v>
      </c>
      <c r="B1542" s="116">
        <v>0.56772047588573149</v>
      </c>
      <c r="C1542" s="116">
        <v>0.55401678778798202</v>
      </c>
      <c r="D1542" s="116">
        <v>0.76969641088697638</v>
      </c>
      <c r="E1542" s="116">
        <v>0.92206403249749824</v>
      </c>
      <c r="F1542" s="116">
        <v>0.2092675949536853</v>
      </c>
      <c r="G1542" s="116">
        <v>0.26754880966781536</v>
      </c>
      <c r="H1542" s="116">
        <v>9.0809024783171655E-2</v>
      </c>
      <c r="I1542" s="116">
        <v>0.60118200886645567</v>
      </c>
      <c r="J1542" s="116">
        <v>0.98293028994685794</v>
      </c>
      <c r="K1542" s="48">
        <v>0.81599281055655726</v>
      </c>
      <c r="M1542" s="41">
        <v>540</v>
      </c>
      <c r="N1542" s="116" cm="1">
        <f t="array" ref="N1542:W1542">(TRANSPOSE(MMULT(幕後結果!$AB$37:$AK$46, TRANSPOSE(N541:W541))))</f>
        <v>0.46954008613704151</v>
      </c>
      <c r="O1542" s="116">
        <v>0.93516309481461202</v>
      </c>
      <c r="P1542" s="116">
        <v>0.67954721930400064</v>
      </c>
      <c r="Q1542" s="116">
        <v>1.34057535115122</v>
      </c>
      <c r="R1542" s="116">
        <v>0.5270391300921119</v>
      </c>
      <c r="S1542" s="116">
        <v>1.3457628418531158</v>
      </c>
      <c r="T1542" s="116">
        <v>1.5036712172465871</v>
      </c>
      <c r="U1542" s="116">
        <v>0.78457041696327301</v>
      </c>
      <c r="V1542" s="116">
        <v>1.3867550000203552</v>
      </c>
      <c r="W1542" s="40">
        <v>-0.24764906180213642</v>
      </c>
    </row>
    <row r="1543" spans="1:23" ht="19">
      <c r="A1543" s="85">
        <v>541</v>
      </c>
      <c r="B1543" s="116">
        <v>0.88643979333426004</v>
      </c>
      <c r="C1543" s="116">
        <v>0.74444381008687377</v>
      </c>
      <c r="D1543" s="116">
        <v>0.85234110553669939</v>
      </c>
      <c r="E1543" s="116">
        <v>0.45329677340330865</v>
      </c>
      <c r="F1543" s="116">
        <v>0.81138032097164858</v>
      </c>
      <c r="G1543" s="116">
        <v>0.2032405529127228</v>
      </c>
      <c r="H1543" s="116">
        <v>0.39455776786199781</v>
      </c>
      <c r="I1543" s="116">
        <v>0.29809356889217398</v>
      </c>
      <c r="J1543" s="116">
        <v>0.49877977478396085</v>
      </c>
      <c r="K1543" s="48">
        <v>9.9234744097747241E-2</v>
      </c>
      <c r="M1543" s="41">
        <v>541</v>
      </c>
      <c r="N1543" s="116" cm="1">
        <f t="array" ref="N1543:W1543">(TRANSPOSE(MMULT(幕後結果!$AB$37:$AK$46, TRANSPOSE(N542:W542))))</f>
        <v>-0.13648210519311357</v>
      </c>
      <c r="O1543" s="116">
        <v>0.42733773709205591</v>
      </c>
      <c r="P1543" s="116">
        <v>-0.41261717740986198</v>
      </c>
      <c r="Q1543" s="116">
        <v>1.1874198941984426</v>
      </c>
      <c r="R1543" s="116">
        <v>1.3678518693986104</v>
      </c>
      <c r="S1543" s="116">
        <v>1.4719876897794557</v>
      </c>
      <c r="T1543" s="116">
        <v>-0.27703117081157969</v>
      </c>
      <c r="U1543" s="116">
        <v>0.95369626927092821</v>
      </c>
      <c r="V1543" s="116">
        <v>-0.85161831180777203</v>
      </c>
      <c r="W1543" s="40">
        <v>-0.69218338731532747</v>
      </c>
    </row>
    <row r="1544" spans="1:23" ht="19">
      <c r="A1544" s="85">
        <v>542</v>
      </c>
      <c r="B1544" s="116">
        <v>0.78077919637609861</v>
      </c>
      <c r="C1544" s="116">
        <v>0.21426661899171018</v>
      </c>
      <c r="D1544" s="116">
        <v>0.34809078290046847</v>
      </c>
      <c r="E1544" s="116">
        <v>0.12066872125976635</v>
      </c>
      <c r="F1544" s="116">
        <v>0.93763192743968848</v>
      </c>
      <c r="G1544" s="116">
        <v>0.92388820871830779</v>
      </c>
      <c r="H1544" s="116">
        <v>0.24371191903407396</v>
      </c>
      <c r="I1544" s="116">
        <v>0.93373220670829582</v>
      </c>
      <c r="J1544" s="116">
        <v>0.78973475472115862</v>
      </c>
      <c r="K1544" s="48">
        <v>0.58785269993169953</v>
      </c>
      <c r="M1544" s="41">
        <v>542</v>
      </c>
      <c r="N1544" s="116" cm="1">
        <f t="array" ref="N1544:W1544">(TRANSPOSE(MMULT(幕後結果!$AB$37:$AK$46, TRANSPOSE(N543:W543))))</f>
        <v>-0.50104871130156325</v>
      </c>
      <c r="O1544" s="116">
        <v>-1.1169120775937513E-2</v>
      </c>
      <c r="P1544" s="116">
        <v>-5.2930147725684384E-2</v>
      </c>
      <c r="Q1544" s="116">
        <v>0.56982971389495773</v>
      </c>
      <c r="R1544" s="116">
        <v>0.35382239664037118</v>
      </c>
      <c r="S1544" s="116">
        <v>1.4186351089506299</v>
      </c>
      <c r="T1544" s="116">
        <v>0.3793289216786761</v>
      </c>
      <c r="U1544" s="116">
        <v>-0.32430944319601568</v>
      </c>
      <c r="V1544" s="116">
        <v>0.79264525079901538</v>
      </c>
      <c r="W1544" s="40">
        <v>-1.0733131407746697</v>
      </c>
    </row>
    <row r="1545" spans="1:23" ht="19">
      <c r="A1545" s="85">
        <v>543</v>
      </c>
      <c r="B1545" s="116">
        <v>0.77420112127817142</v>
      </c>
      <c r="C1545" s="116">
        <v>0.25230268652552246</v>
      </c>
      <c r="D1545" s="116">
        <v>0.6570183329116579</v>
      </c>
      <c r="E1545" s="116">
        <v>0.11320428436178709</v>
      </c>
      <c r="F1545" s="116">
        <v>0.80745770628117786</v>
      </c>
      <c r="G1545" s="116">
        <v>0.59291943629943233</v>
      </c>
      <c r="H1545" s="116">
        <v>0.24003667120595518</v>
      </c>
      <c r="I1545" s="116">
        <v>0.43904783566276051</v>
      </c>
      <c r="J1545" s="116">
        <v>1.7703075799195389E-2</v>
      </c>
      <c r="K1545" s="48">
        <v>3.0451749682269824E-2</v>
      </c>
      <c r="M1545" s="41">
        <v>543</v>
      </c>
      <c r="N1545" s="116" cm="1">
        <f t="array" ref="N1545:W1545">(TRANSPOSE(MMULT(幕後結果!$AB$37:$AK$46, TRANSPOSE(N544:W544))))</f>
        <v>-1.0665876867910593</v>
      </c>
      <c r="O1545" s="116">
        <v>-0.16955453981971602</v>
      </c>
      <c r="P1545" s="116">
        <v>0.25330727185171331</v>
      </c>
      <c r="Q1545" s="116">
        <v>-1.4124059727779246</v>
      </c>
      <c r="R1545" s="116">
        <v>-0.41030081769022198</v>
      </c>
      <c r="S1545" s="116">
        <v>0.1473279119972401</v>
      </c>
      <c r="T1545" s="116">
        <v>0.85272250173457498</v>
      </c>
      <c r="U1545" s="116">
        <v>0.84333936517541663</v>
      </c>
      <c r="V1545" s="116">
        <v>2.0853191319530091</v>
      </c>
      <c r="W1545" s="40">
        <v>-1.3432677087039366</v>
      </c>
    </row>
    <row r="1546" spans="1:23" ht="19">
      <c r="A1546" s="85">
        <v>544</v>
      </c>
      <c r="B1546" s="116">
        <v>0.72165300385758413</v>
      </c>
      <c r="C1546" s="116">
        <v>0.70854382603150534</v>
      </c>
      <c r="D1546" s="116">
        <v>0.83984257624512049</v>
      </c>
      <c r="E1546" s="116">
        <v>0.55864238106021213</v>
      </c>
      <c r="F1546" s="116">
        <v>0.77253971227049223</v>
      </c>
      <c r="G1546" s="116">
        <v>0.62972303203941649</v>
      </c>
      <c r="H1546" s="116">
        <v>0.26236646668068686</v>
      </c>
      <c r="I1546" s="116">
        <v>0.26262696100611738</v>
      </c>
      <c r="J1546" s="116">
        <v>6.2905634536557509E-2</v>
      </c>
      <c r="K1546" s="48">
        <v>0.58456869531189515</v>
      </c>
      <c r="M1546" s="41">
        <v>544</v>
      </c>
      <c r="N1546" s="116" cm="1">
        <f t="array" ref="N1546:W1546">(TRANSPOSE(MMULT(幕後結果!$AB$37:$AK$46, TRANSPOSE(N545:W545))))</f>
        <v>1.0906228707192411</v>
      </c>
      <c r="O1546" s="116">
        <v>0.26467063265880664</v>
      </c>
      <c r="P1546" s="116">
        <v>1.1618099597938367</v>
      </c>
      <c r="Q1546" s="116">
        <v>-0.70279016372580139</v>
      </c>
      <c r="R1546" s="116">
        <v>-1.807882857575829</v>
      </c>
      <c r="S1546" s="116">
        <v>-0.68711124374603127</v>
      </c>
      <c r="T1546" s="116">
        <v>0.66426547924531121</v>
      </c>
      <c r="U1546" s="116">
        <v>0.87077848310896266</v>
      </c>
      <c r="V1546" s="116">
        <v>1.7100432949777573</v>
      </c>
      <c r="W1546" s="40">
        <v>0.36332646222481452</v>
      </c>
    </row>
    <row r="1547" spans="1:23" ht="19">
      <c r="A1547" s="85">
        <v>545</v>
      </c>
      <c r="B1547" s="116">
        <v>9.7957716925127336E-2</v>
      </c>
      <c r="C1547" s="116">
        <v>0.4940201854136772</v>
      </c>
      <c r="D1547" s="116">
        <v>0.45775408119241257</v>
      </c>
      <c r="E1547" s="116">
        <v>0.23911845570239887</v>
      </c>
      <c r="F1547" s="116">
        <v>0.55709534822965168</v>
      </c>
      <c r="G1547" s="116">
        <v>0.8557855456024861</v>
      </c>
      <c r="H1547" s="116">
        <v>4.7001995130607988E-2</v>
      </c>
      <c r="I1547" s="116">
        <v>0.99872364537087588</v>
      </c>
      <c r="J1547" s="116">
        <v>0.49739221264682176</v>
      </c>
      <c r="K1547" s="48">
        <v>0.35677625177706029</v>
      </c>
      <c r="M1547" s="41">
        <v>545</v>
      </c>
      <c r="N1547" s="116" cm="1">
        <f t="array" ref="N1547:W1547">(TRANSPOSE(MMULT(幕後結果!$AB$37:$AK$46, TRANSPOSE(N546:W546))))</f>
        <v>1.1644667832473752</v>
      </c>
      <c r="O1547" s="116">
        <v>1.7622986988569176</v>
      </c>
      <c r="P1547" s="116">
        <v>2.5101853876066498</v>
      </c>
      <c r="Q1547" s="116">
        <v>1.2225583356360317</v>
      </c>
      <c r="R1547" s="116">
        <v>2.1784835296037448</v>
      </c>
      <c r="S1547" s="116">
        <v>1.012841354405666</v>
      </c>
      <c r="T1547" s="116">
        <v>6.2592169729180913E-2</v>
      </c>
      <c r="U1547" s="116">
        <v>1.6106618382699076</v>
      </c>
      <c r="V1547" s="116">
        <v>1.3090669190826825</v>
      </c>
      <c r="W1547" s="40">
        <v>1.1793560758228787</v>
      </c>
    </row>
    <row r="1548" spans="1:23" ht="19">
      <c r="A1548" s="85">
        <v>546</v>
      </c>
      <c r="B1548" s="116">
        <v>4.3303666703723209E-2</v>
      </c>
      <c r="C1548" s="116">
        <v>0.13230653898417488</v>
      </c>
      <c r="D1548" s="116">
        <v>0.47753855803131651</v>
      </c>
      <c r="E1548" s="116">
        <v>0.22540097185137009</v>
      </c>
      <c r="F1548" s="116">
        <v>0.56179913038344353</v>
      </c>
      <c r="G1548" s="116">
        <v>0.49967948545358953</v>
      </c>
      <c r="H1548" s="116">
        <v>0.97507615437820183</v>
      </c>
      <c r="I1548" s="116">
        <v>0.30759622328418601</v>
      </c>
      <c r="J1548" s="116">
        <v>0.54360469346412299</v>
      </c>
      <c r="K1548" s="48">
        <v>0.39765671789459978</v>
      </c>
      <c r="M1548" s="41">
        <v>546</v>
      </c>
      <c r="N1548" s="116" cm="1">
        <f t="array" ref="N1548:W1548">(TRANSPOSE(MMULT(幕後結果!$AB$37:$AK$46, TRANSPOSE(N547:W547))))</f>
        <v>-1.8854548337883632</v>
      </c>
      <c r="O1548" s="116">
        <v>-1.3908571149908342</v>
      </c>
      <c r="P1548" s="116">
        <v>-1.5254122151967009</v>
      </c>
      <c r="Q1548" s="116">
        <v>0.65761231907274054</v>
      </c>
      <c r="R1548" s="116">
        <v>-1.1173875479652704</v>
      </c>
      <c r="S1548" s="116">
        <v>0.65269038274530278</v>
      </c>
      <c r="T1548" s="116">
        <v>-6.394575305430189E-2</v>
      </c>
      <c r="U1548" s="116">
        <v>0.84333052271990339</v>
      </c>
      <c r="V1548" s="116">
        <v>-0.70721704837059607</v>
      </c>
      <c r="W1548" s="40">
        <v>-0.1632535696347944</v>
      </c>
    </row>
    <row r="1549" spans="1:23" ht="19">
      <c r="A1549" s="85">
        <v>547</v>
      </c>
      <c r="B1549" s="116">
        <v>0.54766189031863233</v>
      </c>
      <c r="C1549" s="116">
        <v>0.39697693578088722</v>
      </c>
      <c r="D1549" s="116">
        <v>2.8853655682537172E-2</v>
      </c>
      <c r="E1549" s="116">
        <v>0.25143977957902286</v>
      </c>
      <c r="F1549" s="116">
        <v>0.39332673660623318</v>
      </c>
      <c r="G1549" s="116">
        <v>0.99079634499869762</v>
      </c>
      <c r="H1549" s="116">
        <v>0.79961373642764833</v>
      </c>
      <c r="I1549" s="116">
        <v>0.53329841729739336</v>
      </c>
      <c r="J1549" s="116">
        <v>0.79018140430641881</v>
      </c>
      <c r="K1549" s="48">
        <v>0.5399139263506294</v>
      </c>
      <c r="M1549" s="41">
        <v>547</v>
      </c>
      <c r="N1549" s="116" cm="1">
        <f t="array" ref="N1549:W1549">(TRANSPOSE(MMULT(幕後結果!$AB$37:$AK$46, TRANSPOSE(N548:W548))))</f>
        <v>-0.53537779398043972</v>
      </c>
      <c r="O1549" s="116">
        <v>-0.71437435496209267</v>
      </c>
      <c r="P1549" s="116">
        <v>0.87920944974570792</v>
      </c>
      <c r="Q1549" s="116">
        <v>-0.79166527097113604</v>
      </c>
      <c r="R1549" s="116">
        <v>-1.1707628651541315</v>
      </c>
      <c r="S1549" s="116">
        <v>-0.56008549041738598</v>
      </c>
      <c r="T1549" s="116">
        <v>-1.4060656495021471</v>
      </c>
      <c r="U1549" s="116">
        <v>-0.89698309468163306</v>
      </c>
      <c r="V1549" s="116">
        <v>-0.37370369991293867</v>
      </c>
      <c r="W1549" s="40">
        <v>-0.33255589309582134</v>
      </c>
    </row>
    <row r="1550" spans="1:23" ht="19">
      <c r="A1550" s="85">
        <v>548</v>
      </c>
      <c r="B1550" s="116">
        <v>0.49890828025307687</v>
      </c>
      <c r="C1550" s="116">
        <v>2.2204915968863315E-2</v>
      </c>
      <c r="D1550" s="116">
        <v>0.10871518295859084</v>
      </c>
      <c r="E1550" s="116">
        <v>0.28354512362935957</v>
      </c>
      <c r="F1550" s="116">
        <v>0.29289396030009618</v>
      </c>
      <c r="G1550" s="116">
        <v>0.4761133280512988</v>
      </c>
      <c r="H1550" s="116">
        <v>0.18281289641467158</v>
      </c>
      <c r="I1550" s="116">
        <v>0.14324046462010953</v>
      </c>
      <c r="J1550" s="116">
        <v>0.9769708782926616</v>
      </c>
      <c r="K1550" s="48">
        <v>0.80467326034186604</v>
      </c>
      <c r="M1550" s="41">
        <v>548</v>
      </c>
      <c r="N1550" s="116" cm="1">
        <f t="array" ref="N1550:W1550">(TRANSPOSE(MMULT(幕後結果!$AB$37:$AK$46, TRANSPOSE(N549:W549))))</f>
        <v>-1.1499670436420906</v>
      </c>
      <c r="O1550" s="116">
        <v>0.34698330969068059</v>
      </c>
      <c r="P1550" s="116">
        <v>0.18400221347707213</v>
      </c>
      <c r="Q1550" s="116">
        <v>-0.23783809980557422</v>
      </c>
      <c r="R1550" s="116">
        <v>1.3035217176659268</v>
      </c>
      <c r="S1550" s="116">
        <v>-0.47878960625892097</v>
      </c>
      <c r="T1550" s="116">
        <v>0.41350861196093291</v>
      </c>
      <c r="U1550" s="116">
        <v>1.0632989724896229</v>
      </c>
      <c r="V1550" s="116">
        <v>1.3321201702885119</v>
      </c>
      <c r="W1550" s="40">
        <v>-0.15571096130335388</v>
      </c>
    </row>
    <row r="1551" spans="1:23" ht="19">
      <c r="A1551" s="85">
        <v>549</v>
      </c>
      <c r="B1551" s="116">
        <v>0.73917936182480926</v>
      </c>
      <c r="C1551" s="116">
        <v>0.56269199135833103</v>
      </c>
      <c r="D1551" s="116">
        <v>0.43039493934099338</v>
      </c>
      <c r="E1551" s="116">
        <v>0.69261158100861087</v>
      </c>
      <c r="F1551" s="116">
        <v>0.24250701637706062</v>
      </c>
      <c r="G1551" s="116">
        <v>0.39543067053072911</v>
      </c>
      <c r="H1551" s="116">
        <v>0.44078640322531881</v>
      </c>
      <c r="I1551" s="116">
        <v>0.94938074409919748</v>
      </c>
      <c r="J1551" s="116">
        <v>0.47240015660924972</v>
      </c>
      <c r="K1551" s="48">
        <v>0.54887963711366861</v>
      </c>
      <c r="M1551" s="41">
        <v>549</v>
      </c>
      <c r="N1551" s="116" cm="1">
        <f t="array" ref="N1551:W1551">(TRANSPOSE(MMULT(幕後結果!$AB$37:$AK$46, TRANSPOSE(N550:W550))))</f>
        <v>1.0602453597501338</v>
      </c>
      <c r="O1551" s="116">
        <v>0.1680041978701261</v>
      </c>
      <c r="P1551" s="116">
        <v>-0.12806503643184342</v>
      </c>
      <c r="Q1551" s="116">
        <v>-0.19327878251978176</v>
      </c>
      <c r="R1551" s="116">
        <v>0.24035764259572212</v>
      </c>
      <c r="S1551" s="116">
        <v>0.2968141914903511</v>
      </c>
      <c r="T1551" s="116">
        <v>0.35374810415767322</v>
      </c>
      <c r="U1551" s="116">
        <v>-1.5838592855863287</v>
      </c>
      <c r="V1551" s="116">
        <v>-0.60745970759480328</v>
      </c>
      <c r="W1551" s="40">
        <v>-0.14378369954987785</v>
      </c>
    </row>
    <row r="1552" spans="1:23" ht="19">
      <c r="A1552" s="85">
        <v>550</v>
      </c>
      <c r="B1552" s="116">
        <v>0.23593631770352541</v>
      </c>
      <c r="C1552" s="116">
        <v>0.12731181359423949</v>
      </c>
      <c r="D1552" s="116">
        <v>0.4540041058248856</v>
      </c>
      <c r="E1552" s="116">
        <v>0.65915541057103355</v>
      </c>
      <c r="F1552" s="116">
        <v>0.2281916903954091</v>
      </c>
      <c r="G1552" s="116">
        <v>0.72041285720785453</v>
      </c>
      <c r="H1552" s="116">
        <v>0.38242572471904368</v>
      </c>
      <c r="I1552" s="116">
        <v>0.31242817109531784</v>
      </c>
      <c r="J1552" s="116">
        <v>3.733424457638046E-2</v>
      </c>
      <c r="K1552" s="48">
        <v>0.81223950898266772</v>
      </c>
      <c r="M1552" s="41">
        <v>550</v>
      </c>
      <c r="N1552" s="116" cm="1">
        <f t="array" ref="N1552:W1552">(TRANSPOSE(MMULT(幕後結果!$AB$37:$AK$46, TRANSPOSE(N551:W551))))</f>
        <v>0.80649996406210411</v>
      </c>
      <c r="O1552" s="116">
        <v>-1.7103505959931908</v>
      </c>
      <c r="P1552" s="116">
        <v>0.90501631851074527</v>
      </c>
      <c r="Q1552" s="116">
        <v>0.27405254300481591</v>
      </c>
      <c r="R1552" s="116">
        <v>-0.2457575896700489</v>
      </c>
      <c r="S1552" s="116">
        <v>0.16234184719225556</v>
      </c>
      <c r="T1552" s="116">
        <v>0.32598106536281107</v>
      </c>
      <c r="U1552" s="116">
        <v>0.94453475644084595</v>
      </c>
      <c r="V1552" s="116">
        <v>0.33977914596380399</v>
      </c>
      <c r="W1552" s="40">
        <v>0.41399587647919317</v>
      </c>
    </row>
    <row r="1553" spans="1:23" ht="19">
      <c r="A1553" s="85">
        <v>551</v>
      </c>
      <c r="B1553" s="116">
        <v>0.70540054190151369</v>
      </c>
      <c r="C1553" s="116">
        <v>0.29624181686182238</v>
      </c>
      <c r="D1553" s="116">
        <v>0.54773405804403597</v>
      </c>
      <c r="E1553" s="116">
        <v>0.93402790710777617</v>
      </c>
      <c r="F1553" s="116">
        <v>0.12926033703317907</v>
      </c>
      <c r="G1553" s="116">
        <v>0.25734185546936073</v>
      </c>
      <c r="H1553" s="116">
        <v>0.40081867783798431</v>
      </c>
      <c r="I1553" s="116">
        <v>0.83915565197560693</v>
      </c>
      <c r="J1553" s="116">
        <v>0.42876479552573876</v>
      </c>
      <c r="K1553" s="48">
        <v>0.41842507381946592</v>
      </c>
      <c r="M1553" s="41">
        <v>551</v>
      </c>
      <c r="N1553" s="116" cm="1">
        <f t="array" ref="N1553:W1553">(TRANSPOSE(MMULT(幕後結果!$AB$37:$AK$46, TRANSPOSE(N552:W552))))</f>
        <v>9.4847863315865838E-2</v>
      </c>
      <c r="O1553" s="116">
        <v>-1.1453366849730047</v>
      </c>
      <c r="P1553" s="116">
        <v>-0.33480985071058084</v>
      </c>
      <c r="Q1553" s="116">
        <v>-0.68035295892369407</v>
      </c>
      <c r="R1553" s="116">
        <v>-0.60035893064863</v>
      </c>
      <c r="S1553" s="116">
        <v>-0.42625195812832478</v>
      </c>
      <c r="T1553" s="116">
        <v>0.30064967557427486</v>
      </c>
      <c r="U1553" s="116">
        <v>0.35089375884865914</v>
      </c>
      <c r="V1553" s="116">
        <v>-0.55524613983538329</v>
      </c>
      <c r="W1553" s="40">
        <v>-0.77381901751166182</v>
      </c>
    </row>
    <row r="1554" spans="1:23" ht="19">
      <c r="A1554" s="85">
        <v>552</v>
      </c>
      <c r="B1554" s="116">
        <v>0.80197142164131474</v>
      </c>
      <c r="C1554" s="116">
        <v>0.53805146600125853</v>
      </c>
      <c r="D1554" s="116">
        <v>0.8935228066924219</v>
      </c>
      <c r="E1554" s="116">
        <v>0.78398749981787086</v>
      </c>
      <c r="F1554" s="116">
        <v>0.75616131711980494</v>
      </c>
      <c r="G1554" s="116">
        <v>0.88388159782268194</v>
      </c>
      <c r="H1554" s="116">
        <v>0.5491583213006328</v>
      </c>
      <c r="I1554" s="116">
        <v>6.9903513797245909E-2</v>
      </c>
      <c r="J1554" s="116">
        <v>0.98299489414605734</v>
      </c>
      <c r="K1554" s="48">
        <v>0.23153944190742481</v>
      </c>
      <c r="M1554" s="41">
        <v>552</v>
      </c>
      <c r="N1554" s="116" cm="1">
        <f t="array" ref="N1554:W1554">(TRANSPOSE(MMULT(幕後結果!$AB$37:$AK$46, TRANSPOSE(N553:W553))))</f>
        <v>-2.0908536987577144</v>
      </c>
      <c r="O1554" s="116">
        <v>-1.9992349106889127</v>
      </c>
      <c r="P1554" s="116">
        <v>-0.97251915719664961</v>
      </c>
      <c r="Q1554" s="116">
        <v>-0.10603238576252316</v>
      </c>
      <c r="R1554" s="116">
        <v>-1.6037594211490713</v>
      </c>
      <c r="S1554" s="116">
        <v>-1.257285936501898</v>
      </c>
      <c r="T1554" s="116">
        <v>-6.3916010159475928E-2</v>
      </c>
      <c r="U1554" s="116">
        <v>-0.60990140746765986</v>
      </c>
      <c r="V1554" s="116">
        <v>-1.2534974761277526</v>
      </c>
      <c r="W1554" s="40">
        <v>-0.94733631718941691</v>
      </c>
    </row>
    <row r="1555" spans="1:23" ht="19">
      <c r="A1555" s="85">
        <v>553</v>
      </c>
      <c r="B1555" s="116">
        <v>0.96123667314690753</v>
      </c>
      <c r="C1555" s="116">
        <v>0.50174740542535257</v>
      </c>
      <c r="D1555" s="116">
        <v>0.1396066350442815</v>
      </c>
      <c r="E1555" s="116">
        <v>0.17063999601256952</v>
      </c>
      <c r="F1555" s="116">
        <v>0.78513717250701021</v>
      </c>
      <c r="G1555" s="116">
        <v>0.23286292052622382</v>
      </c>
      <c r="H1555" s="116">
        <v>5.8849580135948765E-2</v>
      </c>
      <c r="I1555" s="116">
        <v>0.85234223365310369</v>
      </c>
      <c r="J1555" s="116">
        <v>0.56408880997526811</v>
      </c>
      <c r="K1555" s="48">
        <v>0.90684862406606026</v>
      </c>
      <c r="M1555" s="41">
        <v>553</v>
      </c>
      <c r="N1555" s="116" cm="1">
        <f t="array" ref="N1555:W1555">(TRANSPOSE(MMULT(幕後結果!$AB$37:$AK$46, TRANSPOSE(N554:W554))))</f>
        <v>-1.1907033888870426</v>
      </c>
      <c r="O1555" s="116">
        <v>-0.70019332540711643</v>
      </c>
      <c r="P1555" s="116">
        <v>-1.8171464420574566</v>
      </c>
      <c r="Q1555" s="116">
        <v>-2.111484180392913</v>
      </c>
      <c r="R1555" s="116">
        <v>-1.3073798290129353</v>
      </c>
      <c r="S1555" s="116">
        <v>-0.88231181601503139</v>
      </c>
      <c r="T1555" s="116">
        <v>-1.3490254691968575</v>
      </c>
      <c r="U1555" s="116">
        <v>-0.6235608136246833</v>
      </c>
      <c r="V1555" s="116">
        <v>-1.6035892790255752</v>
      </c>
      <c r="W1555" s="40">
        <v>-1.2157313024036394</v>
      </c>
    </row>
    <row r="1556" spans="1:23" ht="19">
      <c r="A1556" s="85">
        <v>554</v>
      </c>
      <c r="B1556" s="116">
        <v>0.21496185063440998</v>
      </c>
      <c r="C1556" s="116">
        <v>0.91260607588209464</v>
      </c>
      <c r="D1556" s="116">
        <v>0.74719703671067639</v>
      </c>
      <c r="E1556" s="116">
        <v>0.4534226921389739</v>
      </c>
      <c r="F1556" s="116">
        <v>0.41668342197521158</v>
      </c>
      <c r="G1556" s="116">
        <v>0.28297003806761012</v>
      </c>
      <c r="H1556" s="116">
        <v>9.644976063450339E-2</v>
      </c>
      <c r="I1556" s="116">
        <v>0.59180633083223499</v>
      </c>
      <c r="J1556" s="116">
        <v>0.74875164360707558</v>
      </c>
      <c r="K1556" s="48">
        <v>0.8801786386630559</v>
      </c>
      <c r="M1556" s="41">
        <v>554</v>
      </c>
      <c r="N1556" s="116" cm="1">
        <f t="array" ref="N1556:W1556">(TRANSPOSE(MMULT(幕後結果!$AB$37:$AK$46, TRANSPOSE(N555:W555))))</f>
        <v>-0.37643433434490975</v>
      </c>
      <c r="O1556" s="116">
        <v>-0.60447882328025127</v>
      </c>
      <c r="P1556" s="116">
        <v>-0.30020008719810831</v>
      </c>
      <c r="Q1556" s="116">
        <v>0.69121110259655782</v>
      </c>
      <c r="R1556" s="116">
        <v>0.11646839830803432</v>
      </c>
      <c r="S1556" s="116">
        <v>-7.453887703716755E-2</v>
      </c>
      <c r="T1556" s="116">
        <v>1.2133052679694791</v>
      </c>
      <c r="U1556" s="116">
        <v>-0.2843720119154145</v>
      </c>
      <c r="V1556" s="116">
        <v>0.907694750625331</v>
      </c>
      <c r="W1556" s="40">
        <v>0.90271957464231622</v>
      </c>
    </row>
    <row r="1557" spans="1:23" ht="19">
      <c r="A1557" s="85">
        <v>555</v>
      </c>
      <c r="B1557" s="116">
        <v>0.54675296715543964</v>
      </c>
      <c r="C1557" s="116">
        <v>0.95566435245994019</v>
      </c>
      <c r="D1557" s="116">
        <v>0.20764206436838295</v>
      </c>
      <c r="E1557" s="116">
        <v>0.80658158650934353</v>
      </c>
      <c r="F1557" s="116">
        <v>0.5548872075866933</v>
      </c>
      <c r="G1557" s="116">
        <v>0.73420938178352313</v>
      </c>
      <c r="H1557" s="116">
        <v>0.25478334135646641</v>
      </c>
      <c r="I1557" s="116">
        <v>7.783684145015668E-2</v>
      </c>
      <c r="J1557" s="116">
        <v>0.48176531517652554</v>
      </c>
      <c r="K1557" s="48">
        <v>0.23331280177908265</v>
      </c>
      <c r="M1557" s="41">
        <v>555</v>
      </c>
      <c r="N1557" s="116" cm="1">
        <f t="array" ref="N1557:W1557">(TRANSPOSE(MMULT(幕後結果!$AB$37:$AK$46, TRANSPOSE(N556:W556))))</f>
        <v>-0.6878332690225859</v>
      </c>
      <c r="O1557" s="116">
        <v>-1.4739294282858972E-2</v>
      </c>
      <c r="P1557" s="116">
        <v>-0.61573835064839233</v>
      </c>
      <c r="Q1557" s="116">
        <v>0.23729114624900444</v>
      </c>
      <c r="R1557" s="116">
        <v>-1.7068796739536665</v>
      </c>
      <c r="S1557" s="116">
        <v>0.22502926868726469</v>
      </c>
      <c r="T1557" s="116">
        <v>0.96877758076340326</v>
      </c>
      <c r="U1557" s="116">
        <v>-2.4980275827882465</v>
      </c>
      <c r="V1557" s="116">
        <v>1.4944304088129043</v>
      </c>
      <c r="W1557" s="40">
        <v>-0.72311641947030547</v>
      </c>
    </row>
    <row r="1558" spans="1:23" ht="19">
      <c r="A1558" s="85">
        <v>556</v>
      </c>
      <c r="B1558" s="116">
        <v>0.65694506568915512</v>
      </c>
      <c r="C1558" s="116">
        <v>0.67352604013828277</v>
      </c>
      <c r="D1558" s="116">
        <v>0.65624025722716506</v>
      </c>
      <c r="E1558" s="116">
        <v>0.37063349546240643</v>
      </c>
      <c r="F1558" s="116">
        <v>0.23002213384603154</v>
      </c>
      <c r="G1558" s="116">
        <v>1.7458194329519783E-2</v>
      </c>
      <c r="H1558" s="116">
        <v>0.18429006340966825</v>
      </c>
      <c r="I1558" s="116">
        <v>0.83343763957053341</v>
      </c>
      <c r="J1558" s="116">
        <v>0.32876705084825386</v>
      </c>
      <c r="K1558" s="48">
        <v>0.79933200748713129</v>
      </c>
      <c r="M1558" s="41">
        <v>556</v>
      </c>
      <c r="N1558" s="116" cm="1">
        <f t="array" ref="N1558:W1558">(TRANSPOSE(MMULT(幕後結果!$AB$37:$AK$46, TRANSPOSE(N557:W557))))</f>
        <v>-7.1968561292225661E-2</v>
      </c>
      <c r="O1558" s="116">
        <v>0.44408380299379985</v>
      </c>
      <c r="P1558" s="116">
        <v>0.15153868637555182</v>
      </c>
      <c r="Q1558" s="116">
        <v>1.1141055326203699</v>
      </c>
      <c r="R1558" s="116">
        <v>-0.17311782288638883</v>
      </c>
      <c r="S1558" s="116">
        <v>0.77578584255072414</v>
      </c>
      <c r="T1558" s="116">
        <v>1.6406323582149964</v>
      </c>
      <c r="U1558" s="116">
        <v>1.1738941098387883</v>
      </c>
      <c r="V1558" s="116">
        <v>0.52613987147107832</v>
      </c>
      <c r="W1558" s="40">
        <v>1.6601318058092962</v>
      </c>
    </row>
    <row r="1559" spans="1:23" ht="19">
      <c r="A1559" s="85">
        <v>557</v>
      </c>
      <c r="B1559" s="116">
        <v>0.54461724981167348</v>
      </c>
      <c r="C1559" s="116">
        <v>0.20349658926414227</v>
      </c>
      <c r="D1559" s="116">
        <v>0.39929103174466118</v>
      </c>
      <c r="E1559" s="116">
        <v>0.35187424368463094</v>
      </c>
      <c r="F1559" s="116">
        <v>0.2034013278809661</v>
      </c>
      <c r="G1559" s="116">
        <v>0.24522912645093653</v>
      </c>
      <c r="H1559" s="116">
        <v>0.60939536933095151</v>
      </c>
      <c r="I1559" s="116">
        <v>0.29575751342958045</v>
      </c>
      <c r="J1559" s="116">
        <v>0.20659761646732866</v>
      </c>
      <c r="K1559" s="48">
        <v>0.69596884411429483</v>
      </c>
      <c r="M1559" s="41">
        <v>557</v>
      </c>
      <c r="N1559" s="116" cm="1">
        <f t="array" ref="N1559:W1559">(TRANSPOSE(MMULT(幕後結果!$AB$37:$AK$46, TRANSPOSE(N558:W558))))</f>
        <v>1.1307238326578992</v>
      </c>
      <c r="O1559" s="116">
        <v>0.70337845734229887</v>
      </c>
      <c r="P1559" s="116">
        <v>1.7504484251265153</v>
      </c>
      <c r="Q1559" s="116">
        <v>-4.8480054762163383E-2</v>
      </c>
      <c r="R1559" s="116">
        <v>1.3216804538330935</v>
      </c>
      <c r="S1559" s="116">
        <v>1.778000897372259</v>
      </c>
      <c r="T1559" s="116">
        <v>0.35032271337381632</v>
      </c>
      <c r="U1559" s="116">
        <v>0.45906633958029708</v>
      </c>
      <c r="V1559" s="116">
        <v>1.0216509573512016</v>
      </c>
      <c r="W1559" s="40">
        <v>1.5083151509633532</v>
      </c>
    </row>
    <row r="1560" spans="1:23" ht="19">
      <c r="A1560" s="85">
        <v>558</v>
      </c>
      <c r="B1560" s="116">
        <v>0.32943131290838035</v>
      </c>
      <c r="C1560" s="116">
        <v>0.30588749457496345</v>
      </c>
      <c r="D1560" s="116">
        <v>0.57763769303666401</v>
      </c>
      <c r="E1560" s="116">
        <v>0.31353275492409183</v>
      </c>
      <c r="F1560" s="116">
        <v>1.9288728009419609E-2</v>
      </c>
      <c r="G1560" s="116">
        <v>0.18815082615031775</v>
      </c>
      <c r="H1560" s="116">
        <v>0.52415923025715827</v>
      </c>
      <c r="I1560" s="116">
        <v>0.24065951250577133</v>
      </c>
      <c r="J1560" s="116">
        <v>0.90550986588450866</v>
      </c>
      <c r="K1560" s="48">
        <v>0.70769431660778448</v>
      </c>
      <c r="M1560" s="41">
        <v>558</v>
      </c>
      <c r="N1560" s="116" cm="1">
        <f t="array" ref="N1560:W1560">(TRANSPOSE(MMULT(幕後結果!$AB$37:$AK$46, TRANSPOSE(N559:W559))))</f>
        <v>-0.32004751005485732</v>
      </c>
      <c r="O1560" s="116">
        <v>-7.6655790833171408E-2</v>
      </c>
      <c r="P1560" s="116">
        <v>1.2859581810063592</v>
      </c>
      <c r="Q1560" s="116">
        <v>-1.7057763478596701</v>
      </c>
      <c r="R1560" s="116">
        <v>-0.74889539425293528</v>
      </c>
      <c r="S1560" s="116">
        <v>-1.1269145643306315</v>
      </c>
      <c r="T1560" s="116">
        <v>-7.8253677343972594E-2</v>
      </c>
      <c r="U1560" s="116">
        <v>-1.0217253174187533</v>
      </c>
      <c r="V1560" s="116">
        <v>-0.38316395190922758</v>
      </c>
      <c r="W1560" s="40">
        <v>-3.4628341818661523</v>
      </c>
    </row>
    <row r="1561" spans="1:23" ht="19">
      <c r="A1561" s="85">
        <v>559</v>
      </c>
      <c r="B1561" s="116">
        <v>0.45376788632454845</v>
      </c>
      <c r="C1561" s="116">
        <v>0.83083143722809472</v>
      </c>
      <c r="D1561" s="116">
        <v>0.43367575294507921</v>
      </c>
      <c r="E1561" s="116">
        <v>2.9379275763165014E-2</v>
      </c>
      <c r="F1561" s="116">
        <v>0.55424001752363061</v>
      </c>
      <c r="G1561" s="116">
        <v>0.54417081924158506</v>
      </c>
      <c r="H1561" s="116">
        <v>0.50177243957862427</v>
      </c>
      <c r="I1561" s="116">
        <v>0.85101457886565268</v>
      </c>
      <c r="J1561" s="116">
        <v>0.89127631386459005</v>
      </c>
      <c r="K1561" s="48">
        <v>0.51139762793127508</v>
      </c>
      <c r="M1561" s="41">
        <v>559</v>
      </c>
      <c r="N1561" s="116" cm="1">
        <f t="array" ref="N1561:W1561">(TRANSPOSE(MMULT(幕後結果!$AB$37:$AK$46, TRANSPOSE(N560:W560))))</f>
        <v>-0.53544380086289622</v>
      </c>
      <c r="O1561" s="116">
        <v>-0.73073650753058583</v>
      </c>
      <c r="P1561" s="116">
        <v>-0.60691214057912179</v>
      </c>
      <c r="Q1561" s="116">
        <v>0.27011168717240169</v>
      </c>
      <c r="R1561" s="116">
        <v>-1.2129919803517675</v>
      </c>
      <c r="S1561" s="116">
        <v>-1.1507322086735878</v>
      </c>
      <c r="T1561" s="116">
        <v>0.16295974783882142</v>
      </c>
      <c r="U1561" s="116">
        <v>-0.47779169720519504</v>
      </c>
      <c r="V1561" s="116">
        <v>0.19078497993263493</v>
      </c>
      <c r="W1561" s="40">
        <v>-1.2022366864386613</v>
      </c>
    </row>
    <row r="1562" spans="1:23" ht="19">
      <c r="A1562" s="85">
        <v>560</v>
      </c>
      <c r="B1562" s="116">
        <v>0.24149762829153887</v>
      </c>
      <c r="C1562" s="116">
        <v>0.30579907619679081</v>
      </c>
      <c r="D1562" s="116">
        <v>3.6317124592006866E-2</v>
      </c>
      <c r="E1562" s="116">
        <v>0.11745971696436519</v>
      </c>
      <c r="F1562" s="116">
        <v>0.60321106818170889</v>
      </c>
      <c r="G1562" s="116">
        <v>0.98735559676776186</v>
      </c>
      <c r="H1562" s="116">
        <v>0.94159693717302506</v>
      </c>
      <c r="I1562" s="116">
        <v>0.37960102848431632</v>
      </c>
      <c r="J1562" s="116">
        <v>0.51204059647678379</v>
      </c>
      <c r="K1562" s="48">
        <v>0.50670109077008063</v>
      </c>
      <c r="M1562" s="41">
        <v>560</v>
      </c>
      <c r="N1562" s="116" cm="1">
        <f t="array" ref="N1562:W1562">(TRANSPOSE(MMULT(幕後結果!$AB$37:$AK$46, TRANSPOSE(N561:W561))))</f>
        <v>-0.65311566393103271</v>
      </c>
      <c r="O1562" s="116">
        <v>0.53789447203897323</v>
      </c>
      <c r="P1562" s="116">
        <v>0.62285935743602439</v>
      </c>
      <c r="Q1562" s="116">
        <v>-0.10660999398398779</v>
      </c>
      <c r="R1562" s="116">
        <v>-0.28393537491850501</v>
      </c>
      <c r="S1562" s="116">
        <v>-0.73299864204283605</v>
      </c>
      <c r="T1562" s="116">
        <v>1.4343969728364452</v>
      </c>
      <c r="U1562" s="116">
        <v>-6.8200544169005575E-2</v>
      </c>
      <c r="V1562" s="116">
        <v>2.0421621156332455</v>
      </c>
      <c r="W1562" s="40">
        <v>-8.3883845038986188E-2</v>
      </c>
    </row>
    <row r="1563" spans="1:23" ht="19">
      <c r="A1563" s="85">
        <v>561</v>
      </c>
      <c r="B1563" s="116">
        <v>0.47966112673591188</v>
      </c>
      <c r="C1563" s="116">
        <v>0.92497032693506975</v>
      </c>
      <c r="D1563" s="116">
        <v>0.66004451343931958</v>
      </c>
      <c r="E1563" s="116">
        <v>0.10014033747744766</v>
      </c>
      <c r="F1563" s="116">
        <v>0.45090781259439527</v>
      </c>
      <c r="G1563" s="116">
        <v>0.91623734425134429</v>
      </c>
      <c r="H1563" s="116">
        <v>0.77976724993058233</v>
      </c>
      <c r="I1563" s="116">
        <v>0.62459603363512417</v>
      </c>
      <c r="J1563" s="116">
        <v>0.81548514087815294</v>
      </c>
      <c r="K1563" s="48">
        <v>0.16554118336097967</v>
      </c>
      <c r="M1563" s="41">
        <v>561</v>
      </c>
      <c r="N1563" s="116" cm="1">
        <f t="array" ref="N1563:W1563">(TRANSPOSE(MMULT(幕後結果!$AB$37:$AK$46, TRANSPOSE(N562:W562))))</f>
        <v>-0.42660903983987358</v>
      </c>
      <c r="O1563" s="116">
        <v>-4.0776074501153721</v>
      </c>
      <c r="P1563" s="116">
        <v>-1.4962534719267404</v>
      </c>
      <c r="Q1563" s="116">
        <v>-3.0658827897480521</v>
      </c>
      <c r="R1563" s="116">
        <v>-1.8295511023794684</v>
      </c>
      <c r="S1563" s="116">
        <v>-1.7457436383114839</v>
      </c>
      <c r="T1563" s="116">
        <v>-2.3934287715237259</v>
      </c>
      <c r="U1563" s="116">
        <v>-2.1772383974831997</v>
      </c>
      <c r="V1563" s="116">
        <v>-0.91632600068084535</v>
      </c>
      <c r="W1563" s="40">
        <v>-2.4330704171045476</v>
      </c>
    </row>
    <row r="1564" spans="1:23" ht="19">
      <c r="A1564" s="85">
        <v>562</v>
      </c>
      <c r="B1564" s="116">
        <v>0.6401000759397204</v>
      </c>
      <c r="C1564" s="116">
        <v>0.36597705224028632</v>
      </c>
      <c r="D1564" s="116">
        <v>0.59707198184501475</v>
      </c>
      <c r="E1564" s="116">
        <v>0.35150224216895865</v>
      </c>
      <c r="F1564" s="116">
        <v>2.5934878751082469E-2</v>
      </c>
      <c r="G1564" s="116">
        <v>0.82540027182954723</v>
      </c>
      <c r="H1564" s="116">
        <v>0.43040075850822479</v>
      </c>
      <c r="I1564" s="116">
        <v>0.23292083698899302</v>
      </c>
      <c r="J1564" s="116">
        <v>9.3381324448678082E-2</v>
      </c>
      <c r="K1564" s="48">
        <v>0.12027940139336435</v>
      </c>
      <c r="M1564" s="41">
        <v>562</v>
      </c>
      <c r="N1564" s="116" cm="1">
        <f t="array" ref="N1564:W1564">(TRANSPOSE(MMULT(幕後結果!$AB$37:$AK$46, TRANSPOSE(N563:W563))))</f>
        <v>0.81024294464317481</v>
      </c>
      <c r="O1564" s="116">
        <v>-0.34685741907712075</v>
      </c>
      <c r="P1564" s="116">
        <v>-0.4846253992375657</v>
      </c>
      <c r="Q1564" s="116">
        <v>0.85816069216918323</v>
      </c>
      <c r="R1564" s="116">
        <v>1.5395640726806388</v>
      </c>
      <c r="S1564" s="116">
        <v>-0.15172749081002612</v>
      </c>
      <c r="T1564" s="116">
        <v>0.52539260634003782</v>
      </c>
      <c r="U1564" s="116">
        <v>1.2709497000352474</v>
      </c>
      <c r="V1564" s="116">
        <v>0.34666913398968796</v>
      </c>
      <c r="W1564" s="40">
        <v>1.5331276450165092</v>
      </c>
    </row>
    <row r="1565" spans="1:23" ht="19">
      <c r="A1565" s="85">
        <v>563</v>
      </c>
      <c r="B1565" s="116">
        <v>0.93263492206875309</v>
      </c>
      <c r="C1565" s="116">
        <v>0.5088017996592713</v>
      </c>
      <c r="D1565" s="116">
        <v>0.3722653993315761</v>
      </c>
      <c r="E1565" s="116">
        <v>0.61863127130180939</v>
      </c>
      <c r="F1565" s="116">
        <v>1.1861134404702822E-2</v>
      </c>
      <c r="G1565" s="116">
        <v>0.61236119545404533</v>
      </c>
      <c r="H1565" s="116">
        <v>0.90825641010658198</v>
      </c>
      <c r="I1565" s="116">
        <v>0.90075062160788066</v>
      </c>
      <c r="J1565" s="116">
        <v>2.4976156378417436E-2</v>
      </c>
      <c r="K1565" s="48">
        <v>0.11635514794676394</v>
      </c>
      <c r="M1565" s="41">
        <v>563</v>
      </c>
      <c r="N1565" s="116" cm="1">
        <f t="array" ref="N1565:W1565">(TRANSPOSE(MMULT(幕後結果!$AB$37:$AK$46, TRANSPOSE(N564:W564))))</f>
        <v>1.2684367516013551</v>
      </c>
      <c r="O1565" s="116">
        <v>1.0432322670066259</v>
      </c>
      <c r="P1565" s="116">
        <v>1.9927471013987974</v>
      </c>
      <c r="Q1565" s="116">
        <v>-0.13223000240876809</v>
      </c>
      <c r="R1565" s="116">
        <v>-0.43351560674207401</v>
      </c>
      <c r="S1565" s="116">
        <v>0.26311977337748949</v>
      </c>
      <c r="T1565" s="116">
        <v>-1.092147805962566</v>
      </c>
      <c r="U1565" s="116">
        <v>-0.23235280735531333</v>
      </c>
      <c r="V1565" s="116">
        <v>-0.55734978229455123</v>
      </c>
      <c r="W1565" s="40">
        <v>-0.15739573029878701</v>
      </c>
    </row>
    <row r="1566" spans="1:23" ht="19">
      <c r="A1566" s="85">
        <v>564</v>
      </c>
      <c r="B1566" s="116">
        <v>0.88211619342489778</v>
      </c>
      <c r="C1566" s="116">
        <v>0.40433809902515239</v>
      </c>
      <c r="D1566" s="116">
        <v>0.70149522521171526</v>
      </c>
      <c r="E1566" s="116">
        <v>0.67384997183455875</v>
      </c>
      <c r="F1566" s="116">
        <v>0.37941543063403294</v>
      </c>
      <c r="G1566" s="116">
        <v>0.38978563731518356</v>
      </c>
      <c r="H1566" s="116">
        <v>6.3279795052650023E-2</v>
      </c>
      <c r="I1566" s="116">
        <v>0.92030082778764299</v>
      </c>
      <c r="J1566" s="116">
        <v>5.6252775187402237E-2</v>
      </c>
      <c r="K1566" s="48">
        <v>0.54769342972717783</v>
      </c>
      <c r="M1566" s="41">
        <v>564</v>
      </c>
      <c r="N1566" s="116" cm="1">
        <f t="array" ref="N1566:W1566">(TRANSPOSE(MMULT(幕後結果!$AB$37:$AK$46, TRANSPOSE(N565:W565))))</f>
        <v>-0.34145005347798174</v>
      </c>
      <c r="O1566" s="116">
        <v>-0.66205285226438793</v>
      </c>
      <c r="P1566" s="116">
        <v>-0.9606671519537836</v>
      </c>
      <c r="Q1566" s="116">
        <v>-0.21504911971881818</v>
      </c>
      <c r="R1566" s="116">
        <v>-7.9009340021419489E-2</v>
      </c>
      <c r="S1566" s="116">
        <v>-3.1305958063589245</v>
      </c>
      <c r="T1566" s="116">
        <v>0.98531268494441726</v>
      </c>
      <c r="U1566" s="116">
        <v>-2.0460892904834225</v>
      </c>
      <c r="V1566" s="116">
        <v>-0.41595939502229318</v>
      </c>
      <c r="W1566" s="40">
        <v>-0.40719302866279961</v>
      </c>
    </row>
    <row r="1567" spans="1:23" ht="19">
      <c r="A1567" s="85">
        <v>565</v>
      </c>
      <c r="B1567" s="116">
        <v>0.71394461514354002</v>
      </c>
      <c r="C1567" s="116">
        <v>0.52913703128356526</v>
      </c>
      <c r="D1567" s="116">
        <v>0.46732274615278269</v>
      </c>
      <c r="E1567" s="116">
        <v>0.72438122279743511</v>
      </c>
      <c r="F1567" s="116">
        <v>0.55815957259386151</v>
      </c>
      <c r="G1567" s="116">
        <v>0.33221054903015657</v>
      </c>
      <c r="H1567" s="116">
        <v>0.96572979363617506</v>
      </c>
      <c r="I1567" s="116">
        <v>0.19440430092270988</v>
      </c>
      <c r="J1567" s="116">
        <v>0.72059204002165034</v>
      </c>
      <c r="K1567" s="48">
        <v>0.40753749044825738</v>
      </c>
      <c r="M1567" s="41">
        <v>565</v>
      </c>
      <c r="N1567" s="116" cm="1">
        <f t="array" ref="N1567:W1567">(TRANSPOSE(MMULT(幕後結果!$AB$37:$AK$46, TRANSPOSE(N566:W566))))</f>
        <v>-0.19434506446978667</v>
      </c>
      <c r="O1567" s="116">
        <v>-0.63850588494435789</v>
      </c>
      <c r="P1567" s="116">
        <v>0.28325884630859466</v>
      </c>
      <c r="Q1567" s="116">
        <v>-1.1448166139279694</v>
      </c>
      <c r="R1567" s="116">
        <v>0.23451793302851903</v>
      </c>
      <c r="S1567" s="116">
        <v>-0.3053719220945339</v>
      </c>
      <c r="T1567" s="116">
        <v>1.2715826993366162</v>
      </c>
      <c r="U1567" s="116">
        <v>0.48033535395058102</v>
      </c>
      <c r="V1567" s="116">
        <v>-0.22037729877964407</v>
      </c>
      <c r="W1567" s="40">
        <v>-0.6758634887647148</v>
      </c>
    </row>
    <row r="1568" spans="1:23" ht="19">
      <c r="A1568" s="85">
        <v>566</v>
      </c>
      <c r="B1568" s="116">
        <v>0.26899130172643604</v>
      </c>
      <c r="C1568" s="116">
        <v>0.631977119246526</v>
      </c>
      <c r="D1568" s="116">
        <v>0.53931030112614731</v>
      </c>
      <c r="E1568" s="116">
        <v>0.26307218793719955</v>
      </c>
      <c r="F1568" s="116">
        <v>0.86750682212182961</v>
      </c>
      <c r="G1568" s="116">
        <v>0.98301850974792204</v>
      </c>
      <c r="H1568" s="116">
        <v>0.18373883786967071</v>
      </c>
      <c r="I1568" s="116">
        <v>0.55828241572385928</v>
      </c>
      <c r="J1568" s="116">
        <v>0.54940301312685591</v>
      </c>
      <c r="K1568" s="48">
        <v>0.43535399363779348</v>
      </c>
      <c r="M1568" s="41">
        <v>566</v>
      </c>
      <c r="N1568" s="116" cm="1">
        <f t="array" ref="N1568:W1568">(TRANSPOSE(MMULT(幕後結果!$AB$37:$AK$46, TRANSPOSE(N567:W567))))</f>
        <v>-0.8640784066353181</v>
      </c>
      <c r="O1568" s="116">
        <v>1.4362738248536919</v>
      </c>
      <c r="P1568" s="116">
        <v>1.3793413895993116</v>
      </c>
      <c r="Q1568" s="116">
        <v>0.3501006596482078</v>
      </c>
      <c r="R1568" s="116">
        <v>0.35837039412649013</v>
      </c>
      <c r="S1568" s="116">
        <v>1.7953077885448812</v>
      </c>
      <c r="T1568" s="116">
        <v>0.34886898394240629</v>
      </c>
      <c r="U1568" s="116">
        <v>2.0357227822763018</v>
      </c>
      <c r="V1568" s="116">
        <v>0.30422022491516554</v>
      </c>
      <c r="W1568" s="40">
        <v>1.0416957475217203</v>
      </c>
    </row>
    <row r="1569" spans="1:23" ht="19">
      <c r="A1569" s="85">
        <v>567</v>
      </c>
      <c r="B1569" s="116">
        <v>0.30928116200960032</v>
      </c>
      <c r="C1569" s="116">
        <v>0.47338482914407343</v>
      </c>
      <c r="D1569" s="116">
        <v>0.41876196689088596</v>
      </c>
      <c r="E1569" s="116">
        <v>0.54438821777383017</v>
      </c>
      <c r="F1569" s="116">
        <v>0.81066969964291657</v>
      </c>
      <c r="G1569" s="116">
        <v>0.94770669796458562</v>
      </c>
      <c r="H1569" s="116">
        <v>0.85570878797460126</v>
      </c>
      <c r="I1569" s="116">
        <v>0.28276646439463415</v>
      </c>
      <c r="J1569" s="116">
        <v>0.74211533970994914</v>
      </c>
      <c r="K1569" s="48">
        <v>0.25620696261059495</v>
      </c>
      <c r="M1569" s="41">
        <v>567</v>
      </c>
      <c r="N1569" s="116" cm="1">
        <f t="array" ref="N1569:W1569">(TRANSPOSE(MMULT(幕後結果!$AB$37:$AK$46, TRANSPOSE(N568:W568))))</f>
        <v>0.60806624534443154</v>
      </c>
      <c r="O1569" s="116">
        <v>-3.2922738473966373E-2</v>
      </c>
      <c r="P1569" s="116">
        <v>-0.23140425392612174</v>
      </c>
      <c r="Q1569" s="116">
        <v>-0.47577986478009804</v>
      </c>
      <c r="R1569" s="116">
        <v>-0.85465682641271978</v>
      </c>
      <c r="S1569" s="116">
        <v>-3.3949021534721652E-2</v>
      </c>
      <c r="T1569" s="116">
        <v>0.10921639857983945</v>
      </c>
      <c r="U1569" s="116">
        <v>-0.13664787951225921</v>
      </c>
      <c r="V1569" s="116">
        <v>0.41810626746042062</v>
      </c>
      <c r="W1569" s="40">
        <v>0.297588567339235</v>
      </c>
    </row>
    <row r="1570" spans="1:23" ht="19">
      <c r="A1570" s="85">
        <v>568</v>
      </c>
      <c r="B1570" s="116">
        <v>0.51230578569449392</v>
      </c>
      <c r="C1570" s="116">
        <v>0.90568246231142813</v>
      </c>
      <c r="D1570" s="116">
        <v>4.8588852838762797E-2</v>
      </c>
      <c r="E1570" s="116">
        <v>0.43881414907868033</v>
      </c>
      <c r="F1570" s="116">
        <v>0.16230032227146252</v>
      </c>
      <c r="G1570" s="116">
        <v>0.99271736281598311</v>
      </c>
      <c r="H1570" s="116">
        <v>0.44996894566317303</v>
      </c>
      <c r="I1570" s="116">
        <v>3.0893495418158334E-2</v>
      </c>
      <c r="J1570" s="116">
        <v>0.67576331975541692</v>
      </c>
      <c r="K1570" s="48">
        <v>0.14998985105546758</v>
      </c>
      <c r="M1570" s="41">
        <v>568</v>
      </c>
      <c r="N1570" s="116" cm="1">
        <f t="array" ref="N1570:W1570">(TRANSPOSE(MMULT(幕後結果!$AB$37:$AK$46, TRANSPOSE(N569:W569))))</f>
        <v>-1.2059724661021687</v>
      </c>
      <c r="O1570" s="116">
        <v>-0.39916139005518636</v>
      </c>
      <c r="P1570" s="116">
        <v>-1.3257620594802535</v>
      </c>
      <c r="Q1570" s="116">
        <v>1.1864367281617745</v>
      </c>
      <c r="R1570" s="116">
        <v>-0.62176825930858937</v>
      </c>
      <c r="S1570" s="116">
        <v>-0.95244373424370055</v>
      </c>
      <c r="T1570" s="116">
        <v>9.2793952949731195E-2</v>
      </c>
      <c r="U1570" s="116">
        <v>1.3110885809988895</v>
      </c>
      <c r="V1570" s="116">
        <v>-1.0048472653629175</v>
      </c>
      <c r="W1570" s="40">
        <v>0.93052882398191827</v>
      </c>
    </row>
    <row r="1571" spans="1:23" ht="19">
      <c r="A1571" s="85">
        <v>569</v>
      </c>
      <c r="B1571" s="116">
        <v>0.32142208354470192</v>
      </c>
      <c r="C1571" s="116">
        <v>0.91022646146674191</v>
      </c>
      <c r="D1571" s="116">
        <v>4.1790710593566871E-2</v>
      </c>
      <c r="E1571" s="116">
        <v>0.62864150483277292</v>
      </c>
      <c r="F1571" s="116">
        <v>0.4895355191696682</v>
      </c>
      <c r="G1571" s="116">
        <v>0.41871762214802488</v>
      </c>
      <c r="H1571" s="116">
        <v>5.583394090514826E-2</v>
      </c>
      <c r="I1571" s="116">
        <v>0.34365529513798365</v>
      </c>
      <c r="J1571" s="116">
        <v>0.43206652355375064</v>
      </c>
      <c r="K1571" s="48">
        <v>0.59436762377680363</v>
      </c>
      <c r="M1571" s="41">
        <v>569</v>
      </c>
      <c r="N1571" s="116" cm="1">
        <f t="array" ref="N1571:W1571">(TRANSPOSE(MMULT(幕後結果!$AB$37:$AK$46, TRANSPOSE(N570:W570))))</f>
        <v>-0.46174821280356909</v>
      </c>
      <c r="O1571" s="116">
        <v>-1.4023947968914019</v>
      </c>
      <c r="P1571" s="116">
        <v>-0.37266179796290649</v>
      </c>
      <c r="Q1571" s="116">
        <v>2.2717627447462059</v>
      </c>
      <c r="R1571" s="116">
        <v>-8.793300331831555E-2</v>
      </c>
      <c r="S1571" s="116">
        <v>5.2992847790536493E-3</v>
      </c>
      <c r="T1571" s="116">
        <v>0.10567216614065356</v>
      </c>
      <c r="U1571" s="116">
        <v>-5.8417103410471016E-2</v>
      </c>
      <c r="V1571" s="116">
        <v>0.22843961505859695</v>
      </c>
      <c r="W1571" s="40">
        <v>-0.32637841751171226</v>
      </c>
    </row>
    <row r="1572" spans="1:23" ht="19">
      <c r="A1572" s="85">
        <v>570</v>
      </c>
      <c r="B1572" s="116">
        <v>0.55861204753087534</v>
      </c>
      <c r="C1572" s="116">
        <v>0.27720611319695476</v>
      </c>
      <c r="D1572" s="116">
        <v>0.5040848342581401</v>
      </c>
      <c r="E1572" s="116">
        <v>0.22559386831134165</v>
      </c>
      <c r="F1572" s="116">
        <v>0.45961098909895215</v>
      </c>
      <c r="G1572" s="116">
        <v>0.52819142252607088</v>
      </c>
      <c r="H1572" s="116">
        <v>0.94057992134664237</v>
      </c>
      <c r="I1572" s="116">
        <v>0.76999132041248419</v>
      </c>
      <c r="J1572" s="116">
        <v>0.53310006396322707</v>
      </c>
      <c r="K1572" s="48">
        <v>0.54644101190659455</v>
      </c>
      <c r="M1572" s="41">
        <v>570</v>
      </c>
      <c r="N1572" s="116" cm="1">
        <f t="array" ref="N1572:W1572">(TRANSPOSE(MMULT(幕後結果!$AB$37:$AK$46, TRANSPOSE(N571:W571))))</f>
        <v>1.1178575521501711E-2</v>
      </c>
      <c r="O1572" s="116">
        <v>1.1072438706286249</v>
      </c>
      <c r="P1572" s="116">
        <v>1.1162372671100171</v>
      </c>
      <c r="Q1572" s="116">
        <v>-0.35369213788555709</v>
      </c>
      <c r="R1572" s="116">
        <v>-0.64032021577518849</v>
      </c>
      <c r="S1572" s="116">
        <v>1.7638436512103153</v>
      </c>
      <c r="T1572" s="116">
        <v>0.86283891277916847</v>
      </c>
      <c r="U1572" s="116">
        <v>-0.57696712127040983</v>
      </c>
      <c r="V1572" s="116">
        <v>0.94489876793568595</v>
      </c>
      <c r="W1572" s="40">
        <v>-1.0337372668689169</v>
      </c>
    </row>
    <row r="1573" spans="1:23" ht="19">
      <c r="A1573" s="85">
        <v>571</v>
      </c>
      <c r="B1573" s="116">
        <v>0.42403754057800636</v>
      </c>
      <c r="C1573" s="116">
        <v>0.72074911207417758</v>
      </c>
      <c r="D1573" s="116">
        <v>0.2072099040962998</v>
      </c>
      <c r="E1573" s="116">
        <v>0.89749320143660261</v>
      </c>
      <c r="F1573" s="116">
        <v>0.56911548655852373</v>
      </c>
      <c r="G1573" s="116">
        <v>0.44358687167234701</v>
      </c>
      <c r="H1573" s="116">
        <v>0.16778486649166502</v>
      </c>
      <c r="I1573" s="116">
        <v>0.70782841764317195</v>
      </c>
      <c r="J1573" s="116">
        <v>4.1205580143823362E-2</v>
      </c>
      <c r="K1573" s="48">
        <v>0.67863602204311424</v>
      </c>
      <c r="M1573" s="41">
        <v>571</v>
      </c>
      <c r="N1573" s="116" cm="1">
        <f t="array" ref="N1573:W1573">(TRANSPOSE(MMULT(幕後結果!$AB$37:$AK$46, TRANSPOSE(N572:W572))))</f>
        <v>1.0165086578181568</v>
      </c>
      <c r="O1573" s="116">
        <v>-0.76882069784902773</v>
      </c>
      <c r="P1573" s="116">
        <v>0.19891739244701789</v>
      </c>
      <c r="Q1573" s="116">
        <v>-1.3888137308790858</v>
      </c>
      <c r="R1573" s="116">
        <v>0.66778454939485432</v>
      </c>
      <c r="S1573" s="116">
        <v>-3.1040071799541338E-2</v>
      </c>
      <c r="T1573" s="116">
        <v>-0.6605488573429884</v>
      </c>
      <c r="U1573" s="116">
        <v>2.4771628911538146</v>
      </c>
      <c r="V1573" s="116">
        <v>-1.1032516696350174</v>
      </c>
      <c r="W1573" s="40">
        <v>0.46596555944370921</v>
      </c>
    </row>
    <row r="1574" spans="1:23" ht="19">
      <c r="A1574" s="85">
        <v>572</v>
      </c>
      <c r="B1574" s="116">
        <v>0.99599697277608179</v>
      </c>
      <c r="C1574" s="116">
        <v>0.41480252448731125</v>
      </c>
      <c r="D1574" s="116">
        <v>0.50887862348630075</v>
      </c>
      <c r="E1574" s="116">
        <v>0.45055886218912455</v>
      </c>
      <c r="F1574" s="116">
        <v>0.13869578186571929</v>
      </c>
      <c r="G1574" s="116">
        <v>0.72117212572304878</v>
      </c>
      <c r="H1574" s="116">
        <v>0.79504505465134256</v>
      </c>
      <c r="I1574" s="116">
        <v>0.66003983243868114</v>
      </c>
      <c r="J1574" s="116">
        <v>0.51128042796798145</v>
      </c>
      <c r="K1574" s="48">
        <v>0.27341097349836319</v>
      </c>
      <c r="M1574" s="41">
        <v>572</v>
      </c>
      <c r="N1574" s="116" cm="1">
        <f t="array" ref="N1574:W1574">(TRANSPOSE(MMULT(幕後結果!$AB$37:$AK$46, TRANSPOSE(N573:W573))))</f>
        <v>1.135308638165111</v>
      </c>
      <c r="O1574" s="116">
        <v>1.1153772261652035</v>
      </c>
      <c r="P1574" s="116">
        <v>-3.3878567562532602E-2</v>
      </c>
      <c r="Q1574" s="116">
        <v>7.5139263148032376E-2</v>
      </c>
      <c r="R1574" s="116">
        <v>1.342457884037072</v>
      </c>
      <c r="S1574" s="116">
        <v>1.4712090492233592</v>
      </c>
      <c r="T1574" s="116">
        <v>0.60052302447746775</v>
      </c>
      <c r="U1574" s="116">
        <v>5.6209396142058554E-2</v>
      </c>
      <c r="V1574" s="116">
        <v>9.337321128301268E-3</v>
      </c>
      <c r="W1574" s="40">
        <v>-0.19741432232641742</v>
      </c>
    </row>
    <row r="1575" spans="1:23" ht="19">
      <c r="A1575" s="85">
        <v>573</v>
      </c>
      <c r="B1575" s="116">
        <v>0.48424067462697695</v>
      </c>
      <c r="C1575" s="116">
        <v>0.30894226879100395</v>
      </c>
      <c r="D1575" s="116">
        <v>0.9876488375598993</v>
      </c>
      <c r="E1575" s="116">
        <v>0.7952726716647287</v>
      </c>
      <c r="F1575" s="116">
        <v>0.15696170084960293</v>
      </c>
      <c r="G1575" s="116">
        <v>0.41679310413742487</v>
      </c>
      <c r="H1575" s="116">
        <v>0.72770388540621922</v>
      </c>
      <c r="I1575" s="116">
        <v>0.26654019740244594</v>
      </c>
      <c r="J1575" s="116">
        <v>0.21398792026606905</v>
      </c>
      <c r="K1575" s="48">
        <v>0.34794744703794911</v>
      </c>
      <c r="M1575" s="41">
        <v>573</v>
      </c>
      <c r="N1575" s="116" cm="1">
        <f t="array" ref="N1575:W1575">(TRANSPOSE(MMULT(幕後結果!$AB$37:$AK$46, TRANSPOSE(N574:W574))))</f>
        <v>1.2407189708848734</v>
      </c>
      <c r="O1575" s="116">
        <v>1.082588360345675</v>
      </c>
      <c r="P1575" s="116">
        <v>0.95667466108983357</v>
      </c>
      <c r="Q1575" s="116">
        <v>-0.17709286466921592</v>
      </c>
      <c r="R1575" s="116">
        <v>0.74604767891519785</v>
      </c>
      <c r="S1575" s="116">
        <v>4.8280283534056723E-2</v>
      </c>
      <c r="T1575" s="116">
        <v>-0.81782094508979042</v>
      </c>
      <c r="U1575" s="116">
        <v>-0.27700565266608773</v>
      </c>
      <c r="V1575" s="116">
        <v>0.3530167903047835</v>
      </c>
      <c r="W1575" s="40">
        <v>-0.19801276254128439</v>
      </c>
    </row>
    <row r="1576" spans="1:23" ht="19">
      <c r="A1576" s="85">
        <v>574</v>
      </c>
      <c r="B1576" s="116">
        <v>0.4742599908326981</v>
      </c>
      <c r="C1576" s="116">
        <v>0.60440015159771932</v>
      </c>
      <c r="D1576" s="116">
        <v>8.712962079042752E-2</v>
      </c>
      <c r="E1576" s="116">
        <v>0.70717700436833453</v>
      </c>
      <c r="F1576" s="116">
        <v>0.41734758460373822</v>
      </c>
      <c r="G1576" s="116">
        <v>0.74371337598429532</v>
      </c>
      <c r="H1576" s="116">
        <v>0.93510872768133657</v>
      </c>
      <c r="I1576" s="116">
        <v>0.45187595035581074</v>
      </c>
      <c r="J1576" s="116">
        <v>8.2090071851676605E-2</v>
      </c>
      <c r="K1576" s="48">
        <v>0.46126797853703083</v>
      </c>
      <c r="M1576" s="41">
        <v>574</v>
      </c>
      <c r="N1576" s="116" cm="1">
        <f t="array" ref="N1576:W1576">(TRANSPOSE(MMULT(幕後結果!$AB$37:$AK$46, TRANSPOSE(N575:W575))))</f>
        <v>0.45668657033385363</v>
      </c>
      <c r="O1576" s="116">
        <v>0.68599853061418026</v>
      </c>
      <c r="P1576" s="116">
        <v>-2.4874946666828157E-2</v>
      </c>
      <c r="Q1576" s="116">
        <v>0.8889123070681153</v>
      </c>
      <c r="R1576" s="116">
        <v>1.2121552469349317</v>
      </c>
      <c r="S1576" s="116">
        <v>2.4141937851384694</v>
      </c>
      <c r="T1576" s="116">
        <v>1.3444138674044916</v>
      </c>
      <c r="U1576" s="116">
        <v>1.3822300216148973</v>
      </c>
      <c r="V1576" s="116">
        <v>1.8328995392605218</v>
      </c>
      <c r="W1576" s="40">
        <v>1.2945002931414578</v>
      </c>
    </row>
    <row r="1577" spans="1:23" ht="19">
      <c r="A1577" s="85">
        <v>575</v>
      </c>
      <c r="B1577" s="116">
        <v>0.33994032216490044</v>
      </c>
      <c r="C1577" s="116">
        <v>0.71808949035544289</v>
      </c>
      <c r="D1577" s="116">
        <v>0.4614832509975324</v>
      </c>
      <c r="E1577" s="116">
        <v>0.54552145267023167</v>
      </c>
      <c r="F1577" s="116">
        <v>0.65184778216683803</v>
      </c>
      <c r="G1577" s="116">
        <v>0.55582052413537686</v>
      </c>
      <c r="H1577" s="116">
        <v>0.20151522233114383</v>
      </c>
      <c r="I1577" s="116">
        <v>9.0610045195633759E-2</v>
      </c>
      <c r="J1577" s="116">
        <v>0.49899060771270354</v>
      </c>
      <c r="K1577" s="48">
        <v>0.97895463536711458</v>
      </c>
      <c r="M1577" s="41">
        <v>575</v>
      </c>
      <c r="N1577" s="116" cm="1">
        <f t="array" ref="N1577:W1577">(TRANSPOSE(MMULT(幕後結果!$AB$37:$AK$46, TRANSPOSE(N576:W576))))</f>
        <v>-0.83892521037460077</v>
      </c>
      <c r="O1577" s="116">
        <v>-1.2314462965738029</v>
      </c>
      <c r="P1577" s="116">
        <v>-0.61593444691806287</v>
      </c>
      <c r="Q1577" s="116">
        <v>-0.9499255286618935</v>
      </c>
      <c r="R1577" s="116">
        <v>-0.61368750461710442</v>
      </c>
      <c r="S1577" s="116">
        <v>-0.27992810986465844</v>
      </c>
      <c r="T1577" s="116">
        <v>1.6618900966049819</v>
      </c>
      <c r="U1577" s="116">
        <v>-0.44916655266076344</v>
      </c>
      <c r="V1577" s="116">
        <v>2.8667439536167918</v>
      </c>
      <c r="W1577" s="40">
        <v>-0.90149982398305273</v>
      </c>
    </row>
    <row r="1578" spans="1:23" ht="19">
      <c r="A1578" s="85">
        <v>576</v>
      </c>
      <c r="B1578" s="116">
        <v>0.94080311030486352</v>
      </c>
      <c r="C1578" s="116">
        <v>0.78085687580502228</v>
      </c>
      <c r="D1578" s="116">
        <v>0.22511418334592248</v>
      </c>
      <c r="E1578" s="116">
        <v>0.87984198273949055</v>
      </c>
      <c r="F1578" s="116">
        <v>0.37261179183216342</v>
      </c>
      <c r="G1578" s="116">
        <v>9.2526707722286883E-3</v>
      </c>
      <c r="H1578" s="116">
        <v>0.95853246667090786</v>
      </c>
      <c r="I1578" s="116">
        <v>3.6658993788224903E-2</v>
      </c>
      <c r="J1578" s="116">
        <v>2.9952123113641704E-2</v>
      </c>
      <c r="K1578" s="48">
        <v>0.3207724562612202</v>
      </c>
      <c r="M1578" s="41">
        <v>576</v>
      </c>
      <c r="N1578" s="116" cm="1">
        <f t="array" ref="N1578:W1578">(TRANSPOSE(MMULT(幕後結果!$AB$37:$AK$46, TRANSPOSE(N577:W577))))</f>
        <v>0.52609549585010174</v>
      </c>
      <c r="O1578" s="116">
        <v>1.9410721067597041</v>
      </c>
      <c r="P1578" s="116">
        <v>2.66138236866529</v>
      </c>
      <c r="Q1578" s="116">
        <v>-8.0096780448716431E-2</v>
      </c>
      <c r="R1578" s="116">
        <v>1.4332392811065096</v>
      </c>
      <c r="S1578" s="116">
        <v>0.14055633800296463</v>
      </c>
      <c r="T1578" s="116">
        <v>-0.27996782121478581</v>
      </c>
      <c r="U1578" s="116">
        <v>1.0125849787466146</v>
      </c>
      <c r="V1578" s="116">
        <v>1.0307867326796389</v>
      </c>
      <c r="W1578" s="40">
        <v>1.34760744104615</v>
      </c>
    </row>
    <row r="1579" spans="1:23" ht="19">
      <c r="A1579" s="85">
        <v>577</v>
      </c>
      <c r="B1579" s="116">
        <v>0.57131332074804764</v>
      </c>
      <c r="C1579" s="116">
        <v>0.37497748821429777</v>
      </c>
      <c r="D1579" s="116">
        <v>0.70366503239568812</v>
      </c>
      <c r="E1579" s="116">
        <v>0.67903299909785497</v>
      </c>
      <c r="F1579" s="116">
        <v>0.68405352864469937</v>
      </c>
      <c r="G1579" s="116">
        <v>0.64220956934046258</v>
      </c>
      <c r="H1579" s="116">
        <v>4.193470078146988E-2</v>
      </c>
      <c r="I1579" s="116">
        <v>0.58207168630622896</v>
      </c>
      <c r="J1579" s="116">
        <v>0.51815148183789761</v>
      </c>
      <c r="K1579" s="48">
        <v>0.50553827979879107</v>
      </c>
      <c r="M1579" s="41">
        <v>577</v>
      </c>
      <c r="N1579" s="116" cm="1">
        <f t="array" ref="N1579:W1579">(TRANSPOSE(MMULT(幕後結果!$AB$37:$AK$46, TRANSPOSE(N578:W578))))</f>
        <v>0.18523290543831322</v>
      </c>
      <c r="O1579" s="116">
        <v>0.15349218566834652</v>
      </c>
      <c r="P1579" s="116">
        <v>-6.432125558507662E-2</v>
      </c>
      <c r="Q1579" s="116">
        <v>-0.43233260921195216</v>
      </c>
      <c r="R1579" s="116">
        <v>0.23505654688046734</v>
      </c>
      <c r="S1579" s="116">
        <v>-1.1245693541903667</v>
      </c>
      <c r="T1579" s="116">
        <v>-1.7966074355599506</v>
      </c>
      <c r="U1579" s="116">
        <v>-0.76816934937122605</v>
      </c>
      <c r="V1579" s="116">
        <v>-1.3229057433462053</v>
      </c>
      <c r="W1579" s="40">
        <v>-1.7736141940498364</v>
      </c>
    </row>
    <row r="1580" spans="1:23" ht="19">
      <c r="A1580" s="85">
        <v>578</v>
      </c>
      <c r="B1580" s="116">
        <v>0.5750748033771198</v>
      </c>
      <c r="C1580" s="116">
        <v>0.44943669497724925</v>
      </c>
      <c r="D1580" s="116">
        <v>0.18883690594829194</v>
      </c>
      <c r="E1580" s="116">
        <v>0.27587002613207412</v>
      </c>
      <c r="F1580" s="116">
        <v>0.92810074112018737</v>
      </c>
      <c r="G1580" s="116">
        <v>0.63773022341203722</v>
      </c>
      <c r="H1580" s="116">
        <v>0.94373300369342306</v>
      </c>
      <c r="I1580" s="116">
        <v>0.99113773791517579</v>
      </c>
      <c r="J1580" s="116">
        <v>0.38758843521973763</v>
      </c>
      <c r="K1580" s="48">
        <v>0.37876380385018749</v>
      </c>
      <c r="M1580" s="41">
        <v>578</v>
      </c>
      <c r="N1580" s="116" cm="1">
        <f t="array" ref="N1580:W1580">(TRANSPOSE(MMULT(幕後結果!$AB$37:$AK$46, TRANSPOSE(N579:W579))))</f>
        <v>0.46237143769855843</v>
      </c>
      <c r="O1580" s="116">
        <v>1.5381690232552556</v>
      </c>
      <c r="P1580" s="116">
        <v>1.2823462569118287</v>
      </c>
      <c r="Q1580" s="116">
        <v>9.7760702313827164E-3</v>
      </c>
      <c r="R1580" s="116">
        <v>-0.20067001909945364</v>
      </c>
      <c r="S1580" s="116">
        <v>-0.3622996822693525</v>
      </c>
      <c r="T1580" s="116">
        <v>-0.29640888300070051</v>
      </c>
      <c r="U1580" s="116">
        <v>1.1067158287966767</v>
      </c>
      <c r="V1580" s="116">
        <v>5.4471029266780213E-2</v>
      </c>
      <c r="W1580" s="40">
        <v>-0.28715530945421319</v>
      </c>
    </row>
    <row r="1581" spans="1:23" ht="19">
      <c r="A1581" s="85">
        <v>579</v>
      </c>
      <c r="B1581" s="116">
        <v>0.39546492629483598</v>
      </c>
      <c r="C1581" s="116">
        <v>0.6557625538078673</v>
      </c>
      <c r="D1581" s="116">
        <v>0.47982616461077132</v>
      </c>
      <c r="E1581" s="116">
        <v>0.24530296802437701</v>
      </c>
      <c r="F1581" s="116">
        <v>0.37635549201064666</v>
      </c>
      <c r="G1581" s="116">
        <v>0.14976270864465446</v>
      </c>
      <c r="H1581" s="116">
        <v>0.64577263776847893</v>
      </c>
      <c r="I1581" s="116">
        <v>0.90594657790730437</v>
      </c>
      <c r="J1581" s="116">
        <v>7.4920180333949427E-2</v>
      </c>
      <c r="K1581" s="48">
        <v>0.82425673863402937</v>
      </c>
      <c r="M1581" s="41">
        <v>579</v>
      </c>
      <c r="N1581" s="116" cm="1">
        <f t="array" ref="N1581:W1581">(TRANSPOSE(MMULT(幕後結果!$AB$37:$AK$46, TRANSPOSE(N580:W580))))</f>
        <v>-0.61790692758574717</v>
      </c>
      <c r="O1581" s="116">
        <v>-0.59213067378265172</v>
      </c>
      <c r="P1581" s="116">
        <v>-0.60174746450515404</v>
      </c>
      <c r="Q1581" s="116">
        <v>-8.9430398129541705E-2</v>
      </c>
      <c r="R1581" s="116">
        <v>-0.99256837060049274</v>
      </c>
      <c r="S1581" s="116">
        <v>0.12043295140379151</v>
      </c>
      <c r="T1581" s="116">
        <v>0.82702034442446659</v>
      </c>
      <c r="U1581" s="116">
        <v>-0.99380202152273023</v>
      </c>
      <c r="V1581" s="116">
        <v>0.95329989242360136</v>
      </c>
      <c r="W1581" s="40">
        <v>0.31482567683615709</v>
      </c>
    </row>
    <row r="1582" spans="1:23" ht="19">
      <c r="A1582" s="85">
        <v>580</v>
      </c>
      <c r="B1582" s="116">
        <v>0.57853455437261547</v>
      </c>
      <c r="C1582" s="116">
        <v>0.31322763794449582</v>
      </c>
      <c r="D1582" s="116">
        <v>0.25749799043160237</v>
      </c>
      <c r="E1582" s="116">
        <v>0.19484248474054944</v>
      </c>
      <c r="F1582" s="116">
        <v>0.28762707781328878</v>
      </c>
      <c r="G1582" s="116">
        <v>0.49226747381859859</v>
      </c>
      <c r="H1582" s="116">
        <v>0.7566774115200654</v>
      </c>
      <c r="I1582" s="116">
        <v>0.94659911304566657</v>
      </c>
      <c r="J1582" s="116">
        <v>0.3129091539161768</v>
      </c>
      <c r="K1582" s="48">
        <v>0.55132628883574353</v>
      </c>
      <c r="M1582" s="41">
        <v>580</v>
      </c>
      <c r="N1582" s="116" cm="1">
        <f t="array" ref="N1582:W1582">(TRANSPOSE(MMULT(幕後結果!$AB$37:$AK$46, TRANSPOSE(N581:W581))))</f>
        <v>-0.60954914436568042</v>
      </c>
      <c r="O1582" s="116">
        <v>-0.4461977327644529</v>
      </c>
      <c r="P1582" s="116">
        <v>0.11227159468561237</v>
      </c>
      <c r="Q1582" s="116">
        <v>1.2304849421931241</v>
      </c>
      <c r="R1582" s="116">
        <v>0.22479359231694246</v>
      </c>
      <c r="S1582" s="116">
        <v>1.6013181846825499</v>
      </c>
      <c r="T1582" s="116">
        <v>-0.53189458144174773</v>
      </c>
      <c r="U1582" s="116">
        <v>1.0675237035348928</v>
      </c>
      <c r="V1582" s="116">
        <v>1.1807216597337815</v>
      </c>
      <c r="W1582" s="40">
        <v>0.59352794201657599</v>
      </c>
    </row>
    <row r="1583" spans="1:23" ht="19">
      <c r="A1583" s="85">
        <v>581</v>
      </c>
      <c r="B1583" s="116">
        <v>0.72712067415293502</v>
      </c>
      <c r="C1583" s="116">
        <v>0.19474680563755187</v>
      </c>
      <c r="D1583" s="116">
        <v>0.21172568642006206</v>
      </c>
      <c r="E1583" s="116">
        <v>0.13610661754163345</v>
      </c>
      <c r="F1583" s="116">
        <v>0.71417420746494797</v>
      </c>
      <c r="G1583" s="116">
        <v>0.51856284583067125</v>
      </c>
      <c r="H1583" s="116">
        <v>0.80911342645938444</v>
      </c>
      <c r="I1583" s="116">
        <v>0.4944837741009358</v>
      </c>
      <c r="J1583" s="116">
        <v>0.76197157746769695</v>
      </c>
      <c r="K1583" s="48">
        <v>0.2359724212733405</v>
      </c>
      <c r="M1583" s="41">
        <v>581</v>
      </c>
      <c r="N1583" s="116" cm="1">
        <f t="array" ref="N1583:W1583">(TRANSPOSE(MMULT(幕後結果!$AB$37:$AK$46, TRANSPOSE(N582:W582))))</f>
        <v>-0.7717459621296584</v>
      </c>
      <c r="O1583" s="116">
        <v>0.32056555316273389</v>
      </c>
      <c r="P1583" s="116">
        <v>0.38265748036375019</v>
      </c>
      <c r="Q1583" s="116">
        <v>-0.25305236270687481</v>
      </c>
      <c r="R1583" s="116">
        <v>0.15628595686238739</v>
      </c>
      <c r="S1583" s="116">
        <v>0.2483606593463773</v>
      </c>
      <c r="T1583" s="116">
        <v>0.3477838519231089</v>
      </c>
      <c r="U1583" s="116">
        <v>-8.8165881570651056E-2</v>
      </c>
      <c r="V1583" s="116">
        <v>0.85570706107384398</v>
      </c>
      <c r="W1583" s="40">
        <v>4.1641883443974126E-4</v>
      </c>
    </row>
    <row r="1584" spans="1:23" ht="19">
      <c r="A1584" s="85">
        <v>582</v>
      </c>
      <c r="B1584" s="116">
        <v>0.6249355088619426</v>
      </c>
      <c r="C1584" s="116">
        <v>0.80657466993293192</v>
      </c>
      <c r="D1584" s="116">
        <v>0.50453058486088476</v>
      </c>
      <c r="E1584" s="116">
        <v>0.92593847592392442</v>
      </c>
      <c r="F1584" s="116">
        <v>0.58215609506022292</v>
      </c>
      <c r="G1584" s="116">
        <v>0.15085090641566246</v>
      </c>
      <c r="H1584" s="116">
        <v>0.23170462700437366</v>
      </c>
      <c r="I1584" s="116">
        <v>0.18879210045945105</v>
      </c>
      <c r="J1584" s="116">
        <v>0.60272505214518035</v>
      </c>
      <c r="K1584" s="48">
        <v>0.36352032434414872</v>
      </c>
      <c r="M1584" s="41">
        <v>582</v>
      </c>
      <c r="N1584" s="116" cm="1">
        <f t="array" ref="N1584:W1584">(TRANSPOSE(MMULT(幕後結果!$AB$37:$AK$46, TRANSPOSE(N583:W583))))</f>
        <v>-0.67772071724517968</v>
      </c>
      <c r="O1584" s="116">
        <v>1.0301232559442952</v>
      </c>
      <c r="P1584" s="116">
        <v>1.0857921303434206</v>
      </c>
      <c r="Q1584" s="116">
        <v>0.95370544097688315</v>
      </c>
      <c r="R1584" s="116">
        <v>1.0433060831811041</v>
      </c>
      <c r="S1584" s="116">
        <v>0.12674576797181897</v>
      </c>
      <c r="T1584" s="116">
        <v>0.41841383369954721</v>
      </c>
      <c r="U1584" s="116">
        <v>0.91912342169145833</v>
      </c>
      <c r="V1584" s="116">
        <v>0.43863725704666701</v>
      </c>
      <c r="W1584" s="40">
        <v>-0.72664703699771582</v>
      </c>
    </row>
    <row r="1585" spans="1:23" ht="19">
      <c r="A1585" s="85">
        <v>583</v>
      </c>
      <c r="B1585" s="116">
        <v>0.81578034359891882</v>
      </c>
      <c r="C1585" s="116">
        <v>0.66112708210319848</v>
      </c>
      <c r="D1585" s="116">
        <v>0.92054168648335621</v>
      </c>
      <c r="E1585" s="116">
        <v>0.34203417943236025</v>
      </c>
      <c r="F1585" s="116">
        <v>0.38208309006447494</v>
      </c>
      <c r="G1585" s="116">
        <v>0.69376764659054335</v>
      </c>
      <c r="H1585" s="116">
        <v>0.72780407876611797</v>
      </c>
      <c r="I1585" s="116">
        <v>0.81526085505615642</v>
      </c>
      <c r="J1585" s="116">
        <v>0.28980033273569927</v>
      </c>
      <c r="K1585" s="48">
        <v>0.99025123879551402</v>
      </c>
      <c r="M1585" s="41">
        <v>583</v>
      </c>
      <c r="N1585" s="116" cm="1">
        <f t="array" ref="N1585:W1585">(TRANSPOSE(MMULT(幕後結果!$AB$37:$AK$46, TRANSPOSE(N584:W584))))</f>
        <v>-1.4165308963145327</v>
      </c>
      <c r="O1585" s="116">
        <v>-1.3101537357226414</v>
      </c>
      <c r="P1585" s="116">
        <v>-1.7719256338706093</v>
      </c>
      <c r="Q1585" s="116">
        <v>-1.0238698949584673</v>
      </c>
      <c r="R1585" s="116">
        <v>-2.8650480740868254</v>
      </c>
      <c r="S1585" s="116">
        <v>-2.3699391594865546</v>
      </c>
      <c r="T1585" s="116">
        <v>-1.3020845914216612</v>
      </c>
      <c r="U1585" s="116">
        <v>-1.6363205655647148</v>
      </c>
      <c r="V1585" s="116">
        <v>-1.1458289229917138</v>
      </c>
      <c r="W1585" s="40">
        <v>0.11793544157904745</v>
      </c>
    </row>
    <row r="1586" spans="1:23" ht="19">
      <c r="A1586" s="85">
        <v>584</v>
      </c>
      <c r="B1586" s="116">
        <v>0.2671250990252112</v>
      </c>
      <c r="C1586" s="116">
        <v>0.8421229795224463</v>
      </c>
      <c r="D1586" s="116">
        <v>7.4616593279180243E-2</v>
      </c>
      <c r="E1586" s="116">
        <v>8.2697373197151869E-2</v>
      </c>
      <c r="F1586" s="116">
        <v>2.7191313291089703E-2</v>
      </c>
      <c r="G1586" s="116">
        <v>0.86896156547172021</v>
      </c>
      <c r="H1586" s="116">
        <v>0.64524606388680072</v>
      </c>
      <c r="I1586" s="116">
        <v>6.4964998638863403E-2</v>
      </c>
      <c r="J1586" s="116">
        <v>0.90467828013686646</v>
      </c>
      <c r="K1586" s="48">
        <v>3.0608016681053174E-2</v>
      </c>
      <c r="M1586" s="41">
        <v>584</v>
      </c>
      <c r="N1586" s="116" cm="1">
        <f t="array" ref="N1586:W1586">(TRANSPOSE(MMULT(幕後結果!$AB$37:$AK$46, TRANSPOSE(N585:W585))))</f>
        <v>-1.5057799245724697</v>
      </c>
      <c r="O1586" s="116">
        <v>-0.53009447713286506</v>
      </c>
      <c r="P1586" s="116">
        <v>-1.8936130314663795</v>
      </c>
      <c r="Q1586" s="116">
        <v>-0.28924430325756684</v>
      </c>
      <c r="R1586" s="116">
        <v>-2.323948347723193</v>
      </c>
      <c r="S1586" s="116">
        <v>0.28244165207144478</v>
      </c>
      <c r="T1586" s="116">
        <v>-0.74025072520280155</v>
      </c>
      <c r="U1586" s="116">
        <v>-2.7996000968319299</v>
      </c>
      <c r="V1586" s="116">
        <v>0.80032504553760864</v>
      </c>
      <c r="W1586" s="40">
        <v>-1.8718962038854368</v>
      </c>
    </row>
    <row r="1587" spans="1:23" ht="19">
      <c r="A1587" s="85">
        <v>585</v>
      </c>
      <c r="B1587" s="116">
        <v>0.50009651899939644</v>
      </c>
      <c r="C1587" s="116">
        <v>6.6737197401733894E-3</v>
      </c>
      <c r="D1587" s="116">
        <v>0.57329629217323586</v>
      </c>
      <c r="E1587" s="116">
        <v>0.78679986172235972</v>
      </c>
      <c r="F1587" s="116">
        <v>8.3262494331857839E-2</v>
      </c>
      <c r="G1587" s="116">
        <v>3.1171541613261633E-2</v>
      </c>
      <c r="H1587" s="116">
        <v>0.9175337004235864</v>
      </c>
      <c r="I1587" s="116">
        <v>0.69823027845806385</v>
      </c>
      <c r="J1587" s="116">
        <v>0.83997388760198688</v>
      </c>
      <c r="K1587" s="48">
        <v>0.57630784784908839</v>
      </c>
      <c r="M1587" s="41">
        <v>585</v>
      </c>
      <c r="N1587" s="116" cm="1">
        <f t="array" ref="N1587:W1587">(TRANSPOSE(MMULT(幕後結果!$AB$37:$AK$46, TRANSPOSE(N586:W586))))</f>
        <v>1.127296887451865</v>
      </c>
      <c r="O1587" s="116">
        <v>-0.9538065780128604</v>
      </c>
      <c r="P1587" s="116">
        <v>0.49576447297820814</v>
      </c>
      <c r="Q1587" s="116">
        <v>-0.70231908370219553</v>
      </c>
      <c r="R1587" s="116">
        <v>-0.79846055711163089</v>
      </c>
      <c r="S1587" s="116">
        <v>0.48000191775744877</v>
      </c>
      <c r="T1587" s="116">
        <v>0.85658538129219786</v>
      </c>
      <c r="U1587" s="116">
        <v>0.20068168241974763</v>
      </c>
      <c r="V1587" s="116">
        <v>1.5559577045320803</v>
      </c>
      <c r="W1587" s="40">
        <v>-1.259480550267752</v>
      </c>
    </row>
    <row r="1588" spans="1:23" ht="19">
      <c r="A1588" s="85">
        <v>586</v>
      </c>
      <c r="B1588" s="116">
        <v>0.20282641135475199</v>
      </c>
      <c r="C1588" s="116">
        <v>0.29460909069323216</v>
      </c>
      <c r="D1588" s="116">
        <v>0.87374470172340568</v>
      </c>
      <c r="E1588" s="116">
        <v>0.60229146042676485</v>
      </c>
      <c r="F1588" s="116">
        <v>0.39528081568601037</v>
      </c>
      <c r="G1588" s="116">
        <v>0.67273799696776404</v>
      </c>
      <c r="H1588" s="116">
        <v>0.91036728611866713</v>
      </c>
      <c r="I1588" s="116">
        <v>0.85339319761672283</v>
      </c>
      <c r="J1588" s="116">
        <v>0.17599992626502159</v>
      </c>
      <c r="K1588" s="48">
        <v>0.83581537669604944</v>
      </c>
      <c r="M1588" s="41">
        <v>586</v>
      </c>
      <c r="N1588" s="116" cm="1">
        <f t="array" ref="N1588:W1588">(TRANSPOSE(MMULT(幕後結果!$AB$37:$AK$46, TRANSPOSE(N587:W587))))</f>
        <v>0.43346631663194157</v>
      </c>
      <c r="O1588" s="116">
        <v>9.9343573229440846E-2</v>
      </c>
      <c r="P1588" s="116">
        <v>0.62547403903565746</v>
      </c>
      <c r="Q1588" s="116">
        <v>1.2465121427797154</v>
      </c>
      <c r="R1588" s="116">
        <v>3.3835937944320382E-2</v>
      </c>
      <c r="S1588" s="116">
        <v>-0.45978274313304024</v>
      </c>
      <c r="T1588" s="116">
        <v>-0.19130492368604429</v>
      </c>
      <c r="U1588" s="116">
        <v>0.44515642085897067</v>
      </c>
      <c r="V1588" s="116">
        <v>0.40063493741674033</v>
      </c>
      <c r="W1588" s="40">
        <v>0.84623203014227433</v>
      </c>
    </row>
    <row r="1589" spans="1:23" ht="19">
      <c r="A1589" s="85">
        <v>587</v>
      </c>
      <c r="B1589" s="116">
        <v>0.69838256343386473</v>
      </c>
      <c r="C1589" s="116">
        <v>0.5306753867521885</v>
      </c>
      <c r="D1589" s="116">
        <v>0.20722032090224585</v>
      </c>
      <c r="E1589" s="116">
        <v>0.73364788272521642</v>
      </c>
      <c r="F1589" s="116">
        <v>0.2797563195470294</v>
      </c>
      <c r="G1589" s="116">
        <v>0.7831283026517637</v>
      </c>
      <c r="H1589" s="116">
        <v>0.42582448021157848</v>
      </c>
      <c r="I1589" s="116">
        <v>0.50002696780650102</v>
      </c>
      <c r="J1589" s="116">
        <v>0.59144446170033516</v>
      </c>
      <c r="K1589" s="48">
        <v>0.66983606356284131</v>
      </c>
      <c r="M1589" s="41">
        <v>587</v>
      </c>
      <c r="N1589" s="116" cm="1">
        <f t="array" ref="N1589:W1589">(TRANSPOSE(MMULT(幕後結果!$AB$37:$AK$46, TRANSPOSE(N588:W588))))</f>
        <v>0.58951673070442767</v>
      </c>
      <c r="O1589" s="116">
        <v>0.31870521899610998</v>
      </c>
      <c r="P1589" s="116">
        <v>1.3667412828974657</v>
      </c>
      <c r="Q1589" s="116">
        <v>3.5050034319483316E-2</v>
      </c>
      <c r="R1589" s="116">
        <v>0.76766364915163754</v>
      </c>
      <c r="S1589" s="116">
        <v>0.5447546618763528</v>
      </c>
      <c r="T1589" s="116">
        <v>-0.47014912438061335</v>
      </c>
      <c r="U1589" s="116">
        <v>2.7549925984485606</v>
      </c>
      <c r="V1589" s="116">
        <v>-0.413245773113813</v>
      </c>
      <c r="W1589" s="40">
        <v>7.6234080307230556E-2</v>
      </c>
    </row>
    <row r="1590" spans="1:23" ht="19">
      <c r="A1590" s="85">
        <v>588</v>
      </c>
      <c r="B1590" s="116">
        <v>0.59355680253334642</v>
      </c>
      <c r="C1590" s="116">
        <v>4.7298030185429107E-2</v>
      </c>
      <c r="D1590" s="116">
        <v>0.27446350237656691</v>
      </c>
      <c r="E1590" s="116">
        <v>0.50171691127414042</v>
      </c>
      <c r="F1590" s="116">
        <v>0.53210901986169734</v>
      </c>
      <c r="G1590" s="116">
        <v>0.85856938445061703</v>
      </c>
      <c r="H1590" s="116">
        <v>0.65013866830774925</v>
      </c>
      <c r="I1590" s="116">
        <v>0.39340026318015076</v>
      </c>
      <c r="J1590" s="116">
        <v>4.6318892568620651E-2</v>
      </c>
      <c r="K1590" s="48">
        <v>0.5543529804584344</v>
      </c>
      <c r="M1590" s="41">
        <v>588</v>
      </c>
      <c r="N1590" s="116" cm="1">
        <f t="array" ref="N1590:W1590">(TRANSPOSE(MMULT(幕後結果!$AB$37:$AK$46, TRANSPOSE(N589:W589))))</f>
        <v>0.65356847817913544</v>
      </c>
      <c r="O1590" s="116">
        <v>0.63800926231685828</v>
      </c>
      <c r="P1590" s="116">
        <v>0.50216907586668991</v>
      </c>
      <c r="Q1590" s="116">
        <v>-0.38754829579597228</v>
      </c>
      <c r="R1590" s="116">
        <v>0.20729183555922004</v>
      </c>
      <c r="S1590" s="116">
        <v>2.4267719115223687</v>
      </c>
      <c r="T1590" s="116">
        <v>0.94063253247338052</v>
      </c>
      <c r="U1590" s="116">
        <v>0.83146063522313496</v>
      </c>
      <c r="V1590" s="116">
        <v>1.1188868589644734</v>
      </c>
      <c r="W1590" s="40">
        <v>0.53930317959282759</v>
      </c>
    </row>
    <row r="1591" spans="1:23" ht="19">
      <c r="A1591" s="85">
        <v>589</v>
      </c>
      <c r="B1591" s="116">
        <v>0.6667161548993612</v>
      </c>
      <c r="C1591" s="116">
        <v>0.91193394644299275</v>
      </c>
      <c r="D1591" s="116">
        <v>0.37447301045693049</v>
      </c>
      <c r="E1591" s="116">
        <v>0.15431097454211384</v>
      </c>
      <c r="F1591" s="116">
        <v>0.27852385992087858</v>
      </c>
      <c r="G1591" s="116">
        <v>9.4340890966005064E-2</v>
      </c>
      <c r="H1591" s="116">
        <v>0.18230807027677298</v>
      </c>
      <c r="I1591" s="116">
        <v>0.84736616285759347</v>
      </c>
      <c r="J1591" s="116">
        <v>0.78924595928600705</v>
      </c>
      <c r="K1591" s="48">
        <v>0.51230995195697848</v>
      </c>
      <c r="M1591" s="41">
        <v>589</v>
      </c>
      <c r="N1591" s="116" cm="1">
        <f t="array" ref="N1591:W1591">(TRANSPOSE(MMULT(幕後結果!$AB$37:$AK$46, TRANSPOSE(N590:W590))))</f>
        <v>-1.3514367984994236</v>
      </c>
      <c r="O1591" s="116">
        <v>-0.3362616168688099</v>
      </c>
      <c r="P1591" s="116">
        <v>-1.4416208071372685</v>
      </c>
      <c r="Q1591" s="116">
        <v>0.16635977011159714</v>
      </c>
      <c r="R1591" s="116">
        <v>0.47939520773554167</v>
      </c>
      <c r="S1591" s="116">
        <v>0.43888257149652243</v>
      </c>
      <c r="T1591" s="116">
        <v>-2.7695286420274745E-2</v>
      </c>
      <c r="U1591" s="116">
        <v>-1.1484522012299347</v>
      </c>
      <c r="V1591" s="116">
        <v>0.54607666762839258</v>
      </c>
      <c r="W1591" s="40">
        <v>-4.4499482769629894E-3</v>
      </c>
    </row>
    <row r="1592" spans="1:23" ht="19">
      <c r="A1592" s="85">
        <v>590</v>
      </c>
      <c r="B1592" s="116">
        <v>0.63393152106028916</v>
      </c>
      <c r="C1592" s="116">
        <v>0.79247435303002578</v>
      </c>
      <c r="D1592" s="116">
        <v>0.89856957148670391</v>
      </c>
      <c r="E1592" s="116">
        <v>0.60483384460051215</v>
      </c>
      <c r="F1592" s="116">
        <v>0.79969003384577642</v>
      </c>
      <c r="G1592" s="116">
        <v>0.1229935734359906</v>
      </c>
      <c r="H1592" s="116">
        <v>0.40392877094155</v>
      </c>
      <c r="I1592" s="116">
        <v>0.81148790489561407</v>
      </c>
      <c r="J1592" s="116">
        <v>0.93957546358380339</v>
      </c>
      <c r="K1592" s="48">
        <v>0.85402343436708428</v>
      </c>
      <c r="M1592" s="41">
        <v>590</v>
      </c>
      <c r="N1592" s="116" cm="1">
        <f t="array" ref="N1592:W1592">(TRANSPOSE(MMULT(幕後結果!$AB$37:$AK$46, TRANSPOSE(N591:W591))))</f>
        <v>7.8317175740716491E-2</v>
      </c>
      <c r="O1592" s="116">
        <v>-0.31034483676361713</v>
      </c>
      <c r="P1592" s="116">
        <v>-1.0912925097749051</v>
      </c>
      <c r="Q1592" s="116">
        <v>-1.5806598515605739</v>
      </c>
      <c r="R1592" s="116">
        <v>-0.67382847473438401</v>
      </c>
      <c r="S1592" s="116">
        <v>-1.6903236036089018</v>
      </c>
      <c r="T1592" s="116">
        <v>-0.32261413311925508</v>
      </c>
      <c r="U1592" s="116">
        <v>-0.41338034820906305</v>
      </c>
      <c r="V1592" s="116">
        <v>-1.5713349564766106</v>
      </c>
      <c r="W1592" s="40">
        <v>-0.34248318487130902</v>
      </c>
    </row>
    <row r="1593" spans="1:23" ht="19">
      <c r="A1593" s="85">
        <v>591</v>
      </c>
      <c r="B1593" s="116">
        <v>3.9433270339003679E-2</v>
      </c>
      <c r="C1593" s="116">
        <v>0.13743570122608517</v>
      </c>
      <c r="D1593" s="116">
        <v>0.60220302394758951</v>
      </c>
      <c r="E1593" s="116">
        <v>9.0038980102146171E-2</v>
      </c>
      <c r="F1593" s="116">
        <v>0.74116324607060657</v>
      </c>
      <c r="G1593" s="116">
        <v>9.1916922970054271E-2</v>
      </c>
      <c r="H1593" s="116">
        <v>0.56946882575829294</v>
      </c>
      <c r="I1593" s="116">
        <v>6.4249931240131897E-2</v>
      </c>
      <c r="J1593" s="116">
        <v>0.49833550014286843</v>
      </c>
      <c r="K1593" s="48">
        <v>0.16925308835374686</v>
      </c>
      <c r="M1593" s="41">
        <v>591</v>
      </c>
      <c r="N1593" s="116" cm="1">
        <f t="array" ref="N1593:W1593">(TRANSPOSE(MMULT(幕後結果!$AB$37:$AK$46, TRANSPOSE(N592:W592))))</f>
        <v>-0.38188305156556052</v>
      </c>
      <c r="O1593" s="116">
        <v>0.40214577237402194</v>
      </c>
      <c r="P1593" s="116">
        <v>0.12397554274277492</v>
      </c>
      <c r="Q1593" s="116">
        <v>0.71674147486557793</v>
      </c>
      <c r="R1593" s="116">
        <v>0.54515318333280183</v>
      </c>
      <c r="S1593" s="116">
        <v>-0.84512504285079948</v>
      </c>
      <c r="T1593" s="116">
        <v>-0.35789756704713133</v>
      </c>
      <c r="U1593" s="116">
        <v>-0.80297010691343429</v>
      </c>
      <c r="V1593" s="116">
        <v>0.62986820975816271</v>
      </c>
      <c r="W1593" s="40">
        <v>-0.82709190786791764</v>
      </c>
    </row>
    <row r="1594" spans="1:23" ht="19">
      <c r="A1594" s="85">
        <v>592</v>
      </c>
      <c r="B1594" s="116">
        <v>0.41309395554341899</v>
      </c>
      <c r="C1594" s="116">
        <v>0.72617893235698672</v>
      </c>
      <c r="D1594" s="116">
        <v>0.15675473740280599</v>
      </c>
      <c r="E1594" s="116">
        <v>0.43394950257739762</v>
      </c>
      <c r="F1594" s="116">
        <v>0.4960353481333486</v>
      </c>
      <c r="G1594" s="116">
        <v>0.35109296975648574</v>
      </c>
      <c r="H1594" s="116">
        <v>0.27324478419986709</v>
      </c>
      <c r="I1594" s="116">
        <v>0.89472718966336862</v>
      </c>
      <c r="J1594" s="116">
        <v>0.49122060202171269</v>
      </c>
      <c r="K1594" s="48">
        <v>0.48997531627920421</v>
      </c>
      <c r="M1594" s="41">
        <v>592</v>
      </c>
      <c r="N1594" s="116" cm="1">
        <f t="array" ref="N1594:W1594">(TRANSPOSE(MMULT(幕後結果!$AB$37:$AK$46, TRANSPOSE(N593:W593))))</f>
        <v>-2.2152255148868409</v>
      </c>
      <c r="O1594" s="116">
        <v>-0.836694200708897</v>
      </c>
      <c r="P1594" s="116">
        <v>-1.2053907760307276</v>
      </c>
      <c r="Q1594" s="116">
        <v>-1.6676696302590779</v>
      </c>
      <c r="R1594" s="116">
        <v>-2.317549271299002</v>
      </c>
      <c r="S1594" s="116">
        <v>-2.18773933231006</v>
      </c>
      <c r="T1594" s="116">
        <v>1.6024336782470656</v>
      </c>
      <c r="U1594" s="116">
        <v>-1.4664242424053158</v>
      </c>
      <c r="V1594" s="116">
        <v>7.6973814780423422E-2</v>
      </c>
      <c r="W1594" s="40">
        <v>-1.1840460779532036</v>
      </c>
    </row>
    <row r="1595" spans="1:23" ht="19">
      <c r="A1595" s="85">
        <v>593</v>
      </c>
      <c r="B1595" s="116">
        <v>0.47310475299323573</v>
      </c>
      <c r="C1595" s="116">
        <v>0.56052651046911528</v>
      </c>
      <c r="D1595" s="116">
        <v>9.9261520572181627E-2</v>
      </c>
      <c r="E1595" s="116">
        <v>0.26349514733305202</v>
      </c>
      <c r="F1595" s="116">
        <v>0.33495751048171174</v>
      </c>
      <c r="G1595" s="116">
        <v>0.78548635425801083</v>
      </c>
      <c r="H1595" s="116">
        <v>0.38977042253157768</v>
      </c>
      <c r="I1595" s="116">
        <v>0.17979354480992016</v>
      </c>
      <c r="J1595" s="116">
        <v>0.17655266061781649</v>
      </c>
      <c r="K1595" s="48">
        <v>0.32735712146947349</v>
      </c>
      <c r="M1595" s="41">
        <v>593</v>
      </c>
      <c r="N1595" s="116" cm="1">
        <f t="array" ref="N1595:W1595">(TRANSPOSE(MMULT(幕後結果!$AB$37:$AK$46, TRANSPOSE(N594:W594))))</f>
        <v>1.6420628533530601</v>
      </c>
      <c r="O1595" s="116">
        <v>1.1948642804814464</v>
      </c>
      <c r="P1595" s="116">
        <v>1.85159372935726</v>
      </c>
      <c r="Q1595" s="116">
        <v>0.99694543266041258</v>
      </c>
      <c r="R1595" s="116">
        <v>0.71933890060913996</v>
      </c>
      <c r="S1595" s="116">
        <v>0.4418610627962723</v>
      </c>
      <c r="T1595" s="116">
        <v>0.44507181682669228</v>
      </c>
      <c r="U1595" s="116">
        <v>0.69291100761930879</v>
      </c>
      <c r="V1595" s="116">
        <v>2.1286795736109414</v>
      </c>
      <c r="W1595" s="40">
        <v>0.99014991084072579</v>
      </c>
    </row>
    <row r="1596" spans="1:23" ht="19">
      <c r="A1596" s="85">
        <v>594</v>
      </c>
      <c r="B1596" s="116">
        <v>0.48130523108786538</v>
      </c>
      <c r="C1596" s="116">
        <v>0.11106628085138559</v>
      </c>
      <c r="D1596" s="116">
        <v>0.69602743002762679</v>
      </c>
      <c r="E1596" s="116">
        <v>0.89576833528664168</v>
      </c>
      <c r="F1596" s="116">
        <v>6.7263668929605558E-2</v>
      </c>
      <c r="G1596" s="116">
        <v>0.73833269048322325</v>
      </c>
      <c r="H1596" s="116">
        <v>0.43954180136948739</v>
      </c>
      <c r="I1596" s="116">
        <v>0.13745326531697821</v>
      </c>
      <c r="J1596" s="116">
        <v>0.24693127595010278</v>
      </c>
      <c r="K1596" s="48">
        <v>0.15790521767610488</v>
      </c>
      <c r="M1596" s="41">
        <v>594</v>
      </c>
      <c r="N1596" s="116" cm="1">
        <f t="array" ref="N1596:W1596">(TRANSPOSE(MMULT(幕後結果!$AB$37:$AK$46, TRANSPOSE(N595:W595))))</f>
        <v>-0.83460719560833341</v>
      </c>
      <c r="O1596" s="116">
        <v>-0.39736632577347425</v>
      </c>
      <c r="P1596" s="116">
        <v>-1.4431545315742156</v>
      </c>
      <c r="Q1596" s="116">
        <v>1.0868343412615826</v>
      </c>
      <c r="R1596" s="116">
        <v>1.1523837298200668E-2</v>
      </c>
      <c r="S1596" s="116">
        <v>0.44281650721394339</v>
      </c>
      <c r="T1596" s="116">
        <v>0.68437551113222372</v>
      </c>
      <c r="U1596" s="116">
        <v>-0.79465203385981809</v>
      </c>
      <c r="V1596" s="116">
        <v>1.4737956515456245</v>
      </c>
      <c r="W1596" s="40">
        <v>0.25530231724691432</v>
      </c>
    </row>
    <row r="1597" spans="1:23" ht="19">
      <c r="A1597" s="85">
        <v>595</v>
      </c>
      <c r="B1597" s="116">
        <v>0.89015254366642838</v>
      </c>
      <c r="C1597" s="116">
        <v>0.21908749770652891</v>
      </c>
      <c r="D1597" s="116">
        <v>0.55399709147556764</v>
      </c>
      <c r="E1597" s="116">
        <v>0.47263968365314879</v>
      </c>
      <c r="F1597" s="116">
        <v>0.1568594488822459</v>
      </c>
      <c r="G1597" s="116">
        <v>0.6075771037034734</v>
      </c>
      <c r="H1597" s="116">
        <v>2.4967404654378189E-2</v>
      </c>
      <c r="I1597" s="116">
        <v>0.89338233883970353</v>
      </c>
      <c r="J1597" s="116">
        <v>0.51276567132002926</v>
      </c>
      <c r="K1597" s="48">
        <v>0.39755180784747646</v>
      </c>
      <c r="M1597" s="41">
        <v>595</v>
      </c>
      <c r="N1597" s="116" cm="1">
        <f t="array" ref="N1597:W1597">(TRANSPOSE(MMULT(幕後結果!$AB$37:$AK$46, TRANSPOSE(N596:W596))))</f>
        <v>2.0489329986129814</v>
      </c>
      <c r="O1597" s="116">
        <v>1.955049558280284</v>
      </c>
      <c r="P1597" s="116">
        <v>0.80206877374503871</v>
      </c>
      <c r="Q1597" s="116">
        <v>1.176730587680157</v>
      </c>
      <c r="R1597" s="116">
        <v>-0.64460573444948199</v>
      </c>
      <c r="S1597" s="116">
        <v>-0.99994600343509676</v>
      </c>
      <c r="T1597" s="116">
        <v>-0.78765300914869618</v>
      </c>
      <c r="U1597" s="116">
        <v>1.4714242755576618E-2</v>
      </c>
      <c r="V1597" s="116">
        <v>-0.29497704460415075</v>
      </c>
      <c r="W1597" s="40">
        <v>1.0951447198807047</v>
      </c>
    </row>
    <row r="1598" spans="1:23" ht="19">
      <c r="A1598" s="85">
        <v>596</v>
      </c>
      <c r="B1598" s="116">
        <v>0.47334395819344555</v>
      </c>
      <c r="C1598" s="116">
        <v>1.4715109621816769E-2</v>
      </c>
      <c r="D1598" s="116">
        <v>0.74380498523156802</v>
      </c>
      <c r="E1598" s="116">
        <v>0.3484223994927278</v>
      </c>
      <c r="F1598" s="116">
        <v>0.71581000699823272</v>
      </c>
      <c r="G1598" s="116">
        <v>0.12511536114947774</v>
      </c>
      <c r="H1598" s="116">
        <v>0.83206373708571024</v>
      </c>
      <c r="I1598" s="116">
        <v>0.96966787772037044</v>
      </c>
      <c r="J1598" s="116">
        <v>0.51806354568450086</v>
      </c>
      <c r="K1598" s="48">
        <v>0.41998878509795468</v>
      </c>
      <c r="M1598" s="41">
        <v>596</v>
      </c>
      <c r="N1598" s="116" cm="1">
        <f t="array" ref="N1598:W1598">(TRANSPOSE(MMULT(幕後結果!$AB$37:$AK$46, TRANSPOSE(N597:W597))))</f>
        <v>0.19583231143339133</v>
      </c>
      <c r="O1598" s="116">
        <v>-0.8781443950520148</v>
      </c>
      <c r="P1598" s="116">
        <v>-0.30402766613040599</v>
      </c>
      <c r="Q1598" s="116">
        <v>1.0138108638136833</v>
      </c>
      <c r="R1598" s="116">
        <v>0.65095411425721728</v>
      </c>
      <c r="S1598" s="116">
        <v>0.22551690982999106</v>
      </c>
      <c r="T1598" s="116">
        <v>-1.3931061047755764</v>
      </c>
      <c r="U1598" s="116">
        <v>0.39842555930505325</v>
      </c>
      <c r="V1598" s="116">
        <v>0.12707754444152397</v>
      </c>
      <c r="W1598" s="40">
        <v>0.72214413283082624</v>
      </c>
    </row>
    <row r="1599" spans="1:23" ht="19">
      <c r="A1599" s="85">
        <v>597</v>
      </c>
      <c r="B1599" s="116">
        <v>0.49201132312089779</v>
      </c>
      <c r="C1599" s="116">
        <v>0.36076269328233512</v>
      </c>
      <c r="D1599" s="116">
        <v>0.99815531062883367</v>
      </c>
      <c r="E1599" s="116">
        <v>0.85457812734320093</v>
      </c>
      <c r="F1599" s="116">
        <v>0.7558127029436521</v>
      </c>
      <c r="G1599" s="116">
        <v>0.12780053055608742</v>
      </c>
      <c r="H1599" s="116">
        <v>4.3459117258917823E-2</v>
      </c>
      <c r="I1599" s="116">
        <v>0.34685222586563147</v>
      </c>
      <c r="J1599" s="116">
        <v>0.66182621680777909</v>
      </c>
      <c r="K1599" s="48">
        <v>0.80170288121171307</v>
      </c>
      <c r="M1599" s="41">
        <v>597</v>
      </c>
      <c r="N1599" s="116" cm="1">
        <f t="array" ref="N1599:W1599">(TRANSPOSE(MMULT(幕後結果!$AB$37:$AK$46, TRANSPOSE(N598:W598))))</f>
        <v>1.7279359459942143</v>
      </c>
      <c r="O1599" s="116">
        <v>1.9740389407012175</v>
      </c>
      <c r="P1599" s="116">
        <v>1.4500083972873206</v>
      </c>
      <c r="Q1599" s="116">
        <v>0.349021993704352</v>
      </c>
      <c r="R1599" s="116">
        <v>0.7756055221357967</v>
      </c>
      <c r="S1599" s="116">
        <v>1.4334031377591736</v>
      </c>
      <c r="T1599" s="116">
        <v>-1.2518517568537295</v>
      </c>
      <c r="U1599" s="116">
        <v>0.90425514930743733</v>
      </c>
      <c r="V1599" s="116">
        <v>-0.32821404009284638</v>
      </c>
      <c r="W1599" s="40">
        <v>-0.12557033229260489</v>
      </c>
    </row>
    <row r="1600" spans="1:23" ht="19">
      <c r="A1600" s="85">
        <v>598</v>
      </c>
      <c r="B1600" s="116">
        <v>0.34132118830435298</v>
      </c>
      <c r="C1600" s="116">
        <v>0.57723825847762278</v>
      </c>
      <c r="D1600" s="116">
        <v>0.83799044531058176</v>
      </c>
      <c r="E1600" s="116">
        <v>0.23488653738620124</v>
      </c>
      <c r="F1600" s="116">
        <v>0.96159258705057371</v>
      </c>
      <c r="G1600" s="116">
        <v>0.47715180847931116</v>
      </c>
      <c r="H1600" s="116">
        <v>0.78744312814410833</v>
      </c>
      <c r="I1600" s="116">
        <v>0.63085127746952696</v>
      </c>
      <c r="J1600" s="116">
        <v>0.41264768788703643</v>
      </c>
      <c r="K1600" s="48">
        <v>0.77855011787118866</v>
      </c>
      <c r="M1600" s="41">
        <v>598</v>
      </c>
      <c r="N1600" s="116" cm="1">
        <f t="array" ref="N1600:W1600">(TRANSPOSE(MMULT(幕後結果!$AB$37:$AK$46, TRANSPOSE(N599:W599))))</f>
        <v>-0.47511049110955506</v>
      </c>
      <c r="O1600" s="116">
        <v>9.1198220196578916E-2</v>
      </c>
      <c r="P1600" s="116">
        <v>0.83727254227603654</v>
      </c>
      <c r="Q1600" s="116">
        <v>1.3186499801602818</v>
      </c>
      <c r="R1600" s="116">
        <v>-0.19889759372013172</v>
      </c>
      <c r="S1600" s="116">
        <v>0.31642827969900728</v>
      </c>
      <c r="T1600" s="116">
        <v>6.8236772361566944E-2</v>
      </c>
      <c r="U1600" s="116">
        <v>-0.38977194162992845</v>
      </c>
      <c r="V1600" s="116">
        <v>-0.40908403633071921</v>
      </c>
      <c r="W1600" s="40">
        <v>-0.42061641596144539</v>
      </c>
    </row>
    <row r="1601" spans="1:23" ht="19">
      <c r="A1601" s="85">
        <v>599</v>
      </c>
      <c r="B1601" s="116">
        <v>0.99151106866406247</v>
      </c>
      <c r="C1601" s="116">
        <v>0.99942884888611871</v>
      </c>
      <c r="D1601" s="116">
        <v>0.23314809047717699</v>
      </c>
      <c r="E1601" s="116">
        <v>0.63673178593700186</v>
      </c>
      <c r="F1601" s="116">
        <v>0.36074816060718407</v>
      </c>
      <c r="G1601" s="116">
        <v>0.44716290375579737</v>
      </c>
      <c r="H1601" s="116">
        <v>0.17540274783214826</v>
      </c>
      <c r="I1601" s="116">
        <v>0.70196624220656556</v>
      </c>
      <c r="J1601" s="116">
        <v>0.64765635190719206</v>
      </c>
      <c r="K1601" s="48">
        <v>0.81457164153038852</v>
      </c>
      <c r="M1601" s="41">
        <v>599</v>
      </c>
      <c r="N1601" s="116" cm="1">
        <f t="array" ref="N1601:W1601">(TRANSPOSE(MMULT(幕後結果!$AB$37:$AK$46, TRANSPOSE(N600:W600))))</f>
        <v>0.60611481488904606</v>
      </c>
      <c r="O1601" s="116">
        <v>1.3828529896610648</v>
      </c>
      <c r="P1601" s="116">
        <v>1.8527685078448699</v>
      </c>
      <c r="Q1601" s="116">
        <v>0.59110051103951622</v>
      </c>
      <c r="R1601" s="116">
        <v>-0.30046012119722676</v>
      </c>
      <c r="S1601" s="116">
        <v>0.81488655971463397</v>
      </c>
      <c r="T1601" s="116">
        <v>0.31283295845262776</v>
      </c>
      <c r="U1601" s="116">
        <v>0.24154074098775843</v>
      </c>
      <c r="V1601" s="116">
        <v>1.872855054228675</v>
      </c>
      <c r="W1601" s="40">
        <v>0.67236215223060214</v>
      </c>
    </row>
    <row r="1602" spans="1:23" ht="19">
      <c r="A1602" s="85">
        <v>600</v>
      </c>
      <c r="B1602" s="116">
        <v>0.16049815629084052</v>
      </c>
      <c r="C1602" s="116">
        <v>0.20090396382632325</v>
      </c>
      <c r="D1602" s="116">
        <v>0.41357987671559782</v>
      </c>
      <c r="E1602" s="116">
        <v>0.95612740807766916</v>
      </c>
      <c r="F1602" s="116">
        <v>0.12838830960883341</v>
      </c>
      <c r="G1602" s="116">
        <v>0.55806611353715052</v>
      </c>
      <c r="H1602" s="116">
        <v>0.31729646359356201</v>
      </c>
      <c r="I1602" s="116">
        <v>0.69265623971196533</v>
      </c>
      <c r="J1602" s="116">
        <v>0.29406691427228515</v>
      </c>
      <c r="K1602" s="48">
        <v>0.19873644364141718</v>
      </c>
      <c r="M1602" s="41">
        <v>600</v>
      </c>
      <c r="N1602" s="116" cm="1">
        <f t="array" ref="N1602:W1602">(TRANSPOSE(MMULT(幕後結果!$AB$37:$AK$46, TRANSPOSE(N601:W601))))</f>
        <v>-0.85397759647921423</v>
      </c>
      <c r="O1602" s="116">
        <v>-0.92875859662251725</v>
      </c>
      <c r="P1602" s="116">
        <v>-0.80905928625950407</v>
      </c>
      <c r="Q1602" s="116">
        <v>0.12882213358166458</v>
      </c>
      <c r="R1602" s="116">
        <v>-1.1193261500116722</v>
      </c>
      <c r="S1602" s="116">
        <v>0.71650628507471392</v>
      </c>
      <c r="T1602" s="116">
        <v>-0.73078246564166416</v>
      </c>
      <c r="U1602" s="116">
        <v>0.79160285621631854</v>
      </c>
      <c r="V1602" s="116">
        <v>-1.2266596900745452</v>
      </c>
      <c r="W1602" s="40">
        <v>-1.3704349386410386</v>
      </c>
    </row>
    <row r="1603" spans="1:23" ht="19">
      <c r="A1603" s="85">
        <v>601</v>
      </c>
      <c r="B1603" s="116">
        <v>0.87355615967246059</v>
      </c>
      <c r="C1603" s="116">
        <v>0.83359534324677065</v>
      </c>
      <c r="D1603" s="116">
        <v>0.55947582830752651</v>
      </c>
      <c r="E1603" s="116">
        <v>0.65624887574982549</v>
      </c>
      <c r="F1603" s="116">
        <v>0.59948743595547493</v>
      </c>
      <c r="G1603" s="116">
        <v>0.97261612656826713</v>
      </c>
      <c r="H1603" s="116">
        <v>2.5814792781228446E-2</v>
      </c>
      <c r="I1603" s="116">
        <v>0.46062677026861398</v>
      </c>
      <c r="J1603" s="116">
        <v>0.31936880433928239</v>
      </c>
      <c r="K1603" s="48">
        <v>0.74581570558566179</v>
      </c>
      <c r="M1603" s="41">
        <v>601</v>
      </c>
      <c r="N1603" s="116" cm="1">
        <f t="array" ref="N1603:W1603">(TRANSPOSE(MMULT(幕後結果!$AB$37:$AK$46, TRANSPOSE(N602:W602))))</f>
        <v>-1.0868359670894381</v>
      </c>
      <c r="O1603" s="116">
        <v>-1.0484244878420574</v>
      </c>
      <c r="P1603" s="116">
        <v>-1.1572965230003389</v>
      </c>
      <c r="Q1603" s="116">
        <v>0.42079160937347376</v>
      </c>
      <c r="R1603" s="116">
        <v>-1.0078571101432123</v>
      </c>
      <c r="S1603" s="116">
        <v>1.3775517286845784</v>
      </c>
      <c r="T1603" s="116">
        <v>-0.50935016654825294</v>
      </c>
      <c r="U1603" s="116">
        <v>-1.1441553036752432</v>
      </c>
      <c r="V1603" s="116">
        <v>8.7850052068888768E-2</v>
      </c>
      <c r="W1603" s="40">
        <v>0.21847088954155641</v>
      </c>
    </row>
    <row r="1604" spans="1:23" ht="19">
      <c r="A1604" s="85">
        <v>602</v>
      </c>
      <c r="B1604" s="116">
        <v>0.39765603015611162</v>
      </c>
      <c r="C1604" s="116">
        <v>0.35801044334077314</v>
      </c>
      <c r="D1604" s="116">
        <v>0.12529271076436932</v>
      </c>
      <c r="E1604" s="116">
        <v>0.52323418210906869</v>
      </c>
      <c r="F1604" s="116">
        <v>0.27431377783653343</v>
      </c>
      <c r="G1604" s="116">
        <v>0.12573914198323388</v>
      </c>
      <c r="H1604" s="116">
        <v>0.63430058761457797</v>
      </c>
      <c r="I1604" s="116">
        <v>0.48266150278029185</v>
      </c>
      <c r="J1604" s="116">
        <v>0.94852423325758273</v>
      </c>
      <c r="K1604" s="48">
        <v>0.29698346129869102</v>
      </c>
      <c r="M1604" s="41">
        <v>602</v>
      </c>
      <c r="N1604" s="116" cm="1">
        <f t="array" ref="N1604:W1604">(TRANSPOSE(MMULT(幕後結果!$AB$37:$AK$46, TRANSPOSE(N603:W603))))</f>
        <v>-0.9552960835993054</v>
      </c>
      <c r="O1604" s="116">
        <v>-0.36725729972667326</v>
      </c>
      <c r="P1604" s="116">
        <v>0.49698857035229249</v>
      </c>
      <c r="Q1604" s="116">
        <v>-0.6366137882164804</v>
      </c>
      <c r="R1604" s="116">
        <v>1.0001694619175974</v>
      </c>
      <c r="S1604" s="116">
        <v>0.74241491596810372</v>
      </c>
      <c r="T1604" s="116">
        <v>0.41766396663543248</v>
      </c>
      <c r="U1604" s="116">
        <v>0.8020933208436607</v>
      </c>
      <c r="V1604" s="116">
        <v>-0.37201316663176792</v>
      </c>
      <c r="W1604" s="40">
        <v>-0.13076299144986681</v>
      </c>
    </row>
    <row r="1605" spans="1:23" ht="19">
      <c r="A1605" s="85">
        <v>603</v>
      </c>
      <c r="B1605" s="116">
        <v>0.28965517166313326</v>
      </c>
      <c r="C1605" s="116">
        <v>0.92207892745773457</v>
      </c>
      <c r="D1605" s="116">
        <v>0.33123592034802285</v>
      </c>
      <c r="E1605" s="116">
        <v>0.92966370630995798</v>
      </c>
      <c r="F1605" s="116">
        <v>0.59714878589978704</v>
      </c>
      <c r="G1605" s="116">
        <v>0.43977137173336112</v>
      </c>
      <c r="H1605" s="116">
        <v>0.86724792348798529</v>
      </c>
      <c r="I1605" s="116">
        <v>2.9067793010540743E-2</v>
      </c>
      <c r="J1605" s="116">
        <v>0.73728393139310566</v>
      </c>
      <c r="K1605" s="48">
        <v>0.30496160278883666</v>
      </c>
      <c r="M1605" s="41">
        <v>603</v>
      </c>
      <c r="N1605" s="116" cm="1">
        <f t="array" ref="N1605:W1605">(TRANSPOSE(MMULT(幕後結果!$AB$37:$AK$46, TRANSPOSE(N604:W604))))</f>
        <v>1.443673147798834</v>
      </c>
      <c r="O1605" s="116">
        <v>4.3987617111891364E-2</v>
      </c>
      <c r="P1605" s="116">
        <v>-0.31924651913429092</v>
      </c>
      <c r="Q1605" s="116">
        <v>-1.188852546514013</v>
      </c>
      <c r="R1605" s="116">
        <v>0.49033682740281848</v>
      </c>
      <c r="S1605" s="116">
        <v>0.35009346313644302</v>
      </c>
      <c r="T1605" s="116">
        <v>-1.1034701377035918</v>
      </c>
      <c r="U1605" s="116">
        <v>-0.70618933949494334</v>
      </c>
      <c r="V1605" s="116">
        <v>0.48836814022605146</v>
      </c>
      <c r="W1605" s="40">
        <v>0.31842643298608608</v>
      </c>
    </row>
    <row r="1606" spans="1:23" ht="19">
      <c r="A1606" s="85">
        <v>604</v>
      </c>
      <c r="B1606" s="116">
        <v>0.50870762626926025</v>
      </c>
      <c r="C1606" s="116">
        <v>0.14384284056534735</v>
      </c>
      <c r="D1606" s="116">
        <v>0.47766296351202575</v>
      </c>
      <c r="E1606" s="116">
        <v>0.89510061836524235</v>
      </c>
      <c r="F1606" s="116">
        <v>2.2022379115019142E-2</v>
      </c>
      <c r="G1606" s="116">
        <v>0.18140134655503193</v>
      </c>
      <c r="H1606" s="116">
        <v>0.85015715486314702</v>
      </c>
      <c r="I1606" s="116">
        <v>0.15324885928293397</v>
      </c>
      <c r="J1606" s="116">
        <v>0.45664681070389412</v>
      </c>
      <c r="K1606" s="48">
        <v>6.0187203947094536E-2</v>
      </c>
      <c r="M1606" s="41">
        <v>604</v>
      </c>
      <c r="N1606" s="116" cm="1">
        <f t="array" ref="N1606:W1606">(TRANSPOSE(MMULT(幕後結果!$AB$37:$AK$46, TRANSPOSE(N605:W605))))</f>
        <v>1.670629791089967</v>
      </c>
      <c r="O1606" s="116">
        <v>1.4327361632769904</v>
      </c>
      <c r="P1606" s="116">
        <v>0.5884194166377017</v>
      </c>
      <c r="Q1606" s="116">
        <v>-0.15606270733778421</v>
      </c>
      <c r="R1606" s="116">
        <v>0.17101990191360883</v>
      </c>
      <c r="S1606" s="116">
        <v>1.8076180898187317</v>
      </c>
      <c r="T1606" s="116">
        <v>-0.56701133959538819</v>
      </c>
      <c r="U1606" s="116">
        <v>-0.9711614451851377</v>
      </c>
      <c r="V1606" s="116">
        <v>-0.230026257121555</v>
      </c>
      <c r="W1606" s="40">
        <v>-1.2320939612400184</v>
      </c>
    </row>
    <row r="1607" spans="1:23" ht="19">
      <c r="A1607" s="85">
        <v>605</v>
      </c>
      <c r="B1607" s="116">
        <v>0.37814174824422397</v>
      </c>
      <c r="C1607" s="116">
        <v>0.46249164673723819</v>
      </c>
      <c r="D1607" s="116">
        <v>0.57227673167739357</v>
      </c>
      <c r="E1607" s="116">
        <v>0.83501138856647628</v>
      </c>
      <c r="F1607" s="116">
        <v>0.64079744377409908</v>
      </c>
      <c r="G1607" s="116">
        <v>0.88222625666383947</v>
      </c>
      <c r="H1607" s="116">
        <v>0.23212703049221406</v>
      </c>
      <c r="I1607" s="116">
        <v>0.29307593838213997</v>
      </c>
      <c r="J1607" s="116">
        <v>0.34330684396715161</v>
      </c>
      <c r="K1607" s="48">
        <v>0.66984110402474428</v>
      </c>
      <c r="M1607" s="41">
        <v>605</v>
      </c>
      <c r="N1607" s="116" cm="1">
        <f t="array" ref="N1607:W1607">(TRANSPOSE(MMULT(幕後結果!$AB$37:$AK$46, TRANSPOSE(N606:W606))))</f>
        <v>1.5270450650206995</v>
      </c>
      <c r="O1607" s="116">
        <v>1.4597588497946106</v>
      </c>
      <c r="P1607" s="116">
        <v>0.36964890775552506</v>
      </c>
      <c r="Q1607" s="116">
        <v>-9.6642990516684124E-2</v>
      </c>
      <c r="R1607" s="116">
        <v>0.66681825803574069</v>
      </c>
      <c r="S1607" s="116">
        <v>1.120579340278629</v>
      </c>
      <c r="T1607" s="116">
        <v>0.37772088526910946</v>
      </c>
      <c r="U1607" s="116">
        <v>-0.41973353124872181</v>
      </c>
      <c r="V1607" s="116">
        <v>-0.26055104580652172</v>
      </c>
      <c r="W1607" s="40">
        <v>-0.85068840998820328</v>
      </c>
    </row>
    <row r="1608" spans="1:23" ht="19">
      <c r="A1608" s="85">
        <v>606</v>
      </c>
      <c r="B1608" s="116">
        <v>2.6383396490296196E-2</v>
      </c>
      <c r="C1608" s="116">
        <v>0.88553206681830665</v>
      </c>
      <c r="D1608" s="116">
        <v>0.8949303876922039</v>
      </c>
      <c r="E1608" s="116">
        <v>0.35438326267462705</v>
      </c>
      <c r="F1608" s="116">
        <v>0.25489124014817621</v>
      </c>
      <c r="G1608" s="116">
        <v>0.35508974921475134</v>
      </c>
      <c r="H1608" s="116">
        <v>0.13740381493753362</v>
      </c>
      <c r="I1608" s="116">
        <v>0.12973078068650068</v>
      </c>
      <c r="J1608" s="116">
        <v>0.7095066396306835</v>
      </c>
      <c r="K1608" s="48">
        <v>0.60132222413064373</v>
      </c>
      <c r="M1608" s="41">
        <v>606</v>
      </c>
      <c r="N1608" s="116" cm="1">
        <f t="array" ref="N1608:W1608">(TRANSPOSE(MMULT(幕後結果!$AB$37:$AK$46, TRANSPOSE(N607:W607))))</f>
        <v>0.2652942240540721</v>
      </c>
      <c r="O1608" s="116">
        <v>-0.10315008686087035</v>
      </c>
      <c r="P1608" s="116">
        <v>-0.52264722645823913</v>
      </c>
      <c r="Q1608" s="116">
        <v>-0.40857742462909447</v>
      </c>
      <c r="R1608" s="116">
        <v>-1.2063509786785664</v>
      </c>
      <c r="S1608" s="116">
        <v>0.10392247336436411</v>
      </c>
      <c r="T1608" s="116">
        <v>-1.2239986248501977</v>
      </c>
      <c r="U1608" s="116">
        <v>0.70513987114788867</v>
      </c>
      <c r="V1608" s="116">
        <v>0.31114268048898752</v>
      </c>
      <c r="W1608" s="40">
        <v>0.68490617636404871</v>
      </c>
    </row>
    <row r="1609" spans="1:23" ht="19">
      <c r="A1609" s="85">
        <v>607</v>
      </c>
      <c r="B1609" s="116">
        <v>0.29677933457697692</v>
      </c>
      <c r="C1609" s="116">
        <v>0.19413031130055147</v>
      </c>
      <c r="D1609" s="116">
        <v>1.1627249996829736E-2</v>
      </c>
      <c r="E1609" s="116">
        <v>0.60957601149168417</v>
      </c>
      <c r="F1609" s="116">
        <v>0.7489554956611757</v>
      </c>
      <c r="G1609" s="116">
        <v>0.71560692504661372</v>
      </c>
      <c r="H1609" s="116">
        <v>0.14031324208847629</v>
      </c>
      <c r="I1609" s="116">
        <v>0.24414270290364026</v>
      </c>
      <c r="J1609" s="116">
        <v>2.0677936148552956E-2</v>
      </c>
      <c r="K1609" s="48">
        <v>0.96283457492334756</v>
      </c>
      <c r="M1609" s="41">
        <v>607</v>
      </c>
      <c r="N1609" s="116" cm="1">
        <f t="array" ref="N1609:W1609">(TRANSPOSE(MMULT(幕後結果!$AB$37:$AK$46, TRANSPOSE(N608:W608))))</f>
        <v>1.5401692016619166</v>
      </c>
      <c r="O1609" s="116">
        <v>-0.35384612400314319</v>
      </c>
      <c r="P1609" s="116">
        <v>-0.15017969576807011</v>
      </c>
      <c r="Q1609" s="116">
        <v>1.8516044016474784</v>
      </c>
      <c r="R1609" s="116">
        <v>-0.28586966348991116</v>
      </c>
      <c r="S1609" s="116">
        <v>1.6090778835562625</v>
      </c>
      <c r="T1609" s="116">
        <v>0.44970062168122071</v>
      </c>
      <c r="U1609" s="116">
        <v>5.8115996468826481E-2</v>
      </c>
      <c r="V1609" s="116">
        <v>0.81129712374647478</v>
      </c>
      <c r="W1609" s="40">
        <v>1.3292630248375366</v>
      </c>
    </row>
    <row r="1610" spans="1:23" ht="19">
      <c r="A1610" s="85">
        <v>608</v>
      </c>
      <c r="B1610" s="116">
        <v>0.21952053912952119</v>
      </c>
      <c r="C1610" s="116">
        <v>6.6598051853768769E-2</v>
      </c>
      <c r="D1610" s="116">
        <v>0.80105164774110671</v>
      </c>
      <c r="E1610" s="116">
        <v>0.81650045985424446</v>
      </c>
      <c r="F1610" s="116">
        <v>0.24128014084559513</v>
      </c>
      <c r="G1610" s="116">
        <v>0.29874316189671313</v>
      </c>
      <c r="H1610" s="116">
        <v>0.59780348845684306</v>
      </c>
      <c r="I1610" s="116">
        <v>0.75407199593074981</v>
      </c>
      <c r="J1610" s="116">
        <v>0.42822958551677881</v>
      </c>
      <c r="K1610" s="48">
        <v>0.1366703899912467</v>
      </c>
      <c r="M1610" s="41">
        <v>608</v>
      </c>
      <c r="N1610" s="116" cm="1">
        <f t="array" ref="N1610:W1610">(TRANSPOSE(MMULT(幕後結果!$AB$37:$AK$46, TRANSPOSE(N609:W609))))</f>
        <v>-0.13196741302148451</v>
      </c>
      <c r="O1610" s="116">
        <v>0.57850882812375171</v>
      </c>
      <c r="P1610" s="116">
        <v>-0.60426607626422657</v>
      </c>
      <c r="Q1610" s="116">
        <v>-1.1232819646348102</v>
      </c>
      <c r="R1610" s="116">
        <v>-0.6362902432983375</v>
      </c>
      <c r="S1610" s="116">
        <v>-0.42478959030337021</v>
      </c>
      <c r="T1610" s="116">
        <v>0.86464580868110463</v>
      </c>
      <c r="U1610" s="116">
        <v>6.8189397846796007E-2</v>
      </c>
      <c r="V1610" s="116">
        <v>0.72099880405493832</v>
      </c>
      <c r="W1610" s="40">
        <v>-0.9076132682574044</v>
      </c>
    </row>
    <row r="1611" spans="1:23" ht="19">
      <c r="A1611" s="85">
        <v>609</v>
      </c>
      <c r="B1611" s="116">
        <v>0.40128404515685556</v>
      </c>
      <c r="C1611" s="116">
        <v>0.93044622919834064</v>
      </c>
      <c r="D1611" s="116">
        <v>0.85806145446312931</v>
      </c>
      <c r="E1611" s="116">
        <v>0.3935276485202257</v>
      </c>
      <c r="F1611" s="116">
        <v>0.60708228752412019</v>
      </c>
      <c r="G1611" s="116">
        <v>0.20389692716493957</v>
      </c>
      <c r="H1611" s="116">
        <v>0.18915217328779454</v>
      </c>
      <c r="I1611" s="116">
        <v>0.99513973797648592</v>
      </c>
      <c r="J1611" s="116">
        <v>1.1010237402611533E-2</v>
      </c>
      <c r="K1611" s="48">
        <v>0.88835527961037197</v>
      </c>
      <c r="M1611" s="41">
        <v>609</v>
      </c>
      <c r="N1611" s="116" cm="1">
        <f t="array" ref="N1611:W1611">(TRANSPOSE(MMULT(幕後結果!$AB$37:$AK$46, TRANSPOSE(N610:W610))))</f>
        <v>0.27920030265158191</v>
      </c>
      <c r="O1611" s="116">
        <v>0.60841200639877435</v>
      </c>
      <c r="P1611" s="116">
        <v>-0.16861598485279683</v>
      </c>
      <c r="Q1611" s="116">
        <v>0.18304218629747537</v>
      </c>
      <c r="R1611" s="116">
        <v>0.86156865587306963</v>
      </c>
      <c r="S1611" s="116">
        <v>1.2492398718660398</v>
      </c>
      <c r="T1611" s="116">
        <v>0.65058384227794197</v>
      </c>
      <c r="U1611" s="116">
        <v>-0.23020160360626168</v>
      </c>
      <c r="V1611" s="116">
        <v>1.4495381525416824</v>
      </c>
      <c r="W1611" s="40">
        <v>0.27439984250845212</v>
      </c>
    </row>
    <row r="1612" spans="1:23" ht="19">
      <c r="A1612" s="85">
        <v>610</v>
      </c>
      <c r="B1612" s="116">
        <v>0.62291452234492239</v>
      </c>
      <c r="C1612" s="116">
        <v>0.71639802243622785</v>
      </c>
      <c r="D1612" s="116">
        <v>0.61200234142902121</v>
      </c>
      <c r="E1612" s="116">
        <v>0.26079873849205115</v>
      </c>
      <c r="F1612" s="116">
        <v>0.63196651786972913</v>
      </c>
      <c r="G1612" s="116">
        <v>0.83014479710416578</v>
      </c>
      <c r="H1612" s="116">
        <v>0.30059289365189201</v>
      </c>
      <c r="I1612" s="116">
        <v>0.7692649149311761</v>
      </c>
      <c r="J1612" s="116">
        <v>0.28058310246782359</v>
      </c>
      <c r="K1612" s="48">
        <v>5.6333915203721219E-3</v>
      </c>
      <c r="M1612" s="41">
        <v>610</v>
      </c>
      <c r="N1612" s="116" cm="1">
        <f t="array" ref="N1612:W1612">(TRANSPOSE(MMULT(幕後結果!$AB$37:$AK$46, TRANSPOSE(N611:W611))))</f>
        <v>-0.82272638510006602</v>
      </c>
      <c r="O1612" s="116">
        <v>0.41175555110083378</v>
      </c>
      <c r="P1612" s="116">
        <v>-1.1659840469035145</v>
      </c>
      <c r="Q1612" s="116">
        <v>-0.68552123536062148</v>
      </c>
      <c r="R1612" s="116">
        <v>-0.24360607077257029</v>
      </c>
      <c r="S1612" s="116">
        <v>0.86872563445865925</v>
      </c>
      <c r="T1612" s="116">
        <v>-0.26280296417968263</v>
      </c>
      <c r="U1612" s="116">
        <v>-0.75448298211650355</v>
      </c>
      <c r="V1612" s="116">
        <v>0.3480038399077493</v>
      </c>
      <c r="W1612" s="40">
        <v>-1.2768541272595193</v>
      </c>
    </row>
    <row r="1613" spans="1:23" ht="19">
      <c r="A1613" s="85">
        <v>611</v>
      </c>
      <c r="B1613" s="116">
        <v>0.64279955140387757</v>
      </c>
      <c r="C1613" s="116">
        <v>0.82305736339139179</v>
      </c>
      <c r="D1613" s="116">
        <v>0.21183038293708822</v>
      </c>
      <c r="E1613" s="116">
        <v>0.35126393659457511</v>
      </c>
      <c r="F1613" s="116">
        <v>0.39782278928344006</v>
      </c>
      <c r="G1613" s="116">
        <v>0.20186258488305087</v>
      </c>
      <c r="H1613" s="116">
        <v>0.55242345312661212</v>
      </c>
      <c r="I1613" s="116">
        <v>4.7781635927184318E-2</v>
      </c>
      <c r="J1613" s="116">
        <v>0.8548793543077875</v>
      </c>
      <c r="K1613" s="48">
        <v>0.21341383471517705</v>
      </c>
      <c r="M1613" s="41">
        <v>611</v>
      </c>
      <c r="N1613" s="116" cm="1">
        <f t="array" ref="N1613:W1613">(TRANSPOSE(MMULT(幕後結果!$AB$37:$AK$46, TRANSPOSE(N612:W612))))</f>
        <v>-4.014770140896292E-2</v>
      </c>
      <c r="O1613" s="116">
        <v>0.37223660859552077</v>
      </c>
      <c r="P1613" s="116">
        <v>0.24798600469988916</v>
      </c>
      <c r="Q1613" s="116">
        <v>-0.18679414908894143</v>
      </c>
      <c r="R1613" s="116">
        <v>-0.97093009401663355</v>
      </c>
      <c r="S1613" s="116">
        <v>-0.44259167284252193</v>
      </c>
      <c r="T1613" s="116">
        <v>-0.69230695062935688</v>
      </c>
      <c r="U1613" s="116">
        <v>0.86488479830909171</v>
      </c>
      <c r="V1613" s="116">
        <v>-0.23368117877097244</v>
      </c>
      <c r="W1613" s="40">
        <v>-0.31853997356690744</v>
      </c>
    </row>
    <row r="1614" spans="1:23" ht="19">
      <c r="A1614" s="85">
        <v>612</v>
      </c>
      <c r="B1614" s="116">
        <v>0.32905952537921124</v>
      </c>
      <c r="C1614" s="116">
        <v>0.77584403933479362</v>
      </c>
      <c r="D1614" s="116">
        <v>0.85835093238129434</v>
      </c>
      <c r="E1614" s="116">
        <v>3.5406770617691041E-2</v>
      </c>
      <c r="F1614" s="116">
        <v>0.98074233945939393</v>
      </c>
      <c r="G1614" s="116">
        <v>0.83989721241073489</v>
      </c>
      <c r="H1614" s="116">
        <v>0.5898328518909286</v>
      </c>
      <c r="I1614" s="116">
        <v>0.53029615904317562</v>
      </c>
      <c r="J1614" s="116">
        <v>0.34743431183642492</v>
      </c>
      <c r="K1614" s="48">
        <v>0.73415731522313421</v>
      </c>
      <c r="M1614" s="41">
        <v>612</v>
      </c>
      <c r="N1614" s="116" cm="1">
        <f t="array" ref="N1614:W1614">(TRANSPOSE(MMULT(幕後結果!$AB$37:$AK$46, TRANSPOSE(N613:W613))))</f>
        <v>1.9022005805166495</v>
      </c>
      <c r="O1614" s="116">
        <v>1.2886439410810802</v>
      </c>
      <c r="P1614" s="116">
        <v>0.56735948075385978</v>
      </c>
      <c r="Q1614" s="116">
        <v>0.89234443643093098</v>
      </c>
      <c r="R1614" s="116">
        <v>-0.5263298982063771</v>
      </c>
      <c r="S1614" s="116">
        <v>-1.0133826398047696</v>
      </c>
      <c r="T1614" s="116">
        <v>-5.7980403946944988E-2</v>
      </c>
      <c r="U1614" s="116">
        <v>-0.80834814353635509</v>
      </c>
      <c r="V1614" s="116">
        <v>-5.2594514974028859E-2</v>
      </c>
      <c r="W1614" s="40">
        <v>-0.31175593295674647</v>
      </c>
    </row>
    <row r="1615" spans="1:23" ht="19">
      <c r="A1615" s="85">
        <v>613</v>
      </c>
      <c r="B1615" s="116">
        <v>0.604500454949078</v>
      </c>
      <c r="C1615" s="116">
        <v>0.25879453810937947</v>
      </c>
      <c r="D1615" s="116">
        <v>0.53390318060013064</v>
      </c>
      <c r="E1615" s="116">
        <v>0.51609560565420853</v>
      </c>
      <c r="F1615" s="116">
        <v>9.1672097927976814E-2</v>
      </c>
      <c r="G1615" s="116">
        <v>0.38393717166971464</v>
      </c>
      <c r="H1615" s="116">
        <v>0.39547491556470371</v>
      </c>
      <c r="I1615" s="116">
        <v>0.19164901133311507</v>
      </c>
      <c r="J1615" s="116">
        <v>0.97039407618361206</v>
      </c>
      <c r="K1615" s="48">
        <v>0.9336082602493212</v>
      </c>
      <c r="M1615" s="41">
        <v>613</v>
      </c>
      <c r="N1615" s="116" cm="1">
        <f t="array" ref="N1615:W1615">(TRANSPOSE(MMULT(幕後結果!$AB$37:$AK$46, TRANSPOSE(N614:W614))))</f>
        <v>-1.085730909488148</v>
      </c>
      <c r="O1615" s="116">
        <v>0.11630162346394746</v>
      </c>
      <c r="P1615" s="116">
        <v>-0.85930630148497456</v>
      </c>
      <c r="Q1615" s="116">
        <v>1.4818722446787298</v>
      </c>
      <c r="R1615" s="116">
        <v>1.6970490040463485E-2</v>
      </c>
      <c r="S1615" s="116">
        <v>-0.11184088642708084</v>
      </c>
      <c r="T1615" s="116">
        <v>1.2272578539011103</v>
      </c>
      <c r="U1615" s="116">
        <v>-1.7846226940212659</v>
      </c>
      <c r="V1615" s="116">
        <v>0.37313632155127291</v>
      </c>
      <c r="W1615" s="40">
        <v>-0.24057600260914466</v>
      </c>
    </row>
    <row r="1616" spans="1:23" ht="19">
      <c r="A1616" s="85">
        <v>614</v>
      </c>
      <c r="B1616" s="116">
        <v>0.78968663276044748</v>
      </c>
      <c r="C1616" s="116">
        <v>0.65925990676676993</v>
      </c>
      <c r="D1616" s="116">
        <v>0.59710664999769492</v>
      </c>
      <c r="E1616" s="116">
        <v>0.66103186637466305</v>
      </c>
      <c r="F1616" s="116">
        <v>0.56361713366892641</v>
      </c>
      <c r="G1616" s="116">
        <v>0.66931188374049233</v>
      </c>
      <c r="H1616" s="116">
        <v>0.21107378444941172</v>
      </c>
      <c r="I1616" s="116">
        <v>0.54733214328597324</v>
      </c>
      <c r="J1616" s="116">
        <v>0.64869204139519732</v>
      </c>
      <c r="K1616" s="48">
        <v>0.99767219800719453</v>
      </c>
      <c r="M1616" s="41">
        <v>614</v>
      </c>
      <c r="N1616" s="116" cm="1">
        <f t="array" ref="N1616:W1616">(TRANSPOSE(MMULT(幕後結果!$AB$37:$AK$46, TRANSPOSE(N615:W615))))</f>
        <v>-4.4961746324970249E-2</v>
      </c>
      <c r="O1616" s="116">
        <v>-1.4402187843443793E-2</v>
      </c>
      <c r="P1616" s="116">
        <v>1.0566998300953496</v>
      </c>
      <c r="Q1616" s="116">
        <v>-1.4054309991606597</v>
      </c>
      <c r="R1616" s="116">
        <v>1.6171895296912004</v>
      </c>
      <c r="S1616" s="116">
        <v>0.8116323949068367</v>
      </c>
      <c r="T1616" s="116">
        <v>-0.51365587545715818</v>
      </c>
      <c r="U1616" s="116">
        <v>-0.6530599532518564</v>
      </c>
      <c r="V1616" s="116">
        <v>0.66081069930546044</v>
      </c>
      <c r="W1616" s="40">
        <v>-0.61905248874369112</v>
      </c>
    </row>
    <row r="1617" spans="1:23" ht="19">
      <c r="A1617" s="85">
        <v>615</v>
      </c>
      <c r="B1617" s="116">
        <v>0.65980432464287464</v>
      </c>
      <c r="C1617" s="116">
        <v>0.29091393118289011</v>
      </c>
      <c r="D1617" s="116">
        <v>0.9227983360803389</v>
      </c>
      <c r="E1617" s="116">
        <v>2.1399986301520402E-2</v>
      </c>
      <c r="F1617" s="116">
        <v>0.68056580055171145</v>
      </c>
      <c r="G1617" s="116">
        <v>0.43109017889657641</v>
      </c>
      <c r="H1617" s="116">
        <v>0.21936620075275015</v>
      </c>
      <c r="I1617" s="116">
        <v>0.68764068539254786</v>
      </c>
      <c r="J1617" s="116">
        <v>0.95811739981941146</v>
      </c>
      <c r="K1617" s="48">
        <v>0.76770485376675368</v>
      </c>
      <c r="M1617" s="41">
        <v>615</v>
      </c>
      <c r="N1617" s="116" cm="1">
        <f t="array" ref="N1617:W1617">(TRANSPOSE(MMULT(幕後結果!$AB$37:$AK$46, TRANSPOSE(N616:W616))))</f>
        <v>-0.87219031045238393</v>
      </c>
      <c r="O1617" s="116">
        <v>-0.65386268334297148</v>
      </c>
      <c r="P1617" s="116">
        <v>0.61037155230004514</v>
      </c>
      <c r="Q1617" s="116">
        <v>-0.39970467341597848</v>
      </c>
      <c r="R1617" s="116">
        <v>1.4998013019501426</v>
      </c>
      <c r="S1617" s="116">
        <v>0.64279344239232239</v>
      </c>
      <c r="T1617" s="116">
        <v>-0.80086644757013037</v>
      </c>
      <c r="U1617" s="116">
        <v>1.2934204407247565</v>
      </c>
      <c r="V1617" s="116">
        <v>-0.56383871147692388</v>
      </c>
      <c r="W1617" s="40">
        <v>0.13351736769848288</v>
      </c>
    </row>
    <row r="1618" spans="1:23" ht="19">
      <c r="A1618" s="85">
        <v>616</v>
      </c>
      <c r="B1618" s="116">
        <v>0.39563960730357151</v>
      </c>
      <c r="C1618" s="116">
        <v>0.83018768570315205</v>
      </c>
      <c r="D1618" s="116">
        <v>0.97813176141544234</v>
      </c>
      <c r="E1618" s="116">
        <v>0.60891050477138142</v>
      </c>
      <c r="F1618" s="116">
        <v>1.6732477632501519E-2</v>
      </c>
      <c r="G1618" s="116">
        <v>0.4635578660171924</v>
      </c>
      <c r="H1618" s="116">
        <v>0.24870153033829379</v>
      </c>
      <c r="I1618" s="116">
        <v>0.98772203032296657</v>
      </c>
      <c r="J1618" s="116">
        <v>0.82710723993084834</v>
      </c>
      <c r="K1618" s="48">
        <v>0.71313320010188774</v>
      </c>
      <c r="M1618" s="41">
        <v>616</v>
      </c>
      <c r="N1618" s="116" cm="1">
        <f t="array" ref="N1618:W1618">(TRANSPOSE(MMULT(幕後結果!$AB$37:$AK$46, TRANSPOSE(N617:W617))))</f>
        <v>0.65497375915024469</v>
      </c>
      <c r="O1618" s="116">
        <v>7.0690098173686156E-2</v>
      </c>
      <c r="P1618" s="116">
        <v>-4.0489321088319041E-2</v>
      </c>
      <c r="Q1618" s="116">
        <v>0.5528539193812031</v>
      </c>
      <c r="R1618" s="116">
        <v>-0.24153017561974982</v>
      </c>
      <c r="S1618" s="116">
        <v>0.56624760738525648</v>
      </c>
      <c r="T1618" s="116">
        <v>1.3074788920920712</v>
      </c>
      <c r="U1618" s="116">
        <v>0.21590507802554881</v>
      </c>
      <c r="V1618" s="116">
        <v>1.6391650570288179</v>
      </c>
      <c r="W1618" s="40">
        <v>-4.3180460144663924E-2</v>
      </c>
    </row>
    <row r="1619" spans="1:23" ht="19">
      <c r="A1619" s="85">
        <v>617</v>
      </c>
      <c r="B1619" s="116">
        <v>0.42650699508911294</v>
      </c>
      <c r="C1619" s="116">
        <v>0.56883587335295083</v>
      </c>
      <c r="D1619" s="116">
        <v>7.5392818317229882E-2</v>
      </c>
      <c r="E1619" s="116">
        <v>0.67467936484950042</v>
      </c>
      <c r="F1619" s="116">
        <v>0.72902423910122116</v>
      </c>
      <c r="G1619" s="116">
        <v>0.29422844383614222</v>
      </c>
      <c r="H1619" s="116">
        <v>0.29966557176963327</v>
      </c>
      <c r="I1619" s="116">
        <v>0.8821461515931952</v>
      </c>
      <c r="J1619" s="116">
        <v>0.90013188726120674</v>
      </c>
      <c r="K1619" s="48">
        <v>0.10263557245161947</v>
      </c>
      <c r="M1619" s="41">
        <v>617</v>
      </c>
      <c r="N1619" s="116" cm="1">
        <f t="array" ref="N1619:W1619">(TRANSPOSE(MMULT(幕後結果!$AB$37:$AK$46, TRANSPOSE(N618:W618))))</f>
        <v>1.0171873908412267E-2</v>
      </c>
      <c r="O1619" s="116">
        <v>0.57013121489924445</v>
      </c>
      <c r="P1619" s="116">
        <v>0.43838069721561923</v>
      </c>
      <c r="Q1619" s="116">
        <v>0.12133748668520587</v>
      </c>
      <c r="R1619" s="116">
        <v>0.28243214900325764</v>
      </c>
      <c r="S1619" s="116">
        <v>1.5604475829416875E-3</v>
      </c>
      <c r="T1619" s="116">
        <v>0.97701940069301252</v>
      </c>
      <c r="U1619" s="116">
        <v>0.57722569768420151</v>
      </c>
      <c r="V1619" s="116">
        <v>0.85062934162684378</v>
      </c>
      <c r="W1619" s="40">
        <v>0.68784610210074737</v>
      </c>
    </row>
    <row r="1620" spans="1:23" ht="19">
      <c r="A1620" s="85">
        <v>618</v>
      </c>
      <c r="B1620" s="116">
        <v>0.47633372010966335</v>
      </c>
      <c r="C1620" s="116">
        <v>0.40730632797175148</v>
      </c>
      <c r="D1620" s="116">
        <v>0.69823594608728734</v>
      </c>
      <c r="E1620" s="116">
        <v>0.80311856250262736</v>
      </c>
      <c r="F1620" s="116">
        <v>0.855671407990926</v>
      </c>
      <c r="G1620" s="116">
        <v>0.49903825991182527</v>
      </c>
      <c r="H1620" s="116">
        <v>9.8280784790523601E-2</v>
      </c>
      <c r="I1620" s="116">
        <v>0.48532056513174093</v>
      </c>
      <c r="J1620" s="116">
        <v>0.57146924252092268</v>
      </c>
      <c r="K1620" s="48">
        <v>0.20420579691913043</v>
      </c>
      <c r="M1620" s="41">
        <v>618</v>
      </c>
      <c r="N1620" s="116" cm="1">
        <f t="array" ref="N1620:W1620">(TRANSPOSE(MMULT(幕後結果!$AB$37:$AK$46, TRANSPOSE(N619:W619))))</f>
        <v>0.67769657395911875</v>
      </c>
      <c r="O1620" s="116">
        <v>0.13158061102893484</v>
      </c>
      <c r="P1620" s="116">
        <v>-0.15774587628066866</v>
      </c>
      <c r="Q1620" s="116">
        <v>-0.91131975458281689</v>
      </c>
      <c r="R1620" s="116">
        <v>-1.0812045211692827</v>
      </c>
      <c r="S1620" s="116">
        <v>-0.26478755947376365</v>
      </c>
      <c r="T1620" s="116">
        <v>-0.96910304823655813</v>
      </c>
      <c r="U1620" s="116">
        <v>-0.58487639092945032</v>
      </c>
      <c r="V1620" s="116">
        <v>-1.6257976233629643</v>
      </c>
      <c r="W1620" s="40">
        <v>0.34726771009004265</v>
      </c>
    </row>
    <row r="1621" spans="1:23" ht="19">
      <c r="A1621" s="85">
        <v>619</v>
      </c>
      <c r="B1621" s="116">
        <v>0.7214530601298863</v>
      </c>
      <c r="C1621" s="116">
        <v>5.8032084009928653E-2</v>
      </c>
      <c r="D1621" s="116">
        <v>0.50850953725589543</v>
      </c>
      <c r="E1621" s="116">
        <v>0.89473994513359711</v>
      </c>
      <c r="F1621" s="116">
        <v>0.79558839813297144</v>
      </c>
      <c r="G1621" s="116">
        <v>0.85077489040554322</v>
      </c>
      <c r="H1621" s="116">
        <v>0.96753147474417056</v>
      </c>
      <c r="I1621" s="116">
        <v>0.75666616611081539</v>
      </c>
      <c r="J1621" s="116">
        <v>0.22305566297757862</v>
      </c>
      <c r="K1621" s="48">
        <v>0.57867171558529984</v>
      </c>
      <c r="M1621" s="41">
        <v>619</v>
      </c>
      <c r="N1621" s="116" cm="1">
        <f t="array" ref="N1621:W1621">(TRANSPOSE(MMULT(幕後結果!$AB$37:$AK$46, TRANSPOSE(N620:W620))))</f>
        <v>-0.40895524838581626</v>
      </c>
      <c r="O1621" s="116">
        <v>-1.8216476782927964</v>
      </c>
      <c r="P1621" s="116">
        <v>0.13489350080622564</v>
      </c>
      <c r="Q1621" s="116">
        <v>-1.5460539438412102</v>
      </c>
      <c r="R1621" s="116">
        <v>-0.88655419312897554</v>
      </c>
      <c r="S1621" s="116">
        <v>0.57579465073192149</v>
      </c>
      <c r="T1621" s="116">
        <v>0.57919826472108527</v>
      </c>
      <c r="U1621" s="116">
        <v>-0.27872816178772114</v>
      </c>
      <c r="V1621" s="116">
        <v>-0.2973039125595216</v>
      </c>
      <c r="W1621" s="40">
        <v>0.83756651480696398</v>
      </c>
    </row>
    <row r="1622" spans="1:23" ht="19">
      <c r="A1622" s="85">
        <v>620</v>
      </c>
      <c r="B1622" s="116">
        <v>0.8183095439644279</v>
      </c>
      <c r="C1622" s="116">
        <v>0.40134449831192986</v>
      </c>
      <c r="D1622" s="116">
        <v>0.81019610455204161</v>
      </c>
      <c r="E1622" s="116">
        <v>0.78277093963960942</v>
      </c>
      <c r="F1622" s="116">
        <v>0.42671996565370929</v>
      </c>
      <c r="G1622" s="116">
        <v>0.97340004748228059</v>
      </c>
      <c r="H1622" s="116">
        <v>0.49851304083237036</v>
      </c>
      <c r="I1622" s="116">
        <v>0.91097300075911569</v>
      </c>
      <c r="J1622" s="116">
        <v>0.7414065786114854</v>
      </c>
      <c r="K1622" s="48">
        <v>0.25908820299674451</v>
      </c>
      <c r="M1622" s="41">
        <v>620</v>
      </c>
      <c r="N1622" s="116" cm="1">
        <f t="array" ref="N1622:W1622">(TRANSPOSE(MMULT(幕後結果!$AB$37:$AK$46, TRANSPOSE(N621:W621))))</f>
        <v>0.89917375400777322</v>
      </c>
      <c r="O1622" s="116">
        <v>1.468650040119388</v>
      </c>
      <c r="P1622" s="116">
        <v>0.91384702345471713</v>
      </c>
      <c r="Q1622" s="116">
        <v>0.29984980942473966</v>
      </c>
      <c r="R1622" s="116">
        <v>0.58191894087019103</v>
      </c>
      <c r="S1622" s="116">
        <v>1.1876549746566427</v>
      </c>
      <c r="T1622" s="116">
        <v>-0.67563028974714501</v>
      </c>
      <c r="U1622" s="116">
        <v>1.5840430674590877</v>
      </c>
      <c r="V1622" s="116">
        <v>-0.73093202820009007</v>
      </c>
      <c r="W1622" s="40">
        <v>0.67972909767712231</v>
      </c>
    </row>
    <row r="1623" spans="1:23" ht="19">
      <c r="A1623" s="85">
        <v>621</v>
      </c>
      <c r="B1623" s="116">
        <v>0.90344455372888777</v>
      </c>
      <c r="C1623" s="116">
        <v>0.99230899098413716</v>
      </c>
      <c r="D1623" s="116">
        <v>0.27566388539009723</v>
      </c>
      <c r="E1623" s="116">
        <v>0.16431840575667067</v>
      </c>
      <c r="F1623" s="116">
        <v>0.89148311068041552</v>
      </c>
      <c r="G1623" s="116">
        <v>0.36387303472761201</v>
      </c>
      <c r="H1623" s="116">
        <v>0.3121447645179245</v>
      </c>
      <c r="I1623" s="116">
        <v>0.59358427645486622</v>
      </c>
      <c r="J1623" s="116">
        <v>0.69690382292155695</v>
      </c>
      <c r="K1623" s="48">
        <v>0.31511111339774134</v>
      </c>
      <c r="M1623" s="41">
        <v>621</v>
      </c>
      <c r="N1623" s="116" cm="1">
        <f t="array" ref="N1623:W1623">(TRANSPOSE(MMULT(幕後結果!$AB$37:$AK$46, TRANSPOSE(N622:W622))))</f>
        <v>2.9604195168353983E-2</v>
      </c>
      <c r="O1623" s="116">
        <v>0.58423857661071976</v>
      </c>
      <c r="P1623" s="116">
        <v>0.41489824584240231</v>
      </c>
      <c r="Q1623" s="116">
        <v>-0.88649513316492812</v>
      </c>
      <c r="R1623" s="116">
        <v>0.41870528081313163</v>
      </c>
      <c r="S1623" s="116">
        <v>1.2182815597533982</v>
      </c>
      <c r="T1623" s="116">
        <v>-0.62257614513597603</v>
      </c>
      <c r="U1623" s="116">
        <v>-1.0033892926259866</v>
      </c>
      <c r="V1623" s="116">
        <v>-1.8449269921591918</v>
      </c>
      <c r="W1623" s="40">
        <v>0.50213849183120052</v>
      </c>
    </row>
    <row r="1624" spans="1:23" ht="19">
      <c r="A1624" s="85">
        <v>622</v>
      </c>
      <c r="B1624" s="116">
        <v>0.10587534004941124</v>
      </c>
      <c r="C1624" s="116">
        <v>0.21101365852971199</v>
      </c>
      <c r="D1624" s="116">
        <v>0.20408006220900177</v>
      </c>
      <c r="E1624" s="116">
        <v>1.6793644329209156E-2</v>
      </c>
      <c r="F1624" s="116">
        <v>0.22053632853376981</v>
      </c>
      <c r="G1624" s="116">
        <v>0.32078987405777704</v>
      </c>
      <c r="H1624" s="116">
        <v>0.27563127822191325</v>
      </c>
      <c r="I1624" s="116">
        <v>5.509841579732222E-2</v>
      </c>
      <c r="J1624" s="116">
        <v>0.99912209609195091</v>
      </c>
      <c r="K1624" s="48">
        <v>0.1583103271687385</v>
      </c>
      <c r="M1624" s="41">
        <v>622</v>
      </c>
      <c r="N1624" s="116" cm="1">
        <f t="array" ref="N1624:W1624">(TRANSPOSE(MMULT(幕後結果!$AB$37:$AK$46, TRANSPOSE(N623:W623))))</f>
        <v>1.6390703075643784</v>
      </c>
      <c r="O1624" s="116">
        <v>0.65522548545752335</v>
      </c>
      <c r="P1624" s="116">
        <v>0.25774996061654809</v>
      </c>
      <c r="Q1624" s="116">
        <v>2.1638564850906374</v>
      </c>
      <c r="R1624" s="116">
        <v>-0.16468064079940581</v>
      </c>
      <c r="S1624" s="116">
        <v>1.9651969259414948</v>
      </c>
      <c r="T1624" s="116">
        <v>0.46812697911611684</v>
      </c>
      <c r="U1624" s="116">
        <v>1.5200334346451587</v>
      </c>
      <c r="V1624" s="116">
        <v>0.55335416934758874</v>
      </c>
      <c r="W1624" s="40">
        <v>1.0759381812195343</v>
      </c>
    </row>
    <row r="1625" spans="1:23" ht="19">
      <c r="A1625" s="85">
        <v>623</v>
      </c>
      <c r="B1625" s="116">
        <v>0.37154860907401011</v>
      </c>
      <c r="C1625" s="116">
        <v>5.8932165747012544E-2</v>
      </c>
      <c r="D1625" s="116">
        <v>0.13713452547758176</v>
      </c>
      <c r="E1625" s="116">
        <v>0.28871935470197774</v>
      </c>
      <c r="F1625" s="116">
        <v>0.18743007130123424</v>
      </c>
      <c r="G1625" s="116">
        <v>0.51264697383997082</v>
      </c>
      <c r="H1625" s="116">
        <v>0.78562678435427569</v>
      </c>
      <c r="I1625" s="116">
        <v>0.47831430650282969</v>
      </c>
      <c r="J1625" s="116">
        <v>0.53015585868985537</v>
      </c>
      <c r="K1625" s="48">
        <v>0.49791787239441865</v>
      </c>
      <c r="M1625" s="41">
        <v>623</v>
      </c>
      <c r="N1625" s="116" cm="1">
        <f t="array" ref="N1625:W1625">(TRANSPOSE(MMULT(幕後結果!$AB$37:$AK$46, TRANSPOSE(N624:W624))))</f>
        <v>7.5006458301680803E-2</v>
      </c>
      <c r="O1625" s="116">
        <v>-1.9011660776197499</v>
      </c>
      <c r="P1625" s="116">
        <v>-1.3201179209370113</v>
      </c>
      <c r="Q1625" s="116">
        <v>-0.19450286903152766</v>
      </c>
      <c r="R1625" s="116">
        <v>0.17610221850799185</v>
      </c>
      <c r="S1625" s="116">
        <v>-0.55872063581676801</v>
      </c>
      <c r="T1625" s="116">
        <v>-1.3848870821545241</v>
      </c>
      <c r="U1625" s="116">
        <v>-0.48773240135966589</v>
      </c>
      <c r="V1625" s="116">
        <v>-7.3598420565294864E-2</v>
      </c>
      <c r="W1625" s="40">
        <v>-0.37219445454694922</v>
      </c>
    </row>
    <row r="1626" spans="1:23" ht="19">
      <c r="A1626" s="85">
        <v>624</v>
      </c>
      <c r="B1626" s="116">
        <v>0.42258006052847641</v>
      </c>
      <c r="C1626" s="116">
        <v>0.82083024149352557</v>
      </c>
      <c r="D1626" s="116">
        <v>0.79688632237782597</v>
      </c>
      <c r="E1626" s="116">
        <v>0.11757999359762628</v>
      </c>
      <c r="F1626" s="116">
        <v>0.80516956511085125</v>
      </c>
      <c r="G1626" s="116">
        <v>0.30683096485580519</v>
      </c>
      <c r="H1626" s="116">
        <v>2.1204895491742537E-2</v>
      </c>
      <c r="I1626" s="116">
        <v>0.31527682981458627</v>
      </c>
      <c r="J1626" s="116">
        <v>0.5553086505389182</v>
      </c>
      <c r="K1626" s="48">
        <v>8.8151502653160518E-2</v>
      </c>
      <c r="M1626" s="41">
        <v>624</v>
      </c>
      <c r="N1626" s="116" cm="1">
        <f t="array" ref="N1626:W1626">(TRANSPOSE(MMULT(幕後結果!$AB$37:$AK$46, TRANSPOSE(N625:W625))))</f>
        <v>-0.69558057075380875</v>
      </c>
      <c r="O1626" s="116">
        <v>5.1298504427972624E-2</v>
      </c>
      <c r="P1626" s="116">
        <v>-0.39054278544129073</v>
      </c>
      <c r="Q1626" s="116">
        <v>-0.97699622411551712</v>
      </c>
      <c r="R1626" s="116">
        <v>-1.0135637472139178</v>
      </c>
      <c r="S1626" s="116">
        <v>1.3974655187828384</v>
      </c>
      <c r="T1626" s="116">
        <v>-1.488210128448231</v>
      </c>
      <c r="U1626" s="116">
        <v>-0.73207328945048378</v>
      </c>
      <c r="V1626" s="116">
        <v>0.39355429842237427</v>
      </c>
      <c r="W1626" s="40">
        <v>-1.9665435229406472</v>
      </c>
    </row>
    <row r="1627" spans="1:23" ht="19">
      <c r="A1627" s="85">
        <v>625</v>
      </c>
      <c r="B1627" s="116">
        <v>0.88610430995043377</v>
      </c>
      <c r="C1627" s="116">
        <v>5.0102150993681427E-2</v>
      </c>
      <c r="D1627" s="116">
        <v>0.45581940253705411</v>
      </c>
      <c r="E1627" s="116">
        <v>0.9527888386547394</v>
      </c>
      <c r="F1627" s="116">
        <v>0.57321137509591868</v>
      </c>
      <c r="G1627" s="116">
        <v>4.9871743849026151E-2</v>
      </c>
      <c r="H1627" s="116">
        <v>5.5227901221067466E-2</v>
      </c>
      <c r="I1627" s="116">
        <v>0.9157326651022879</v>
      </c>
      <c r="J1627" s="116">
        <v>4.8256988256872635E-2</v>
      </c>
      <c r="K1627" s="48">
        <v>0.3474243922464586</v>
      </c>
      <c r="M1627" s="41">
        <v>625</v>
      </c>
      <c r="N1627" s="116" cm="1">
        <f t="array" ref="N1627:W1627">(TRANSPOSE(MMULT(幕後結果!$AB$37:$AK$46, TRANSPOSE(N626:W626))))</f>
        <v>1.015115199857618</v>
      </c>
      <c r="O1627" s="116">
        <v>0.10664348967340143</v>
      </c>
      <c r="P1627" s="116">
        <v>0.4671653525455256</v>
      </c>
      <c r="Q1627" s="116">
        <v>-0.26282997774927919</v>
      </c>
      <c r="R1627" s="116">
        <v>-1.2272419801776546</v>
      </c>
      <c r="S1627" s="116">
        <v>0.30882849552926844</v>
      </c>
      <c r="T1627" s="116">
        <v>-0.3045767086427047</v>
      </c>
      <c r="U1627" s="116">
        <v>-0.76980030633369656</v>
      </c>
      <c r="V1627" s="116">
        <v>-0.72988593852458505</v>
      </c>
      <c r="W1627" s="40">
        <v>-1.9768643854281425</v>
      </c>
    </row>
    <row r="1628" spans="1:23" ht="19">
      <c r="A1628" s="85">
        <v>626</v>
      </c>
      <c r="B1628" s="116">
        <v>0.48318851664346685</v>
      </c>
      <c r="C1628" s="116">
        <v>2.2335127777424413E-2</v>
      </c>
      <c r="D1628" s="116">
        <v>0.79014071184707824</v>
      </c>
      <c r="E1628" s="116">
        <v>0.19745936931025287</v>
      </c>
      <c r="F1628" s="116">
        <v>0.40518262380040904</v>
      </c>
      <c r="G1628" s="116">
        <v>4.5767465850129696E-2</v>
      </c>
      <c r="H1628" s="116">
        <v>0.81735156419943666</v>
      </c>
      <c r="I1628" s="116">
        <v>0.37604370220103722</v>
      </c>
      <c r="J1628" s="116">
        <v>0.87392149609015912</v>
      </c>
      <c r="K1628" s="48">
        <v>0.13203630112041154</v>
      </c>
      <c r="M1628" s="41">
        <v>626</v>
      </c>
      <c r="N1628" s="116" cm="1">
        <f t="array" ref="N1628:W1628">(TRANSPOSE(MMULT(幕後結果!$AB$37:$AK$46, TRANSPOSE(N627:W627))))</f>
        <v>-0.82065171980429319</v>
      </c>
      <c r="O1628" s="116">
        <v>-1.4979897065319956</v>
      </c>
      <c r="P1628" s="116">
        <v>-1.139431833838835</v>
      </c>
      <c r="Q1628" s="116">
        <v>0.68946682434223894</v>
      </c>
      <c r="R1628" s="116">
        <v>-1.8221301612144836</v>
      </c>
      <c r="S1628" s="116">
        <v>-0.95227026624990507</v>
      </c>
      <c r="T1628" s="116">
        <v>0.63485069444106368</v>
      </c>
      <c r="U1628" s="116">
        <v>0.20424799496643584</v>
      </c>
      <c r="V1628" s="116">
        <v>-0.13982687662522544</v>
      </c>
      <c r="W1628" s="40">
        <v>-0.57833566011558024</v>
      </c>
    </row>
    <row r="1629" spans="1:23" ht="19">
      <c r="A1629" s="85">
        <v>627</v>
      </c>
      <c r="B1629" s="116">
        <v>0.94004315185246257</v>
      </c>
      <c r="C1629" s="116">
        <v>0.97661637213497854</v>
      </c>
      <c r="D1629" s="116">
        <v>0.25765932416179238</v>
      </c>
      <c r="E1629" s="116">
        <v>2.7440904823823109E-2</v>
      </c>
      <c r="F1629" s="116">
        <v>0.98529735459388368</v>
      </c>
      <c r="G1629" s="116">
        <v>0.9082556395054755</v>
      </c>
      <c r="H1629" s="116">
        <v>0.3702873909180675</v>
      </c>
      <c r="I1629" s="116">
        <v>0.94069821369674944</v>
      </c>
      <c r="J1629" s="116">
        <v>0.15032909677541362</v>
      </c>
      <c r="K1629" s="48">
        <v>0.89359482153137759</v>
      </c>
      <c r="M1629" s="41">
        <v>627</v>
      </c>
      <c r="N1629" s="116" cm="1">
        <f t="array" ref="N1629:W1629">(TRANSPOSE(MMULT(幕後結果!$AB$37:$AK$46, TRANSPOSE(N628:W628))))</f>
        <v>0.30285647618340877</v>
      </c>
      <c r="O1629" s="116">
        <v>0.15098125343919372</v>
      </c>
      <c r="P1629" s="116">
        <v>-0.33365973246813246</v>
      </c>
      <c r="Q1629" s="116">
        <v>0.27607178734020943</v>
      </c>
      <c r="R1629" s="116">
        <v>-0.44498113503019837</v>
      </c>
      <c r="S1629" s="116">
        <v>0.68005145063409533</v>
      </c>
      <c r="T1629" s="116">
        <v>0.29780257435028173</v>
      </c>
      <c r="U1629" s="116">
        <v>1.1538465950243901</v>
      </c>
      <c r="V1629" s="116">
        <v>-0.27397999737024159</v>
      </c>
      <c r="W1629" s="40">
        <v>-0.52792268075402293</v>
      </c>
    </row>
    <row r="1630" spans="1:23" ht="19">
      <c r="A1630" s="85">
        <v>628</v>
      </c>
      <c r="B1630" s="116">
        <v>0.83940121356915398</v>
      </c>
      <c r="C1630" s="116">
        <v>0.56183525950418689</v>
      </c>
      <c r="D1630" s="116">
        <v>0.15499823102146726</v>
      </c>
      <c r="E1630" s="116">
        <v>0.5034776545862254</v>
      </c>
      <c r="F1630" s="116">
        <v>0.90249320137903721</v>
      </c>
      <c r="G1630" s="116">
        <v>0.4946152503805088</v>
      </c>
      <c r="H1630" s="116">
        <v>0.83838741906689851</v>
      </c>
      <c r="I1630" s="116">
        <v>0.93909205133801543</v>
      </c>
      <c r="J1630" s="116">
        <v>0.30927960577035707</v>
      </c>
      <c r="K1630" s="48">
        <v>0.57552355544124745</v>
      </c>
      <c r="M1630" s="41">
        <v>628</v>
      </c>
      <c r="N1630" s="116" cm="1">
        <f t="array" ref="N1630:W1630">(TRANSPOSE(MMULT(幕後結果!$AB$37:$AK$46, TRANSPOSE(N629:W629))))</f>
        <v>-0.89193440104217792</v>
      </c>
      <c r="O1630" s="116">
        <v>-1.0358068929110971</v>
      </c>
      <c r="P1630" s="116">
        <v>-0.61620336671133225</v>
      </c>
      <c r="Q1630" s="116">
        <v>-1.094787796290678</v>
      </c>
      <c r="R1630" s="116">
        <v>-2.6964416847070787</v>
      </c>
      <c r="S1630" s="116">
        <v>0.37169137435739841</v>
      </c>
      <c r="T1630" s="116">
        <v>-0.45391195546087959</v>
      </c>
      <c r="U1630" s="116">
        <v>0.34283093343026505</v>
      </c>
      <c r="V1630" s="116">
        <v>-1.0891581666485908</v>
      </c>
      <c r="W1630" s="40">
        <v>-1.3166185194462861</v>
      </c>
    </row>
    <row r="1631" spans="1:23" ht="19">
      <c r="A1631" s="85">
        <v>629</v>
      </c>
      <c r="B1631" s="116">
        <v>0.32734582281619362</v>
      </c>
      <c r="C1631" s="116">
        <v>0.33219687856452729</v>
      </c>
      <c r="D1631" s="116">
        <v>0.63998929565856999</v>
      </c>
      <c r="E1631" s="116">
        <v>0.16346320894919097</v>
      </c>
      <c r="F1631" s="116">
        <v>0.39192615651073992</v>
      </c>
      <c r="G1631" s="116">
        <v>0.11264749172445132</v>
      </c>
      <c r="H1631" s="116">
        <v>0.70259267190913754</v>
      </c>
      <c r="I1631" s="116">
        <v>0.36318188763069537</v>
      </c>
      <c r="J1631" s="116">
        <v>0.74458667294744507</v>
      </c>
      <c r="K1631" s="48">
        <v>0.39987689676761518</v>
      </c>
      <c r="M1631" s="41">
        <v>629</v>
      </c>
      <c r="N1631" s="116" cm="1">
        <f t="array" ref="N1631:W1631">(TRANSPOSE(MMULT(幕後結果!$AB$37:$AK$46, TRANSPOSE(N630:W630))))</f>
        <v>0.82645921809215139</v>
      </c>
      <c r="O1631" s="116">
        <v>-1.3035853544966123</v>
      </c>
      <c r="P1631" s="116">
        <v>1.4966477379071081</v>
      </c>
      <c r="Q1631" s="116">
        <v>0.53230724378806715</v>
      </c>
      <c r="R1631" s="116">
        <v>0.24872479217757498</v>
      </c>
      <c r="S1631" s="116">
        <v>1.4367672705734233</v>
      </c>
      <c r="T1631" s="116">
        <v>0.77833735429239959</v>
      </c>
      <c r="U1631" s="116">
        <v>2.2336855704849357</v>
      </c>
      <c r="V1631" s="116">
        <v>1.396435005056113</v>
      </c>
      <c r="W1631" s="40">
        <v>1.2218024413886912</v>
      </c>
    </row>
    <row r="1632" spans="1:23" ht="19">
      <c r="A1632" s="85">
        <v>630</v>
      </c>
      <c r="B1632" s="116">
        <v>0.52644635664703321</v>
      </c>
      <c r="C1632" s="116">
        <v>0.85211121547626112</v>
      </c>
      <c r="D1632" s="116">
        <v>0.49151106768125308</v>
      </c>
      <c r="E1632" s="116">
        <v>0.62833834447484893</v>
      </c>
      <c r="F1632" s="116">
        <v>0.37638837891145993</v>
      </c>
      <c r="G1632" s="116">
        <v>0.82562580816908904</v>
      </c>
      <c r="H1632" s="116">
        <v>0.92794995503224076</v>
      </c>
      <c r="I1632" s="116">
        <v>0.9271670471862723</v>
      </c>
      <c r="J1632" s="116">
        <v>0.71884505125472242</v>
      </c>
      <c r="K1632" s="48">
        <v>3.3939402600287938E-2</v>
      </c>
      <c r="M1632" s="41">
        <v>630</v>
      </c>
      <c r="N1632" s="116" cm="1">
        <f t="array" ref="N1632:W1632">(TRANSPOSE(MMULT(幕後結果!$AB$37:$AK$46, TRANSPOSE(N631:W631))))</f>
        <v>1.3008970396789152</v>
      </c>
      <c r="O1632" s="116">
        <v>0.41934884374369524</v>
      </c>
      <c r="P1632" s="116">
        <v>0.96238360067232143</v>
      </c>
      <c r="Q1632" s="116">
        <v>2.0754151339450857</v>
      </c>
      <c r="R1632" s="116">
        <v>-0.37220299570541249</v>
      </c>
      <c r="S1632" s="116">
        <v>1.2048489294850873</v>
      </c>
      <c r="T1632" s="116">
        <v>-3.1057133602073406E-2</v>
      </c>
      <c r="U1632" s="116">
        <v>0.88137358546759459</v>
      </c>
      <c r="V1632" s="116">
        <v>2.0770137328634841</v>
      </c>
      <c r="W1632" s="40">
        <v>2.1884727728260125</v>
      </c>
    </row>
    <row r="1633" spans="1:23" ht="19">
      <c r="A1633" s="85">
        <v>631</v>
      </c>
      <c r="B1633" s="116">
        <v>0.29843304582525976</v>
      </c>
      <c r="C1633" s="116">
        <v>1.7098104764692756E-2</v>
      </c>
      <c r="D1633" s="116">
        <v>0.77159888554502642</v>
      </c>
      <c r="E1633" s="116">
        <v>0.10594981775666557</v>
      </c>
      <c r="F1633" s="116">
        <v>0.35420443650008648</v>
      </c>
      <c r="G1633" s="116">
        <v>9.2522103328978034E-2</v>
      </c>
      <c r="H1633" s="116">
        <v>0.52972324740663956</v>
      </c>
      <c r="I1633" s="116">
        <v>0.89214475116370262</v>
      </c>
      <c r="J1633" s="116">
        <v>0.67659237102199832</v>
      </c>
      <c r="K1633" s="48">
        <v>0.29491103204175539</v>
      </c>
      <c r="M1633" s="41">
        <v>631</v>
      </c>
      <c r="N1633" s="116" cm="1">
        <f t="array" ref="N1633:W1633">(TRANSPOSE(MMULT(幕後結果!$AB$37:$AK$46, TRANSPOSE(N632:W632))))</f>
        <v>-1.225171158651261</v>
      </c>
      <c r="O1633" s="116">
        <v>0.17289835510527851</v>
      </c>
      <c r="P1633" s="116">
        <v>-1.1181734647759667</v>
      </c>
      <c r="Q1633" s="116">
        <v>1.5573025761372095</v>
      </c>
      <c r="R1633" s="116">
        <v>-0.35637139658247541</v>
      </c>
      <c r="S1633" s="116">
        <v>-0.21333172702032241</v>
      </c>
      <c r="T1633" s="116">
        <v>0.13379055941553297</v>
      </c>
      <c r="U1633" s="116">
        <v>-0.92336618006281523</v>
      </c>
      <c r="V1633" s="116">
        <v>0.73972608184965427</v>
      </c>
      <c r="W1633" s="40">
        <v>-0.20934422083723006</v>
      </c>
    </row>
    <row r="1634" spans="1:23" ht="19">
      <c r="A1634" s="85">
        <v>632</v>
      </c>
      <c r="B1634" s="116">
        <v>0.75140719262928046</v>
      </c>
      <c r="C1634" s="116">
        <v>0.93324907119166856</v>
      </c>
      <c r="D1634" s="116">
        <v>0.24723661017829168</v>
      </c>
      <c r="E1634" s="116">
        <v>0.18096300696092693</v>
      </c>
      <c r="F1634" s="116">
        <v>0.1500929827603199</v>
      </c>
      <c r="G1634" s="116">
        <v>0.51792963731458119</v>
      </c>
      <c r="H1634" s="116">
        <v>0.58404301814730619</v>
      </c>
      <c r="I1634" s="116">
        <v>0.18958982679310665</v>
      </c>
      <c r="J1634" s="116">
        <v>0.84031263320200811</v>
      </c>
      <c r="K1634" s="48">
        <v>0.90764001718183684</v>
      </c>
      <c r="M1634" s="41">
        <v>632</v>
      </c>
      <c r="N1634" s="116" cm="1">
        <f t="array" ref="N1634:W1634">(TRANSPOSE(MMULT(幕後結果!$AB$37:$AK$46, TRANSPOSE(N633:W633))))</f>
        <v>-0.43177505032550084</v>
      </c>
      <c r="O1634" s="116">
        <v>-0.57349156392824918</v>
      </c>
      <c r="P1634" s="116">
        <v>-0.44675939457510272</v>
      </c>
      <c r="Q1634" s="116">
        <v>7.7241942489570281E-2</v>
      </c>
      <c r="R1634" s="116">
        <v>0.23725208618485555</v>
      </c>
      <c r="S1634" s="116">
        <v>-0.26904171598829763</v>
      </c>
      <c r="T1634" s="116">
        <v>-0.30905812836753033</v>
      </c>
      <c r="U1634" s="116">
        <v>0.96213749875075716</v>
      </c>
      <c r="V1634" s="116">
        <v>-0.22137655169862896</v>
      </c>
      <c r="W1634" s="40">
        <v>9.6740224963217672E-2</v>
      </c>
    </row>
    <row r="1635" spans="1:23" ht="19">
      <c r="A1635" s="85">
        <v>633</v>
      </c>
      <c r="B1635" s="116">
        <v>0.48603796957066758</v>
      </c>
      <c r="C1635" s="116">
        <v>0.382620825590269</v>
      </c>
      <c r="D1635" s="116">
        <v>0.34620424227964031</v>
      </c>
      <c r="E1635" s="116">
        <v>0.11328060466442547</v>
      </c>
      <c r="F1635" s="116">
        <v>0.53417598227567065</v>
      </c>
      <c r="G1635" s="116">
        <v>0.21699147935571661</v>
      </c>
      <c r="H1635" s="116">
        <v>0.23712141797345221</v>
      </c>
      <c r="I1635" s="116">
        <v>0.21294788407853726</v>
      </c>
      <c r="J1635" s="116">
        <v>0.92252363840321561</v>
      </c>
      <c r="K1635" s="48">
        <v>0.21421928905753562</v>
      </c>
      <c r="M1635" s="41">
        <v>633</v>
      </c>
      <c r="N1635" s="116" cm="1">
        <f t="array" ref="N1635:W1635">(TRANSPOSE(MMULT(幕後結果!$AB$37:$AK$46, TRANSPOSE(N634:W634))))</f>
        <v>0.80065569987658436</v>
      </c>
      <c r="O1635" s="116">
        <v>0.27407220362183504</v>
      </c>
      <c r="P1635" s="116">
        <v>0.21171071188741525</v>
      </c>
      <c r="Q1635" s="116">
        <v>-0.39187929311943093</v>
      </c>
      <c r="R1635" s="116">
        <v>0.1971948086440056</v>
      </c>
      <c r="S1635" s="116">
        <v>0.20424464487923016</v>
      </c>
      <c r="T1635" s="116">
        <v>-1.3735786032995128</v>
      </c>
      <c r="U1635" s="116">
        <v>-0.56089027370043842</v>
      </c>
      <c r="V1635" s="116">
        <v>-2.1043351664735455</v>
      </c>
      <c r="W1635" s="40">
        <v>-0.5498298524358487</v>
      </c>
    </row>
    <row r="1636" spans="1:23" ht="19">
      <c r="A1636" s="85">
        <v>634</v>
      </c>
      <c r="B1636" s="116">
        <v>0.50079341177999082</v>
      </c>
      <c r="C1636" s="116">
        <v>0.84075446268624687</v>
      </c>
      <c r="D1636" s="116">
        <v>0.47339043927963775</v>
      </c>
      <c r="E1636" s="116">
        <v>0.17471746515944786</v>
      </c>
      <c r="F1636" s="116">
        <v>0.60043228319289388</v>
      </c>
      <c r="G1636" s="116">
        <v>0.31458917221219806</v>
      </c>
      <c r="H1636" s="116">
        <v>0.87323853933853846</v>
      </c>
      <c r="I1636" s="116">
        <v>0.71965699864693211</v>
      </c>
      <c r="J1636" s="116">
        <v>0.26646576887142936</v>
      </c>
      <c r="K1636" s="48">
        <v>0.56967668853858333</v>
      </c>
      <c r="M1636" s="41">
        <v>634</v>
      </c>
      <c r="N1636" s="116" cm="1">
        <f t="array" ref="N1636:W1636">(TRANSPOSE(MMULT(幕後結果!$AB$37:$AK$46, TRANSPOSE(N635:W635))))</f>
        <v>-1.7070705831618056</v>
      </c>
      <c r="O1636" s="116">
        <v>-1.046826249674798</v>
      </c>
      <c r="P1636" s="116">
        <v>-1.9448628583528156</v>
      </c>
      <c r="Q1636" s="116">
        <v>1.0876456274092767</v>
      </c>
      <c r="R1636" s="116">
        <v>-0.7767705309796904</v>
      </c>
      <c r="S1636" s="116">
        <v>0.2457517059218654</v>
      </c>
      <c r="T1636" s="116">
        <v>0.82312560688649761</v>
      </c>
      <c r="U1636" s="116">
        <v>0.34828610637380653</v>
      </c>
      <c r="V1636" s="116">
        <v>2.0579940833828174</v>
      </c>
      <c r="W1636" s="40">
        <v>0.19731667741525008</v>
      </c>
    </row>
    <row r="1637" spans="1:23" ht="19">
      <c r="A1637" s="85">
        <v>635</v>
      </c>
      <c r="B1637" s="116">
        <v>0.87010722000625873</v>
      </c>
      <c r="C1637" s="116">
        <v>0.88591969713589669</v>
      </c>
      <c r="D1637" s="116">
        <v>0.98625275701689841</v>
      </c>
      <c r="E1637" s="116">
        <v>0.51531465988975222</v>
      </c>
      <c r="F1637" s="116">
        <v>0.89690304076875726</v>
      </c>
      <c r="G1637" s="116">
        <v>0.48407019306687316</v>
      </c>
      <c r="H1637" s="116">
        <v>0.5531104754297802</v>
      </c>
      <c r="I1637" s="116">
        <v>0.97466310609230478</v>
      </c>
      <c r="J1637" s="116">
        <v>0.88495908214567165</v>
      </c>
      <c r="K1637" s="48">
        <v>0.75223874812188685</v>
      </c>
      <c r="M1637" s="41">
        <v>635</v>
      </c>
      <c r="N1637" s="116" cm="1">
        <f t="array" ref="N1637:W1637">(TRANSPOSE(MMULT(幕後結果!$AB$37:$AK$46, TRANSPOSE(N636:W636))))</f>
        <v>-2.1040616941019006</v>
      </c>
      <c r="O1637" s="116">
        <v>-1.2656366716959124</v>
      </c>
      <c r="P1637" s="116">
        <v>-1.7454284986550945</v>
      </c>
      <c r="Q1637" s="116">
        <v>6.8270732508489529E-2</v>
      </c>
      <c r="R1637" s="116">
        <v>-2.2801141372074234</v>
      </c>
      <c r="S1637" s="116">
        <v>0.41327701868827871</v>
      </c>
      <c r="T1637" s="116">
        <v>0.61421086112255063</v>
      </c>
      <c r="U1637" s="116">
        <v>1.0376102405638483</v>
      </c>
      <c r="V1637" s="116">
        <v>0.95457764880252438</v>
      </c>
      <c r="W1637" s="40">
        <v>0.37120125814030042</v>
      </c>
    </row>
    <row r="1638" spans="1:23" ht="19">
      <c r="A1638" s="85">
        <v>636</v>
      </c>
      <c r="B1638" s="116">
        <v>0.14350910951889073</v>
      </c>
      <c r="C1638" s="116">
        <v>0.40834726805114507</v>
      </c>
      <c r="D1638" s="116">
        <v>0.90157404305253053</v>
      </c>
      <c r="E1638" s="116">
        <v>0.2506834573453165</v>
      </c>
      <c r="F1638" s="116">
        <v>0.93793603075918708</v>
      </c>
      <c r="G1638" s="116">
        <v>0.85763990248548039</v>
      </c>
      <c r="H1638" s="116">
        <v>0.16332113380816216</v>
      </c>
      <c r="I1638" s="116">
        <v>0.50883943510853435</v>
      </c>
      <c r="J1638" s="116">
        <v>0.10636281133391923</v>
      </c>
      <c r="K1638" s="48">
        <v>0.88939917166512483</v>
      </c>
      <c r="M1638" s="41">
        <v>636</v>
      </c>
      <c r="N1638" s="116" cm="1">
        <f t="array" ref="N1638:W1638">(TRANSPOSE(MMULT(幕後結果!$AB$37:$AK$46, TRANSPOSE(N637:W637))))</f>
        <v>1.9174039278839716</v>
      </c>
      <c r="O1638" s="116">
        <v>1.6216021439045634</v>
      </c>
      <c r="P1638" s="116">
        <v>1.944554650716529</v>
      </c>
      <c r="Q1638" s="116">
        <v>0.42207931402156557</v>
      </c>
      <c r="R1638" s="116">
        <v>0.99557285701878984</v>
      </c>
      <c r="S1638" s="116">
        <v>0.71210140932152732</v>
      </c>
      <c r="T1638" s="116">
        <v>-0.89897276234768531</v>
      </c>
      <c r="U1638" s="116">
        <v>0.49384038721368789</v>
      </c>
      <c r="V1638" s="116">
        <v>2.2995512590572243E-2</v>
      </c>
      <c r="W1638" s="40">
        <v>2.2791934872502866</v>
      </c>
    </row>
    <row r="1639" spans="1:23" ht="19">
      <c r="A1639" s="85">
        <v>637</v>
      </c>
      <c r="B1639" s="116">
        <v>0.82741392214054099</v>
      </c>
      <c r="C1639" s="116">
        <v>0.11152836249257381</v>
      </c>
      <c r="D1639" s="116">
        <v>0.80843981382950258</v>
      </c>
      <c r="E1639" s="116">
        <v>0.48064257293841428</v>
      </c>
      <c r="F1639" s="116">
        <v>0.7176574207886397</v>
      </c>
      <c r="G1639" s="116">
        <v>0.90111231918271506</v>
      </c>
      <c r="H1639" s="116">
        <v>0.44259596019895908</v>
      </c>
      <c r="I1639" s="116">
        <v>6.9871666857014292E-2</v>
      </c>
      <c r="J1639" s="116">
        <v>0.88008444492716964</v>
      </c>
      <c r="K1639" s="48">
        <v>0.70454786198398511</v>
      </c>
      <c r="M1639" s="41">
        <v>637</v>
      </c>
      <c r="N1639" s="116" cm="1">
        <f t="array" ref="N1639:W1639">(TRANSPOSE(MMULT(幕後結果!$AB$37:$AK$46, TRANSPOSE(N638:W638))))</f>
        <v>-0.17254688460941764</v>
      </c>
      <c r="O1639" s="116">
        <v>-1.2411448221692856</v>
      </c>
      <c r="P1639" s="116">
        <v>-1.858207905465542</v>
      </c>
      <c r="Q1639" s="116">
        <v>0.87771704399055928</v>
      </c>
      <c r="R1639" s="116">
        <v>-1.5034225031630368</v>
      </c>
      <c r="S1639" s="116">
        <v>6.2772304946859925E-2</v>
      </c>
      <c r="T1639" s="116">
        <v>-0.35692478969755864</v>
      </c>
      <c r="U1639" s="116">
        <v>-9.4811217477185211E-2</v>
      </c>
      <c r="V1639" s="116">
        <v>6.2420249168609609E-2</v>
      </c>
      <c r="W1639" s="40">
        <v>1.5617213543673847</v>
      </c>
    </row>
    <row r="1640" spans="1:23" ht="19">
      <c r="A1640" s="85">
        <v>638</v>
      </c>
      <c r="B1640" s="116">
        <v>0.85144642371365697</v>
      </c>
      <c r="C1640" s="116">
        <v>0.28711088163363385</v>
      </c>
      <c r="D1640" s="116">
        <v>0.93700602274903133</v>
      </c>
      <c r="E1640" s="116">
        <v>0.41789310961918069</v>
      </c>
      <c r="F1640" s="116">
        <v>7.156947676967329E-2</v>
      </c>
      <c r="G1640" s="116">
        <v>0.38336517682507276</v>
      </c>
      <c r="H1640" s="116">
        <v>0.88999053875688316</v>
      </c>
      <c r="I1640" s="116">
        <v>0.74003219813308885</v>
      </c>
      <c r="J1640" s="116">
        <v>0.14696579362645368</v>
      </c>
      <c r="K1640" s="48">
        <v>0.35393896158680049</v>
      </c>
      <c r="M1640" s="41">
        <v>638</v>
      </c>
      <c r="N1640" s="116" cm="1">
        <f t="array" ref="N1640:W1640">(TRANSPOSE(MMULT(幕後結果!$AB$37:$AK$46, TRANSPOSE(N639:W639))))</f>
        <v>-1.1155131953707875</v>
      </c>
      <c r="O1640" s="116">
        <v>-1.8854300576784691</v>
      </c>
      <c r="P1640" s="116">
        <v>-0.36514640552877786</v>
      </c>
      <c r="Q1640" s="116">
        <v>-1.0018297495656641</v>
      </c>
      <c r="R1640" s="116">
        <v>-0.4501820824902234</v>
      </c>
      <c r="S1640" s="116">
        <v>-0.58655553699248841</v>
      </c>
      <c r="T1640" s="116">
        <v>1.0033746401216272</v>
      </c>
      <c r="U1640" s="116">
        <v>-0.97404295047342437</v>
      </c>
      <c r="V1640" s="116">
        <v>1.7206707149786333</v>
      </c>
      <c r="W1640" s="40">
        <v>-5.5795913254903184E-2</v>
      </c>
    </row>
    <row r="1641" spans="1:23" ht="19">
      <c r="A1641" s="85">
        <v>639</v>
      </c>
      <c r="B1641" s="116">
        <v>0.87565883094951102</v>
      </c>
      <c r="C1641" s="116">
        <v>0.61185800314186212</v>
      </c>
      <c r="D1641" s="116">
        <v>0.25697114243995833</v>
      </c>
      <c r="E1641" s="116">
        <v>7.6770994616682353E-2</v>
      </c>
      <c r="F1641" s="116">
        <v>0.22808601834654807</v>
      </c>
      <c r="G1641" s="116">
        <v>0.38601187231652978</v>
      </c>
      <c r="H1641" s="116">
        <v>0.71125833542921213</v>
      </c>
      <c r="I1641" s="116">
        <v>0.34095612332752778</v>
      </c>
      <c r="J1641" s="116">
        <v>0.99286357396053959</v>
      </c>
      <c r="K1641" s="48">
        <v>0.4863022718183152</v>
      </c>
      <c r="M1641" s="41">
        <v>639</v>
      </c>
      <c r="N1641" s="116" cm="1">
        <f t="array" ref="N1641:W1641">(TRANSPOSE(MMULT(幕後結果!$AB$37:$AK$46, TRANSPOSE(N640:W640))))</f>
        <v>2.4664310481901679</v>
      </c>
      <c r="O1641" s="116">
        <v>1.4777208142492646</v>
      </c>
      <c r="P1641" s="116">
        <v>1.4727120354648056</v>
      </c>
      <c r="Q1641" s="116">
        <v>-0.62175842909561863</v>
      </c>
      <c r="R1641" s="116">
        <v>1.3963061125564591</v>
      </c>
      <c r="S1641" s="116">
        <v>1.241792105305934</v>
      </c>
      <c r="T1641" s="116">
        <v>-0.59483528693033461</v>
      </c>
      <c r="U1641" s="116">
        <v>-3.1141663931003483E-2</v>
      </c>
      <c r="V1641" s="116">
        <v>2.9912211674463368E-2</v>
      </c>
      <c r="W1641" s="40">
        <v>0.43408098564800335</v>
      </c>
    </row>
    <row r="1642" spans="1:23" ht="19">
      <c r="A1642" s="85">
        <v>640</v>
      </c>
      <c r="B1642" s="116">
        <v>0.99295742549364152</v>
      </c>
      <c r="C1642" s="116">
        <v>0.26539747854422435</v>
      </c>
      <c r="D1642" s="116">
        <v>0.20251587556049788</v>
      </c>
      <c r="E1642" s="116">
        <v>0.35095307345850335</v>
      </c>
      <c r="F1642" s="116">
        <v>0.18775707333233593</v>
      </c>
      <c r="G1642" s="116">
        <v>0.43431280703520736</v>
      </c>
      <c r="H1642" s="116">
        <v>0.67136471288111599</v>
      </c>
      <c r="I1642" s="116">
        <v>0.49505453197250571</v>
      </c>
      <c r="J1642" s="116">
        <v>0.60797804661928456</v>
      </c>
      <c r="K1642" s="48">
        <v>0.81469215956919827</v>
      </c>
      <c r="M1642" s="41">
        <v>640</v>
      </c>
      <c r="N1642" s="116" cm="1">
        <f t="array" ref="N1642:W1642">(TRANSPOSE(MMULT(幕後結果!$AB$37:$AK$46, TRANSPOSE(N641:W641))))</f>
        <v>-1.2163818986923778</v>
      </c>
      <c r="O1642" s="116">
        <v>1.0453435297863716</v>
      </c>
      <c r="P1642" s="116">
        <v>0.27045351197482626</v>
      </c>
      <c r="Q1642" s="116">
        <v>-0.28316452817283083</v>
      </c>
      <c r="R1642" s="116">
        <v>0.1558521958391233</v>
      </c>
      <c r="S1642" s="116">
        <v>0.23004157410582837</v>
      </c>
      <c r="T1642" s="116">
        <v>-0.74284502614915138</v>
      </c>
      <c r="U1642" s="116">
        <v>-1.0133077494913405</v>
      </c>
      <c r="V1642" s="116">
        <v>-9.1437930128797779E-3</v>
      </c>
      <c r="W1642" s="40">
        <v>-2.2258303151816698</v>
      </c>
    </row>
    <row r="1643" spans="1:23" ht="19">
      <c r="A1643" s="85">
        <v>641</v>
      </c>
      <c r="B1643" s="116">
        <v>0.33527268535975341</v>
      </c>
      <c r="C1643" s="116">
        <v>0.7052203951090712</v>
      </c>
      <c r="D1643" s="116">
        <v>0.32729539076281022</v>
      </c>
      <c r="E1643" s="116">
        <v>0.58839915742608717</v>
      </c>
      <c r="F1643" s="116">
        <v>6.3598403094075717E-2</v>
      </c>
      <c r="G1643" s="116">
        <v>0.19454267779771706</v>
      </c>
      <c r="H1643" s="116">
        <v>0.72733069043676157</v>
      </c>
      <c r="I1643" s="116">
        <v>0.60214248312827312</v>
      </c>
      <c r="J1643" s="116">
        <v>0.8063335082562253</v>
      </c>
      <c r="K1643" s="48">
        <v>0.66119808742142028</v>
      </c>
      <c r="M1643" s="41">
        <v>641</v>
      </c>
      <c r="N1643" s="116" cm="1">
        <f t="array" ref="N1643:W1643">(TRANSPOSE(MMULT(幕後結果!$AB$37:$AK$46, TRANSPOSE(N642:W642))))</f>
        <v>0.69084993655921467</v>
      </c>
      <c r="O1643" s="116">
        <v>1.2000784718478488</v>
      </c>
      <c r="P1643" s="116">
        <v>0.88872825761277108</v>
      </c>
      <c r="Q1643" s="116">
        <v>1.3202404937797094</v>
      </c>
      <c r="R1643" s="116">
        <v>1.7754216674815608</v>
      </c>
      <c r="S1643" s="116">
        <v>1.4502622534960168</v>
      </c>
      <c r="T1643" s="116">
        <v>0.3832570671471287</v>
      </c>
      <c r="U1643" s="116">
        <v>0.28171438085277783</v>
      </c>
      <c r="V1643" s="116">
        <v>-0.62024122370759671</v>
      </c>
      <c r="W1643" s="40">
        <v>-0.27060552764415324</v>
      </c>
    </row>
    <row r="1644" spans="1:23" ht="19">
      <c r="A1644" s="85">
        <v>642</v>
      </c>
      <c r="B1644" s="116">
        <v>0.63422932264123277</v>
      </c>
      <c r="C1644" s="116">
        <v>3.0795278449558872E-2</v>
      </c>
      <c r="D1644" s="116">
        <v>0.50723934116742742</v>
      </c>
      <c r="E1644" s="116">
        <v>0.72122514840678043</v>
      </c>
      <c r="F1644" s="116">
        <v>0.9276024682699382</v>
      </c>
      <c r="G1644" s="116">
        <v>0.79557994979989943</v>
      </c>
      <c r="H1644" s="116">
        <v>1.3262345161412226E-2</v>
      </c>
      <c r="I1644" s="116">
        <v>0.67458069161725032</v>
      </c>
      <c r="J1644" s="116">
        <v>0.25620944256639255</v>
      </c>
      <c r="K1644" s="48">
        <v>0.79331426533348193</v>
      </c>
      <c r="M1644" s="41">
        <v>642</v>
      </c>
      <c r="N1644" s="116" cm="1">
        <f t="array" ref="N1644:W1644">(TRANSPOSE(MMULT(幕後結果!$AB$37:$AK$46, TRANSPOSE(N643:W643))))</f>
        <v>-7.7761667337551202E-3</v>
      </c>
      <c r="O1644" s="116">
        <v>0.19780168419082556</v>
      </c>
      <c r="P1644" s="116">
        <v>0.58971646638731945</v>
      </c>
      <c r="Q1644" s="116">
        <v>-1.0784696900825266</v>
      </c>
      <c r="R1644" s="116">
        <v>1.092904267987056</v>
      </c>
      <c r="S1644" s="116">
        <v>0.7780382872665409</v>
      </c>
      <c r="T1644" s="116">
        <v>2.2624059512663695</v>
      </c>
      <c r="U1644" s="116">
        <v>0.29796770933281808</v>
      </c>
      <c r="V1644" s="116">
        <v>1.503546281326742</v>
      </c>
      <c r="W1644" s="40">
        <v>0.49810070773476478</v>
      </c>
    </row>
    <row r="1645" spans="1:23" ht="19">
      <c r="A1645" s="85">
        <v>643</v>
      </c>
      <c r="B1645" s="116">
        <v>0.18194557451619464</v>
      </c>
      <c r="C1645" s="116">
        <v>0.92171643352322974</v>
      </c>
      <c r="D1645" s="116">
        <v>0.39558172288021165</v>
      </c>
      <c r="E1645" s="116">
        <v>3.7261991373338299E-2</v>
      </c>
      <c r="F1645" s="116">
        <v>0.59051511705508597</v>
      </c>
      <c r="G1645" s="116">
        <v>0.12505896522166249</v>
      </c>
      <c r="H1645" s="116">
        <v>0.11903715028861273</v>
      </c>
      <c r="I1645" s="116">
        <v>0.72720591740103391</v>
      </c>
      <c r="J1645" s="116">
        <v>0.63476240610119672</v>
      </c>
      <c r="K1645" s="48">
        <v>0.42344847923040052</v>
      </c>
      <c r="M1645" s="41">
        <v>643</v>
      </c>
      <c r="N1645" s="116" cm="1">
        <f t="array" ref="N1645:W1645">(TRANSPOSE(MMULT(幕後結果!$AB$37:$AK$46, TRANSPOSE(N644:W644))))</f>
        <v>-0.56630381299381427</v>
      </c>
      <c r="O1645" s="116">
        <v>-0.83758173654300805</v>
      </c>
      <c r="P1645" s="116">
        <v>-1.7838009204636085</v>
      </c>
      <c r="Q1645" s="116">
        <v>1.192024600969309</v>
      </c>
      <c r="R1645" s="116">
        <v>-2.0507274393948505E-2</v>
      </c>
      <c r="S1645" s="116">
        <v>-2.3230526150269952</v>
      </c>
      <c r="T1645" s="116">
        <v>0.51811840912596308</v>
      </c>
      <c r="U1645" s="116">
        <v>-1.6405460518990028E-2</v>
      </c>
      <c r="V1645" s="116">
        <v>-0.69938364253617247</v>
      </c>
      <c r="W1645" s="40">
        <v>1.8685545512295745</v>
      </c>
    </row>
    <row r="1646" spans="1:23" ht="19">
      <c r="A1646" s="85">
        <v>644</v>
      </c>
      <c r="B1646" s="116">
        <v>0.50210600050596832</v>
      </c>
      <c r="C1646" s="116">
        <v>0.67222496360725636</v>
      </c>
      <c r="D1646" s="116">
        <v>0.41732839700659086</v>
      </c>
      <c r="E1646" s="116">
        <v>0.59472494376819851</v>
      </c>
      <c r="F1646" s="116">
        <v>0.85821904184196485</v>
      </c>
      <c r="G1646" s="116">
        <v>0.10133192788099099</v>
      </c>
      <c r="H1646" s="116">
        <v>0.45237634080323086</v>
      </c>
      <c r="I1646" s="116">
        <v>0.45760961896265995</v>
      </c>
      <c r="J1646" s="116">
        <v>0.54935164843253914</v>
      </c>
      <c r="K1646" s="48">
        <v>0.61509726209728699</v>
      </c>
      <c r="M1646" s="41">
        <v>644</v>
      </c>
      <c r="N1646" s="116" cm="1">
        <f t="array" ref="N1646:W1646">(TRANSPOSE(MMULT(幕後結果!$AB$37:$AK$46, TRANSPOSE(N645:W645))))</f>
        <v>0.29547869087354545</v>
      </c>
      <c r="O1646" s="116">
        <v>0.1339760116100118</v>
      </c>
      <c r="P1646" s="116">
        <v>-1.0235968737155552</v>
      </c>
      <c r="Q1646" s="116">
        <v>0.23932628644934364</v>
      </c>
      <c r="R1646" s="116">
        <v>-1.428293612654586</v>
      </c>
      <c r="S1646" s="116">
        <v>-1.9041161712713306E-2</v>
      </c>
      <c r="T1646" s="116">
        <v>-1.923168446479014</v>
      </c>
      <c r="U1646" s="116">
        <v>-1.6530208679669456</v>
      </c>
      <c r="V1646" s="116">
        <v>-0.61530505339831743</v>
      </c>
      <c r="W1646" s="40">
        <v>0.85134836503972822</v>
      </c>
    </row>
    <row r="1647" spans="1:23" ht="19">
      <c r="A1647" s="85">
        <v>645</v>
      </c>
      <c r="B1647" s="116">
        <v>9.4203416856447175E-2</v>
      </c>
      <c r="C1647" s="116">
        <v>0.50013400407967357</v>
      </c>
      <c r="D1647" s="116">
        <v>0.37188124957583124</v>
      </c>
      <c r="E1647" s="116">
        <v>0.71362744406923184</v>
      </c>
      <c r="F1647" s="116">
        <v>0.79071949872602265</v>
      </c>
      <c r="G1647" s="116">
        <v>0.17857754424016892</v>
      </c>
      <c r="H1647" s="116">
        <v>0.99838090566373983</v>
      </c>
      <c r="I1647" s="116">
        <v>0.53770258450207775</v>
      </c>
      <c r="J1647" s="116">
        <v>0.31468704731711505</v>
      </c>
      <c r="K1647" s="48">
        <v>0.93144697326882775</v>
      </c>
      <c r="M1647" s="41">
        <v>645</v>
      </c>
      <c r="N1647" s="116" cm="1">
        <f t="array" ref="N1647:W1647">(TRANSPOSE(MMULT(幕後結果!$AB$37:$AK$46, TRANSPOSE(N646:W646))))</f>
        <v>2.2514547205062416</v>
      </c>
      <c r="O1647" s="116">
        <v>-4.4218032320602951E-2</v>
      </c>
      <c r="P1647" s="116">
        <v>1.8990207704235471</v>
      </c>
      <c r="Q1647" s="116">
        <v>1.2198797475642542</v>
      </c>
      <c r="R1647" s="116">
        <v>1.1903484865131728</v>
      </c>
      <c r="S1647" s="116">
        <v>1.5132245622301701</v>
      </c>
      <c r="T1647" s="116">
        <v>0.69942425245824369</v>
      </c>
      <c r="U1647" s="116">
        <v>1.985875226901944</v>
      </c>
      <c r="V1647" s="116">
        <v>1.261130768780973</v>
      </c>
      <c r="W1647" s="40">
        <v>0.68675009430044587</v>
      </c>
    </row>
    <row r="1648" spans="1:23" ht="19">
      <c r="A1648" s="85">
        <v>646</v>
      </c>
      <c r="B1648" s="116">
        <v>0.66272444198567548</v>
      </c>
      <c r="C1648" s="116">
        <v>0.17156107697571388</v>
      </c>
      <c r="D1648" s="116">
        <v>7.1296596517154587E-2</v>
      </c>
      <c r="E1648" s="116">
        <v>6.8685830206967946E-2</v>
      </c>
      <c r="F1648" s="116">
        <v>7.0125219680677198E-2</v>
      </c>
      <c r="G1648" s="116">
        <v>0.10943664226379957</v>
      </c>
      <c r="H1648" s="116">
        <v>0.72918863096579445</v>
      </c>
      <c r="I1648" s="116">
        <v>9.1793518699659904E-2</v>
      </c>
      <c r="J1648" s="116">
        <v>0.71891027412191311</v>
      </c>
      <c r="K1648" s="48">
        <v>0.84759923697982487</v>
      </c>
      <c r="M1648" s="41">
        <v>646</v>
      </c>
      <c r="N1648" s="116" cm="1">
        <f t="array" ref="N1648:W1648">(TRANSPOSE(MMULT(幕後結果!$AB$37:$AK$46, TRANSPOSE(N647:W647))))</f>
        <v>-1.9037111532531434</v>
      </c>
      <c r="O1648" s="116">
        <v>-0.6346363032122293</v>
      </c>
      <c r="P1648" s="116">
        <v>-1.8494027570008986</v>
      </c>
      <c r="Q1648" s="116">
        <v>-9.9089198968251399E-2</v>
      </c>
      <c r="R1648" s="116">
        <v>-1.2120304447619894</v>
      </c>
      <c r="S1648" s="116">
        <v>-2.7277336174757609</v>
      </c>
      <c r="T1648" s="116">
        <v>-1.9241572432895551E-2</v>
      </c>
      <c r="U1648" s="116">
        <v>-0.82959047746583092</v>
      </c>
      <c r="V1648" s="116">
        <v>-0.92820648958865404</v>
      </c>
      <c r="W1648" s="40">
        <v>-1.4400829382585925</v>
      </c>
    </row>
    <row r="1649" spans="1:23" ht="19">
      <c r="A1649" s="85">
        <v>647</v>
      </c>
      <c r="B1649" s="116">
        <v>8.2719704388370729E-2</v>
      </c>
      <c r="C1649" s="116">
        <v>0.507109352378039</v>
      </c>
      <c r="D1649" s="116">
        <v>0.82469243501347123</v>
      </c>
      <c r="E1649" s="116">
        <v>0.68504269926203842</v>
      </c>
      <c r="F1649" s="116">
        <v>0.43649373183643458</v>
      </c>
      <c r="G1649" s="116">
        <v>0.84930394663814024</v>
      </c>
      <c r="H1649" s="116">
        <v>0.65521092725300578</v>
      </c>
      <c r="I1649" s="116">
        <v>0.7564125482709958</v>
      </c>
      <c r="J1649" s="116">
        <v>0.33051457432893794</v>
      </c>
      <c r="K1649" s="48">
        <v>0.37382143658077971</v>
      </c>
      <c r="M1649" s="41">
        <v>647</v>
      </c>
      <c r="N1649" s="116" cm="1">
        <f t="array" ref="N1649:W1649">(TRANSPOSE(MMULT(幕後結果!$AB$37:$AK$46, TRANSPOSE(N648:W648))))</f>
        <v>0.39546919792080348</v>
      </c>
      <c r="O1649" s="116">
        <v>1.4952497341813114</v>
      </c>
      <c r="P1649" s="116">
        <v>1.7091353542063019</v>
      </c>
      <c r="Q1649" s="116">
        <v>0.85160191266873841</v>
      </c>
      <c r="R1649" s="116">
        <v>1.3569908080213309</v>
      </c>
      <c r="S1649" s="116">
        <v>-2.1136035292709412</v>
      </c>
      <c r="T1649" s="116">
        <v>3.9155552540817928E-2</v>
      </c>
      <c r="U1649" s="116">
        <v>1.4056304017870231</v>
      </c>
      <c r="V1649" s="116">
        <v>0.71675701506235323</v>
      </c>
      <c r="W1649" s="40">
        <v>-5.9284679709549648E-2</v>
      </c>
    </row>
    <row r="1650" spans="1:23" ht="19">
      <c r="A1650" s="85">
        <v>648</v>
      </c>
      <c r="B1650" s="116">
        <v>4.5262998954607614E-2</v>
      </c>
      <c r="C1650" s="116">
        <v>0.38034163075578276</v>
      </c>
      <c r="D1650" s="116">
        <v>0.79199160978765737</v>
      </c>
      <c r="E1650" s="116">
        <v>0.67305628520333838</v>
      </c>
      <c r="F1650" s="116">
        <v>0.9664984142691051</v>
      </c>
      <c r="G1650" s="116">
        <v>0.45040064703087923</v>
      </c>
      <c r="H1650" s="116">
        <v>0.69520305459178888</v>
      </c>
      <c r="I1650" s="116">
        <v>0.43246050625325716</v>
      </c>
      <c r="J1650" s="116">
        <v>0.99304775546166835</v>
      </c>
      <c r="K1650" s="48">
        <v>0.14862894625320533</v>
      </c>
      <c r="M1650" s="41">
        <v>648</v>
      </c>
      <c r="N1650" s="116" cm="1">
        <f t="array" ref="N1650:W1650">(TRANSPOSE(MMULT(幕後結果!$AB$37:$AK$46, TRANSPOSE(N649:W649))))</f>
        <v>-0.47618123904178583</v>
      </c>
      <c r="O1650" s="116">
        <v>-1.1093468065946277</v>
      </c>
      <c r="P1650" s="116">
        <v>-0.80957414538501349</v>
      </c>
      <c r="Q1650" s="116">
        <v>0.89465601792156857</v>
      </c>
      <c r="R1650" s="116">
        <v>-0.20141420094219203</v>
      </c>
      <c r="S1650" s="116">
        <v>-1.3046425371303032</v>
      </c>
      <c r="T1650" s="116">
        <v>-5.6383012017371947E-3</v>
      </c>
      <c r="U1650" s="116">
        <v>0.36262150894203665</v>
      </c>
      <c r="V1650" s="116">
        <v>-0.31699298358978767</v>
      </c>
      <c r="W1650" s="40">
        <v>-0.29781499296194019</v>
      </c>
    </row>
    <row r="1651" spans="1:23" ht="19">
      <c r="A1651" s="85">
        <v>649</v>
      </c>
      <c r="B1651" s="116">
        <v>0.26751333754672202</v>
      </c>
      <c r="C1651" s="116">
        <v>0.33372006417600231</v>
      </c>
      <c r="D1651" s="116">
        <v>0.73351265069238836</v>
      </c>
      <c r="E1651" s="116">
        <v>0.26979556695037155</v>
      </c>
      <c r="F1651" s="116">
        <v>0.56316019170564147</v>
      </c>
      <c r="G1651" s="116">
        <v>0.45046362290505049</v>
      </c>
      <c r="H1651" s="116">
        <v>0.92072520581124739</v>
      </c>
      <c r="I1651" s="116">
        <v>0.35006330521208273</v>
      </c>
      <c r="J1651" s="116">
        <v>0.26085918616552406</v>
      </c>
      <c r="K1651" s="48">
        <v>0.31095258267538295</v>
      </c>
      <c r="M1651" s="41">
        <v>649</v>
      </c>
      <c r="N1651" s="116" cm="1">
        <f t="array" ref="N1651:W1651">(TRANSPOSE(MMULT(幕後結果!$AB$37:$AK$46, TRANSPOSE(N650:W650))))</f>
        <v>0.33971568983168882</v>
      </c>
      <c r="O1651" s="116">
        <v>1.6217241667394036</v>
      </c>
      <c r="P1651" s="116">
        <v>-0.20640154885056095</v>
      </c>
      <c r="Q1651" s="116">
        <v>1.7490640649168858</v>
      </c>
      <c r="R1651" s="116">
        <v>0.76910750638004799</v>
      </c>
      <c r="S1651" s="116">
        <v>1.4504831331750379</v>
      </c>
      <c r="T1651" s="116">
        <v>1.0593894739863849</v>
      </c>
      <c r="U1651" s="116">
        <v>0.47958254445530035</v>
      </c>
      <c r="V1651" s="116">
        <v>1.6201195397557253</v>
      </c>
      <c r="W1651" s="40">
        <v>0.75497244285949949</v>
      </c>
    </row>
    <row r="1652" spans="1:23" ht="19">
      <c r="A1652" s="85">
        <v>650</v>
      </c>
      <c r="B1652" s="116">
        <v>0.69990745996129622</v>
      </c>
      <c r="C1652" s="116">
        <v>2.6727603124880206E-2</v>
      </c>
      <c r="D1652" s="116">
        <v>7.2130191540671351E-2</v>
      </c>
      <c r="E1652" s="116">
        <v>0.277410857714391</v>
      </c>
      <c r="F1652" s="116">
        <v>0.73752972595083244</v>
      </c>
      <c r="G1652" s="116">
        <v>4.6643054810027174E-2</v>
      </c>
      <c r="H1652" s="116">
        <v>0.6697914388599997</v>
      </c>
      <c r="I1652" s="116">
        <v>0.88825831672718047</v>
      </c>
      <c r="J1652" s="116">
        <v>0.18416983874247417</v>
      </c>
      <c r="K1652" s="48">
        <v>0.73113172865395626</v>
      </c>
      <c r="M1652" s="41">
        <v>650</v>
      </c>
      <c r="N1652" s="116" cm="1">
        <f t="array" ref="N1652:W1652">(TRANSPOSE(MMULT(幕後結果!$AB$37:$AK$46, TRANSPOSE(N651:W651))))</f>
        <v>0.20730941659473903</v>
      </c>
      <c r="O1652" s="116">
        <v>-1.2611254598672361</v>
      </c>
      <c r="P1652" s="116">
        <v>-0.6188529295310452</v>
      </c>
      <c r="Q1652" s="116">
        <v>-0.97980577974580929</v>
      </c>
      <c r="R1652" s="116">
        <v>-0.36265669478785539</v>
      </c>
      <c r="S1652" s="116">
        <v>-0.78851232771662616</v>
      </c>
      <c r="T1652" s="116">
        <v>6.4365097742100308E-2</v>
      </c>
      <c r="U1652" s="116">
        <v>1.4563973724679253</v>
      </c>
      <c r="V1652" s="116">
        <v>-0.78602271223646691</v>
      </c>
      <c r="W1652" s="40">
        <v>-5.7890062796491823E-2</v>
      </c>
    </row>
    <row r="1653" spans="1:23" ht="19">
      <c r="A1653" s="85">
        <v>651</v>
      </c>
      <c r="B1653" s="116">
        <v>0.28113601309763459</v>
      </c>
      <c r="C1653" s="116">
        <v>0.64671357337608293</v>
      </c>
      <c r="D1653" s="116">
        <v>0.57637645695683215</v>
      </c>
      <c r="E1653" s="116">
        <v>0.36950085326707605</v>
      </c>
      <c r="F1653" s="116">
        <v>0.73249832726898267</v>
      </c>
      <c r="G1653" s="116">
        <v>0.79744334710999021</v>
      </c>
      <c r="H1653" s="116">
        <v>0.86643931777489969</v>
      </c>
      <c r="I1653" s="116">
        <v>0.468538074589677</v>
      </c>
      <c r="J1653" s="116">
        <v>0.7539282836736656</v>
      </c>
      <c r="K1653" s="48">
        <v>0.33036985320288226</v>
      </c>
      <c r="M1653" s="41">
        <v>651</v>
      </c>
      <c r="N1653" s="116" cm="1">
        <f t="array" ref="N1653:W1653">(TRANSPOSE(MMULT(幕後結果!$AB$37:$AK$46, TRANSPOSE(N652:W652))))</f>
        <v>1.6533606210007636</v>
      </c>
      <c r="O1653" s="116">
        <v>1.9251008339167521</v>
      </c>
      <c r="P1653" s="116">
        <v>0.4184769987456487</v>
      </c>
      <c r="Q1653" s="116">
        <v>-5.049710080097225E-2</v>
      </c>
      <c r="R1653" s="116">
        <v>1.1308334823299366</v>
      </c>
      <c r="S1653" s="116">
        <v>0.17221982592345425</v>
      </c>
      <c r="T1653" s="116">
        <v>-0.91177455163178689</v>
      </c>
      <c r="U1653" s="116">
        <v>5.0438721520729507E-2</v>
      </c>
      <c r="V1653" s="116">
        <v>-0.96318912880671892</v>
      </c>
      <c r="W1653" s="40">
        <v>1.4411876225527043</v>
      </c>
    </row>
    <row r="1654" spans="1:23" ht="19">
      <c r="A1654" s="85">
        <v>652</v>
      </c>
      <c r="B1654" s="116">
        <v>0.54904763743865237</v>
      </c>
      <c r="C1654" s="116">
        <v>0.19905421621367059</v>
      </c>
      <c r="D1654" s="116">
        <v>0.62131248994971111</v>
      </c>
      <c r="E1654" s="116">
        <v>0.36947641813703558</v>
      </c>
      <c r="F1654" s="116">
        <v>0.85171183638586601</v>
      </c>
      <c r="G1654" s="116">
        <v>0.25631967049208737</v>
      </c>
      <c r="H1654" s="116">
        <v>0.79462884224350816</v>
      </c>
      <c r="I1654" s="116">
        <v>4.189371022310806E-2</v>
      </c>
      <c r="J1654" s="116">
        <v>0.5900889668986784</v>
      </c>
      <c r="K1654" s="48">
        <v>0.64846939814191118</v>
      </c>
      <c r="M1654" s="41">
        <v>652</v>
      </c>
      <c r="N1654" s="116" cm="1">
        <f t="array" ref="N1654:W1654">(TRANSPOSE(MMULT(幕後結果!$AB$37:$AK$46, TRANSPOSE(N653:W653))))</f>
        <v>-1.1007368322178135</v>
      </c>
      <c r="O1654" s="116">
        <v>-1.4276126107423011</v>
      </c>
      <c r="P1654" s="116">
        <v>-0.99157639419079546</v>
      </c>
      <c r="Q1654" s="116">
        <v>1.2264448767622587</v>
      </c>
      <c r="R1654" s="116">
        <v>1.3092299690103884</v>
      </c>
      <c r="S1654" s="116">
        <v>0.20289628221114472</v>
      </c>
      <c r="T1654" s="116">
        <v>-4.287938605832653E-2</v>
      </c>
      <c r="U1654" s="116">
        <v>1.3082883196187973</v>
      </c>
      <c r="V1654" s="116">
        <v>0.44672200956284608</v>
      </c>
      <c r="W1654" s="40">
        <v>1.286623218830071</v>
      </c>
    </row>
    <row r="1655" spans="1:23" ht="19">
      <c r="A1655" s="85">
        <v>653</v>
      </c>
      <c r="B1655" s="116">
        <v>0.36862438412840093</v>
      </c>
      <c r="C1655" s="116">
        <v>0.21123678946022895</v>
      </c>
      <c r="D1655" s="116">
        <v>0.44720708578542845</v>
      </c>
      <c r="E1655" s="116">
        <v>0.78160327613908409</v>
      </c>
      <c r="F1655" s="116">
        <v>0.94035607512937047</v>
      </c>
      <c r="G1655" s="116">
        <v>0.17975834569678506</v>
      </c>
      <c r="H1655" s="116">
        <v>0.85203770762621267</v>
      </c>
      <c r="I1655" s="116">
        <v>0.4200909998556277</v>
      </c>
      <c r="J1655" s="116">
        <v>0.92218915832578086</v>
      </c>
      <c r="K1655" s="48">
        <v>0.27885640673154044</v>
      </c>
      <c r="M1655" s="41">
        <v>653</v>
      </c>
      <c r="N1655" s="116" cm="1">
        <f t="array" ref="N1655:W1655">(TRANSPOSE(MMULT(幕後結果!$AB$37:$AK$46, TRANSPOSE(N654:W654))))</f>
        <v>2.3425093851602981</v>
      </c>
      <c r="O1655" s="116">
        <v>1.6368995282031444</v>
      </c>
      <c r="P1655" s="116">
        <v>1.1242967720390018</v>
      </c>
      <c r="Q1655" s="116">
        <v>0.29126062717151413</v>
      </c>
      <c r="R1655" s="116">
        <v>6.4159445819116256E-2</v>
      </c>
      <c r="S1655" s="116">
        <v>1.0154924754402286</v>
      </c>
      <c r="T1655" s="116">
        <v>-0.92388100542269003</v>
      </c>
      <c r="U1655" s="116">
        <v>-0.58231393949480492</v>
      </c>
      <c r="V1655" s="116">
        <v>-0.73969635396547151</v>
      </c>
      <c r="W1655" s="40">
        <v>-0.11851684677857871</v>
      </c>
    </row>
    <row r="1656" spans="1:23" ht="19">
      <c r="A1656" s="85">
        <v>654</v>
      </c>
      <c r="B1656" s="116">
        <v>0.84002703524850442</v>
      </c>
      <c r="C1656" s="116">
        <v>0.67792685821140863</v>
      </c>
      <c r="D1656" s="116">
        <v>0.19829380505240946</v>
      </c>
      <c r="E1656" s="116">
        <v>0.40139083924724406</v>
      </c>
      <c r="F1656" s="116">
        <v>0.83781900189860137</v>
      </c>
      <c r="G1656" s="116">
        <v>0.66049695084537574</v>
      </c>
      <c r="H1656" s="116">
        <v>0.77255348133374646</v>
      </c>
      <c r="I1656" s="116">
        <v>0.60718092709946259</v>
      </c>
      <c r="J1656" s="116">
        <v>0.68388900344338688</v>
      </c>
      <c r="K1656" s="48">
        <v>0.62723917853610978</v>
      </c>
      <c r="M1656" s="41">
        <v>654</v>
      </c>
      <c r="N1656" s="116" cm="1">
        <f t="array" ref="N1656:W1656">(TRANSPOSE(MMULT(幕後結果!$AB$37:$AK$46, TRANSPOSE(N655:W655))))</f>
        <v>0.29346392189378251</v>
      </c>
      <c r="O1656" s="116">
        <v>0.12265583782116148</v>
      </c>
      <c r="P1656" s="116">
        <v>-0.51118197608848215</v>
      </c>
      <c r="Q1656" s="116">
        <v>-1.1476067207610692</v>
      </c>
      <c r="R1656" s="116">
        <v>-0.94968289281676177</v>
      </c>
      <c r="S1656" s="116">
        <v>-0.85617839874859702</v>
      </c>
      <c r="T1656" s="116">
        <v>-1.1272369070492481</v>
      </c>
      <c r="U1656" s="116">
        <v>-0.29901968910708548</v>
      </c>
      <c r="V1656" s="116">
        <v>-1.6937617130788503</v>
      </c>
      <c r="W1656" s="40">
        <v>8.0662898697841046E-2</v>
      </c>
    </row>
    <row r="1657" spans="1:23" ht="19">
      <c r="A1657" s="85">
        <v>655</v>
      </c>
      <c r="B1657" s="116">
        <v>0.51138216708829498</v>
      </c>
      <c r="C1657" s="116">
        <v>0.4625101288382516</v>
      </c>
      <c r="D1657" s="116">
        <v>0.51517207251745756</v>
      </c>
      <c r="E1657" s="116">
        <v>7.3308366633054955E-2</v>
      </c>
      <c r="F1657" s="116">
        <v>0.81967808280512089</v>
      </c>
      <c r="G1657" s="116">
        <v>0.62998970327343518</v>
      </c>
      <c r="H1657" s="116">
        <v>2.7951846411760295E-2</v>
      </c>
      <c r="I1657" s="116">
        <v>0.43031627676190753</v>
      </c>
      <c r="J1657" s="116">
        <v>9.5671235199799476E-2</v>
      </c>
      <c r="K1657" s="48">
        <v>0.1010780243661642</v>
      </c>
      <c r="M1657" s="41">
        <v>655</v>
      </c>
      <c r="N1657" s="116" cm="1">
        <f t="array" ref="N1657:W1657">(TRANSPOSE(MMULT(幕後結果!$AB$37:$AK$46, TRANSPOSE(N656:W656))))</f>
        <v>0.32608672048337395</v>
      </c>
      <c r="O1657" s="116">
        <v>0.5470634768034216</v>
      </c>
      <c r="P1657" s="116">
        <v>0.1065935532136634</v>
      </c>
      <c r="Q1657" s="116">
        <v>1.9650296241256551</v>
      </c>
      <c r="R1657" s="116">
        <v>-6.4231386314952066E-2</v>
      </c>
      <c r="S1657" s="116">
        <v>2.2485171960536237</v>
      </c>
      <c r="T1657" s="116">
        <v>0.94053191828051497</v>
      </c>
      <c r="U1657" s="116">
        <v>-1.0863279873869425E-2</v>
      </c>
      <c r="V1657" s="116">
        <v>2.7638656714456422</v>
      </c>
      <c r="W1657" s="40">
        <v>1.3417370562131679</v>
      </c>
    </row>
    <row r="1658" spans="1:23" ht="19">
      <c r="A1658" s="85">
        <v>656</v>
      </c>
      <c r="B1658" s="116">
        <v>0.76762691668799765</v>
      </c>
      <c r="C1658" s="116">
        <v>0.10855216354171504</v>
      </c>
      <c r="D1658" s="116">
        <v>0.80358706972643779</v>
      </c>
      <c r="E1658" s="116">
        <v>0.38561850382084284</v>
      </c>
      <c r="F1658" s="116">
        <v>0.2175931482064164</v>
      </c>
      <c r="G1658" s="116">
        <v>0.32297893561279523</v>
      </c>
      <c r="H1658" s="116">
        <v>0.94691298395928647</v>
      </c>
      <c r="I1658" s="116">
        <v>0.49001848877082765</v>
      </c>
      <c r="J1658" s="116">
        <v>0.8626250618850082</v>
      </c>
      <c r="K1658" s="48">
        <v>0.44451442285326559</v>
      </c>
      <c r="M1658" s="41">
        <v>656</v>
      </c>
      <c r="N1658" s="116" cm="1">
        <f t="array" ref="N1658:W1658">(TRANSPOSE(MMULT(幕後結果!$AB$37:$AK$46, TRANSPOSE(N657:W657))))</f>
        <v>1.5333418404968857</v>
      </c>
      <c r="O1658" s="116">
        <v>0.55915108428454086</v>
      </c>
      <c r="P1658" s="116">
        <v>0.40354660282453991</v>
      </c>
      <c r="Q1658" s="116">
        <v>-0.56079131003558891</v>
      </c>
      <c r="R1658" s="116">
        <v>-0.99927909053377917</v>
      </c>
      <c r="S1658" s="116">
        <v>-1.100257016694461</v>
      </c>
      <c r="T1658" s="116">
        <v>-2.3460843529515243</v>
      </c>
      <c r="U1658" s="116">
        <v>0.27894522594140247</v>
      </c>
      <c r="V1658" s="116">
        <v>-0.74692074438707923</v>
      </c>
      <c r="W1658" s="40">
        <v>-0.45618963289143449</v>
      </c>
    </row>
    <row r="1659" spans="1:23" ht="19">
      <c r="A1659" s="85">
        <v>657</v>
      </c>
      <c r="B1659" s="116">
        <v>1.4470157553599483E-2</v>
      </c>
      <c r="C1659" s="116">
        <v>0.37321553281295117</v>
      </c>
      <c r="D1659" s="116">
        <v>0.61250049483559343</v>
      </c>
      <c r="E1659" s="116">
        <v>0.35268220022560426</v>
      </c>
      <c r="F1659" s="116">
        <v>0.87962313672647907</v>
      </c>
      <c r="G1659" s="116">
        <v>3.9423752123896261E-2</v>
      </c>
      <c r="H1659" s="116">
        <v>0.47546134687983144</v>
      </c>
      <c r="I1659" s="116">
        <v>0.88228669036266649</v>
      </c>
      <c r="J1659" s="116">
        <v>0.23008280458595998</v>
      </c>
      <c r="K1659" s="48">
        <v>0.74895001639148107</v>
      </c>
      <c r="M1659" s="41">
        <v>657</v>
      </c>
      <c r="N1659" s="116" cm="1">
        <f t="array" ref="N1659:W1659">(TRANSPOSE(MMULT(幕後結果!$AB$37:$AK$46, TRANSPOSE(N658:W658))))</f>
        <v>-0.71255306973739929</v>
      </c>
      <c r="O1659" s="116">
        <v>-0.57353523626082759</v>
      </c>
      <c r="P1659" s="116">
        <v>0.23446571737520416</v>
      </c>
      <c r="Q1659" s="116">
        <v>-0.84151162318845141</v>
      </c>
      <c r="R1659" s="116">
        <v>-0.48173176641478987</v>
      </c>
      <c r="S1659" s="116">
        <v>-0.49256889512269197</v>
      </c>
      <c r="T1659" s="116">
        <v>-0.20396141967406678</v>
      </c>
      <c r="U1659" s="116">
        <v>2.543444256439531</v>
      </c>
      <c r="V1659" s="116">
        <v>-6.7317677409536175E-2</v>
      </c>
      <c r="W1659" s="40">
        <v>0.1645016962546435</v>
      </c>
    </row>
    <row r="1660" spans="1:23" ht="19">
      <c r="A1660" s="85">
        <v>658</v>
      </c>
      <c r="B1660" s="116">
        <v>0.97121124819082372</v>
      </c>
      <c r="C1660" s="116">
        <v>0.86677745265525163</v>
      </c>
      <c r="D1660" s="116">
        <v>0.54486635634399949</v>
      </c>
      <c r="E1660" s="116">
        <v>0.36814719386718164</v>
      </c>
      <c r="F1660" s="116">
        <v>0.74432825565208827</v>
      </c>
      <c r="G1660" s="116">
        <v>0.36168789362331211</v>
      </c>
      <c r="H1660" s="116">
        <v>0.22144716179777557</v>
      </c>
      <c r="I1660" s="116">
        <v>0.45563658311250488</v>
      </c>
      <c r="J1660" s="116">
        <v>0.83319810625877988</v>
      </c>
      <c r="K1660" s="48">
        <v>0.92559812877762537</v>
      </c>
      <c r="M1660" s="41">
        <v>658</v>
      </c>
      <c r="N1660" s="116" cm="1">
        <f t="array" ref="N1660:W1660">(TRANSPOSE(MMULT(幕後結果!$AB$37:$AK$46, TRANSPOSE(N659:W659))))</f>
        <v>-0.64447045435479433</v>
      </c>
      <c r="O1660" s="116">
        <v>-0.90213452313185916</v>
      </c>
      <c r="P1660" s="116">
        <v>-0.61039301905770627</v>
      </c>
      <c r="Q1660" s="116">
        <v>-0.99337473138114374</v>
      </c>
      <c r="R1660" s="116">
        <v>-2.3113972988207125</v>
      </c>
      <c r="S1660" s="116">
        <v>0.55229087931153009</v>
      </c>
      <c r="T1660" s="116">
        <v>-0.81400303344739355</v>
      </c>
      <c r="U1660" s="116">
        <v>-1.5603050049633669</v>
      </c>
      <c r="V1660" s="116">
        <v>-0.39767245373825177</v>
      </c>
      <c r="W1660" s="40">
        <v>-2.313212821903607</v>
      </c>
    </row>
    <row r="1661" spans="1:23" ht="19">
      <c r="A1661" s="85">
        <v>659</v>
      </c>
      <c r="B1661" s="116">
        <v>0.13158301009084905</v>
      </c>
      <c r="C1661" s="116">
        <v>0.1433733394143073</v>
      </c>
      <c r="D1661" s="116">
        <v>0.17273406484742337</v>
      </c>
      <c r="E1661" s="116">
        <v>0.57250236873091609</v>
      </c>
      <c r="F1661" s="116">
        <v>0.1192533649981713</v>
      </c>
      <c r="G1661" s="116">
        <v>0.18731411549661559</v>
      </c>
      <c r="H1661" s="116">
        <v>0.5643993393835729</v>
      </c>
      <c r="I1661" s="116">
        <v>0.50710250990744066</v>
      </c>
      <c r="J1661" s="116">
        <v>0.43823513407440728</v>
      </c>
      <c r="K1661" s="48">
        <v>0.6267686383783313</v>
      </c>
      <c r="M1661" s="41">
        <v>659</v>
      </c>
      <c r="N1661" s="116" cm="1">
        <f t="array" ref="N1661:W1661">(TRANSPOSE(MMULT(幕後結果!$AB$37:$AK$46, TRANSPOSE(N660:W660))))</f>
        <v>-2.66385260156871E-2</v>
      </c>
      <c r="O1661" s="116">
        <v>0.17228661571111564</v>
      </c>
      <c r="P1661" s="116">
        <v>0.6145176464262454</v>
      </c>
      <c r="Q1661" s="116">
        <v>-0.23745999908237492</v>
      </c>
      <c r="R1661" s="116">
        <v>-1.6498755583282787</v>
      </c>
      <c r="S1661" s="116">
        <v>0.46109812350574353</v>
      </c>
      <c r="T1661" s="116">
        <v>-1.2908144244152817</v>
      </c>
      <c r="U1661" s="116">
        <v>-0.67160342590715949</v>
      </c>
      <c r="V1661" s="116">
        <v>-2.3833676662788739E-2</v>
      </c>
      <c r="W1661" s="40">
        <v>-5.4135913399483426E-3</v>
      </c>
    </row>
    <row r="1662" spans="1:23" ht="19">
      <c r="A1662" s="85">
        <v>660</v>
      </c>
      <c r="B1662" s="116">
        <v>0.30960133357024677</v>
      </c>
      <c r="C1662" s="116">
        <v>0.37745495915521787</v>
      </c>
      <c r="D1662" s="116">
        <v>0.27923972426007748</v>
      </c>
      <c r="E1662" s="116">
        <v>0.82759516645373798</v>
      </c>
      <c r="F1662" s="116">
        <v>0.89497665224318457</v>
      </c>
      <c r="G1662" s="116">
        <v>0.91875064124889794</v>
      </c>
      <c r="H1662" s="116">
        <v>0.80333703528924327</v>
      </c>
      <c r="I1662" s="116">
        <v>0.66482261046073843</v>
      </c>
      <c r="J1662" s="116">
        <v>0.21873471842306635</v>
      </c>
      <c r="K1662" s="48">
        <v>0.84942647896644585</v>
      </c>
      <c r="M1662" s="41">
        <v>660</v>
      </c>
      <c r="N1662" s="116" cm="1">
        <f t="array" ref="N1662:W1662">(TRANSPOSE(MMULT(幕後結果!$AB$37:$AK$46, TRANSPOSE(N661:W661))))</f>
        <v>2.4612287626220932</v>
      </c>
      <c r="O1662" s="116">
        <v>2.2007549451873976</v>
      </c>
      <c r="P1662" s="116">
        <v>2.3284685379829866</v>
      </c>
      <c r="Q1662" s="116">
        <v>0.53297069015299536</v>
      </c>
      <c r="R1662" s="116">
        <v>1.6482175245884814</v>
      </c>
      <c r="S1662" s="116">
        <v>-1.4585465093955807</v>
      </c>
      <c r="T1662" s="116">
        <v>-0.47311325091115208</v>
      </c>
      <c r="U1662" s="116">
        <v>1.4101219084067551</v>
      </c>
      <c r="V1662" s="116">
        <v>-5.900236968574904E-2</v>
      </c>
      <c r="W1662" s="40">
        <v>1.1682984898149338</v>
      </c>
    </row>
    <row r="1663" spans="1:23" ht="19">
      <c r="A1663" s="85">
        <v>661</v>
      </c>
      <c r="B1663" s="116">
        <v>0.60747997541668175</v>
      </c>
      <c r="C1663" s="116">
        <v>0.78664801115220961</v>
      </c>
      <c r="D1663" s="116">
        <v>0.95001418599923326</v>
      </c>
      <c r="E1663" s="116">
        <v>0.8085955684250048</v>
      </c>
      <c r="F1663" s="116">
        <v>0.31165231493107948</v>
      </c>
      <c r="G1663" s="116">
        <v>0.45329941973528443</v>
      </c>
      <c r="H1663" s="116">
        <v>0.69708779885470173</v>
      </c>
      <c r="I1663" s="116">
        <v>0.58234877356985582</v>
      </c>
      <c r="J1663" s="116">
        <v>0.90484111554251645</v>
      </c>
      <c r="K1663" s="48">
        <v>0.64909955413965448</v>
      </c>
      <c r="M1663" s="41">
        <v>661</v>
      </c>
      <c r="N1663" s="116" cm="1">
        <f t="array" ref="N1663:W1663">(TRANSPOSE(MMULT(幕後結果!$AB$37:$AK$46, TRANSPOSE(N662:W662))))</f>
        <v>-0.87924841859747449</v>
      </c>
      <c r="O1663" s="116">
        <v>0.30788366891452745</v>
      </c>
      <c r="P1663" s="116">
        <v>0.39611168544902031</v>
      </c>
      <c r="Q1663" s="116">
        <v>1.1282944228785334</v>
      </c>
      <c r="R1663" s="116">
        <v>0.68719288460816796</v>
      </c>
      <c r="S1663" s="116">
        <v>0.77550115747144988</v>
      </c>
      <c r="T1663" s="116">
        <v>0.11241267455109799</v>
      </c>
      <c r="U1663" s="116">
        <v>0.27775630045959004</v>
      </c>
      <c r="V1663" s="116">
        <v>-0.41392545941205006</v>
      </c>
      <c r="W1663" s="40">
        <v>-0.51638764175448015</v>
      </c>
    </row>
    <row r="1664" spans="1:23" ht="19">
      <c r="A1664" s="85">
        <v>662</v>
      </c>
      <c r="B1664" s="116">
        <v>0.22480415992603131</v>
      </c>
      <c r="C1664" s="116">
        <v>0.83957204914686168</v>
      </c>
      <c r="D1664" s="116">
        <v>0.67630210695112747</v>
      </c>
      <c r="E1664" s="116">
        <v>0.13802494587651459</v>
      </c>
      <c r="F1664" s="116">
        <v>0.76419941985725082</v>
      </c>
      <c r="G1664" s="116">
        <v>0.68891739540239305</v>
      </c>
      <c r="H1664" s="116">
        <v>0.80899637302365401</v>
      </c>
      <c r="I1664" s="116">
        <v>0.35804753260241351</v>
      </c>
      <c r="J1664" s="116">
        <v>0.5583851593915341</v>
      </c>
      <c r="K1664" s="48">
        <v>0.43241079126768334</v>
      </c>
      <c r="M1664" s="41">
        <v>662</v>
      </c>
      <c r="N1664" s="116" cm="1">
        <f t="array" ref="N1664:W1664">(TRANSPOSE(MMULT(幕後結果!$AB$37:$AK$46, TRANSPOSE(N663:W663))))</f>
        <v>1.9613364321397246</v>
      </c>
      <c r="O1664" s="116">
        <v>-0.23054443100789812</v>
      </c>
      <c r="P1664" s="116">
        <v>0.40158584180849566</v>
      </c>
      <c r="Q1664" s="116">
        <v>-1.5545760809710245</v>
      </c>
      <c r="R1664" s="116">
        <v>-0.80530644526035799</v>
      </c>
      <c r="S1664" s="116">
        <v>0.18413861456243052</v>
      </c>
      <c r="T1664" s="116">
        <v>-0.92513816998381293</v>
      </c>
      <c r="U1664" s="116">
        <v>2.8596913545498843</v>
      </c>
      <c r="V1664" s="116">
        <v>-0.62547096673900993</v>
      </c>
      <c r="W1664" s="40">
        <v>0.24758458428131819</v>
      </c>
    </row>
    <row r="1665" spans="1:23" ht="19">
      <c r="A1665" s="85">
        <v>663</v>
      </c>
      <c r="B1665" s="116">
        <v>0.68183474747775352</v>
      </c>
      <c r="C1665" s="116">
        <v>0.47148985245284591</v>
      </c>
      <c r="D1665" s="116">
        <v>0.80642479303392434</v>
      </c>
      <c r="E1665" s="116">
        <v>0.8621916485214709</v>
      </c>
      <c r="F1665" s="116">
        <v>0.56931767393700294</v>
      </c>
      <c r="G1665" s="116">
        <v>0.6758357933653818</v>
      </c>
      <c r="H1665" s="116">
        <v>0.768182779964105</v>
      </c>
      <c r="I1665" s="116">
        <v>0.15054893765126831</v>
      </c>
      <c r="J1665" s="116">
        <v>0.11620152217447455</v>
      </c>
      <c r="K1665" s="48">
        <v>0.46266256603523392</v>
      </c>
      <c r="M1665" s="41">
        <v>663</v>
      </c>
      <c r="N1665" s="116" cm="1">
        <f t="array" ref="N1665:W1665">(TRANSPOSE(MMULT(幕後結果!$AB$37:$AK$46, TRANSPOSE(N664:W664))))</f>
        <v>1.7259720023835297</v>
      </c>
      <c r="O1665" s="116">
        <v>1.1172961130888264</v>
      </c>
      <c r="P1665" s="116">
        <v>0.72709146451764906</v>
      </c>
      <c r="Q1665" s="116">
        <v>0.46502249199151258</v>
      </c>
      <c r="R1665" s="116">
        <v>-0.7116153046415703</v>
      </c>
      <c r="S1665" s="116">
        <v>-0.58540044259596857</v>
      </c>
      <c r="T1665" s="116">
        <v>1.5167549202092685</v>
      </c>
      <c r="U1665" s="116">
        <v>0.26162164599057403</v>
      </c>
      <c r="V1665" s="116">
        <v>0.9755820213734625</v>
      </c>
      <c r="W1665" s="40">
        <v>-0.79044765915130943</v>
      </c>
    </row>
    <row r="1666" spans="1:23" ht="19">
      <c r="A1666" s="85">
        <v>664</v>
      </c>
      <c r="B1666" s="116">
        <v>0.18725171321545675</v>
      </c>
      <c r="C1666" s="116">
        <v>0.16012341395498297</v>
      </c>
      <c r="D1666" s="116">
        <v>0.87001929038860215</v>
      </c>
      <c r="E1666" s="116">
        <v>9.6986402823395768E-3</v>
      </c>
      <c r="F1666" s="116">
        <v>0.90931094729434014</v>
      </c>
      <c r="G1666" s="116">
        <v>0.44065435464881775</v>
      </c>
      <c r="H1666" s="116">
        <v>0.16129359080064032</v>
      </c>
      <c r="I1666" s="116">
        <v>0.27578439533101284</v>
      </c>
      <c r="J1666" s="116">
        <v>0.74791156372100942</v>
      </c>
      <c r="K1666" s="48">
        <v>1.437555062075524E-2</v>
      </c>
      <c r="M1666" s="41">
        <v>664</v>
      </c>
      <c r="N1666" s="116" cm="1">
        <f t="array" ref="N1666:W1666">(TRANSPOSE(MMULT(幕後結果!$AB$37:$AK$46, TRANSPOSE(N665:W665))))</f>
        <v>0.15084133278991124</v>
      </c>
      <c r="O1666" s="116">
        <v>-1.5847185307386991</v>
      </c>
      <c r="P1666" s="116">
        <v>3.1961888749811707E-2</v>
      </c>
      <c r="Q1666" s="116">
        <v>-0.25119579376710266</v>
      </c>
      <c r="R1666" s="116">
        <v>0.76806488837756848</v>
      </c>
      <c r="S1666" s="116">
        <v>-0.733656073572856</v>
      </c>
      <c r="T1666" s="116">
        <v>-1.3619291240904456</v>
      </c>
      <c r="U1666" s="116">
        <v>0.35253899311338832</v>
      </c>
      <c r="V1666" s="116">
        <v>-0.41719613891234131</v>
      </c>
      <c r="W1666" s="40">
        <v>-0.11607231740693393</v>
      </c>
    </row>
    <row r="1667" spans="1:23" ht="19">
      <c r="A1667" s="85">
        <v>665</v>
      </c>
      <c r="B1667" s="116">
        <v>0.84164855217971635</v>
      </c>
      <c r="C1667" s="116">
        <v>0.16511948561045475</v>
      </c>
      <c r="D1667" s="116">
        <v>0.69713158234111861</v>
      </c>
      <c r="E1667" s="116">
        <v>0.91888743174514143</v>
      </c>
      <c r="F1667" s="116">
        <v>0.25162990829117238</v>
      </c>
      <c r="G1667" s="116">
        <v>0.92638813403976772</v>
      </c>
      <c r="H1667" s="116">
        <v>0.82431545174039367</v>
      </c>
      <c r="I1667" s="116">
        <v>0.48516600171160706</v>
      </c>
      <c r="J1667" s="116">
        <v>0.85679143422061332</v>
      </c>
      <c r="K1667" s="48">
        <v>0.87091933834862711</v>
      </c>
      <c r="M1667" s="41">
        <v>665</v>
      </c>
      <c r="N1667" s="116" cm="1">
        <f t="array" ref="N1667:W1667">(TRANSPOSE(MMULT(幕後結果!$AB$37:$AK$46, TRANSPOSE(N666:W666))))</f>
        <v>8.2921959066630302E-2</v>
      </c>
      <c r="O1667" s="116">
        <v>1.5540754876534679</v>
      </c>
      <c r="P1667" s="116">
        <v>0.67145244054403974</v>
      </c>
      <c r="Q1667" s="116">
        <v>-1.1790646704642831</v>
      </c>
      <c r="R1667" s="116">
        <v>0.73179459927530166</v>
      </c>
      <c r="S1667" s="116">
        <v>-0.17803434657090472</v>
      </c>
      <c r="T1667" s="116">
        <v>-0.2977712442517908</v>
      </c>
      <c r="U1667" s="116">
        <v>-0.96218754591390221</v>
      </c>
      <c r="V1667" s="116">
        <v>-0.52079574522231542</v>
      </c>
      <c r="W1667" s="40">
        <v>-1.3484701433090449</v>
      </c>
    </row>
    <row r="1668" spans="1:23" ht="19">
      <c r="A1668" s="85">
        <v>666</v>
      </c>
      <c r="B1668" s="116">
        <v>0.76228930075267676</v>
      </c>
      <c r="C1668" s="116">
        <v>0.77120311507388339</v>
      </c>
      <c r="D1668" s="116">
        <v>4.4209763641422928E-2</v>
      </c>
      <c r="E1668" s="116">
        <v>0.9341847289578562</v>
      </c>
      <c r="F1668" s="116">
        <v>0.44950910391764087</v>
      </c>
      <c r="G1668" s="116">
        <v>6.3253734649948212E-2</v>
      </c>
      <c r="H1668" s="116">
        <v>0.74289280567722038</v>
      </c>
      <c r="I1668" s="116">
        <v>1.8042185928544896E-2</v>
      </c>
      <c r="J1668" s="116">
        <v>0.43786566465212218</v>
      </c>
      <c r="K1668" s="48">
        <v>6.3167466441960363E-2</v>
      </c>
      <c r="M1668" s="41">
        <v>666</v>
      </c>
      <c r="N1668" s="116" cm="1">
        <f t="array" ref="N1668:W1668">(TRANSPOSE(MMULT(幕後結果!$AB$37:$AK$46, TRANSPOSE(N667:W667))))</f>
        <v>0.28698858684798645</v>
      </c>
      <c r="O1668" s="116">
        <v>0.75238672804536777</v>
      </c>
      <c r="P1668" s="116">
        <v>2.2023875828269253</v>
      </c>
      <c r="Q1668" s="116">
        <v>4.2757392634622415E-2</v>
      </c>
      <c r="R1668" s="116">
        <v>1.3297814363028904</v>
      </c>
      <c r="S1668" s="116">
        <v>1.3529375549054206</v>
      </c>
      <c r="T1668" s="116">
        <v>0.76679393080588154</v>
      </c>
      <c r="U1668" s="116">
        <v>0.45399974613994659</v>
      </c>
      <c r="V1668" s="116">
        <v>1.8613476341390425</v>
      </c>
      <c r="W1668" s="40">
        <v>-0.32989682205734028</v>
      </c>
    </row>
    <row r="1669" spans="1:23" ht="19">
      <c r="A1669" s="85">
        <v>667</v>
      </c>
      <c r="B1669" s="116">
        <v>0.30277569699771267</v>
      </c>
      <c r="C1669" s="116">
        <v>0.54121565056947851</v>
      </c>
      <c r="D1669" s="116">
        <v>0.1895862063799183</v>
      </c>
      <c r="E1669" s="116">
        <v>0.41242328006790197</v>
      </c>
      <c r="F1669" s="116">
        <v>0.70359335774666509</v>
      </c>
      <c r="G1669" s="116">
        <v>0.35963932897926632</v>
      </c>
      <c r="H1669" s="116">
        <v>0.73724320573561886</v>
      </c>
      <c r="I1669" s="116">
        <v>0.57554927192408578</v>
      </c>
      <c r="J1669" s="116">
        <v>0.97523262379474152</v>
      </c>
      <c r="K1669" s="48">
        <v>0.53913708517370251</v>
      </c>
      <c r="M1669" s="41">
        <v>667</v>
      </c>
      <c r="N1669" s="116" cm="1">
        <f t="array" ref="N1669:W1669">(TRANSPOSE(MMULT(幕後結果!$AB$37:$AK$46, TRANSPOSE(N668:W668))))</f>
        <v>-1.1482063497679869</v>
      </c>
      <c r="O1669" s="116">
        <v>-0.60387282874897363</v>
      </c>
      <c r="P1669" s="116">
        <v>-1.1025540003465695</v>
      </c>
      <c r="Q1669" s="116">
        <v>-0.92105387231587033</v>
      </c>
      <c r="R1669" s="116">
        <v>-2.4132848685470893</v>
      </c>
      <c r="S1669" s="116">
        <v>0.59670766285985066</v>
      </c>
      <c r="T1669" s="116">
        <v>-0.73587667877960117</v>
      </c>
      <c r="U1669" s="116">
        <v>-1.9523374690330435</v>
      </c>
      <c r="V1669" s="116">
        <v>0.66013641587857008</v>
      </c>
      <c r="W1669" s="40">
        <v>-2.0418818786459005</v>
      </c>
    </row>
    <row r="1670" spans="1:23" ht="19">
      <c r="A1670" s="85">
        <v>668</v>
      </c>
      <c r="B1670" s="116">
        <v>0.90483546674022897</v>
      </c>
      <c r="C1670" s="116">
        <v>0.3063015884678908</v>
      </c>
      <c r="D1670" s="116">
        <v>0.39743565419892524</v>
      </c>
      <c r="E1670" s="116">
        <v>0.76357058354274288</v>
      </c>
      <c r="F1670" s="116">
        <v>0.73853703516770985</v>
      </c>
      <c r="G1670" s="116">
        <v>0.92282323090679941</v>
      </c>
      <c r="H1670" s="116">
        <v>0.59841318669200838</v>
      </c>
      <c r="I1670" s="116">
        <v>0.56400200554475011</v>
      </c>
      <c r="J1670" s="116">
        <v>0.33508836601847469</v>
      </c>
      <c r="K1670" s="48">
        <v>0.83586205822137449</v>
      </c>
      <c r="M1670" s="41">
        <v>668</v>
      </c>
      <c r="N1670" s="116" cm="1">
        <f t="array" ref="N1670:W1670">(TRANSPOSE(MMULT(幕後結果!$AB$37:$AK$46, TRANSPOSE(N669:W669))))</f>
        <v>-0.36906675278506901</v>
      </c>
      <c r="O1670" s="116">
        <v>-0.20925327207063563</v>
      </c>
      <c r="P1670" s="116">
        <v>0.20810973631839474</v>
      </c>
      <c r="Q1670" s="116">
        <v>-0.52058476598040515</v>
      </c>
      <c r="R1670" s="116">
        <v>1.4187653306649159E-2</v>
      </c>
      <c r="S1670" s="116">
        <v>1.6467863226313941</v>
      </c>
      <c r="T1670" s="116">
        <v>0.16093626754019782</v>
      </c>
      <c r="U1670" s="116">
        <v>2.100232732790507</v>
      </c>
      <c r="V1670" s="116">
        <v>1.2645472294399533</v>
      </c>
      <c r="W1670" s="40">
        <v>7.6346464199940872E-2</v>
      </c>
    </row>
    <row r="1671" spans="1:23" ht="19">
      <c r="A1671" s="85">
        <v>669</v>
      </c>
      <c r="B1671" s="116">
        <v>0.63966994165692381</v>
      </c>
      <c r="C1671" s="116">
        <v>0.40765738855607192</v>
      </c>
      <c r="D1671" s="116">
        <v>0.77361031711287143</v>
      </c>
      <c r="E1671" s="116">
        <v>0.38397512726643024</v>
      </c>
      <c r="F1671" s="116">
        <v>0.75481607906632364</v>
      </c>
      <c r="G1671" s="116">
        <v>0.52454274815817081</v>
      </c>
      <c r="H1671" s="116">
        <v>0.7321623985773893</v>
      </c>
      <c r="I1671" s="116">
        <v>0.62482111715492938</v>
      </c>
      <c r="J1671" s="116">
        <v>0.21320195092080474</v>
      </c>
      <c r="K1671" s="48">
        <v>0.64768927178238922</v>
      </c>
      <c r="M1671" s="41">
        <v>669</v>
      </c>
      <c r="N1671" s="116" cm="1">
        <f t="array" ref="N1671:W1671">(TRANSPOSE(MMULT(幕後結果!$AB$37:$AK$46, TRANSPOSE(N670:W670))))</f>
        <v>-9.7910166948840166E-2</v>
      </c>
      <c r="O1671" s="116">
        <v>0.63116462918714644</v>
      </c>
      <c r="P1671" s="116">
        <v>1.4167127615155768</v>
      </c>
      <c r="Q1671" s="116">
        <v>0.90285699496221428</v>
      </c>
      <c r="R1671" s="116">
        <v>3.5253639403340253E-2</v>
      </c>
      <c r="S1671" s="116">
        <v>-0.14648266550570349</v>
      </c>
      <c r="T1671" s="116">
        <v>1.0497129394037665</v>
      </c>
      <c r="U1671" s="116">
        <v>0.46977124786603841</v>
      </c>
      <c r="V1671" s="116">
        <v>0.87935403234811604</v>
      </c>
      <c r="W1671" s="40">
        <v>2.3121945846489527</v>
      </c>
    </row>
    <row r="1672" spans="1:23" ht="19">
      <c r="A1672" s="85">
        <v>670</v>
      </c>
      <c r="B1672" s="116">
        <v>0.85062668271950548</v>
      </c>
      <c r="C1672" s="116">
        <v>0.33815392699248625</v>
      </c>
      <c r="D1672" s="116">
        <v>0.10436770654212602</v>
      </c>
      <c r="E1672" s="116">
        <v>0.64971262002938635</v>
      </c>
      <c r="F1672" s="116">
        <v>0.3498488186257489</v>
      </c>
      <c r="G1672" s="116">
        <v>0.59342734719160473</v>
      </c>
      <c r="H1672" s="116">
        <v>0.45841509271342051</v>
      </c>
      <c r="I1672" s="116">
        <v>0.8203378799010681</v>
      </c>
      <c r="J1672" s="116">
        <v>4.5213592192369978E-2</v>
      </c>
      <c r="K1672" s="48">
        <v>0.39140784577064514</v>
      </c>
      <c r="M1672" s="41">
        <v>670</v>
      </c>
      <c r="N1672" s="116" cm="1">
        <f t="array" ref="N1672:W1672">(TRANSPOSE(MMULT(幕後結果!$AB$37:$AK$46, TRANSPOSE(N671:W671))))</f>
        <v>2.7158835826131709</v>
      </c>
      <c r="O1672" s="116">
        <v>0.6736085624189323</v>
      </c>
      <c r="P1672" s="116">
        <v>2.7496603227970309</v>
      </c>
      <c r="Q1672" s="116">
        <v>0.33722811870977354</v>
      </c>
      <c r="R1672" s="116">
        <v>1.9568564799441246</v>
      </c>
      <c r="S1672" s="116">
        <v>1.7011759359971048</v>
      </c>
      <c r="T1672" s="116">
        <v>0.48020704771315215</v>
      </c>
      <c r="U1672" s="116">
        <v>0.30227069695939179</v>
      </c>
      <c r="V1672" s="116">
        <v>1.8155976973807155</v>
      </c>
      <c r="W1672" s="40">
        <v>1.293536431791007</v>
      </c>
    </row>
    <row r="1673" spans="1:23" ht="19">
      <c r="A1673" s="85">
        <v>671</v>
      </c>
      <c r="B1673" s="116">
        <v>0.4334449668777649</v>
      </c>
      <c r="C1673" s="116">
        <v>0.47083951662046108</v>
      </c>
      <c r="D1673" s="116">
        <v>5.8555155178275253E-2</v>
      </c>
      <c r="E1673" s="116">
        <v>0.32153202337027276</v>
      </c>
      <c r="F1673" s="116">
        <v>4.1296446634669692E-2</v>
      </c>
      <c r="G1673" s="116">
        <v>0.85810931025948656</v>
      </c>
      <c r="H1673" s="116">
        <v>0.40029412043481627</v>
      </c>
      <c r="I1673" s="116">
        <v>0.28975349266665074</v>
      </c>
      <c r="J1673" s="116">
        <v>0.89056484220510823</v>
      </c>
      <c r="K1673" s="48">
        <v>0.21991433308270403</v>
      </c>
      <c r="M1673" s="41">
        <v>671</v>
      </c>
      <c r="N1673" s="116" cm="1">
        <f t="array" ref="N1673:W1673">(TRANSPOSE(MMULT(幕後結果!$AB$37:$AK$46, TRANSPOSE(N672:W672))))</f>
        <v>0.84460995090332913</v>
      </c>
      <c r="O1673" s="116">
        <v>0.83358344244751725</v>
      </c>
      <c r="P1673" s="116">
        <v>1.428980534595095</v>
      </c>
      <c r="Q1673" s="116">
        <v>-0.51413008186363229</v>
      </c>
      <c r="R1673" s="116">
        <v>-0.99671702459456513</v>
      </c>
      <c r="S1673" s="116">
        <v>1.9934422761819444</v>
      </c>
      <c r="T1673" s="116">
        <v>-0.15121655829486802</v>
      </c>
      <c r="U1673" s="116">
        <v>0.43956878002145056</v>
      </c>
      <c r="V1673" s="116">
        <v>-0.57404197949568558</v>
      </c>
      <c r="W1673" s="40">
        <v>-6.5815512349742117E-2</v>
      </c>
    </row>
    <row r="1674" spans="1:23" ht="19">
      <c r="A1674" s="85">
        <v>672</v>
      </c>
      <c r="B1674" s="116">
        <v>0.69904024730637704</v>
      </c>
      <c r="C1674" s="116">
        <v>0.44701450924870478</v>
      </c>
      <c r="D1674" s="116">
        <v>0.88710345782601174</v>
      </c>
      <c r="E1674" s="116">
        <v>0.29619264416454749</v>
      </c>
      <c r="F1674" s="116">
        <v>0.547620938860087</v>
      </c>
      <c r="G1674" s="116">
        <v>0.40902282943506862</v>
      </c>
      <c r="H1674" s="116">
        <v>2.4209978129016596E-2</v>
      </c>
      <c r="I1674" s="116">
        <v>0.45393038558091159</v>
      </c>
      <c r="J1674" s="116">
        <v>0.29817776630597059</v>
      </c>
      <c r="K1674" s="48">
        <v>0.62865231441937319</v>
      </c>
      <c r="M1674" s="41">
        <v>672</v>
      </c>
      <c r="N1674" s="116" cm="1">
        <f t="array" ref="N1674:W1674">(TRANSPOSE(MMULT(幕後結果!$AB$37:$AK$46, TRANSPOSE(N673:W673))))</f>
        <v>0.9958850053024757</v>
      </c>
      <c r="O1674" s="116">
        <v>-1.5688878446698973</v>
      </c>
      <c r="P1674" s="116">
        <v>-0.65452277079827192</v>
      </c>
      <c r="Q1674" s="116">
        <v>-0.1343508238139508</v>
      </c>
      <c r="R1674" s="116">
        <v>0.58654448810394966</v>
      </c>
      <c r="S1674" s="116">
        <v>-0.38788827159370731</v>
      </c>
      <c r="T1674" s="116">
        <v>0.14378982645857113</v>
      </c>
      <c r="U1674" s="116">
        <v>1.1755826147645241</v>
      </c>
      <c r="V1674" s="116">
        <v>0.17960181090164845</v>
      </c>
      <c r="W1674" s="40">
        <v>0.6722488800260249</v>
      </c>
    </row>
    <row r="1675" spans="1:23" ht="19">
      <c r="A1675" s="85">
        <v>673</v>
      </c>
      <c r="B1675" s="116">
        <v>0.74151663411815028</v>
      </c>
      <c r="C1675" s="116">
        <v>9.7429269832913334E-2</v>
      </c>
      <c r="D1675" s="116">
        <v>0.23313523819497073</v>
      </c>
      <c r="E1675" s="116">
        <v>0.18627246232776251</v>
      </c>
      <c r="F1675" s="116">
        <v>0.725267536968911</v>
      </c>
      <c r="G1675" s="116">
        <v>0.19525073970618623</v>
      </c>
      <c r="H1675" s="116">
        <v>0.38261562911432057</v>
      </c>
      <c r="I1675" s="116">
        <v>0.84107217951405766</v>
      </c>
      <c r="J1675" s="116">
        <v>0.34642977717055534</v>
      </c>
      <c r="K1675" s="48">
        <v>0.51986515983739068</v>
      </c>
      <c r="M1675" s="41">
        <v>673</v>
      </c>
      <c r="N1675" s="116" cm="1">
        <f t="array" ref="N1675:W1675">(TRANSPOSE(MMULT(幕後結果!$AB$37:$AK$46, TRANSPOSE(N674:W674))))</f>
        <v>0.51298265024351231</v>
      </c>
      <c r="O1675" s="116">
        <v>0.41405747217895361</v>
      </c>
      <c r="P1675" s="116">
        <v>-0.70662164944130268</v>
      </c>
      <c r="Q1675" s="116">
        <v>0.3403569950440799</v>
      </c>
      <c r="R1675" s="116">
        <v>0.444262652779502</v>
      </c>
      <c r="S1675" s="116">
        <v>1.0702960885963111</v>
      </c>
      <c r="T1675" s="116">
        <v>-0.63518151892912</v>
      </c>
      <c r="U1675" s="116">
        <v>0.42356494564042768</v>
      </c>
      <c r="V1675" s="116">
        <v>-1.2705790347243473</v>
      </c>
      <c r="W1675" s="40">
        <v>1.5758733076355271</v>
      </c>
    </row>
    <row r="1676" spans="1:23" ht="19">
      <c r="A1676" s="85">
        <v>674</v>
      </c>
      <c r="B1676" s="116">
        <v>0.52854210140063906</v>
      </c>
      <c r="C1676" s="116">
        <v>0.76981872398291618</v>
      </c>
      <c r="D1676" s="116">
        <v>0.85320703561346845</v>
      </c>
      <c r="E1676" s="116">
        <v>0.44960783429017326</v>
      </c>
      <c r="F1676" s="116">
        <v>0.7267555458007513</v>
      </c>
      <c r="G1676" s="116">
        <v>0.92591184601310128</v>
      </c>
      <c r="H1676" s="116">
        <v>0.3751301277148007</v>
      </c>
      <c r="I1676" s="116">
        <v>0.20072318526327493</v>
      </c>
      <c r="J1676" s="116">
        <v>0.44686942707796296</v>
      </c>
      <c r="K1676" s="48">
        <v>0.4235123755778929</v>
      </c>
      <c r="M1676" s="41">
        <v>674</v>
      </c>
      <c r="N1676" s="116" cm="1">
        <f t="array" ref="N1676:W1676">(TRANSPOSE(MMULT(幕後結果!$AB$37:$AK$46, TRANSPOSE(N675:W675))))</f>
        <v>-0.35554969828049887</v>
      </c>
      <c r="O1676" s="116">
        <v>1.264129968309488</v>
      </c>
      <c r="P1676" s="116">
        <v>-0.2814981552412924</v>
      </c>
      <c r="Q1676" s="116">
        <v>0.10190031763878327</v>
      </c>
      <c r="R1676" s="116">
        <v>-0.11114403902829993</v>
      </c>
      <c r="S1676" s="116">
        <v>-0.36111482533744477</v>
      </c>
      <c r="T1676" s="116">
        <v>-0.12345897509867454</v>
      </c>
      <c r="U1676" s="116">
        <v>-1.287599867590755</v>
      </c>
      <c r="V1676" s="116">
        <v>-0.29725506975987054</v>
      </c>
      <c r="W1676" s="40">
        <v>0.18267138937037264</v>
      </c>
    </row>
    <row r="1677" spans="1:23" ht="19">
      <c r="A1677" s="85">
        <v>675</v>
      </c>
      <c r="B1677" s="116">
        <v>7.0636939618330841E-2</v>
      </c>
      <c r="C1677" s="116">
        <v>0.70167235037557774</v>
      </c>
      <c r="D1677" s="116">
        <v>0.53320986067706677</v>
      </c>
      <c r="E1677" s="116">
        <v>0.56644155635534577</v>
      </c>
      <c r="F1677" s="116">
        <v>0.34321289897060669</v>
      </c>
      <c r="G1677" s="116">
        <v>0.16062909881906751</v>
      </c>
      <c r="H1677" s="116">
        <v>0.77535945784279603</v>
      </c>
      <c r="I1677" s="116">
        <v>0.45812419929925752</v>
      </c>
      <c r="J1677" s="116">
        <v>0.92704122835165581</v>
      </c>
      <c r="K1677" s="48">
        <v>0.23014868760730955</v>
      </c>
      <c r="M1677" s="41">
        <v>675</v>
      </c>
      <c r="N1677" s="116" cm="1">
        <f t="array" ref="N1677:W1677">(TRANSPOSE(MMULT(幕後結果!$AB$37:$AK$46, TRANSPOSE(N676:W676))))</f>
        <v>0.33185559951774174</v>
      </c>
      <c r="O1677" s="116">
        <v>-0.67229010308659687</v>
      </c>
      <c r="P1677" s="116">
        <v>-1.1799473705030161</v>
      </c>
      <c r="Q1677" s="116">
        <v>-3.1826332920545916E-2</v>
      </c>
      <c r="R1677" s="116">
        <v>0.27012753587229144</v>
      </c>
      <c r="S1677" s="116">
        <v>1.4948181371285489</v>
      </c>
      <c r="T1677" s="116">
        <v>0.69989047947243999</v>
      </c>
      <c r="U1677" s="116">
        <v>1.1924110111862321</v>
      </c>
      <c r="V1677" s="116">
        <v>-1.4657830257977926</v>
      </c>
      <c r="W1677" s="40">
        <v>0.8340564659027212</v>
      </c>
    </row>
    <row r="1678" spans="1:23" ht="19">
      <c r="A1678" s="85">
        <v>676</v>
      </c>
      <c r="B1678" s="116">
        <v>0.35889860579978849</v>
      </c>
      <c r="C1678" s="116">
        <v>0.80519905698828387</v>
      </c>
      <c r="D1678" s="116">
        <v>3.3040216859554272E-2</v>
      </c>
      <c r="E1678" s="116">
        <v>3.7017699846413787E-2</v>
      </c>
      <c r="F1678" s="116">
        <v>8.3371174321674513E-2</v>
      </c>
      <c r="G1678" s="116">
        <v>0.63216865137536193</v>
      </c>
      <c r="H1678" s="116">
        <v>7.6816007281323095E-2</v>
      </c>
      <c r="I1678" s="116">
        <v>0.40181801110070703</v>
      </c>
      <c r="J1678" s="116">
        <v>0.67801678085113926</v>
      </c>
      <c r="K1678" s="48">
        <v>0.79024448703680172</v>
      </c>
      <c r="M1678" s="41">
        <v>676</v>
      </c>
      <c r="N1678" s="116" cm="1">
        <f t="array" ref="N1678:W1678">(TRANSPOSE(MMULT(幕後結果!$AB$37:$AK$46, TRANSPOSE(N677:W677))))</f>
        <v>0.10492648452659623</v>
      </c>
      <c r="O1678" s="116">
        <v>9.2377095396785069E-3</v>
      </c>
      <c r="P1678" s="116">
        <v>2.9402020131818425E-2</v>
      </c>
      <c r="Q1678" s="116">
        <v>0.54868791458732535</v>
      </c>
      <c r="R1678" s="116">
        <v>-0.60962363742025039</v>
      </c>
      <c r="S1678" s="116">
        <v>-0.47938133300734476</v>
      </c>
      <c r="T1678" s="116">
        <v>1.1948827262169694</v>
      </c>
      <c r="U1678" s="116">
        <v>2.7466221393567265</v>
      </c>
      <c r="V1678" s="116">
        <v>0.58273920835749771</v>
      </c>
      <c r="W1678" s="40">
        <v>0.2030168723274226</v>
      </c>
    </row>
    <row r="1679" spans="1:23" ht="19">
      <c r="A1679" s="85">
        <v>677</v>
      </c>
      <c r="B1679" s="116">
        <v>6.7650770397300608E-3</v>
      </c>
      <c r="C1679" s="116">
        <v>0.46147750680513822</v>
      </c>
      <c r="D1679" s="116">
        <v>0.74939422673395417</v>
      </c>
      <c r="E1679" s="116">
        <v>0.3704722804707794</v>
      </c>
      <c r="F1679" s="116">
        <v>3.1221646692473071E-2</v>
      </c>
      <c r="G1679" s="116">
        <v>0.33172153450644304</v>
      </c>
      <c r="H1679" s="116">
        <v>0.96073022741605651</v>
      </c>
      <c r="I1679" s="116">
        <v>0.63008139026706633</v>
      </c>
      <c r="J1679" s="116">
        <v>0.10423621973043207</v>
      </c>
      <c r="K1679" s="48">
        <v>0.33608403574322265</v>
      </c>
      <c r="M1679" s="41">
        <v>677</v>
      </c>
      <c r="N1679" s="116" cm="1">
        <f t="array" ref="N1679:W1679">(TRANSPOSE(MMULT(幕後結果!$AB$37:$AK$46, TRANSPOSE(N678:W678))))</f>
        <v>-0.77256557096994416</v>
      </c>
      <c r="O1679" s="116">
        <v>-2.4425795249306825E-2</v>
      </c>
      <c r="P1679" s="116">
        <v>6.0359070529621639E-2</v>
      </c>
      <c r="Q1679" s="116">
        <v>-0.16219319514578986</v>
      </c>
      <c r="R1679" s="116">
        <v>0.81842337798003362</v>
      </c>
      <c r="S1679" s="116">
        <v>0.74987746915331277</v>
      </c>
      <c r="T1679" s="116">
        <v>-0.13789312349657237</v>
      </c>
      <c r="U1679" s="116">
        <v>-1.1322206784368221</v>
      </c>
      <c r="V1679" s="116">
        <v>0.4197061116849814</v>
      </c>
      <c r="W1679" s="40">
        <v>-0.59590333694563558</v>
      </c>
    </row>
    <row r="1680" spans="1:23" ht="19">
      <c r="A1680" s="85">
        <v>678</v>
      </c>
      <c r="B1680" s="116">
        <v>0.12907286676583429</v>
      </c>
      <c r="C1680" s="116">
        <v>0.24365361723520795</v>
      </c>
      <c r="D1680" s="116">
        <v>0.54179595991715024</v>
      </c>
      <c r="E1680" s="116">
        <v>0.76701711964418551</v>
      </c>
      <c r="F1680" s="116">
        <v>0.16250156127356652</v>
      </c>
      <c r="G1680" s="116">
        <v>0.23029174004733766</v>
      </c>
      <c r="H1680" s="116">
        <v>0.93699254105901897</v>
      </c>
      <c r="I1680" s="116">
        <v>0.19903314285386764</v>
      </c>
      <c r="J1680" s="116">
        <v>0.32405099880433763</v>
      </c>
      <c r="K1680" s="48">
        <v>8.2850823494960757E-2</v>
      </c>
      <c r="M1680" s="41">
        <v>678</v>
      </c>
      <c r="N1680" s="116" cm="1">
        <f t="array" ref="N1680:W1680">(TRANSPOSE(MMULT(幕後結果!$AB$37:$AK$46, TRANSPOSE(N679:W679))))</f>
        <v>0.77056160060618917</v>
      </c>
      <c r="O1680" s="116">
        <v>1.0247164355398855</v>
      </c>
      <c r="P1680" s="116">
        <v>1.8102193823089665</v>
      </c>
      <c r="Q1680" s="116">
        <v>-0.26872776819597693</v>
      </c>
      <c r="R1680" s="116">
        <v>-0.1118895506844102</v>
      </c>
      <c r="S1680" s="116">
        <v>-0.44943523768846366</v>
      </c>
      <c r="T1680" s="116">
        <v>0.24232833663464148</v>
      </c>
      <c r="U1680" s="116">
        <v>1.159963196531165</v>
      </c>
      <c r="V1680" s="116">
        <v>0.95289750938936058</v>
      </c>
      <c r="W1680" s="40">
        <v>0.50881193610242847</v>
      </c>
    </row>
    <row r="1681" spans="1:23" ht="19">
      <c r="A1681" s="85">
        <v>679</v>
      </c>
      <c r="B1681" s="116">
        <v>0.9926200620643042</v>
      </c>
      <c r="C1681" s="116">
        <v>0.41593710950762697</v>
      </c>
      <c r="D1681" s="116">
        <v>0.82512632486875459</v>
      </c>
      <c r="E1681" s="116">
        <v>0.36413251685559778</v>
      </c>
      <c r="F1681" s="116">
        <v>0.22392803679849815</v>
      </c>
      <c r="G1681" s="116">
        <v>0.81043408930785965</v>
      </c>
      <c r="H1681" s="116">
        <v>0.35227377108405067</v>
      </c>
      <c r="I1681" s="116">
        <v>0.64810499363632368</v>
      </c>
      <c r="J1681" s="116">
        <v>0.87943064113579705</v>
      </c>
      <c r="K1681" s="48">
        <v>0.5230698817681152</v>
      </c>
      <c r="M1681" s="41">
        <v>679</v>
      </c>
      <c r="N1681" s="116" cm="1">
        <f t="array" ref="N1681:W1681">(TRANSPOSE(MMULT(幕後結果!$AB$37:$AK$46, TRANSPOSE(N680:W680))))</f>
        <v>3.7077603276323402E-2</v>
      </c>
      <c r="O1681" s="116">
        <v>8.7733908339469424E-2</v>
      </c>
      <c r="P1681" s="116">
        <v>0.25708438362409192</v>
      </c>
      <c r="Q1681" s="116">
        <v>-1.41035133166426</v>
      </c>
      <c r="R1681" s="116">
        <v>0.61246186970084637</v>
      </c>
      <c r="S1681" s="116">
        <v>-1.8859084656087801</v>
      </c>
      <c r="T1681" s="116">
        <v>-0.86758399366547967</v>
      </c>
      <c r="U1681" s="116">
        <v>-1.6258174293435816</v>
      </c>
      <c r="V1681" s="116">
        <v>-1.3513751537108523</v>
      </c>
      <c r="W1681" s="40">
        <v>-1.1748981778701006</v>
      </c>
    </row>
    <row r="1682" spans="1:23" ht="19">
      <c r="A1682" s="85">
        <v>680</v>
      </c>
      <c r="B1682" s="116">
        <v>0.38486673429024831</v>
      </c>
      <c r="C1682" s="116">
        <v>0.38538799878540586</v>
      </c>
      <c r="D1682" s="116">
        <v>0.96804153589031272</v>
      </c>
      <c r="E1682" s="116">
        <v>0.27343114996872719</v>
      </c>
      <c r="F1682" s="116">
        <v>0.36712380811403089</v>
      </c>
      <c r="G1682" s="116">
        <v>0.20255476271698192</v>
      </c>
      <c r="H1682" s="116">
        <v>0.705893275621299</v>
      </c>
      <c r="I1682" s="116">
        <v>0.80096590101713905</v>
      </c>
      <c r="J1682" s="116">
        <v>0.39476917844178772</v>
      </c>
      <c r="K1682" s="48">
        <v>0.93876141208006114</v>
      </c>
      <c r="M1682" s="41">
        <v>680</v>
      </c>
      <c r="N1682" s="116" cm="1">
        <f t="array" ref="N1682:W1682">(TRANSPOSE(MMULT(幕後結果!$AB$37:$AK$46, TRANSPOSE(N681:W681))))</f>
        <v>-0.54438793298959176</v>
      </c>
      <c r="O1682" s="116">
        <v>-1.7133891050463097</v>
      </c>
      <c r="P1682" s="116">
        <v>-1.0232769486543547</v>
      </c>
      <c r="Q1682" s="116">
        <v>-1.1465818537576382</v>
      </c>
      <c r="R1682" s="116">
        <v>-0.89872384924859861</v>
      </c>
      <c r="S1682" s="116">
        <v>0.48161359015854699</v>
      </c>
      <c r="T1682" s="116">
        <v>1.0129537638462871</v>
      </c>
      <c r="U1682" s="116">
        <v>0.84683787902821628</v>
      </c>
      <c r="V1682" s="116">
        <v>1.0266418171946841</v>
      </c>
      <c r="W1682" s="40">
        <v>1.0576291037007999</v>
      </c>
    </row>
    <row r="1683" spans="1:23" ht="19">
      <c r="A1683" s="85">
        <v>681</v>
      </c>
      <c r="B1683" s="116">
        <v>0.87882962168452528</v>
      </c>
      <c r="C1683" s="116">
        <v>0.67416939296639011</v>
      </c>
      <c r="D1683" s="116">
        <v>0.78858009218596314</v>
      </c>
      <c r="E1683" s="116">
        <v>0.66735767838503701</v>
      </c>
      <c r="F1683" s="116">
        <v>0.55749914111902865</v>
      </c>
      <c r="G1683" s="116">
        <v>0.62172977966599974</v>
      </c>
      <c r="H1683" s="116">
        <v>0.40411932371650083</v>
      </c>
      <c r="I1683" s="116">
        <v>0.74483495177042602</v>
      </c>
      <c r="J1683" s="116">
        <v>0.8754201025453201</v>
      </c>
      <c r="K1683" s="48">
        <v>0.54733113979313042</v>
      </c>
      <c r="M1683" s="41">
        <v>681</v>
      </c>
      <c r="N1683" s="116" cm="1">
        <f t="array" ref="N1683:W1683">(TRANSPOSE(MMULT(幕後結果!$AB$37:$AK$46, TRANSPOSE(N682:W682))))</f>
        <v>-0.28772245316140427</v>
      </c>
      <c r="O1683" s="116">
        <v>-1.8134365350031476</v>
      </c>
      <c r="P1683" s="116">
        <v>-0.58127364899715783</v>
      </c>
      <c r="Q1683" s="116">
        <v>-0.6526810947101449</v>
      </c>
      <c r="R1683" s="116">
        <v>-0.19044853569020453</v>
      </c>
      <c r="S1683" s="116">
        <v>-0.66552857554364331</v>
      </c>
      <c r="T1683" s="116">
        <v>-1.2745277422010057</v>
      </c>
      <c r="U1683" s="116">
        <v>0.3497161935667028</v>
      </c>
      <c r="V1683" s="116">
        <v>6.0060081177862656E-2</v>
      </c>
      <c r="W1683" s="40">
        <v>-1.3107184230040736</v>
      </c>
    </row>
    <row r="1684" spans="1:23" ht="19">
      <c r="A1684" s="85">
        <v>682</v>
      </c>
      <c r="B1684" s="116">
        <v>0.15443066440894393</v>
      </c>
      <c r="C1684" s="116">
        <v>0.57253922729251205</v>
      </c>
      <c r="D1684" s="116">
        <v>0.20554649536095382</v>
      </c>
      <c r="E1684" s="116">
        <v>0.13585024817400027</v>
      </c>
      <c r="F1684" s="116">
        <v>0.81793081374988419</v>
      </c>
      <c r="G1684" s="116">
        <v>1.5851022716920182E-2</v>
      </c>
      <c r="H1684" s="116">
        <v>0.47124189289013585</v>
      </c>
      <c r="I1684" s="116">
        <v>4.6644067266120803E-2</v>
      </c>
      <c r="J1684" s="116">
        <v>0.16964563809808886</v>
      </c>
      <c r="K1684" s="48">
        <v>0.7226345338943938</v>
      </c>
      <c r="M1684" s="41">
        <v>682</v>
      </c>
      <c r="N1684" s="116" cm="1">
        <f t="array" ref="N1684:W1684">(TRANSPOSE(MMULT(幕後結果!$AB$37:$AK$46, TRANSPOSE(N683:W683))))</f>
        <v>0.66456694255928894</v>
      </c>
      <c r="O1684" s="116">
        <v>-2.3922349893465533E-2</v>
      </c>
      <c r="P1684" s="116">
        <v>1.1925148055634769</v>
      </c>
      <c r="Q1684" s="116">
        <v>-0.51391989756227729</v>
      </c>
      <c r="R1684" s="116">
        <v>-3.8002482969692053E-2</v>
      </c>
      <c r="S1684" s="116">
        <v>0.275458574017306</v>
      </c>
      <c r="T1684" s="116">
        <v>0.3342833910047181</v>
      </c>
      <c r="U1684" s="116">
        <v>3.3324124651623408</v>
      </c>
      <c r="V1684" s="116">
        <v>1.5542880511188399</v>
      </c>
      <c r="W1684" s="40">
        <v>-1.1890095449660207</v>
      </c>
    </row>
    <row r="1685" spans="1:23" ht="19">
      <c r="A1685" s="85">
        <v>683</v>
      </c>
      <c r="B1685" s="116">
        <v>0.63982374833700484</v>
      </c>
      <c r="C1685" s="116">
        <v>0.43962649765312412</v>
      </c>
      <c r="D1685" s="116">
        <v>0.30279957741161168</v>
      </c>
      <c r="E1685" s="116">
        <v>0.21225783083442318</v>
      </c>
      <c r="F1685" s="116">
        <v>0.68050993546373917</v>
      </c>
      <c r="G1685" s="116">
        <v>8.1168686518069633E-2</v>
      </c>
      <c r="H1685" s="116">
        <v>0.86552399399891611</v>
      </c>
      <c r="I1685" s="116">
        <v>0.87339494447746779</v>
      </c>
      <c r="J1685" s="116">
        <v>0.90628952022838938</v>
      </c>
      <c r="K1685" s="48">
        <v>0.41090971548810251</v>
      </c>
      <c r="M1685" s="41">
        <v>683</v>
      </c>
      <c r="N1685" s="116" cm="1">
        <f t="array" ref="N1685:W1685">(TRANSPOSE(MMULT(幕後結果!$AB$37:$AK$46, TRANSPOSE(N684:W684))))</f>
        <v>0.17173682225018913</v>
      </c>
      <c r="O1685" s="116">
        <v>-1.7838519101143206</v>
      </c>
      <c r="P1685" s="116">
        <v>6.8628803588752174E-2</v>
      </c>
      <c r="Q1685" s="116">
        <v>-1.1275994914289496</v>
      </c>
      <c r="R1685" s="116">
        <v>-0.85420141845264941</v>
      </c>
      <c r="S1685" s="116">
        <v>0.10670609802967035</v>
      </c>
      <c r="T1685" s="116">
        <v>-1.1083047478181096</v>
      </c>
      <c r="U1685" s="116">
        <v>0.57278032658064426</v>
      </c>
      <c r="V1685" s="116">
        <v>-0.38956092865269015</v>
      </c>
      <c r="W1685" s="40">
        <v>0.32479985269896533</v>
      </c>
    </row>
    <row r="1686" spans="1:23" ht="19">
      <c r="A1686" s="85">
        <v>684</v>
      </c>
      <c r="B1686" s="116">
        <v>0.83037203116926706</v>
      </c>
      <c r="C1686" s="116">
        <v>0.72928023352886173</v>
      </c>
      <c r="D1686" s="116">
        <v>0.6239590870129057</v>
      </c>
      <c r="E1686" s="116">
        <v>0.13823396416850819</v>
      </c>
      <c r="F1686" s="116">
        <v>0.69516350919746239</v>
      </c>
      <c r="G1686" s="116">
        <v>0.57138786418433174</v>
      </c>
      <c r="H1686" s="116">
        <v>0.99743165427941349</v>
      </c>
      <c r="I1686" s="116">
        <v>0.39658066004013937</v>
      </c>
      <c r="J1686" s="116">
        <v>2.0343105578470189E-2</v>
      </c>
      <c r="K1686" s="48">
        <v>0.43277298734027458</v>
      </c>
      <c r="M1686" s="41">
        <v>684</v>
      </c>
      <c r="N1686" s="116" cm="1">
        <f t="array" ref="N1686:W1686">(TRANSPOSE(MMULT(幕後結果!$AB$37:$AK$46, TRANSPOSE(N685:W685))))</f>
        <v>1.4249865390157088</v>
      </c>
      <c r="O1686" s="116">
        <v>1.1338112391903541</v>
      </c>
      <c r="P1686" s="116">
        <v>-0.65030695595246546</v>
      </c>
      <c r="Q1686" s="116">
        <v>-0.11581980231370659</v>
      </c>
      <c r="R1686" s="116">
        <v>0.5336419687774614</v>
      </c>
      <c r="S1686" s="116">
        <v>3.7997351916143396E-2</v>
      </c>
      <c r="T1686" s="116">
        <v>-0.73128813627208089</v>
      </c>
      <c r="U1686" s="116">
        <v>-0.98077572986502581</v>
      </c>
      <c r="V1686" s="116">
        <v>0.34156222280534509</v>
      </c>
      <c r="W1686" s="40">
        <v>-0.85534220333527233</v>
      </c>
    </row>
    <row r="1687" spans="1:23" ht="19">
      <c r="A1687" s="85">
        <v>685</v>
      </c>
      <c r="B1687" s="116">
        <v>0.99540228856274471</v>
      </c>
      <c r="C1687" s="116">
        <v>0.87551819545719689</v>
      </c>
      <c r="D1687" s="116">
        <v>0.39698646149367023</v>
      </c>
      <c r="E1687" s="116">
        <v>0.96628388986112412</v>
      </c>
      <c r="F1687" s="116">
        <v>0.70909507508302805</v>
      </c>
      <c r="G1687" s="116">
        <v>0.50961301863879815</v>
      </c>
      <c r="H1687" s="116">
        <v>0.39848918966369817</v>
      </c>
      <c r="I1687" s="116">
        <v>0.7320134321237266</v>
      </c>
      <c r="J1687" s="116">
        <v>0.22589771253494462</v>
      </c>
      <c r="K1687" s="48">
        <v>0.85662439426723047</v>
      </c>
      <c r="M1687" s="41">
        <v>685</v>
      </c>
      <c r="N1687" s="116" cm="1">
        <f t="array" ref="N1687:W1687">(TRANSPOSE(MMULT(幕後結果!$AB$37:$AK$46, TRANSPOSE(N686:W686))))</f>
        <v>-1.3440406102753408</v>
      </c>
      <c r="O1687" s="116">
        <v>9.8314524478741561E-2</v>
      </c>
      <c r="P1687" s="116">
        <v>-0.17726177757791606</v>
      </c>
      <c r="Q1687" s="116">
        <v>-0.27199993336801298</v>
      </c>
      <c r="R1687" s="116">
        <v>0.72462387614800872</v>
      </c>
      <c r="S1687" s="116">
        <v>-1.087933482704682</v>
      </c>
      <c r="T1687" s="116">
        <v>0.65898474104938776</v>
      </c>
      <c r="U1687" s="116">
        <v>-5.0466513432047014E-2</v>
      </c>
      <c r="V1687" s="116">
        <v>1.0059185456946014</v>
      </c>
      <c r="W1687" s="40">
        <v>-0.89787126964557507</v>
      </c>
    </row>
    <row r="1688" spans="1:23" ht="19">
      <c r="A1688" s="85">
        <v>686</v>
      </c>
      <c r="B1688" s="116">
        <v>0.43516645595142656</v>
      </c>
      <c r="C1688" s="116">
        <v>9.4353254839374623E-2</v>
      </c>
      <c r="D1688" s="116">
        <v>0.3932793656801461</v>
      </c>
      <c r="E1688" s="116">
        <v>0.42258454463486816</v>
      </c>
      <c r="F1688" s="116">
        <v>0.11553745512100666</v>
      </c>
      <c r="G1688" s="116">
        <v>0.78416977135276045</v>
      </c>
      <c r="H1688" s="116">
        <v>0.99458836266906014</v>
      </c>
      <c r="I1688" s="116">
        <v>0.75204172437279038</v>
      </c>
      <c r="J1688" s="116">
        <v>0.43612042103427395</v>
      </c>
      <c r="K1688" s="48">
        <v>0.28394463676904169</v>
      </c>
      <c r="M1688" s="41">
        <v>686</v>
      </c>
      <c r="N1688" s="116" cm="1">
        <f t="array" ref="N1688:W1688">(TRANSPOSE(MMULT(幕後結果!$AB$37:$AK$46, TRANSPOSE(N687:W687))))</f>
        <v>-1.1241601250964468</v>
      </c>
      <c r="O1688" s="116">
        <v>-1.1462922039867494</v>
      </c>
      <c r="P1688" s="116">
        <v>-1.5109651454659563</v>
      </c>
      <c r="Q1688" s="116">
        <v>-0.60610505606838938</v>
      </c>
      <c r="R1688" s="116">
        <v>0.44956705185108292</v>
      </c>
      <c r="S1688" s="116">
        <v>0.95788129966418412</v>
      </c>
      <c r="T1688" s="116">
        <v>1.4003407537828092</v>
      </c>
      <c r="U1688" s="116">
        <v>3.8390758949562356E-2</v>
      </c>
      <c r="V1688" s="116">
        <v>-1.0104536528089576</v>
      </c>
      <c r="W1688" s="40">
        <v>-1.0402028342674021</v>
      </c>
    </row>
    <row r="1689" spans="1:23" ht="19">
      <c r="A1689" s="85">
        <v>687</v>
      </c>
      <c r="B1689" s="116">
        <v>0.8844729989886071</v>
      </c>
      <c r="C1689" s="116">
        <v>0.97611928315188989</v>
      </c>
      <c r="D1689" s="116">
        <v>0.19992949074628985</v>
      </c>
      <c r="E1689" s="116">
        <v>0.14026175230238946</v>
      </c>
      <c r="F1689" s="116">
        <v>0.91077849799841992</v>
      </c>
      <c r="G1689" s="116">
        <v>0.78640825185768293</v>
      </c>
      <c r="H1689" s="116">
        <v>0.97873216708276378</v>
      </c>
      <c r="I1689" s="116">
        <v>0.54218106617983453</v>
      </c>
      <c r="J1689" s="116">
        <v>0.52734546264635118</v>
      </c>
      <c r="K1689" s="48">
        <v>0.92568456457876591</v>
      </c>
      <c r="M1689" s="41">
        <v>687</v>
      </c>
      <c r="N1689" s="116" cm="1">
        <f t="array" ref="N1689:W1689">(TRANSPOSE(MMULT(幕後結果!$AB$37:$AK$46, TRANSPOSE(N688:W688))))</f>
        <v>0.23092394073025574</v>
      </c>
      <c r="O1689" s="116">
        <v>0.34185298670412773</v>
      </c>
      <c r="P1689" s="116">
        <v>0.42048902542879335</v>
      </c>
      <c r="Q1689" s="116">
        <v>-0.2919843604874296</v>
      </c>
      <c r="R1689" s="116">
        <v>0.31508335583642244</v>
      </c>
      <c r="S1689" s="116">
        <v>0.87061771139112154</v>
      </c>
      <c r="T1689" s="116">
        <v>1.5191166769199307</v>
      </c>
      <c r="U1689" s="116">
        <v>1.5322288757054607</v>
      </c>
      <c r="V1689" s="116">
        <v>0.80136045390219102</v>
      </c>
      <c r="W1689" s="40">
        <v>1.2126945474966311</v>
      </c>
    </row>
    <row r="1690" spans="1:23" ht="19">
      <c r="A1690" s="85">
        <v>688</v>
      </c>
      <c r="B1690" s="116">
        <v>0.15353170945087591</v>
      </c>
      <c r="C1690" s="116">
        <v>0.22540729675016813</v>
      </c>
      <c r="D1690" s="116">
        <v>0.14571180737880995</v>
      </c>
      <c r="E1690" s="116">
        <v>0.98550781704344281</v>
      </c>
      <c r="F1690" s="116">
        <v>0.85182863161458999</v>
      </c>
      <c r="G1690" s="116">
        <v>0.63863084632557587</v>
      </c>
      <c r="H1690" s="116">
        <v>0.23650428231503118</v>
      </c>
      <c r="I1690" s="116">
        <v>0.72314305896974362</v>
      </c>
      <c r="J1690" s="116">
        <v>0.84453581211099582</v>
      </c>
      <c r="K1690" s="48">
        <v>0.98835525264669455</v>
      </c>
      <c r="M1690" s="41">
        <v>688</v>
      </c>
      <c r="N1690" s="116" cm="1">
        <f t="array" ref="N1690:W1690">(TRANSPOSE(MMULT(幕後結果!$AB$37:$AK$46, TRANSPOSE(N689:W689))))</f>
        <v>-0.15001864020511443</v>
      </c>
      <c r="O1690" s="116">
        <v>-0.20461081120242053</v>
      </c>
      <c r="P1690" s="116">
        <v>-1.1335751401687417</v>
      </c>
      <c r="Q1690" s="116">
        <v>-0.41897264887472141</v>
      </c>
      <c r="R1690" s="116">
        <v>1.5398554692137996</v>
      </c>
      <c r="S1690" s="116">
        <v>-1.3469562068289318</v>
      </c>
      <c r="T1690" s="116">
        <v>0.69962380046018069</v>
      </c>
      <c r="U1690" s="116">
        <v>0.40950349030042971</v>
      </c>
      <c r="V1690" s="116">
        <v>0.23302243257803773</v>
      </c>
      <c r="W1690" s="40">
        <v>0.77640946130830679</v>
      </c>
    </row>
    <row r="1691" spans="1:23" ht="19">
      <c r="A1691" s="85">
        <v>689</v>
      </c>
      <c r="B1691" s="116">
        <v>0.60751294298987801</v>
      </c>
      <c r="C1691" s="116">
        <v>0.26592948308758935</v>
      </c>
      <c r="D1691" s="116">
        <v>0.67755137377992924</v>
      </c>
      <c r="E1691" s="116">
        <v>0.58724325972897029</v>
      </c>
      <c r="F1691" s="116">
        <v>0.1907953704787666</v>
      </c>
      <c r="G1691" s="116">
        <v>0.80800066845013019</v>
      </c>
      <c r="H1691" s="116">
        <v>0.38338612206253253</v>
      </c>
      <c r="I1691" s="116">
        <v>0.10853804127707223</v>
      </c>
      <c r="J1691" s="116">
        <v>0.79832102890011658</v>
      </c>
      <c r="K1691" s="48">
        <v>0.2838063841684304</v>
      </c>
      <c r="M1691" s="41">
        <v>689</v>
      </c>
      <c r="N1691" s="116" cm="1">
        <f t="array" ref="N1691:W1691">(TRANSPOSE(MMULT(幕後結果!$AB$37:$AK$46, TRANSPOSE(N690:W690))))</f>
        <v>-0.27471532415895261</v>
      </c>
      <c r="O1691" s="116">
        <v>-0.72331152881792238</v>
      </c>
      <c r="P1691" s="116">
        <v>-1.246078407031459</v>
      </c>
      <c r="Q1691" s="116">
        <v>-0.39539828623863327</v>
      </c>
      <c r="R1691" s="116">
        <v>-0.49692232128801606</v>
      </c>
      <c r="S1691" s="116">
        <v>-1.1190712515510115</v>
      </c>
      <c r="T1691" s="116">
        <v>-0.64187757948319701</v>
      </c>
      <c r="U1691" s="116">
        <v>0.50614496045121804</v>
      </c>
      <c r="V1691" s="116">
        <v>-0.69923017637708573</v>
      </c>
      <c r="W1691" s="40">
        <v>-0.40311631478041426</v>
      </c>
    </row>
    <row r="1692" spans="1:23" ht="19">
      <c r="A1692" s="85">
        <v>690</v>
      </c>
      <c r="B1692" s="116">
        <v>0.387946713519846</v>
      </c>
      <c r="C1692" s="116">
        <v>0.24280946024238714</v>
      </c>
      <c r="D1692" s="116">
        <v>2.1539862323021852E-2</v>
      </c>
      <c r="E1692" s="116">
        <v>0.51523855344325264</v>
      </c>
      <c r="F1692" s="116">
        <v>0.55371765513436544</v>
      </c>
      <c r="G1692" s="116">
        <v>0.65634636996537288</v>
      </c>
      <c r="H1692" s="116">
        <v>0.61093589031213402</v>
      </c>
      <c r="I1692" s="116">
        <v>0.39238659096408801</v>
      </c>
      <c r="J1692" s="116">
        <v>0.18772803996789755</v>
      </c>
      <c r="K1692" s="48">
        <v>0.94905199802118489</v>
      </c>
      <c r="M1692" s="41">
        <v>690</v>
      </c>
      <c r="N1692" s="116" cm="1">
        <f t="array" ref="N1692:W1692">(TRANSPOSE(MMULT(幕後結果!$AB$37:$AK$46, TRANSPOSE(N691:W691))))</f>
        <v>-1.2476217198266368</v>
      </c>
      <c r="O1692" s="116">
        <v>-1.0153965197238335</v>
      </c>
      <c r="P1692" s="116">
        <v>-1.9384272256427124</v>
      </c>
      <c r="Q1692" s="116">
        <v>0.36737465647037099</v>
      </c>
      <c r="R1692" s="116">
        <v>-0.94115536668045818</v>
      </c>
      <c r="S1692" s="116">
        <v>-0.49466357450331044</v>
      </c>
      <c r="T1692" s="116">
        <v>-0.81559515657823667</v>
      </c>
      <c r="U1692" s="116">
        <v>0.54929253923547527</v>
      </c>
      <c r="V1692" s="116">
        <v>-0.12640211028329645</v>
      </c>
      <c r="W1692" s="40">
        <v>1.3753644377684049</v>
      </c>
    </row>
    <row r="1693" spans="1:23" ht="19">
      <c r="A1693" s="85">
        <v>691</v>
      </c>
      <c r="B1693" s="116">
        <v>0.94100008242156363</v>
      </c>
      <c r="C1693" s="116">
        <v>0.67092083546309689</v>
      </c>
      <c r="D1693" s="116">
        <v>0.97819850153552945</v>
      </c>
      <c r="E1693" s="116">
        <v>0.74549265652022001</v>
      </c>
      <c r="F1693" s="116">
        <v>0.36744717571673546</v>
      </c>
      <c r="G1693" s="116">
        <v>0.78912518381665508</v>
      </c>
      <c r="H1693" s="116">
        <v>0.65609571594887783</v>
      </c>
      <c r="I1693" s="116">
        <v>0.44074077270336542</v>
      </c>
      <c r="J1693" s="116">
        <v>0.66123945003132545</v>
      </c>
      <c r="K1693" s="48">
        <v>0.28267743884744068</v>
      </c>
      <c r="M1693" s="41">
        <v>691</v>
      </c>
      <c r="N1693" s="116" cm="1">
        <f t="array" ref="N1693:W1693">(TRANSPOSE(MMULT(幕後結果!$AB$37:$AK$46, TRANSPOSE(N692:W692))))</f>
        <v>-0.94172841243953476</v>
      </c>
      <c r="O1693" s="116">
        <v>-1.582721043316786</v>
      </c>
      <c r="P1693" s="116">
        <v>-0.51761466226043473</v>
      </c>
      <c r="Q1693" s="116">
        <v>-0.14043383206432497</v>
      </c>
      <c r="R1693" s="116">
        <v>1.0449930816544488</v>
      </c>
      <c r="S1693" s="116">
        <v>0.50523783365914454</v>
      </c>
      <c r="T1693" s="116">
        <v>0.72372024000487978</v>
      </c>
      <c r="U1693" s="116">
        <v>0.6966907001897471</v>
      </c>
      <c r="V1693" s="116">
        <v>-0.77970699848179392</v>
      </c>
      <c r="W1693" s="40">
        <v>0.18246378374938663</v>
      </c>
    </row>
    <row r="1694" spans="1:23" ht="19">
      <c r="A1694" s="85">
        <v>692</v>
      </c>
      <c r="B1694" s="116">
        <v>0.96068063372141599</v>
      </c>
      <c r="C1694" s="116">
        <v>0.82740164124023319</v>
      </c>
      <c r="D1694" s="116">
        <v>0.90526095174479959</v>
      </c>
      <c r="E1694" s="116">
        <v>0.97601889426550548</v>
      </c>
      <c r="F1694" s="116">
        <v>0.72707942738607545</v>
      </c>
      <c r="G1694" s="116">
        <v>0.72485401897193813</v>
      </c>
      <c r="H1694" s="116">
        <v>0.82852209858769577</v>
      </c>
      <c r="I1694" s="116">
        <v>0.48341731846726654</v>
      </c>
      <c r="J1694" s="116">
        <v>0.42983175490723724</v>
      </c>
      <c r="K1694" s="48">
        <v>0.64389422863907808</v>
      </c>
      <c r="M1694" s="41">
        <v>692</v>
      </c>
      <c r="N1694" s="116" cm="1">
        <f t="array" ref="N1694:W1694">(TRANSPOSE(MMULT(幕後結果!$AB$37:$AK$46, TRANSPOSE(N693:W693))))</f>
        <v>-0.24380725342643725</v>
      </c>
      <c r="O1694" s="116">
        <v>1.4182389747347013</v>
      </c>
      <c r="P1694" s="116">
        <v>-0.22471307540607949</v>
      </c>
      <c r="Q1694" s="116">
        <v>1.2797549657535827</v>
      </c>
      <c r="R1694" s="116">
        <v>2.3130834456137492</v>
      </c>
      <c r="S1694" s="116">
        <v>1.4263148806061057</v>
      </c>
      <c r="T1694" s="116">
        <v>0.64138868914185476</v>
      </c>
      <c r="U1694" s="116">
        <v>0.51133826347972355</v>
      </c>
      <c r="V1694" s="116">
        <v>0.96413890682644787</v>
      </c>
      <c r="W1694" s="40">
        <v>1.6378050489661313</v>
      </c>
    </row>
    <row r="1695" spans="1:23" ht="19">
      <c r="A1695" s="85">
        <v>693</v>
      </c>
      <c r="B1695" s="116">
        <v>0.87700846772083207</v>
      </c>
      <c r="C1695" s="116">
        <v>5.7470313486002178E-2</v>
      </c>
      <c r="D1695" s="116">
        <v>0.83050505186595336</v>
      </c>
      <c r="E1695" s="116">
        <v>0.59613318560095641</v>
      </c>
      <c r="F1695" s="116">
        <v>3.8104152773027256E-2</v>
      </c>
      <c r="G1695" s="116">
        <v>0.49292116206644199</v>
      </c>
      <c r="H1695" s="116">
        <v>0.20127376879521153</v>
      </c>
      <c r="I1695" s="116">
        <v>0.20049422259277128</v>
      </c>
      <c r="J1695" s="116">
        <v>0.96847241164058429</v>
      </c>
      <c r="K1695" s="48">
        <v>0.52558573156643917</v>
      </c>
      <c r="M1695" s="41">
        <v>693</v>
      </c>
      <c r="N1695" s="116" cm="1">
        <f t="array" ref="N1695:W1695">(TRANSPOSE(MMULT(幕後結果!$AB$37:$AK$46, TRANSPOSE(N694:W694))))</f>
        <v>0.1509465582211921</v>
      </c>
      <c r="O1695" s="116">
        <v>0.61748358373560541</v>
      </c>
      <c r="P1695" s="116">
        <v>0.70569374689565167</v>
      </c>
      <c r="Q1695" s="116">
        <v>-0.38371645650003716</v>
      </c>
      <c r="R1695" s="116">
        <v>1.5375652812478076</v>
      </c>
      <c r="S1695" s="116">
        <v>0.60133622888254967</v>
      </c>
      <c r="T1695" s="116">
        <v>-1.7107194562952606</v>
      </c>
      <c r="U1695" s="116">
        <v>-0.21928796479068768</v>
      </c>
      <c r="V1695" s="116">
        <v>1.0864869444673375</v>
      </c>
      <c r="W1695" s="40">
        <v>-0.92360826969754017</v>
      </c>
    </row>
    <row r="1696" spans="1:23" ht="19">
      <c r="A1696" s="85">
        <v>694</v>
      </c>
      <c r="B1696" s="116">
        <v>0.128588391648496</v>
      </c>
      <c r="C1696" s="116">
        <v>0.35429734581579497</v>
      </c>
      <c r="D1696" s="116">
        <v>0.31471901789646872</v>
      </c>
      <c r="E1696" s="116">
        <v>0.52994666113558719</v>
      </c>
      <c r="F1696" s="116">
        <v>0.32126167567479147</v>
      </c>
      <c r="G1696" s="116">
        <v>0.13988983869267479</v>
      </c>
      <c r="H1696" s="116">
        <v>0.28247809141334623</v>
      </c>
      <c r="I1696" s="116">
        <v>0.57440478804959172</v>
      </c>
      <c r="J1696" s="116">
        <v>2.977354113635311E-2</v>
      </c>
      <c r="K1696" s="48">
        <v>8.4042965745587894E-2</v>
      </c>
      <c r="M1696" s="41">
        <v>694</v>
      </c>
      <c r="N1696" s="116" cm="1">
        <f t="array" ref="N1696:W1696">(TRANSPOSE(MMULT(幕後結果!$AB$37:$AK$46, TRANSPOSE(N695:W695))))</f>
        <v>1.0737436531120228</v>
      </c>
      <c r="O1696" s="116">
        <v>-0.32207938835985583</v>
      </c>
      <c r="P1696" s="116">
        <v>0.90008087557880634</v>
      </c>
      <c r="Q1696" s="116">
        <v>-0.46462264893948546</v>
      </c>
      <c r="R1696" s="116">
        <v>0.39989872951801925</v>
      </c>
      <c r="S1696" s="116">
        <v>-1.2122419575521814</v>
      </c>
      <c r="T1696" s="116">
        <v>0.31969251691687572</v>
      </c>
      <c r="U1696" s="116">
        <v>0.60995050213917046</v>
      </c>
      <c r="V1696" s="116">
        <v>-0.91418309022591326</v>
      </c>
      <c r="W1696" s="40">
        <v>0.68051837549276994</v>
      </c>
    </row>
    <row r="1697" spans="1:23" ht="19">
      <c r="A1697" s="85">
        <v>695</v>
      </c>
      <c r="B1697" s="116">
        <v>0.96036127209448297</v>
      </c>
      <c r="C1697" s="116">
        <v>0.28096398181446114</v>
      </c>
      <c r="D1697" s="116">
        <v>0.60079839299359938</v>
      </c>
      <c r="E1697" s="116">
        <v>0.28597441645685806</v>
      </c>
      <c r="F1697" s="116">
        <v>0.46624504769205721</v>
      </c>
      <c r="G1697" s="116">
        <v>0.93814773113730365</v>
      </c>
      <c r="H1697" s="116">
        <v>0.32493601891651758</v>
      </c>
      <c r="I1697" s="116">
        <v>0.86011599756651669</v>
      </c>
      <c r="J1697" s="116">
        <v>0.64281797609730207</v>
      </c>
      <c r="K1697" s="48">
        <v>0.28494485872154729</v>
      </c>
      <c r="M1697" s="41">
        <v>695</v>
      </c>
      <c r="N1697" s="116" cm="1">
        <f t="array" ref="N1697:W1697">(TRANSPOSE(MMULT(幕後結果!$AB$37:$AK$46, TRANSPOSE(N696:W696))))</f>
        <v>1.3042934438612828</v>
      </c>
      <c r="O1697" s="116">
        <v>1.2714333465069356</v>
      </c>
      <c r="P1697" s="116">
        <v>2.3937910046810371</v>
      </c>
      <c r="Q1697" s="116">
        <v>0.90972113399356791</v>
      </c>
      <c r="R1697" s="116">
        <v>0.40031019001885271</v>
      </c>
      <c r="S1697" s="116">
        <v>0.71526244303058872</v>
      </c>
      <c r="T1697" s="116">
        <v>-0.78210196803489995</v>
      </c>
      <c r="U1697" s="116">
        <v>3.2431869435308847E-2</v>
      </c>
      <c r="V1697" s="116">
        <v>0.16457290892567691</v>
      </c>
      <c r="W1697" s="40">
        <v>-0.17033722836126952</v>
      </c>
    </row>
    <row r="1698" spans="1:23" ht="19">
      <c r="A1698" s="85">
        <v>696</v>
      </c>
      <c r="B1698" s="116">
        <v>0.98772692648035187</v>
      </c>
      <c r="C1698" s="116">
        <v>0.63630994436533372</v>
      </c>
      <c r="D1698" s="116">
        <v>0.79464740475410522</v>
      </c>
      <c r="E1698" s="116">
        <v>0.5127780878981556</v>
      </c>
      <c r="F1698" s="116">
        <v>0.70722385788031339</v>
      </c>
      <c r="G1698" s="116">
        <v>0.89576440924502343</v>
      </c>
      <c r="H1698" s="116">
        <v>0.25361297988024245</v>
      </c>
      <c r="I1698" s="116">
        <v>0.60745768260930122</v>
      </c>
      <c r="J1698" s="116">
        <v>0.18048024169442289</v>
      </c>
      <c r="K1698" s="48">
        <v>0.3537031670041848</v>
      </c>
      <c r="M1698" s="41">
        <v>696</v>
      </c>
      <c r="N1698" s="116" cm="1">
        <f t="array" ref="N1698:W1698">(TRANSPOSE(MMULT(幕後結果!$AB$37:$AK$46, TRANSPOSE(N697:W697))))</f>
        <v>-1.0594086825289477</v>
      </c>
      <c r="O1698" s="116">
        <v>-0.31955335360685766</v>
      </c>
      <c r="P1698" s="116">
        <v>-1.2677212088299679</v>
      </c>
      <c r="Q1698" s="116">
        <v>7.8801811684812761E-2</v>
      </c>
      <c r="R1698" s="116">
        <v>-1.5803839737855836</v>
      </c>
      <c r="S1698" s="116">
        <v>-1.6019551191695203</v>
      </c>
      <c r="T1698" s="116">
        <v>-0.74188648374276711</v>
      </c>
      <c r="U1698" s="116">
        <v>-2.1542292143630872</v>
      </c>
      <c r="V1698" s="116">
        <v>-2.1173968593615649</v>
      </c>
      <c r="W1698" s="40">
        <v>-0.71321290621353906</v>
      </c>
    </row>
    <row r="1699" spans="1:23" ht="19">
      <c r="A1699" s="85">
        <v>697</v>
      </c>
      <c r="B1699" s="116">
        <v>0.85512062911287834</v>
      </c>
      <c r="C1699" s="116">
        <v>0.54208610187251538</v>
      </c>
      <c r="D1699" s="116">
        <v>0.29699577929877097</v>
      </c>
      <c r="E1699" s="116">
        <v>0.82366755961102767</v>
      </c>
      <c r="F1699" s="116">
        <v>0.73560549317265411</v>
      </c>
      <c r="G1699" s="116">
        <v>0.92592420337516068</v>
      </c>
      <c r="H1699" s="116">
        <v>0.40472853462737679</v>
      </c>
      <c r="I1699" s="116">
        <v>0.10196693792249478</v>
      </c>
      <c r="J1699" s="116">
        <v>0.85590833872128025</v>
      </c>
      <c r="K1699" s="48">
        <v>0.81320572876644048</v>
      </c>
      <c r="M1699" s="41">
        <v>697</v>
      </c>
      <c r="N1699" s="116" cm="1">
        <f t="array" ref="N1699:W1699">(TRANSPOSE(MMULT(幕後結果!$AB$37:$AK$46, TRANSPOSE(N698:W698))))</f>
        <v>0.90798728603294843</v>
      </c>
      <c r="O1699" s="116">
        <v>-0.40974037248746459</v>
      </c>
      <c r="P1699" s="116">
        <v>0.77523776410592682</v>
      </c>
      <c r="Q1699" s="116">
        <v>-0.54839828152091752</v>
      </c>
      <c r="R1699" s="116">
        <v>0.27649768381135631</v>
      </c>
      <c r="S1699" s="116">
        <v>0.10035564067179281</v>
      </c>
      <c r="T1699" s="116">
        <v>0.99570378397489179</v>
      </c>
      <c r="U1699" s="116">
        <v>0.43998375432375891</v>
      </c>
      <c r="V1699" s="116">
        <v>0.85793062339129644</v>
      </c>
      <c r="W1699" s="40">
        <v>0.61330036914517772</v>
      </c>
    </row>
    <row r="1700" spans="1:23" ht="19">
      <c r="A1700" s="85">
        <v>698</v>
      </c>
      <c r="B1700" s="116">
        <v>0.15327271386385477</v>
      </c>
      <c r="C1700" s="116">
        <v>0.90865408322742969</v>
      </c>
      <c r="D1700" s="116">
        <v>0.61148124240117308</v>
      </c>
      <c r="E1700" s="116">
        <v>0.43019484374370309</v>
      </c>
      <c r="F1700" s="116">
        <v>0.48279485481840534</v>
      </c>
      <c r="G1700" s="116">
        <v>0.60837171882286678</v>
      </c>
      <c r="H1700" s="116">
        <v>0.1362994068590635</v>
      </c>
      <c r="I1700" s="116">
        <v>0.78144429784899394</v>
      </c>
      <c r="J1700" s="116">
        <v>0.61277222230844886</v>
      </c>
      <c r="K1700" s="48">
        <v>0.92710808294242453</v>
      </c>
      <c r="M1700" s="41">
        <v>698</v>
      </c>
      <c r="N1700" s="116" cm="1">
        <f t="array" ref="N1700:W1700">(TRANSPOSE(MMULT(幕後結果!$AB$37:$AK$46, TRANSPOSE(N699:W699))))</f>
        <v>0.8279806201714689</v>
      </c>
      <c r="O1700" s="116">
        <v>1.5833641816383131</v>
      </c>
      <c r="P1700" s="116">
        <v>1.0521927620412896</v>
      </c>
      <c r="Q1700" s="116">
        <v>1.2804216191874565</v>
      </c>
      <c r="R1700" s="116">
        <v>0.9685339442748061</v>
      </c>
      <c r="S1700" s="116">
        <v>0.72957783241554797</v>
      </c>
      <c r="T1700" s="116">
        <v>0.82555864989465544</v>
      </c>
      <c r="U1700" s="116">
        <v>0.28718394735843822</v>
      </c>
      <c r="V1700" s="116">
        <v>0.59012838841598847</v>
      </c>
      <c r="W1700" s="40">
        <v>0.36183836641098333</v>
      </c>
    </row>
    <row r="1701" spans="1:23" ht="19">
      <c r="A1701" s="85">
        <v>699</v>
      </c>
      <c r="B1701" s="116">
        <v>0.609385850712719</v>
      </c>
      <c r="C1701" s="116">
        <v>0.60501351171383622</v>
      </c>
      <c r="D1701" s="116">
        <v>0.73631876511362537</v>
      </c>
      <c r="E1701" s="116">
        <v>0.14732953757550526</v>
      </c>
      <c r="F1701" s="116">
        <v>0.28234677043222844</v>
      </c>
      <c r="G1701" s="116">
        <v>0.24710078121350065</v>
      </c>
      <c r="H1701" s="116">
        <v>0.35982292306664054</v>
      </c>
      <c r="I1701" s="116">
        <v>0.37631016863999367</v>
      </c>
      <c r="J1701" s="116">
        <v>8.7690364517403196E-3</v>
      </c>
      <c r="K1701" s="48">
        <v>0.60534747197566463</v>
      </c>
      <c r="M1701" s="41">
        <v>699</v>
      </c>
      <c r="N1701" s="116" cm="1">
        <f t="array" ref="N1701:W1701">(TRANSPOSE(MMULT(幕後結果!$AB$37:$AK$46, TRANSPOSE(N700:W700))))</f>
        <v>-0.79279456577975782</v>
      </c>
      <c r="O1701" s="116">
        <v>-0.54341001725897575</v>
      </c>
      <c r="P1701" s="116">
        <v>2.942886584034532E-2</v>
      </c>
      <c r="Q1701" s="116">
        <v>-1.827396697184601</v>
      </c>
      <c r="R1701" s="116">
        <v>-0.60023612015940819</v>
      </c>
      <c r="S1701" s="116">
        <v>-6.1190944610695852E-2</v>
      </c>
      <c r="T1701" s="116">
        <v>-0.75792141832951709</v>
      </c>
      <c r="U1701" s="116">
        <v>-0.14035926003535049</v>
      </c>
      <c r="V1701" s="116">
        <v>0.26282752158003586</v>
      </c>
      <c r="W1701" s="40">
        <v>-0.79530166083813869</v>
      </c>
    </row>
    <row r="1702" spans="1:23" ht="19">
      <c r="A1702" s="85">
        <v>700</v>
      </c>
      <c r="B1702" s="116">
        <v>0.57106434680360163</v>
      </c>
      <c r="C1702" s="116">
        <v>0.36173702218453307</v>
      </c>
      <c r="D1702" s="116">
        <v>0.45266283045938538</v>
      </c>
      <c r="E1702" s="116">
        <v>0.83276492795795076</v>
      </c>
      <c r="F1702" s="116">
        <v>0.91612807733075363</v>
      </c>
      <c r="G1702" s="116">
        <v>0.66563201691147378</v>
      </c>
      <c r="H1702" s="116">
        <v>0.93386549256637408</v>
      </c>
      <c r="I1702" s="116">
        <v>0.77494228623385109</v>
      </c>
      <c r="J1702" s="116">
        <v>0.55210791589258679</v>
      </c>
      <c r="K1702" s="48">
        <v>0.76656973461784661</v>
      </c>
      <c r="M1702" s="41">
        <v>700</v>
      </c>
      <c r="N1702" s="116" cm="1">
        <f t="array" ref="N1702:W1702">(TRANSPOSE(MMULT(幕後結果!$AB$37:$AK$46, TRANSPOSE(N701:W701))))</f>
        <v>-0.18005248119378683</v>
      </c>
      <c r="O1702" s="116">
        <v>0.37065628707096571</v>
      </c>
      <c r="P1702" s="116">
        <v>-0.2080370698896043</v>
      </c>
      <c r="Q1702" s="116">
        <v>-0.96509386080640724</v>
      </c>
      <c r="R1702" s="116">
        <v>-1.1240018768287541</v>
      </c>
      <c r="S1702" s="116">
        <v>-0.87558078053240451</v>
      </c>
      <c r="T1702" s="116">
        <v>0.83887592184356707</v>
      </c>
      <c r="U1702" s="116">
        <v>-0.31742046319367889</v>
      </c>
      <c r="V1702" s="116">
        <v>-0.97337952496797053</v>
      </c>
      <c r="W1702" s="40">
        <v>0.37401864740529428</v>
      </c>
    </row>
    <row r="1703" spans="1:23" ht="19">
      <c r="A1703" s="85">
        <v>701</v>
      </c>
      <c r="B1703" s="116">
        <v>0.62607001857840316</v>
      </c>
      <c r="C1703" s="116">
        <v>0.61769964922595699</v>
      </c>
      <c r="D1703" s="116">
        <v>0.36874663427334897</v>
      </c>
      <c r="E1703" s="116">
        <v>0.84931663926488121</v>
      </c>
      <c r="F1703" s="116">
        <v>0.62927758291942704</v>
      </c>
      <c r="G1703" s="116">
        <v>0.38517936860464252</v>
      </c>
      <c r="H1703" s="116">
        <v>0.98262915932440298</v>
      </c>
      <c r="I1703" s="116">
        <v>0.61529446483339001</v>
      </c>
      <c r="J1703" s="116">
        <v>0.59726784435762625</v>
      </c>
      <c r="K1703" s="48">
        <v>0.92861617935215013</v>
      </c>
      <c r="M1703" s="41">
        <v>701</v>
      </c>
      <c r="N1703" s="116" cm="1">
        <f t="array" ref="N1703:W1703">(TRANSPOSE(MMULT(幕後結果!$AB$37:$AK$46, TRANSPOSE(N702:W702))))</f>
        <v>-0.48542554899885776</v>
      </c>
      <c r="O1703" s="116">
        <v>0.36832935565177638</v>
      </c>
      <c r="P1703" s="116">
        <v>-0.22446884283905624</v>
      </c>
      <c r="Q1703" s="116">
        <v>0.72419066930990006</v>
      </c>
      <c r="R1703" s="116">
        <v>-0.14097494057788298</v>
      </c>
      <c r="S1703" s="116">
        <v>0.19346200787851969</v>
      </c>
      <c r="T1703" s="116">
        <v>1.7831107194678419</v>
      </c>
      <c r="U1703" s="116">
        <v>-0.63169041651060409</v>
      </c>
      <c r="V1703" s="116">
        <v>0.5140922693613138</v>
      </c>
      <c r="W1703" s="40">
        <v>2.6838121867147966</v>
      </c>
    </row>
    <row r="1704" spans="1:23" ht="19">
      <c r="A1704" s="85">
        <v>702</v>
      </c>
      <c r="B1704" s="116">
        <v>0.15168343494879721</v>
      </c>
      <c r="C1704" s="116">
        <v>0.73258045569326735</v>
      </c>
      <c r="D1704" s="116">
        <v>0.4195196624395221</v>
      </c>
      <c r="E1704" s="116">
        <v>0.96878001640407518</v>
      </c>
      <c r="F1704" s="116">
        <v>0.36641955445750218</v>
      </c>
      <c r="G1704" s="116">
        <v>0.6216983694173519</v>
      </c>
      <c r="H1704" s="116">
        <v>4.6798084910038007E-3</v>
      </c>
      <c r="I1704" s="116">
        <v>0.11589026284249759</v>
      </c>
      <c r="J1704" s="116">
        <v>0.93796660512683161</v>
      </c>
      <c r="K1704" s="48">
        <v>0.89107253766030103</v>
      </c>
      <c r="M1704" s="41">
        <v>702</v>
      </c>
      <c r="N1704" s="116" cm="1">
        <f t="array" ref="N1704:W1704">(TRANSPOSE(MMULT(幕後結果!$AB$37:$AK$46, TRANSPOSE(N703:W703))))</f>
        <v>1.1248329856616923</v>
      </c>
      <c r="O1704" s="116">
        <v>0.20112551952422586</v>
      </c>
      <c r="P1704" s="116">
        <v>1.5247787756359799</v>
      </c>
      <c r="Q1704" s="116">
        <v>-0.36967253387222382</v>
      </c>
      <c r="R1704" s="116">
        <v>1.7533184747901855</v>
      </c>
      <c r="S1704" s="116">
        <v>0.40106414986613181</v>
      </c>
      <c r="T1704" s="116">
        <v>0.49508559213272785</v>
      </c>
      <c r="U1704" s="116">
        <v>0.48576204524990035</v>
      </c>
      <c r="V1704" s="116">
        <v>-0.55756182258353548</v>
      </c>
      <c r="W1704" s="40">
        <v>1.8506358023839237E-2</v>
      </c>
    </row>
    <row r="1705" spans="1:23" ht="19">
      <c r="A1705" s="85">
        <v>703</v>
      </c>
      <c r="B1705" s="116">
        <v>0.13386868667810736</v>
      </c>
      <c r="C1705" s="116">
        <v>0.71533369831599058</v>
      </c>
      <c r="D1705" s="116">
        <v>0.16418143523398476</v>
      </c>
      <c r="E1705" s="116">
        <v>0.1597826483979814</v>
      </c>
      <c r="F1705" s="116">
        <v>0.94055083580241017</v>
      </c>
      <c r="G1705" s="116">
        <v>0.11896119642871739</v>
      </c>
      <c r="H1705" s="116">
        <v>0.78682921595696853</v>
      </c>
      <c r="I1705" s="116">
        <v>0.99500115007741075</v>
      </c>
      <c r="J1705" s="116">
        <v>0.48157551590100578</v>
      </c>
      <c r="K1705" s="48">
        <v>0.47330889779617524</v>
      </c>
      <c r="M1705" s="41">
        <v>703</v>
      </c>
      <c r="N1705" s="116" cm="1">
        <f t="array" ref="N1705:W1705">(TRANSPOSE(MMULT(幕後結果!$AB$37:$AK$46, TRANSPOSE(N704:W704))))</f>
        <v>1.1574401109052093</v>
      </c>
      <c r="O1705" s="116">
        <v>0.24702710634680963</v>
      </c>
      <c r="P1705" s="116">
        <v>0.82341399285781214</v>
      </c>
      <c r="Q1705" s="116">
        <v>1.1121212197164194</v>
      </c>
      <c r="R1705" s="116">
        <v>1.2904400895852903</v>
      </c>
      <c r="S1705" s="116">
        <v>1.4661999255435056</v>
      </c>
      <c r="T1705" s="116">
        <v>1.6514612195533758</v>
      </c>
      <c r="U1705" s="116">
        <v>1.2757909513411878</v>
      </c>
      <c r="V1705" s="116">
        <v>2.0888388399254283</v>
      </c>
      <c r="W1705" s="40">
        <v>-0.13451604702360842</v>
      </c>
    </row>
    <row r="1706" spans="1:23" ht="19">
      <c r="A1706" s="85">
        <v>704</v>
      </c>
      <c r="B1706" s="116">
        <v>0.74963533342440458</v>
      </c>
      <c r="C1706" s="116">
        <v>0.19703565614495444</v>
      </c>
      <c r="D1706" s="116">
        <v>6.5250263874362169E-2</v>
      </c>
      <c r="E1706" s="116">
        <v>0.93716917821027579</v>
      </c>
      <c r="F1706" s="116">
        <v>0.80112829678587061</v>
      </c>
      <c r="G1706" s="116">
        <v>0.74631494881701355</v>
      </c>
      <c r="H1706" s="116">
        <v>0.11219574835703172</v>
      </c>
      <c r="I1706" s="116">
        <v>0.73899125875383653</v>
      </c>
      <c r="J1706" s="116">
        <v>0.97055518253336248</v>
      </c>
      <c r="K1706" s="48">
        <v>0.89747988515364208</v>
      </c>
      <c r="M1706" s="41">
        <v>704</v>
      </c>
      <c r="N1706" s="116" cm="1">
        <f t="array" ref="N1706:W1706">(TRANSPOSE(MMULT(幕後結果!$AB$37:$AK$46, TRANSPOSE(N705:W705))))</f>
        <v>1.1679237634591912</v>
      </c>
      <c r="O1706" s="116">
        <v>-0.44675821583704689</v>
      </c>
      <c r="P1706" s="116">
        <v>0.55880281838090984</v>
      </c>
      <c r="Q1706" s="116">
        <v>-0.99277398221858015</v>
      </c>
      <c r="R1706" s="116">
        <v>9.9291249217246177E-2</v>
      </c>
      <c r="S1706" s="116">
        <v>-0.46418490406515867</v>
      </c>
      <c r="T1706" s="116">
        <v>-1.4807869260667739E-2</v>
      </c>
      <c r="U1706" s="116">
        <v>-0.19759496675569577</v>
      </c>
      <c r="V1706" s="116">
        <v>-1.5470510830485922</v>
      </c>
      <c r="W1706" s="40">
        <v>-0.47211340871933938</v>
      </c>
    </row>
    <row r="1707" spans="1:23" ht="19">
      <c r="A1707" s="85">
        <v>705</v>
      </c>
      <c r="B1707" s="116">
        <v>0.81410581915493108</v>
      </c>
      <c r="C1707" s="116">
        <v>9.8996965735520082E-2</v>
      </c>
      <c r="D1707" s="116">
        <v>0.50851001746051527</v>
      </c>
      <c r="E1707" s="116">
        <v>0.37242883867625687</v>
      </c>
      <c r="F1707" s="116">
        <v>0.4275391771559538</v>
      </c>
      <c r="G1707" s="116">
        <v>0.67084977063751094</v>
      </c>
      <c r="H1707" s="116">
        <v>8.5791086845252718E-2</v>
      </c>
      <c r="I1707" s="116">
        <v>3.667655602001707E-2</v>
      </c>
      <c r="J1707" s="116">
        <v>0.88395689979422842</v>
      </c>
      <c r="K1707" s="48">
        <v>0.28368880320979439</v>
      </c>
      <c r="M1707" s="41">
        <v>705</v>
      </c>
      <c r="N1707" s="116" cm="1">
        <f t="array" ref="N1707:W1707">(TRANSPOSE(MMULT(幕後結果!$AB$37:$AK$46, TRANSPOSE(N706:W706))))</f>
        <v>-8.0775475322768686E-2</v>
      </c>
      <c r="O1707" s="116">
        <v>0.59564836357276296</v>
      </c>
      <c r="P1707" s="116">
        <v>-0.12356762324398912</v>
      </c>
      <c r="Q1707" s="116">
        <v>1.4894362095723521E-2</v>
      </c>
      <c r="R1707" s="116">
        <v>-0.69265333939253593</v>
      </c>
      <c r="S1707" s="116">
        <v>-0.11875590888013605</v>
      </c>
      <c r="T1707" s="116">
        <v>1.1269630091654673E-2</v>
      </c>
      <c r="U1707" s="116">
        <v>-0.75913787494616747</v>
      </c>
      <c r="V1707" s="116">
        <v>-0.24053762462439471</v>
      </c>
      <c r="W1707" s="40">
        <v>0.24854008726967733</v>
      </c>
    </row>
    <row r="1708" spans="1:23" ht="19">
      <c r="A1708" s="85">
        <v>706</v>
      </c>
      <c r="B1708" s="116">
        <v>0.93543697573433016</v>
      </c>
      <c r="C1708" s="116">
        <v>0.59833192131659696</v>
      </c>
      <c r="D1708" s="116">
        <v>0.30345522792074209</v>
      </c>
      <c r="E1708" s="116">
        <v>0.43126373111587069</v>
      </c>
      <c r="F1708" s="116">
        <v>0.76405166792465451</v>
      </c>
      <c r="G1708" s="116">
        <v>0.50130375620152678</v>
      </c>
      <c r="H1708" s="116">
        <v>0.82655714049562112</v>
      </c>
      <c r="I1708" s="116">
        <v>0.37542761098163857</v>
      </c>
      <c r="J1708" s="116">
        <v>0.53673470948073732</v>
      </c>
      <c r="K1708" s="48">
        <v>0.52202646265069519</v>
      </c>
      <c r="M1708" s="41">
        <v>706</v>
      </c>
      <c r="N1708" s="116" cm="1">
        <f t="array" ref="N1708:W1708">(TRANSPOSE(MMULT(幕後結果!$AB$37:$AK$46, TRANSPOSE(N707:W707))))</f>
        <v>-0.51141960685789145</v>
      </c>
      <c r="O1708" s="116">
        <v>-0.45428042623892895</v>
      </c>
      <c r="P1708" s="116">
        <v>-0.79902821628635912</v>
      </c>
      <c r="Q1708" s="116">
        <v>-1.3483638244639096</v>
      </c>
      <c r="R1708" s="116">
        <v>0.88557798971897761</v>
      </c>
      <c r="S1708" s="116">
        <v>1.0956099361820979</v>
      </c>
      <c r="T1708" s="116">
        <v>-0.69116109493028333</v>
      </c>
      <c r="U1708" s="116">
        <v>-0.90217560993638057</v>
      </c>
      <c r="V1708" s="116">
        <v>-0.21818074709332874</v>
      </c>
      <c r="W1708" s="40">
        <v>-0.15305658055217786</v>
      </c>
    </row>
    <row r="1709" spans="1:23" ht="19">
      <c r="A1709" s="85">
        <v>707</v>
      </c>
      <c r="B1709" s="116">
        <v>0.40925173502311085</v>
      </c>
      <c r="C1709" s="116">
        <v>0.3279330814883088</v>
      </c>
      <c r="D1709" s="116">
        <v>0.79671787964450758</v>
      </c>
      <c r="E1709" s="116">
        <v>0.68729999627105687</v>
      </c>
      <c r="F1709" s="116">
        <v>0.27830511967058102</v>
      </c>
      <c r="G1709" s="116">
        <v>0.9209426050801075</v>
      </c>
      <c r="H1709" s="116">
        <v>0.21932515864728397</v>
      </c>
      <c r="I1709" s="116">
        <v>4.1959393104308296E-2</v>
      </c>
      <c r="J1709" s="116">
        <v>0.55864413427073667</v>
      </c>
      <c r="K1709" s="48">
        <v>0.61004142545378981</v>
      </c>
      <c r="M1709" s="41">
        <v>707</v>
      </c>
      <c r="N1709" s="116" cm="1">
        <f t="array" ref="N1709:W1709">(TRANSPOSE(MMULT(幕後結果!$AB$37:$AK$46, TRANSPOSE(N708:W708))))</f>
        <v>4.8958372386266318E-2</v>
      </c>
      <c r="O1709" s="116">
        <v>0.14790537966293463</v>
      </c>
      <c r="P1709" s="116">
        <v>0.58507781145790538</v>
      </c>
      <c r="Q1709" s="116">
        <v>-0.2195943086655677</v>
      </c>
      <c r="R1709" s="116">
        <v>0.17537969528020042</v>
      </c>
      <c r="S1709" s="116">
        <v>-0.24998019161599477</v>
      </c>
      <c r="T1709" s="116">
        <v>-1.2407632484634874</v>
      </c>
      <c r="U1709" s="116">
        <v>0.74002492570943346</v>
      </c>
      <c r="V1709" s="116">
        <v>-0.24108222444046884</v>
      </c>
      <c r="W1709" s="40">
        <v>-1.6293335779836171</v>
      </c>
    </row>
    <row r="1710" spans="1:23" ht="19">
      <c r="A1710" s="85">
        <v>708</v>
      </c>
      <c r="B1710" s="116">
        <v>0.73075929025649455</v>
      </c>
      <c r="C1710" s="116">
        <v>0.86070568327444041</v>
      </c>
      <c r="D1710" s="116">
        <v>0.18606188917494726</v>
      </c>
      <c r="E1710" s="116">
        <v>1.8470362469920287E-2</v>
      </c>
      <c r="F1710" s="116">
        <v>0.12032638826576281</v>
      </c>
      <c r="G1710" s="116">
        <v>0.93254437429203962</v>
      </c>
      <c r="H1710" s="116">
        <v>0.50117881105676543</v>
      </c>
      <c r="I1710" s="116">
        <v>0.67178157953960982</v>
      </c>
      <c r="J1710" s="116">
        <v>0.81489387046255946</v>
      </c>
      <c r="K1710" s="48">
        <v>0.62062083187881756</v>
      </c>
      <c r="M1710" s="41">
        <v>708</v>
      </c>
      <c r="N1710" s="116" cm="1">
        <f t="array" ref="N1710:W1710">(TRANSPOSE(MMULT(幕後結果!$AB$37:$AK$46, TRANSPOSE(N709:W709))))</f>
        <v>-1.6474148452195136</v>
      </c>
      <c r="O1710" s="116">
        <v>-0.73897917398189072</v>
      </c>
      <c r="P1710" s="116">
        <v>-1.5035159514262386</v>
      </c>
      <c r="Q1710" s="116">
        <v>-0.33299668446898145</v>
      </c>
      <c r="R1710" s="116">
        <v>-0.25356043928129118</v>
      </c>
      <c r="S1710" s="116">
        <v>-0.96901684202777372</v>
      </c>
      <c r="T1710" s="116">
        <v>-0.90228876574315509</v>
      </c>
      <c r="U1710" s="116">
        <v>-1.4309999293484528</v>
      </c>
      <c r="V1710" s="116">
        <v>-0.92993691290753944</v>
      </c>
      <c r="W1710" s="40">
        <v>-0.64961202611903268</v>
      </c>
    </row>
    <row r="1711" spans="1:23" ht="19">
      <c r="A1711" s="85">
        <v>709</v>
      </c>
      <c r="B1711" s="116">
        <v>7.502950458979285E-2</v>
      </c>
      <c r="C1711" s="116">
        <v>0.54853179501301308</v>
      </c>
      <c r="D1711" s="116">
        <v>0.91039087027292087</v>
      </c>
      <c r="E1711" s="116">
        <v>0.2485460409629523</v>
      </c>
      <c r="F1711" s="116">
        <v>0.86821057650480027</v>
      </c>
      <c r="G1711" s="116">
        <v>0.50706905446095774</v>
      </c>
      <c r="H1711" s="116">
        <v>0.12163869759706736</v>
      </c>
      <c r="I1711" s="116">
        <v>5.3730341680095162E-2</v>
      </c>
      <c r="J1711" s="116">
        <v>0.97052681045893885</v>
      </c>
      <c r="K1711" s="48">
        <v>6.7424088717080943E-2</v>
      </c>
      <c r="M1711" s="41">
        <v>709</v>
      </c>
      <c r="N1711" s="116" cm="1">
        <f t="array" ref="N1711:W1711">(TRANSPOSE(MMULT(幕後結果!$AB$37:$AK$46, TRANSPOSE(N710:W710))))</f>
        <v>-0.14135105958318853</v>
      </c>
      <c r="O1711" s="116">
        <v>-0.2420891997819023</v>
      </c>
      <c r="P1711" s="116">
        <v>-0.25895138975581133</v>
      </c>
      <c r="Q1711" s="116">
        <v>-0.87593889588535312</v>
      </c>
      <c r="R1711" s="116">
        <v>0.33460961007109935</v>
      </c>
      <c r="S1711" s="116">
        <v>-0.44235796894769008</v>
      </c>
      <c r="T1711" s="116">
        <v>0.68900237079423865</v>
      </c>
      <c r="U1711" s="116">
        <v>0.8977700767714818</v>
      </c>
      <c r="V1711" s="116">
        <v>-8.1903604597951818E-3</v>
      </c>
      <c r="W1711" s="40">
        <v>-8.2064275251416824E-2</v>
      </c>
    </row>
    <row r="1712" spans="1:23" ht="19">
      <c r="A1712" s="85">
        <v>710</v>
      </c>
      <c r="B1712" s="116">
        <v>0.77636392849003721</v>
      </c>
      <c r="C1712" s="116">
        <v>0.73889249175862415</v>
      </c>
      <c r="D1712" s="116">
        <v>8.4886514341374841E-2</v>
      </c>
      <c r="E1712" s="116">
        <v>0.54178932563403426</v>
      </c>
      <c r="F1712" s="116">
        <v>0.90660715718638518</v>
      </c>
      <c r="G1712" s="116">
        <v>0.24921069254187045</v>
      </c>
      <c r="H1712" s="116">
        <v>0.28101531516572509</v>
      </c>
      <c r="I1712" s="116">
        <v>0.60415774938205713</v>
      </c>
      <c r="J1712" s="116">
        <v>0.47613156002198309</v>
      </c>
      <c r="K1712" s="48">
        <v>0.35120798244782048</v>
      </c>
      <c r="M1712" s="41">
        <v>710</v>
      </c>
      <c r="N1712" s="116" cm="1">
        <f t="array" ref="N1712:W1712">(TRANSPOSE(MMULT(幕後結果!$AB$37:$AK$46, TRANSPOSE(N711:W711))))</f>
        <v>-1.0725325877964629</v>
      </c>
      <c r="O1712" s="116">
        <v>1.0830545266470075</v>
      </c>
      <c r="P1712" s="116">
        <v>0.3756498219963289</v>
      </c>
      <c r="Q1712" s="116">
        <v>1.0224984849665284</v>
      </c>
      <c r="R1712" s="116">
        <v>0.21686983050578201</v>
      </c>
      <c r="S1712" s="116">
        <v>-0.421388459080135</v>
      </c>
      <c r="T1712" s="116">
        <v>0.19972283186678558</v>
      </c>
      <c r="U1712" s="116">
        <v>-0.23200047914496694</v>
      </c>
      <c r="V1712" s="116">
        <v>0.48699209976645019</v>
      </c>
      <c r="W1712" s="40">
        <v>2.5208280738135358E-2</v>
      </c>
    </row>
    <row r="1713" spans="1:23" ht="19">
      <c r="A1713" s="85">
        <v>711</v>
      </c>
      <c r="B1713" s="116">
        <v>0.93299097163731393</v>
      </c>
      <c r="C1713" s="116">
        <v>0.81126585798399131</v>
      </c>
      <c r="D1713" s="116">
        <v>0.50133018951455699</v>
      </c>
      <c r="E1713" s="116">
        <v>0.61474099271078209</v>
      </c>
      <c r="F1713" s="116">
        <v>0.83493986319491165</v>
      </c>
      <c r="G1713" s="116">
        <v>0.43216219283565227</v>
      </c>
      <c r="H1713" s="116">
        <v>0.30529986131942044</v>
      </c>
      <c r="I1713" s="116">
        <v>0.70257295664785024</v>
      </c>
      <c r="J1713" s="116">
        <v>7.1690263694433654E-2</v>
      </c>
      <c r="K1713" s="48">
        <v>0.75087479170958127</v>
      </c>
      <c r="M1713" s="41">
        <v>711</v>
      </c>
      <c r="N1713" s="116" cm="1">
        <f t="array" ref="N1713:W1713">(TRANSPOSE(MMULT(幕後結果!$AB$37:$AK$46, TRANSPOSE(N712:W712))))</f>
        <v>3.1420905812497582E-2</v>
      </c>
      <c r="O1713" s="116">
        <v>-0.14687777939093705</v>
      </c>
      <c r="P1713" s="116">
        <v>1.1145158861792377</v>
      </c>
      <c r="Q1713" s="116">
        <v>-1.3876017004676739</v>
      </c>
      <c r="R1713" s="116">
        <v>0.31977661317574579</v>
      </c>
      <c r="S1713" s="116">
        <v>-0.17003914152969699</v>
      </c>
      <c r="T1713" s="116">
        <v>-0.50669378957505928</v>
      </c>
      <c r="U1713" s="116">
        <v>0.26828040994223756</v>
      </c>
      <c r="V1713" s="116">
        <v>-0.49071376438451342</v>
      </c>
      <c r="W1713" s="40">
        <v>-0.66311200726317598</v>
      </c>
    </row>
    <row r="1714" spans="1:23" ht="19">
      <c r="A1714" s="85">
        <v>712</v>
      </c>
      <c r="B1714" s="116">
        <v>9.901421273770139E-2</v>
      </c>
      <c r="C1714" s="116">
        <v>0.81176247112333577</v>
      </c>
      <c r="D1714" s="116">
        <v>0.75937910726968605</v>
      </c>
      <c r="E1714" s="116">
        <v>0.89096829820643686</v>
      </c>
      <c r="F1714" s="116">
        <v>0.86808202074042384</v>
      </c>
      <c r="G1714" s="116">
        <v>0.79496471884126563</v>
      </c>
      <c r="H1714" s="116">
        <v>0.75830121669946182</v>
      </c>
      <c r="I1714" s="116">
        <v>0.90992401136619638</v>
      </c>
      <c r="J1714" s="116">
        <v>8.2620016056139889E-2</v>
      </c>
      <c r="K1714" s="48">
        <v>0.51603177402099498</v>
      </c>
      <c r="M1714" s="41">
        <v>712</v>
      </c>
      <c r="N1714" s="116" cm="1">
        <f t="array" ref="N1714:W1714">(TRANSPOSE(MMULT(幕後結果!$AB$37:$AK$46, TRANSPOSE(N713:W713))))</f>
        <v>-1.6661537126032515</v>
      </c>
      <c r="O1714" s="116">
        <v>-1.634553541144284</v>
      </c>
      <c r="P1714" s="116">
        <v>-2.1878336202518653</v>
      </c>
      <c r="Q1714" s="116">
        <v>-0.66850562655108237</v>
      </c>
      <c r="R1714" s="116">
        <v>-1.4306842849718449</v>
      </c>
      <c r="S1714" s="116">
        <v>-0.86370300229632546</v>
      </c>
      <c r="T1714" s="116">
        <v>-1.8168661467911338</v>
      </c>
      <c r="U1714" s="116">
        <v>-0.61314810697055533</v>
      </c>
      <c r="V1714" s="116">
        <v>-1.4177924517057823</v>
      </c>
      <c r="W1714" s="40">
        <v>-2.0240908554082866</v>
      </c>
    </row>
    <row r="1715" spans="1:23" ht="19">
      <c r="A1715" s="85">
        <v>713</v>
      </c>
      <c r="B1715" s="116">
        <v>0.44863671420374329</v>
      </c>
      <c r="C1715" s="116">
        <v>0.40760767326853342</v>
      </c>
      <c r="D1715" s="116">
        <v>0.88850750897430131</v>
      </c>
      <c r="E1715" s="116">
        <v>0.85950310831652099</v>
      </c>
      <c r="F1715" s="116">
        <v>0.82685253387839719</v>
      </c>
      <c r="G1715" s="116">
        <v>0.14633914735024445</v>
      </c>
      <c r="H1715" s="116">
        <v>0.32381897875055943</v>
      </c>
      <c r="I1715" s="116">
        <v>8.8070083587000969E-2</v>
      </c>
      <c r="J1715" s="116">
        <v>6.5443327538498908E-2</v>
      </c>
      <c r="K1715" s="48">
        <v>0.58783358830056609</v>
      </c>
      <c r="M1715" s="41">
        <v>713</v>
      </c>
      <c r="N1715" s="116" cm="1">
        <f t="array" ref="N1715:W1715">(TRANSPOSE(MMULT(幕後結果!$AB$37:$AK$46, TRANSPOSE(N714:W714))))</f>
        <v>-0.22667732685182176</v>
      </c>
      <c r="O1715" s="116">
        <v>-1.5619029233122235</v>
      </c>
      <c r="P1715" s="116">
        <v>-0.82152208641073876</v>
      </c>
      <c r="Q1715" s="116">
        <v>-1.7296257076424535</v>
      </c>
      <c r="R1715" s="116">
        <v>0.10162085821667532</v>
      </c>
      <c r="S1715" s="116">
        <v>-1.8949100317024152</v>
      </c>
      <c r="T1715" s="116">
        <v>-0.49028676490576167</v>
      </c>
      <c r="U1715" s="116">
        <v>0.83083215462749882</v>
      </c>
      <c r="V1715" s="116">
        <v>0.32004716661808152</v>
      </c>
      <c r="W1715" s="40">
        <v>0.42781053023293925</v>
      </c>
    </row>
    <row r="1716" spans="1:23" ht="19">
      <c r="A1716" s="85">
        <v>714</v>
      </c>
      <c r="B1716" s="116">
        <v>0.88341834241207717</v>
      </c>
      <c r="C1716" s="116">
        <v>0.51961649700804613</v>
      </c>
      <c r="D1716" s="116">
        <v>0.68142928201145492</v>
      </c>
      <c r="E1716" s="116">
        <v>0.67974683359387478</v>
      </c>
      <c r="F1716" s="116">
        <v>0.80710613225109751</v>
      </c>
      <c r="G1716" s="116">
        <v>0.30094803974851869</v>
      </c>
      <c r="H1716" s="116">
        <v>0.19786913772302905</v>
      </c>
      <c r="I1716" s="116">
        <v>0.50831633584113645</v>
      </c>
      <c r="J1716" s="116">
        <v>0.11293124592145287</v>
      </c>
      <c r="K1716" s="48">
        <v>0.35287336621528498</v>
      </c>
      <c r="M1716" s="41">
        <v>714</v>
      </c>
      <c r="N1716" s="116" cm="1">
        <f t="array" ref="N1716:W1716">(TRANSPOSE(MMULT(幕後結果!$AB$37:$AK$46, TRANSPOSE(N715:W715))))</f>
        <v>0.77887020056047018</v>
      </c>
      <c r="O1716" s="116">
        <v>1.0416992988560341</v>
      </c>
      <c r="P1716" s="116">
        <v>0.46180025586764822</v>
      </c>
      <c r="Q1716" s="116">
        <v>1.4995571362151763</v>
      </c>
      <c r="R1716" s="116">
        <v>-0.90646501182319017</v>
      </c>
      <c r="S1716" s="116">
        <v>0.50808991730244979</v>
      </c>
      <c r="T1716" s="116">
        <v>0.57383683697811116</v>
      </c>
      <c r="U1716" s="116">
        <v>0.15345405653419139</v>
      </c>
      <c r="V1716" s="116">
        <v>0.3028352214847555</v>
      </c>
      <c r="W1716" s="40">
        <v>0.55856706773638609</v>
      </c>
    </row>
    <row r="1717" spans="1:23" ht="19">
      <c r="A1717" s="85">
        <v>715</v>
      </c>
      <c r="B1717" s="116">
        <v>0.74051764034674328</v>
      </c>
      <c r="C1717" s="116">
        <v>0.47122085289792137</v>
      </c>
      <c r="D1717" s="116">
        <v>0.37450421787998822</v>
      </c>
      <c r="E1717" s="116">
        <v>0.3054503751640858</v>
      </c>
      <c r="F1717" s="116">
        <v>0.654650558155768</v>
      </c>
      <c r="G1717" s="116">
        <v>5.3883571136998931E-3</v>
      </c>
      <c r="H1717" s="116">
        <v>0.78405862005395321</v>
      </c>
      <c r="I1717" s="116">
        <v>0.22474668234239625</v>
      </c>
      <c r="J1717" s="116">
        <v>0.25787627964114224</v>
      </c>
      <c r="K1717" s="48">
        <v>0.49205157694003376</v>
      </c>
      <c r="M1717" s="41">
        <v>715</v>
      </c>
      <c r="N1717" s="116" cm="1">
        <f t="array" ref="N1717:W1717">(TRANSPOSE(MMULT(幕後結果!$AB$37:$AK$46, TRANSPOSE(N716:W716))))</f>
        <v>0.48740443797155486</v>
      </c>
      <c r="O1717" s="116">
        <v>1.9738232878919808</v>
      </c>
      <c r="P1717" s="116">
        <v>-0.59931859093827344</v>
      </c>
      <c r="Q1717" s="116">
        <v>1.504158060214122</v>
      </c>
      <c r="R1717" s="116">
        <v>1.0752070467760182</v>
      </c>
      <c r="S1717" s="116">
        <v>1.6432406580739261</v>
      </c>
      <c r="T1717" s="116">
        <v>0.6537939477540633</v>
      </c>
      <c r="U1717" s="116">
        <v>3.8945361029858044E-2</v>
      </c>
      <c r="V1717" s="116">
        <v>-0.75544288304687923</v>
      </c>
      <c r="W1717" s="40">
        <v>1.1725330596869421</v>
      </c>
    </row>
    <row r="1718" spans="1:23" ht="19">
      <c r="A1718" s="85">
        <v>716</v>
      </c>
      <c r="B1718" s="116">
        <v>0.8438557381529368</v>
      </c>
      <c r="C1718" s="116">
        <v>0.83379346386352982</v>
      </c>
      <c r="D1718" s="116">
        <v>7.7443055720732623E-2</v>
      </c>
      <c r="E1718" s="116">
        <v>0.11394989212865525</v>
      </c>
      <c r="F1718" s="116">
        <v>0.2563057451736499</v>
      </c>
      <c r="G1718" s="116">
        <v>0.89466008760930604</v>
      </c>
      <c r="H1718" s="116">
        <v>0.1654166993036541</v>
      </c>
      <c r="I1718" s="116">
        <v>0.13978550870593121</v>
      </c>
      <c r="J1718" s="116">
        <v>0.82898304801429945</v>
      </c>
      <c r="K1718" s="48">
        <v>0.94754325390695948</v>
      </c>
      <c r="M1718" s="41">
        <v>716</v>
      </c>
      <c r="N1718" s="116" cm="1">
        <f t="array" ref="N1718:W1718">(TRANSPOSE(MMULT(幕後結果!$AB$37:$AK$46, TRANSPOSE(N717:W717))))</f>
        <v>-0.99254843236856216</v>
      </c>
      <c r="O1718" s="116">
        <v>-0.75775235562442833</v>
      </c>
      <c r="P1718" s="116">
        <v>-0.55557048157906885</v>
      </c>
      <c r="Q1718" s="116">
        <v>1.6347270510870562</v>
      </c>
      <c r="R1718" s="116">
        <v>-1.6517920320238322</v>
      </c>
      <c r="S1718" s="116">
        <v>0.86243671638800046</v>
      </c>
      <c r="T1718" s="116">
        <v>-1.0218900591871711</v>
      </c>
      <c r="U1718" s="116">
        <v>-0.55376770356749994</v>
      </c>
      <c r="V1718" s="116">
        <v>0.28375758833649112</v>
      </c>
      <c r="W1718" s="40">
        <v>-0.4772441251162039</v>
      </c>
    </row>
    <row r="1719" spans="1:23" ht="19">
      <c r="A1719" s="85">
        <v>717</v>
      </c>
      <c r="B1719" s="116">
        <v>0.19880832163224849</v>
      </c>
      <c r="C1719" s="116">
        <v>0.23786165231254142</v>
      </c>
      <c r="D1719" s="116">
        <v>0.46020728182629767</v>
      </c>
      <c r="E1719" s="116">
        <v>0.16369533851141194</v>
      </c>
      <c r="F1719" s="116">
        <v>0.11461038654279787</v>
      </c>
      <c r="G1719" s="116">
        <v>0.6400671269774052</v>
      </c>
      <c r="H1719" s="116">
        <v>0.95575541168909806</v>
      </c>
      <c r="I1719" s="116">
        <v>9.3005728847737057E-3</v>
      </c>
      <c r="J1719" s="116">
        <v>0.46370576509563088</v>
      </c>
      <c r="K1719" s="48">
        <v>0.78733052921392077</v>
      </c>
      <c r="M1719" s="41">
        <v>717</v>
      </c>
      <c r="N1719" s="116" cm="1">
        <f t="array" ref="N1719:W1719">(TRANSPOSE(MMULT(幕後結果!$AB$37:$AK$46, TRANSPOSE(N718:W718))))</f>
        <v>-0.56395836031550461</v>
      </c>
      <c r="O1719" s="116">
        <v>-0.29816684616123273</v>
      </c>
      <c r="P1719" s="116">
        <v>-1.2777328764055926</v>
      </c>
      <c r="Q1719" s="116">
        <v>-0.32996531329188106</v>
      </c>
      <c r="R1719" s="116">
        <v>-0.64385531084832359</v>
      </c>
      <c r="S1719" s="116">
        <v>-0.68751700188042097</v>
      </c>
      <c r="T1719" s="116">
        <v>0.85919998588328739</v>
      </c>
      <c r="U1719" s="116">
        <v>-0.16351058398496005</v>
      </c>
      <c r="V1719" s="116">
        <v>0.6287965300996351</v>
      </c>
      <c r="W1719" s="40">
        <v>0.5139545393527899</v>
      </c>
    </row>
    <row r="1720" spans="1:23" ht="19">
      <c r="A1720" s="85">
        <v>718</v>
      </c>
      <c r="B1720" s="116">
        <v>5.3985233583194514E-2</v>
      </c>
      <c r="C1720" s="116">
        <v>0.90203402921653297</v>
      </c>
      <c r="D1720" s="116">
        <v>0.64415301409045189</v>
      </c>
      <c r="E1720" s="116">
        <v>0.59370834776001513</v>
      </c>
      <c r="F1720" s="116">
        <v>0.87169335780075641</v>
      </c>
      <c r="G1720" s="116">
        <v>0.15657442653550957</v>
      </c>
      <c r="H1720" s="116">
        <v>0.54848145197190523</v>
      </c>
      <c r="I1720" s="116">
        <v>2.6956779761726057E-2</v>
      </c>
      <c r="J1720" s="116">
        <v>0.63785150390091983</v>
      </c>
      <c r="K1720" s="48">
        <v>6.4102973478414205E-2</v>
      </c>
      <c r="M1720" s="41">
        <v>718</v>
      </c>
      <c r="N1720" s="116" cm="1">
        <f t="array" ref="N1720:W1720">(TRANSPOSE(MMULT(幕後結果!$AB$37:$AK$46, TRANSPOSE(N719:W719))))</f>
        <v>-0.56086578656353103</v>
      </c>
      <c r="O1720" s="116">
        <v>-0.48755101079726115</v>
      </c>
      <c r="P1720" s="116">
        <v>0.66034941336890896</v>
      </c>
      <c r="Q1720" s="116">
        <v>-1.6777891310832682E-2</v>
      </c>
      <c r="R1720" s="116">
        <v>-1.1172519783020727</v>
      </c>
      <c r="S1720" s="116">
        <v>-1.321755803262147</v>
      </c>
      <c r="T1720" s="116">
        <v>4.3287005797548336E-2</v>
      </c>
      <c r="U1720" s="116">
        <v>0.21373441950611333</v>
      </c>
      <c r="V1720" s="116">
        <v>1.1078210325454765</v>
      </c>
      <c r="W1720" s="40">
        <v>0.56549704483312313</v>
      </c>
    </row>
    <row r="1721" spans="1:23" ht="19">
      <c r="A1721" s="85">
        <v>719</v>
      </c>
      <c r="B1721" s="116">
        <v>0.22859901274026218</v>
      </c>
      <c r="C1721" s="116">
        <v>5.9780336479418716E-2</v>
      </c>
      <c r="D1721" s="116">
        <v>0.62734240871637814</v>
      </c>
      <c r="E1721" s="116">
        <v>0.23002043362252711</v>
      </c>
      <c r="F1721" s="116">
        <v>0.46717386658396776</v>
      </c>
      <c r="G1721" s="116">
        <v>0.59859504883690873</v>
      </c>
      <c r="H1721" s="116">
        <v>0.84872140427363685</v>
      </c>
      <c r="I1721" s="116">
        <v>0.84923675565735057</v>
      </c>
      <c r="J1721" s="116">
        <v>0.92150876990531749</v>
      </c>
      <c r="K1721" s="48">
        <v>0.54344555260974059</v>
      </c>
      <c r="M1721" s="41">
        <v>719</v>
      </c>
      <c r="N1721" s="116" cm="1">
        <f t="array" ref="N1721:W1721">(TRANSPOSE(MMULT(幕後結果!$AB$37:$AK$46, TRANSPOSE(N720:W720))))</f>
        <v>-2.8089069814199563E-2</v>
      </c>
      <c r="O1721" s="116">
        <v>0.87539081598603818</v>
      </c>
      <c r="P1721" s="116">
        <v>0.50674624633646015</v>
      </c>
      <c r="Q1721" s="116">
        <v>0.93423931463946353</v>
      </c>
      <c r="R1721" s="116">
        <v>1.0466150802051637</v>
      </c>
      <c r="S1721" s="116">
        <v>1.5705678648867352</v>
      </c>
      <c r="T1721" s="116">
        <v>0.31544615675408744</v>
      </c>
      <c r="U1721" s="116">
        <v>0.19419061077618577</v>
      </c>
      <c r="V1721" s="116">
        <v>0.68595885627776576</v>
      </c>
      <c r="W1721" s="40">
        <v>0.45311471299324158</v>
      </c>
    </row>
    <row r="1722" spans="1:23" ht="19">
      <c r="A1722" s="85">
        <v>720</v>
      </c>
      <c r="B1722" s="116">
        <v>0.85663882609142838</v>
      </c>
      <c r="C1722" s="116">
        <v>0.1091327266737443</v>
      </c>
      <c r="D1722" s="116">
        <v>0.84338040196444153</v>
      </c>
      <c r="E1722" s="116">
        <v>0.86172585795389844</v>
      </c>
      <c r="F1722" s="116">
        <v>0.72488387511258234</v>
      </c>
      <c r="G1722" s="116">
        <v>0.89262813876916702</v>
      </c>
      <c r="H1722" s="116">
        <v>0.39374803343028408</v>
      </c>
      <c r="I1722" s="116">
        <v>0.44944501873645026</v>
      </c>
      <c r="J1722" s="116">
        <v>0.12942701875621032</v>
      </c>
      <c r="K1722" s="48">
        <v>0.72200580270465853</v>
      </c>
      <c r="M1722" s="41">
        <v>720</v>
      </c>
      <c r="N1722" s="116" cm="1">
        <f t="array" ref="N1722:W1722">(TRANSPOSE(MMULT(幕後結果!$AB$37:$AK$46, TRANSPOSE(N721:W721))))</f>
        <v>-0.68779040351335274</v>
      </c>
      <c r="O1722" s="116">
        <v>-1.5815397186012701</v>
      </c>
      <c r="P1722" s="116">
        <v>-1.1256936462216054</v>
      </c>
      <c r="Q1722" s="116">
        <v>-0.46385286883155669</v>
      </c>
      <c r="R1722" s="116">
        <v>-0.68953829629630314</v>
      </c>
      <c r="S1722" s="116">
        <v>-0.76507507176415057</v>
      </c>
      <c r="T1722" s="116">
        <v>0.11513040299125671</v>
      </c>
      <c r="U1722" s="116">
        <v>-0.4038824023775755</v>
      </c>
      <c r="V1722" s="116">
        <v>-0.59384545252269461</v>
      </c>
      <c r="W1722" s="40">
        <v>-0.7512336917968423</v>
      </c>
    </row>
    <row r="1723" spans="1:23" ht="19">
      <c r="A1723" s="85">
        <v>721</v>
      </c>
      <c r="B1723" s="116">
        <v>0.95238039602464886</v>
      </c>
      <c r="C1723" s="116">
        <v>0.6773253497782239</v>
      </c>
      <c r="D1723" s="116">
        <v>0.10362446702897077</v>
      </c>
      <c r="E1723" s="116">
        <v>0.64791180837824247</v>
      </c>
      <c r="F1723" s="116">
        <v>0.30603527995729851</v>
      </c>
      <c r="G1723" s="116">
        <v>0.69084323053463836</v>
      </c>
      <c r="H1723" s="116">
        <v>0.97387696486506159</v>
      </c>
      <c r="I1723" s="116">
        <v>0.41698794613144363</v>
      </c>
      <c r="J1723" s="116">
        <v>0.92990208110913253</v>
      </c>
      <c r="K1723" s="48">
        <v>0.42572736582844573</v>
      </c>
      <c r="M1723" s="41">
        <v>721</v>
      </c>
      <c r="N1723" s="116" cm="1">
        <f t="array" ref="N1723:W1723">(TRANSPOSE(MMULT(幕後結果!$AB$37:$AK$46, TRANSPOSE(N722:W722))))</f>
        <v>0.62689137698825981</v>
      </c>
      <c r="O1723" s="116">
        <v>1.5430793499220898</v>
      </c>
      <c r="P1723" s="116">
        <v>0.52248319868579896</v>
      </c>
      <c r="Q1723" s="116">
        <v>0.73266684689453854</v>
      </c>
      <c r="R1723" s="116">
        <v>-1.3589801678477798</v>
      </c>
      <c r="S1723" s="116">
        <v>-0.68051923656759994</v>
      </c>
      <c r="T1723" s="116">
        <v>0.14454358028038025</v>
      </c>
      <c r="U1723" s="116">
        <v>-0.32753710296495714</v>
      </c>
      <c r="V1723" s="116">
        <v>0.79589594176935918</v>
      </c>
      <c r="W1723" s="40">
        <v>2.3473935494239684</v>
      </c>
    </row>
    <row r="1724" spans="1:23" ht="19">
      <c r="A1724" s="85">
        <v>722</v>
      </c>
      <c r="B1724" s="116">
        <v>0.9271002699053108</v>
      </c>
      <c r="C1724" s="116">
        <v>0.16926381166865401</v>
      </c>
      <c r="D1724" s="116">
        <v>0.53725087436895747</v>
      </c>
      <c r="E1724" s="116">
        <v>0.96290245840302369</v>
      </c>
      <c r="F1724" s="116">
        <v>0.61193648406077528</v>
      </c>
      <c r="G1724" s="116">
        <v>0.24713606725472981</v>
      </c>
      <c r="H1724" s="116">
        <v>0.18484846689342027</v>
      </c>
      <c r="I1724" s="116">
        <v>0.35696116224093166</v>
      </c>
      <c r="J1724" s="116">
        <v>0.63263230255510905</v>
      </c>
      <c r="K1724" s="48">
        <v>1.3743886499929081E-2</v>
      </c>
      <c r="M1724" s="41">
        <v>722</v>
      </c>
      <c r="N1724" s="116" cm="1">
        <f t="array" ref="N1724:W1724">(TRANSPOSE(MMULT(幕後結果!$AB$37:$AK$46, TRANSPOSE(N723:W723))))</f>
        <v>2.0954233264727327</v>
      </c>
      <c r="O1724" s="116">
        <v>2.0262641033942437</v>
      </c>
      <c r="P1724" s="116">
        <v>0.38628040710577394</v>
      </c>
      <c r="Q1724" s="116">
        <v>0.76627987701513434</v>
      </c>
      <c r="R1724" s="116">
        <v>-1.4133255326021426</v>
      </c>
      <c r="S1724" s="116">
        <v>-0.20791882493566483</v>
      </c>
      <c r="T1724" s="116">
        <v>-0.62288015310656497</v>
      </c>
      <c r="U1724" s="116">
        <v>0.137598803453513</v>
      </c>
      <c r="V1724" s="116">
        <v>0.78976778234178935</v>
      </c>
      <c r="W1724" s="40">
        <v>8.7151072781162742E-2</v>
      </c>
    </row>
    <row r="1725" spans="1:23" ht="19">
      <c r="A1725" s="85">
        <v>723</v>
      </c>
      <c r="B1725" s="116">
        <v>0.67855380686546329</v>
      </c>
      <c r="C1725" s="116">
        <v>0.35462264068476346</v>
      </c>
      <c r="D1725" s="116">
        <v>0.10758994313228665</v>
      </c>
      <c r="E1725" s="116">
        <v>6.8423964340655674E-2</v>
      </c>
      <c r="F1725" s="116">
        <v>0.54287070092010969</v>
      </c>
      <c r="G1725" s="116">
        <v>0.76411431664604001</v>
      </c>
      <c r="H1725" s="116">
        <v>0.45617875155921483</v>
      </c>
      <c r="I1725" s="116">
        <v>0.98415399551653993</v>
      </c>
      <c r="J1725" s="116">
        <v>0.88890526024699512</v>
      </c>
      <c r="K1725" s="48">
        <v>0.67014798626196281</v>
      </c>
      <c r="M1725" s="41">
        <v>723</v>
      </c>
      <c r="N1725" s="116" cm="1">
        <f t="array" ref="N1725:W1725">(TRANSPOSE(MMULT(幕後結果!$AB$37:$AK$46, TRANSPOSE(N724:W724))))</f>
        <v>-2.6049866799372281</v>
      </c>
      <c r="O1725" s="116">
        <v>-0.58534384221476743</v>
      </c>
      <c r="P1725" s="116">
        <v>-1.9723291577723332</v>
      </c>
      <c r="Q1725" s="116">
        <v>-1.2931681538005881</v>
      </c>
      <c r="R1725" s="116">
        <v>0.10670035620345009</v>
      </c>
      <c r="S1725" s="116">
        <v>0.63310383839490592</v>
      </c>
      <c r="T1725" s="116">
        <v>-0.50212278207356342</v>
      </c>
      <c r="U1725" s="116">
        <v>-1.6634190717009529</v>
      </c>
      <c r="V1725" s="116">
        <v>0.60040292691417785</v>
      </c>
      <c r="W1725" s="40">
        <v>-0.74382331562558845</v>
      </c>
    </row>
    <row r="1726" spans="1:23" ht="19">
      <c r="A1726" s="85">
        <v>724</v>
      </c>
      <c r="B1726" s="116">
        <v>0.1758881663955294</v>
      </c>
      <c r="C1726" s="116">
        <v>0.11352788355854071</v>
      </c>
      <c r="D1726" s="116">
        <v>0.17492700153805107</v>
      </c>
      <c r="E1726" s="116">
        <v>3.4852597148200992E-2</v>
      </c>
      <c r="F1726" s="116">
        <v>0.8897353402835102</v>
      </c>
      <c r="G1726" s="116">
        <v>0.95136818213977503</v>
      </c>
      <c r="H1726" s="116">
        <v>0.52018649264251815</v>
      </c>
      <c r="I1726" s="116">
        <v>0.2663518031802945</v>
      </c>
      <c r="J1726" s="116">
        <v>0.19053570205663628</v>
      </c>
      <c r="K1726" s="48">
        <v>0.10735443606115491</v>
      </c>
      <c r="M1726" s="41">
        <v>724</v>
      </c>
      <c r="N1726" s="116" cm="1">
        <f t="array" ref="N1726:W1726">(TRANSPOSE(MMULT(幕後結果!$AB$37:$AK$46, TRANSPOSE(N725:W725))))</f>
        <v>-0.48882706020627859</v>
      </c>
      <c r="O1726" s="116">
        <v>0.11295682164091542</v>
      </c>
      <c r="P1726" s="116">
        <v>-0.23710531423001688</v>
      </c>
      <c r="Q1726" s="116">
        <v>2.1972789172526359</v>
      </c>
      <c r="R1726" s="116">
        <v>-0.56522921220969302</v>
      </c>
      <c r="S1726" s="116">
        <v>0.29798140997779465</v>
      </c>
      <c r="T1726" s="116">
        <v>1.8980132401951559</v>
      </c>
      <c r="U1726" s="116">
        <v>0.1439204373120645</v>
      </c>
      <c r="V1726" s="116">
        <v>1.5716459286614111</v>
      </c>
      <c r="W1726" s="40">
        <v>2.0584633202222427</v>
      </c>
    </row>
    <row r="1727" spans="1:23" ht="19">
      <c r="A1727" s="85">
        <v>725</v>
      </c>
      <c r="B1727" s="116">
        <v>0.91697562739322347</v>
      </c>
      <c r="C1727" s="116">
        <v>0.35419826352962058</v>
      </c>
      <c r="D1727" s="116">
        <v>0.4802063625979629</v>
      </c>
      <c r="E1727" s="116">
        <v>0.17172171612959852</v>
      </c>
      <c r="F1727" s="116">
        <v>0.95557661928502657</v>
      </c>
      <c r="G1727" s="116">
        <v>0.31365247836907106</v>
      </c>
      <c r="H1727" s="116">
        <v>0.10812362469849313</v>
      </c>
      <c r="I1727" s="116">
        <v>7.6474722460817546E-2</v>
      </c>
      <c r="J1727" s="116">
        <v>0.11067125449558457</v>
      </c>
      <c r="K1727" s="48">
        <v>0.66622334780772485</v>
      </c>
      <c r="M1727" s="41">
        <v>725</v>
      </c>
      <c r="N1727" s="116" cm="1">
        <f t="array" ref="N1727:W1727">(TRANSPOSE(MMULT(幕後結果!$AB$37:$AK$46, TRANSPOSE(N726:W726))))</f>
        <v>0.2112473635764526</v>
      </c>
      <c r="O1727" s="116">
        <v>-0.15248268573067514</v>
      </c>
      <c r="P1727" s="116">
        <v>-8.1103125238428386E-2</v>
      </c>
      <c r="Q1727" s="116">
        <v>0.88121591440882452</v>
      </c>
      <c r="R1727" s="116">
        <v>0.38478831767230115</v>
      </c>
      <c r="S1727" s="116">
        <v>1.1236732616131813</v>
      </c>
      <c r="T1727" s="116">
        <v>-0.75301656846534581</v>
      </c>
      <c r="U1727" s="116">
        <v>0.89255654915276761</v>
      </c>
      <c r="V1727" s="116">
        <v>1.1697279236311424</v>
      </c>
      <c r="W1727" s="40">
        <v>0.81486379154526545</v>
      </c>
    </row>
    <row r="1728" spans="1:23" ht="19">
      <c r="A1728" s="85">
        <v>726</v>
      </c>
      <c r="B1728" s="116">
        <v>0.47221997221904055</v>
      </c>
      <c r="C1728" s="116">
        <v>9.8309175018929107E-2</v>
      </c>
      <c r="D1728" s="116">
        <v>0.53861360915262058</v>
      </c>
      <c r="E1728" s="116">
        <v>4.6514322869204427E-2</v>
      </c>
      <c r="F1728" s="116">
        <v>0.4655407214151317</v>
      </c>
      <c r="G1728" s="116">
        <v>0.71190208610031402</v>
      </c>
      <c r="H1728" s="116">
        <v>0.91996770785861837</v>
      </c>
      <c r="I1728" s="116">
        <v>0.30544958066961692</v>
      </c>
      <c r="J1728" s="116">
        <v>0.42045053765107876</v>
      </c>
      <c r="K1728" s="48">
        <v>0.71327155176220502</v>
      </c>
      <c r="M1728" s="41">
        <v>726</v>
      </c>
      <c r="N1728" s="116" cm="1">
        <f t="array" ref="N1728:W1728">(TRANSPOSE(MMULT(幕後結果!$AB$37:$AK$46, TRANSPOSE(N727:W727))))</f>
        <v>-0.26318517916007805</v>
      </c>
      <c r="O1728" s="116">
        <v>-1.3778261737660473</v>
      </c>
      <c r="P1728" s="116">
        <v>-2.1171408802704752</v>
      </c>
      <c r="Q1728" s="116">
        <v>0.28726163065623778</v>
      </c>
      <c r="R1728" s="116">
        <v>-0.97228410300073453</v>
      </c>
      <c r="S1728" s="116">
        <v>1.0384010653599509</v>
      </c>
      <c r="T1728" s="116">
        <v>1.1557540468388829</v>
      </c>
      <c r="U1728" s="116">
        <v>1.4615395274188063</v>
      </c>
      <c r="V1728" s="116">
        <v>1.4736887194702466</v>
      </c>
      <c r="W1728" s="40">
        <v>1.7358224714909054</v>
      </c>
    </row>
    <row r="1729" spans="1:23" ht="19">
      <c r="A1729" s="85">
        <v>727</v>
      </c>
      <c r="B1729" s="116">
        <v>0.78403516055541167</v>
      </c>
      <c r="C1729" s="116">
        <v>0.60607045831416007</v>
      </c>
      <c r="D1729" s="116">
        <v>0.65151519136025837</v>
      </c>
      <c r="E1729" s="116">
        <v>1.7655411159797518E-2</v>
      </c>
      <c r="F1729" s="116">
        <v>0.78561315081781724</v>
      </c>
      <c r="G1729" s="116">
        <v>6.536672711053626E-3</v>
      </c>
      <c r="H1729" s="116">
        <v>0.3548601616820406</v>
      </c>
      <c r="I1729" s="116">
        <v>0.30934254575960574</v>
      </c>
      <c r="J1729" s="116">
        <v>0.20982675139764129</v>
      </c>
      <c r="K1729" s="48">
        <v>0.90914384425008343</v>
      </c>
      <c r="M1729" s="41">
        <v>727</v>
      </c>
      <c r="N1729" s="116" cm="1">
        <f t="array" ref="N1729:W1729">(TRANSPOSE(MMULT(幕後結果!$AB$37:$AK$46, TRANSPOSE(N728:W728))))</f>
        <v>-0.10023775436277065</v>
      </c>
      <c r="O1729" s="116">
        <v>0.11715520367723449</v>
      </c>
      <c r="P1729" s="116">
        <v>-0.62534666399284156</v>
      </c>
      <c r="Q1729" s="116">
        <v>0.20745307314826231</v>
      </c>
      <c r="R1729" s="116">
        <v>-0.47000767905289376</v>
      </c>
      <c r="S1729" s="116">
        <v>0.4296508659061512</v>
      </c>
      <c r="T1729" s="116">
        <v>0.5334893021647491</v>
      </c>
      <c r="U1729" s="116">
        <v>0.55203246147141416</v>
      </c>
      <c r="V1729" s="116">
        <v>-0.40740631971751162</v>
      </c>
      <c r="W1729" s="40">
        <v>1.7080777612668099</v>
      </c>
    </row>
    <row r="1730" spans="1:23" ht="19">
      <c r="A1730" s="85">
        <v>728</v>
      </c>
      <c r="B1730" s="116">
        <v>0.36955969092336027</v>
      </c>
      <c r="C1730" s="116">
        <v>0.15705301949096273</v>
      </c>
      <c r="D1730" s="116">
        <v>0.18731795059633205</v>
      </c>
      <c r="E1730" s="116">
        <v>0.56198388849180048</v>
      </c>
      <c r="F1730" s="116">
        <v>0.78083830146907363</v>
      </c>
      <c r="G1730" s="116">
        <v>0.86930706041780748</v>
      </c>
      <c r="H1730" s="116">
        <v>1.1264577033373913E-2</v>
      </c>
      <c r="I1730" s="116">
        <v>0.47488000241185979</v>
      </c>
      <c r="J1730" s="116">
        <v>0.86347388615969978</v>
      </c>
      <c r="K1730" s="48">
        <v>5.7512377365925405E-2</v>
      </c>
      <c r="M1730" s="41">
        <v>728</v>
      </c>
      <c r="N1730" s="116" cm="1">
        <f t="array" ref="N1730:W1730">(TRANSPOSE(MMULT(幕後結果!$AB$37:$AK$46, TRANSPOSE(N729:W729))))</f>
        <v>0.91833589853919251</v>
      </c>
      <c r="O1730" s="116">
        <v>-0.71219858181607198</v>
      </c>
      <c r="P1730" s="116">
        <v>-0.92068468224441169</v>
      </c>
      <c r="Q1730" s="116">
        <v>0.14960198786543455</v>
      </c>
      <c r="R1730" s="116">
        <v>8.4080491739919605E-2</v>
      </c>
      <c r="S1730" s="116">
        <v>-1.2261123238550233</v>
      </c>
      <c r="T1730" s="116">
        <v>1.314026329593639</v>
      </c>
      <c r="U1730" s="116">
        <v>-0.54357388640113979</v>
      </c>
      <c r="V1730" s="116">
        <v>0.13766612506203285</v>
      </c>
      <c r="W1730" s="40">
        <v>1.7105069653921074</v>
      </c>
    </row>
    <row r="1731" spans="1:23" ht="19">
      <c r="A1731" s="85">
        <v>729</v>
      </c>
      <c r="B1731" s="116">
        <v>0.74458840399788717</v>
      </c>
      <c r="C1731" s="116">
        <v>0.6655295354238</v>
      </c>
      <c r="D1731" s="116">
        <v>2.0697282662725858E-2</v>
      </c>
      <c r="E1731" s="116">
        <v>0.42563904290501653</v>
      </c>
      <c r="F1731" s="116">
        <v>0.15102540646401863</v>
      </c>
      <c r="G1731" s="116">
        <v>6.5949627576396885E-2</v>
      </c>
      <c r="H1731" s="116">
        <v>0.8307086065392133</v>
      </c>
      <c r="I1731" s="116">
        <v>0.29804317496069777</v>
      </c>
      <c r="J1731" s="116">
        <v>0.78646201672335891</v>
      </c>
      <c r="K1731" s="48">
        <v>0.31425468928527556</v>
      </c>
      <c r="M1731" s="41">
        <v>729</v>
      </c>
      <c r="N1731" s="116" cm="1">
        <f t="array" ref="N1731:W1731">(TRANSPOSE(MMULT(幕後結果!$AB$37:$AK$46, TRANSPOSE(N730:W730))))</f>
        <v>1.2011980932537423</v>
      </c>
      <c r="O1731" s="116">
        <v>0.5113702422267824</v>
      </c>
      <c r="P1731" s="116">
        <v>0.23792216694961377</v>
      </c>
      <c r="Q1731" s="116">
        <v>0.59736272301016857</v>
      </c>
      <c r="R1731" s="116">
        <v>0.2305693617181297</v>
      </c>
      <c r="S1731" s="116">
        <v>1.6447277166091958</v>
      </c>
      <c r="T1731" s="116">
        <v>-0.18736238829930701</v>
      </c>
      <c r="U1731" s="116">
        <v>1.5694459969308967</v>
      </c>
      <c r="V1731" s="116">
        <v>0.1459339085126681</v>
      </c>
      <c r="W1731" s="40">
        <v>1.6319176932212891</v>
      </c>
    </row>
    <row r="1732" spans="1:23" ht="19">
      <c r="A1732" s="85">
        <v>730</v>
      </c>
      <c r="B1732" s="116">
        <v>0.85727507753357535</v>
      </c>
      <c r="C1732" s="116">
        <v>0.55855276336973225</v>
      </c>
      <c r="D1732" s="116">
        <v>0.25934065722297373</v>
      </c>
      <c r="E1732" s="116">
        <v>0.36953757264844223</v>
      </c>
      <c r="F1732" s="116">
        <v>0.84809115541487357</v>
      </c>
      <c r="G1732" s="116">
        <v>0.77906780795857533</v>
      </c>
      <c r="H1732" s="116">
        <v>0.75571577844848847</v>
      </c>
      <c r="I1732" s="116">
        <v>0.51552991015325444</v>
      </c>
      <c r="J1732" s="116">
        <v>0.19578083210088959</v>
      </c>
      <c r="K1732" s="48">
        <v>0.38065013626248634</v>
      </c>
      <c r="M1732" s="41">
        <v>730</v>
      </c>
      <c r="N1732" s="116" cm="1">
        <f t="array" ref="N1732:W1732">(TRANSPOSE(MMULT(幕後結果!$AB$37:$AK$46, TRANSPOSE(N731:W731))))</f>
        <v>4.4110044738026308E-2</v>
      </c>
      <c r="O1732" s="116">
        <v>-2.8916372171216596E-2</v>
      </c>
      <c r="P1732" s="116">
        <v>-0.14687084342288373</v>
      </c>
      <c r="Q1732" s="116">
        <v>0.41299379342492265</v>
      </c>
      <c r="R1732" s="116">
        <v>-5.2691154007730015E-2</v>
      </c>
      <c r="S1732" s="116">
        <v>0.27247569080195866</v>
      </c>
      <c r="T1732" s="116">
        <v>2.0845819941052528</v>
      </c>
      <c r="U1732" s="116">
        <v>-0.18221076293735064</v>
      </c>
      <c r="V1732" s="116">
        <v>0.38972487768975506</v>
      </c>
      <c r="W1732" s="40">
        <v>0.5285425132318492</v>
      </c>
    </row>
    <row r="1733" spans="1:23" ht="19">
      <c r="A1733" s="85">
        <v>731</v>
      </c>
      <c r="B1733" s="116">
        <v>0.54591650835275729</v>
      </c>
      <c r="C1733" s="116">
        <v>0.82321231078178436</v>
      </c>
      <c r="D1733" s="116">
        <v>0.99564824978588207</v>
      </c>
      <c r="E1733" s="116">
        <v>0.15630673849497945</v>
      </c>
      <c r="F1733" s="116">
        <v>0.40473266582879308</v>
      </c>
      <c r="G1733" s="116">
        <v>0.90979270204517793</v>
      </c>
      <c r="H1733" s="116">
        <v>0.19193402867544451</v>
      </c>
      <c r="I1733" s="116">
        <v>0.42320885699167365</v>
      </c>
      <c r="J1733" s="116">
        <v>0.53713619925178535</v>
      </c>
      <c r="K1733" s="48">
        <v>0.75923006481290845</v>
      </c>
      <c r="M1733" s="41">
        <v>731</v>
      </c>
      <c r="N1733" s="116" cm="1">
        <f t="array" ref="N1733:W1733">(TRANSPOSE(MMULT(幕後結果!$AB$37:$AK$46, TRANSPOSE(N732:W732))))</f>
        <v>-0.24995476906888892</v>
      </c>
      <c r="O1733" s="116">
        <v>-0.59692521733125803</v>
      </c>
      <c r="P1733" s="116">
        <v>4.6783502358397566E-2</v>
      </c>
      <c r="Q1733" s="116">
        <v>-1.4202910040400614</v>
      </c>
      <c r="R1733" s="116">
        <v>1.5409068303841922</v>
      </c>
      <c r="S1733" s="116">
        <v>-1.953159941511476</v>
      </c>
      <c r="T1733" s="116">
        <v>-0.95013130762194531</v>
      </c>
      <c r="U1733" s="116">
        <v>0.52279123517905257</v>
      </c>
      <c r="V1733" s="116">
        <v>-1.1862172060668281</v>
      </c>
      <c r="W1733" s="40">
        <v>0.11711027341435215</v>
      </c>
    </row>
    <row r="1734" spans="1:23" ht="19">
      <c r="A1734" s="85">
        <v>732</v>
      </c>
      <c r="B1734" s="116">
        <v>6.5576285155102054E-2</v>
      </c>
      <c r="C1734" s="116">
        <v>0.59381676448518639</v>
      </c>
      <c r="D1734" s="116">
        <v>0.20483112730104303</v>
      </c>
      <c r="E1734" s="116">
        <v>0.27112527955463417</v>
      </c>
      <c r="F1734" s="116">
        <v>0.82421927069524248</v>
      </c>
      <c r="G1734" s="116">
        <v>0.54957027551163029</v>
      </c>
      <c r="H1734" s="116">
        <v>0.20287254217496709</v>
      </c>
      <c r="I1734" s="116">
        <v>0.26754865692574992</v>
      </c>
      <c r="J1734" s="116">
        <v>0.93089403111017033</v>
      </c>
      <c r="K1734" s="48">
        <v>0.84141091378163146</v>
      </c>
      <c r="M1734" s="41">
        <v>732</v>
      </c>
      <c r="N1734" s="116" cm="1">
        <f t="array" ref="N1734:W1734">(TRANSPOSE(MMULT(幕後結果!$AB$37:$AK$46, TRANSPOSE(N733:W733))))</f>
        <v>0.28082039700355044</v>
      </c>
      <c r="O1734" s="116">
        <v>0.91859046129697153</v>
      </c>
      <c r="P1734" s="116">
        <v>0.19333066836838497</v>
      </c>
      <c r="Q1734" s="116">
        <v>0.61133103759619944</v>
      </c>
      <c r="R1734" s="116">
        <v>-0.12073608455931473</v>
      </c>
      <c r="S1734" s="116">
        <v>0.5458198281126122</v>
      </c>
      <c r="T1734" s="116">
        <v>1.5561445382696382</v>
      </c>
      <c r="U1734" s="116">
        <v>-4.4415267806193912E-2</v>
      </c>
      <c r="V1734" s="116">
        <v>1.6222817061383652</v>
      </c>
      <c r="W1734" s="40">
        <v>-1.564821334147912</v>
      </c>
    </row>
    <row r="1735" spans="1:23" ht="19">
      <c r="A1735" s="85">
        <v>733</v>
      </c>
      <c r="B1735" s="116">
        <v>0.55327856370652295</v>
      </c>
      <c r="C1735" s="116">
        <v>0.36257310423730238</v>
      </c>
      <c r="D1735" s="116">
        <v>0.29517959536015859</v>
      </c>
      <c r="E1735" s="116">
        <v>0.90664059351665238</v>
      </c>
      <c r="F1735" s="116">
        <v>0.30948438197969819</v>
      </c>
      <c r="G1735" s="116">
        <v>0.96547066179664531</v>
      </c>
      <c r="H1735" s="116">
        <v>0.31007316887912206</v>
      </c>
      <c r="I1735" s="116">
        <v>0.28737978046759083</v>
      </c>
      <c r="J1735" s="116">
        <v>0.61581830607629584</v>
      </c>
      <c r="K1735" s="48">
        <v>0.571783516558656</v>
      </c>
      <c r="M1735" s="41">
        <v>733</v>
      </c>
      <c r="N1735" s="116" cm="1">
        <f t="array" ref="N1735:W1735">(TRANSPOSE(MMULT(幕後結果!$AB$37:$AK$46, TRANSPOSE(N734:W734))))</f>
        <v>-1.099864399738347</v>
      </c>
      <c r="O1735" s="116">
        <v>-1.345855525487923</v>
      </c>
      <c r="P1735" s="116">
        <v>-0.90225446472722348</v>
      </c>
      <c r="Q1735" s="116">
        <v>-0.53395143583115756</v>
      </c>
      <c r="R1735" s="116">
        <v>-0.79889888189908365</v>
      </c>
      <c r="S1735" s="116">
        <v>-0.17650545062746209</v>
      </c>
      <c r="T1735" s="116">
        <v>-0.88370646277400577</v>
      </c>
      <c r="U1735" s="116">
        <v>0.44148021682484612</v>
      </c>
      <c r="V1735" s="116">
        <v>-0.95696026588600214</v>
      </c>
      <c r="W1735" s="40">
        <v>-1.042126329501081</v>
      </c>
    </row>
    <row r="1736" spans="1:23" ht="19">
      <c r="A1736" s="85">
        <v>734</v>
      </c>
      <c r="B1736" s="116">
        <v>0.70367378030099803</v>
      </c>
      <c r="C1736" s="116">
        <v>0.52850372249101052</v>
      </c>
      <c r="D1736" s="116">
        <v>8.8126342315248296E-2</v>
      </c>
      <c r="E1736" s="116">
        <v>0.48416833811894677</v>
      </c>
      <c r="F1736" s="116">
        <v>2.8941340555264095E-3</v>
      </c>
      <c r="G1736" s="116">
        <v>0.87464227614205847</v>
      </c>
      <c r="H1736" s="116">
        <v>0.90833903921813453</v>
      </c>
      <c r="I1736" s="116">
        <v>0.93835022418531833</v>
      </c>
      <c r="J1736" s="116">
        <v>0.34512792811716997</v>
      </c>
      <c r="K1736" s="48">
        <v>0.47856078092487486</v>
      </c>
      <c r="M1736" s="41">
        <v>734</v>
      </c>
      <c r="N1736" s="116" cm="1">
        <f t="array" ref="N1736:W1736">(TRANSPOSE(MMULT(幕後結果!$AB$37:$AK$46, TRANSPOSE(N735:W735))))</f>
        <v>0.89422804951508328</v>
      </c>
      <c r="O1736" s="116">
        <v>-0.40257282606038791</v>
      </c>
      <c r="P1736" s="116">
        <v>0.21361396016739503</v>
      </c>
      <c r="Q1736" s="116">
        <v>-0.49790801065989737</v>
      </c>
      <c r="R1736" s="116">
        <v>-0.32172759664810002</v>
      </c>
      <c r="S1736" s="116">
        <v>-0.79326528724252188</v>
      </c>
      <c r="T1736" s="116">
        <v>-1.2591695140433692</v>
      </c>
      <c r="U1736" s="116">
        <v>-1.2928646948886566</v>
      </c>
      <c r="V1736" s="116">
        <v>1.1003561381613118</v>
      </c>
      <c r="W1736" s="40">
        <v>-0.91428176305808195</v>
      </c>
    </row>
    <row r="1737" spans="1:23" ht="19">
      <c r="A1737" s="85">
        <v>735</v>
      </c>
      <c r="B1737" s="116">
        <v>0.59380170329701309</v>
      </c>
      <c r="C1737" s="116">
        <v>0.62213100887086692</v>
      </c>
      <c r="D1737" s="116">
        <v>0.26104744166197968</v>
      </c>
      <c r="E1737" s="116">
        <v>0.62413912666622084</v>
      </c>
      <c r="F1737" s="116">
        <v>0.10269107956113532</v>
      </c>
      <c r="G1737" s="116">
        <v>0.29614339726934746</v>
      </c>
      <c r="H1737" s="116">
        <v>0.12615898368243506</v>
      </c>
      <c r="I1737" s="116">
        <v>0.91221696560733334</v>
      </c>
      <c r="J1737" s="116">
        <v>0.45522650253236674</v>
      </c>
      <c r="K1737" s="48">
        <v>0.30460949088885281</v>
      </c>
      <c r="M1737" s="41">
        <v>735</v>
      </c>
      <c r="N1737" s="116" cm="1">
        <f t="array" ref="N1737:W1737">(TRANSPOSE(MMULT(幕後結果!$AB$37:$AK$46, TRANSPOSE(N736:W736))))</f>
        <v>-0.53391994637791651</v>
      </c>
      <c r="O1737" s="116">
        <v>0.63824654931143399</v>
      </c>
      <c r="P1737" s="116">
        <v>4.1905307387246488E-2</v>
      </c>
      <c r="Q1737" s="116">
        <v>9.9840611086146752E-2</v>
      </c>
      <c r="R1737" s="116">
        <v>0.51600608928041958</v>
      </c>
      <c r="S1737" s="116">
        <v>0.16622603148976406</v>
      </c>
      <c r="T1737" s="116">
        <v>-0.34782148945402402</v>
      </c>
      <c r="U1737" s="116">
        <v>-0.63971655813961925</v>
      </c>
      <c r="V1737" s="116">
        <v>0.92053289475531241</v>
      </c>
      <c r="W1737" s="40">
        <v>0.30699557828975155</v>
      </c>
    </row>
    <row r="1738" spans="1:23" ht="19">
      <c r="A1738" s="85">
        <v>736</v>
      </c>
      <c r="B1738" s="116">
        <v>0.96047271176009041</v>
      </c>
      <c r="C1738" s="116">
        <v>0.84955572163879833</v>
      </c>
      <c r="D1738" s="116">
        <v>0.95449379783267707</v>
      </c>
      <c r="E1738" s="116">
        <v>0.98918786279609461</v>
      </c>
      <c r="F1738" s="116">
        <v>0.19269226806179951</v>
      </c>
      <c r="G1738" s="116">
        <v>0.32300785517439179</v>
      </c>
      <c r="H1738" s="116">
        <v>0.50407620770409611</v>
      </c>
      <c r="I1738" s="116">
        <v>0.17678510071182552</v>
      </c>
      <c r="J1738" s="116">
        <v>9.9447178924755963E-2</v>
      </c>
      <c r="K1738" s="48">
        <v>0.95512194731065825</v>
      </c>
      <c r="M1738" s="41">
        <v>736</v>
      </c>
      <c r="N1738" s="116" cm="1">
        <f t="array" ref="N1738:W1738">(TRANSPOSE(MMULT(幕後結果!$AB$37:$AK$46, TRANSPOSE(N737:W737))))</f>
        <v>-0.17137431709180312</v>
      </c>
      <c r="O1738" s="116">
        <v>1.3080261547330161</v>
      </c>
      <c r="P1738" s="116">
        <v>0.94483752138671528</v>
      </c>
      <c r="Q1738" s="116">
        <v>-0.77406366206227395</v>
      </c>
      <c r="R1738" s="116">
        <v>0.29030337263894401</v>
      </c>
      <c r="S1738" s="116">
        <v>0.22637403511364637</v>
      </c>
      <c r="T1738" s="116">
        <v>-0.1520021008757225</v>
      </c>
      <c r="U1738" s="116">
        <v>0.74077356242324532</v>
      </c>
      <c r="V1738" s="116">
        <v>-0.55363185647377744</v>
      </c>
      <c r="W1738" s="40">
        <v>-1.0020086374191584</v>
      </c>
    </row>
    <row r="1739" spans="1:23" ht="19">
      <c r="A1739" s="85">
        <v>737</v>
      </c>
      <c r="B1739" s="116">
        <v>0.85457568069498735</v>
      </c>
      <c r="C1739" s="116">
        <v>0.17179799945559981</v>
      </c>
      <c r="D1739" s="116">
        <v>0.16064531866307097</v>
      </c>
      <c r="E1739" s="116">
        <v>2.7330856548673177E-2</v>
      </c>
      <c r="F1739" s="116">
        <v>0.56184696926668898</v>
      </c>
      <c r="G1739" s="116">
        <v>0.12545142208154325</v>
      </c>
      <c r="H1739" s="116">
        <v>0.89365932252535263</v>
      </c>
      <c r="I1739" s="116">
        <v>0.98556360260372777</v>
      </c>
      <c r="J1739" s="116">
        <v>0.94602646512385391</v>
      </c>
      <c r="K1739" s="48">
        <v>7.0413353976823245E-2</v>
      </c>
      <c r="M1739" s="41">
        <v>737</v>
      </c>
      <c r="N1739" s="116" cm="1">
        <f t="array" ref="N1739:W1739">(TRANSPOSE(MMULT(幕後結果!$AB$37:$AK$46, TRANSPOSE(N738:W738))))</f>
        <v>0.15454208507529671</v>
      </c>
      <c r="O1739" s="116">
        <v>0.2408584802177931</v>
      </c>
      <c r="P1739" s="116">
        <v>-1.073490832242789</v>
      </c>
      <c r="Q1739" s="116">
        <v>-2.0067478845783357</v>
      </c>
      <c r="R1739" s="116">
        <v>0.84627612415970055</v>
      </c>
      <c r="S1739" s="116">
        <v>-0.957392643372453</v>
      </c>
      <c r="T1739" s="116">
        <v>-1.5551171306706315</v>
      </c>
      <c r="U1739" s="116">
        <v>-1.2546955318023771</v>
      </c>
      <c r="V1739" s="116">
        <v>-1.4437964122303828</v>
      </c>
      <c r="W1739" s="40">
        <v>0.36446069996072283</v>
      </c>
    </row>
    <row r="1740" spans="1:23" ht="19">
      <c r="A1740" s="85">
        <v>738</v>
      </c>
      <c r="B1740" s="116">
        <v>4.0507644673853926E-2</v>
      </c>
      <c r="C1740" s="116">
        <v>0.52213855738491888</v>
      </c>
      <c r="D1740" s="116">
        <v>6.3056806576339497E-2</v>
      </c>
      <c r="E1740" s="116">
        <v>0.81380039912094593</v>
      </c>
      <c r="F1740" s="116">
        <v>0.76525910711577705</v>
      </c>
      <c r="G1740" s="116">
        <v>0.21348362633166129</v>
      </c>
      <c r="H1740" s="116">
        <v>9.7602277591379849E-3</v>
      </c>
      <c r="I1740" s="116">
        <v>0.59186417298860983</v>
      </c>
      <c r="J1740" s="116">
        <v>0.96509982212008127</v>
      </c>
      <c r="K1740" s="48">
        <v>0.92881272554564931</v>
      </c>
      <c r="M1740" s="41">
        <v>738</v>
      </c>
      <c r="N1740" s="116" cm="1">
        <f t="array" ref="N1740:W1740">(TRANSPOSE(MMULT(幕後結果!$AB$37:$AK$46, TRANSPOSE(N739:W739))))</f>
        <v>2.0700934342037271E-3</v>
      </c>
      <c r="O1740" s="116">
        <v>0.31610329463705106</v>
      </c>
      <c r="P1740" s="116">
        <v>0.32222741578524861</v>
      </c>
      <c r="Q1740" s="116">
        <v>-0.48243275889307274</v>
      </c>
      <c r="R1740" s="116">
        <v>-2.1702115625894045</v>
      </c>
      <c r="S1740" s="116">
        <v>-0.66712950144331951</v>
      </c>
      <c r="T1740" s="116">
        <v>-1.6107550977512188</v>
      </c>
      <c r="U1740" s="116">
        <v>0.30111403935904002</v>
      </c>
      <c r="V1740" s="116">
        <v>0.78498037820707145</v>
      </c>
      <c r="W1740" s="40">
        <v>-0.80852779006789233</v>
      </c>
    </row>
    <row r="1741" spans="1:23" ht="19">
      <c r="A1741" s="85">
        <v>739</v>
      </c>
      <c r="B1741" s="116">
        <v>0.94037099981231753</v>
      </c>
      <c r="C1741" s="116">
        <v>0.58968990380405351</v>
      </c>
      <c r="D1741" s="116">
        <v>1.8872412506879988E-2</v>
      </c>
      <c r="E1741" s="116">
        <v>0.31027989608985584</v>
      </c>
      <c r="F1741" s="116">
        <v>0.2097951764107977</v>
      </c>
      <c r="G1741" s="116">
        <v>0.65879483798147009</v>
      </c>
      <c r="H1741" s="116">
        <v>0.93337254161364802</v>
      </c>
      <c r="I1741" s="116">
        <v>0.22369394035375234</v>
      </c>
      <c r="J1741" s="116">
        <v>0.29125537444825622</v>
      </c>
      <c r="K1741" s="48">
        <v>0.40250995201351181</v>
      </c>
      <c r="M1741" s="41">
        <v>739</v>
      </c>
      <c r="N1741" s="116" cm="1">
        <f t="array" ref="N1741:W1741">(TRANSPOSE(MMULT(幕後結果!$AB$37:$AK$46, TRANSPOSE(N740:W740))))</f>
        <v>-0.10561719657034534</v>
      </c>
      <c r="O1741" s="116">
        <v>1.23501887543467</v>
      </c>
      <c r="P1741" s="116">
        <v>-0.20691942353432569</v>
      </c>
      <c r="Q1741" s="116">
        <v>-0.96592015503084094</v>
      </c>
      <c r="R1741" s="116">
        <v>-2.0000754288128064</v>
      </c>
      <c r="S1741" s="116">
        <v>-0.80150764097319205</v>
      </c>
      <c r="T1741" s="116">
        <v>-1.6685337169523269</v>
      </c>
      <c r="U1741" s="116">
        <v>-1.2066005707465581</v>
      </c>
      <c r="V1741" s="116">
        <v>-1.0769256261171085</v>
      </c>
      <c r="W1741" s="40">
        <v>-1.1632838313043343</v>
      </c>
    </row>
    <row r="1742" spans="1:23" ht="19">
      <c r="A1742" s="85">
        <v>740</v>
      </c>
      <c r="B1742" s="116">
        <v>0.16785354559350929</v>
      </c>
      <c r="C1742" s="116">
        <v>0.51955153644635343</v>
      </c>
      <c r="D1742" s="116">
        <v>0.44740185420387912</v>
      </c>
      <c r="E1742" s="116">
        <v>0.77636355540848756</v>
      </c>
      <c r="F1742" s="116">
        <v>0.54733173940631041</v>
      </c>
      <c r="G1742" s="116">
        <v>0.1154983309439046</v>
      </c>
      <c r="H1742" s="116">
        <v>0.41255912241803983</v>
      </c>
      <c r="I1742" s="116">
        <v>0.81914146850042635</v>
      </c>
      <c r="J1742" s="116">
        <v>0.73216820403323335</v>
      </c>
      <c r="K1742" s="48">
        <v>0.18737701122502548</v>
      </c>
      <c r="M1742" s="41">
        <v>740</v>
      </c>
      <c r="N1742" s="116" cm="1">
        <f t="array" ref="N1742:W1742">(TRANSPOSE(MMULT(幕後結果!$AB$37:$AK$46, TRANSPOSE(N741:W741))))</f>
        <v>-0.4422649546456765</v>
      </c>
      <c r="O1742" s="116">
        <v>-0.96166521597632482</v>
      </c>
      <c r="P1742" s="116">
        <v>-0.90774531550115412</v>
      </c>
      <c r="Q1742" s="116">
        <v>-1.4261674137551488</v>
      </c>
      <c r="R1742" s="116">
        <v>-1.1721449147011662</v>
      </c>
      <c r="S1742" s="116">
        <v>-1.4165562330454582</v>
      </c>
      <c r="T1742" s="116">
        <v>-1.0657233453283277</v>
      </c>
      <c r="U1742" s="116">
        <v>-0.90213857884491611</v>
      </c>
      <c r="V1742" s="116">
        <v>-1.1744607227243036</v>
      </c>
      <c r="W1742" s="40">
        <v>-0.8429380159914831</v>
      </c>
    </row>
    <row r="1743" spans="1:23" ht="19">
      <c r="A1743" s="85">
        <v>741</v>
      </c>
      <c r="B1743" s="116">
        <v>0.63898956942095642</v>
      </c>
      <c r="C1743" s="116">
        <v>0.31891008052525049</v>
      </c>
      <c r="D1743" s="116">
        <v>0.28533818971869085</v>
      </c>
      <c r="E1743" s="116">
        <v>1.7832671050623583E-2</v>
      </c>
      <c r="F1743" s="116">
        <v>0.26965916244061017</v>
      </c>
      <c r="G1743" s="116">
        <v>0.83785760001324472</v>
      </c>
      <c r="H1743" s="116">
        <v>0.23174041367653908</v>
      </c>
      <c r="I1743" s="116">
        <v>0.41025245587672998</v>
      </c>
      <c r="J1743" s="116">
        <v>0.55233953613164211</v>
      </c>
      <c r="K1743" s="48">
        <v>0.56668117608178203</v>
      </c>
      <c r="M1743" s="41">
        <v>741</v>
      </c>
      <c r="N1743" s="116" cm="1">
        <f t="array" ref="N1743:W1743">(TRANSPOSE(MMULT(幕後結果!$AB$37:$AK$46, TRANSPOSE(N742:W742))))</f>
        <v>-0.31536155359834178</v>
      </c>
      <c r="O1743" s="116">
        <v>1.4775776450970819</v>
      </c>
      <c r="P1743" s="116">
        <v>0.23361681674086204</v>
      </c>
      <c r="Q1743" s="116">
        <v>0.84186920093251394</v>
      </c>
      <c r="R1743" s="116">
        <v>0.53586818461560481</v>
      </c>
      <c r="S1743" s="116">
        <v>0.84820916223203602</v>
      </c>
      <c r="T1743" s="116">
        <v>0.30791225296317104</v>
      </c>
      <c r="U1743" s="116">
        <v>-0.27894224318526462</v>
      </c>
      <c r="V1743" s="116">
        <v>-0.26146162900164083</v>
      </c>
      <c r="W1743" s="40">
        <v>0.70173204258782795</v>
      </c>
    </row>
    <row r="1744" spans="1:23" ht="19">
      <c r="A1744" s="85">
        <v>742</v>
      </c>
      <c r="B1744" s="116">
        <v>0.7414891716836296</v>
      </c>
      <c r="C1744" s="116">
        <v>0.42793521768277154</v>
      </c>
      <c r="D1744" s="116">
        <v>0.55851641324085377</v>
      </c>
      <c r="E1744" s="116">
        <v>0.46895208554924772</v>
      </c>
      <c r="F1744" s="116">
        <v>0.24208486429012965</v>
      </c>
      <c r="G1744" s="116">
        <v>0.84436293461288137</v>
      </c>
      <c r="H1744" s="116">
        <v>0.56038800309243442</v>
      </c>
      <c r="I1744" s="116">
        <v>0.96192003806391235</v>
      </c>
      <c r="J1744" s="116">
        <v>0.37744528410161071</v>
      </c>
      <c r="K1744" s="48">
        <v>0.75088602764171442</v>
      </c>
      <c r="M1744" s="41">
        <v>742</v>
      </c>
      <c r="N1744" s="116" cm="1">
        <f t="array" ref="N1744:W1744">(TRANSPOSE(MMULT(幕後結果!$AB$37:$AK$46, TRANSPOSE(N743:W743))))</f>
        <v>0.1255435397069688</v>
      </c>
      <c r="O1744" s="116">
        <v>0.35838299709443755</v>
      </c>
      <c r="P1744" s="116">
        <v>0.54980944202704773</v>
      </c>
      <c r="Q1744" s="116">
        <v>0.70823496116309448</v>
      </c>
      <c r="R1744" s="116">
        <v>1.0292649120472879</v>
      </c>
      <c r="S1744" s="116">
        <v>0.30179998679829356</v>
      </c>
      <c r="T1744" s="116">
        <v>-0.38834971896631787</v>
      </c>
      <c r="U1744" s="116">
        <v>0.64274959111798868</v>
      </c>
      <c r="V1744" s="116">
        <v>0.54899531670386525</v>
      </c>
      <c r="W1744" s="40">
        <v>0.37870316829363898</v>
      </c>
    </row>
    <row r="1745" spans="1:23" ht="19">
      <c r="A1745" s="85">
        <v>743</v>
      </c>
      <c r="B1745" s="116">
        <v>0.27010021287531072</v>
      </c>
      <c r="C1745" s="116">
        <v>0.57545401028443233</v>
      </c>
      <c r="D1745" s="116">
        <v>0.72398295162678972</v>
      </c>
      <c r="E1745" s="116">
        <v>0.97526602908933846</v>
      </c>
      <c r="F1745" s="116">
        <v>0.44135892774561913</v>
      </c>
      <c r="G1745" s="116">
        <v>0.92571872590258764</v>
      </c>
      <c r="H1745" s="116">
        <v>0.58956002651175377</v>
      </c>
      <c r="I1745" s="116">
        <v>0.26479891342916084</v>
      </c>
      <c r="J1745" s="116">
        <v>0.82620871969000009</v>
      </c>
      <c r="K1745" s="48">
        <v>0.73015575479496797</v>
      </c>
      <c r="M1745" s="41">
        <v>743</v>
      </c>
      <c r="N1745" s="116" cm="1">
        <f t="array" ref="N1745:W1745">(TRANSPOSE(MMULT(幕後結果!$AB$37:$AK$46, TRANSPOSE(N744:W744))))</f>
        <v>0.85848100311305098</v>
      </c>
      <c r="O1745" s="116">
        <v>-0.72594998870258898</v>
      </c>
      <c r="P1745" s="116">
        <v>1.1560993783621034</v>
      </c>
      <c r="Q1745" s="116">
        <v>-0.13491379843070153</v>
      </c>
      <c r="R1745" s="116">
        <v>-0.45065838939405628</v>
      </c>
      <c r="S1745" s="116">
        <v>5.76813169935535E-2</v>
      </c>
      <c r="T1745" s="116">
        <v>1.8968005716301455</v>
      </c>
      <c r="U1745" s="116">
        <v>1.3387900500631198</v>
      </c>
      <c r="V1745" s="116">
        <v>0.80575528922406747</v>
      </c>
      <c r="W1745" s="40">
        <v>1.0935692642650405</v>
      </c>
    </row>
    <row r="1746" spans="1:23" ht="19">
      <c r="A1746" s="85">
        <v>744</v>
      </c>
      <c r="B1746" s="116">
        <v>0.67806067392639147</v>
      </c>
      <c r="C1746" s="116">
        <v>0.16587941071308565</v>
      </c>
      <c r="D1746" s="116">
        <v>0.6652699885298119</v>
      </c>
      <c r="E1746" s="116">
        <v>0.68142011443536044</v>
      </c>
      <c r="F1746" s="116">
        <v>0.81859811051463893</v>
      </c>
      <c r="G1746" s="116">
        <v>0.82705829415301202</v>
      </c>
      <c r="H1746" s="116">
        <v>0.51757250195532656</v>
      </c>
      <c r="I1746" s="116">
        <v>0.21503303542624375</v>
      </c>
      <c r="J1746" s="116">
        <v>8.3013424221200394E-2</v>
      </c>
      <c r="K1746" s="48">
        <v>0.5919902888632953</v>
      </c>
      <c r="M1746" s="41">
        <v>744</v>
      </c>
      <c r="N1746" s="116" cm="1">
        <f t="array" ref="N1746:W1746">(TRANSPOSE(MMULT(幕後結果!$AB$37:$AK$46, TRANSPOSE(N745:W745))))</f>
        <v>0.72309338969633452</v>
      </c>
      <c r="O1746" s="116">
        <v>0.94922235794088106</v>
      </c>
      <c r="P1746" s="116">
        <v>1.7815507193681777</v>
      </c>
      <c r="Q1746" s="116">
        <v>-0.20901046009151397</v>
      </c>
      <c r="R1746" s="116">
        <v>-1.0053784924659448</v>
      </c>
      <c r="S1746" s="116">
        <v>-0.38888843547567736</v>
      </c>
      <c r="T1746" s="116">
        <v>0.34041277256601787</v>
      </c>
      <c r="U1746" s="116">
        <v>-0.66217130358280707</v>
      </c>
      <c r="V1746" s="116">
        <v>1.1099509313118125</v>
      </c>
      <c r="W1746" s="40">
        <v>-0.31740082631562733</v>
      </c>
    </row>
    <row r="1747" spans="1:23" ht="19">
      <c r="A1747" s="85">
        <v>745</v>
      </c>
      <c r="B1747" s="116">
        <v>0.68180361688754099</v>
      </c>
      <c r="C1747" s="116">
        <v>0.84285125857757071</v>
      </c>
      <c r="D1747" s="116">
        <v>0.20552402006409509</v>
      </c>
      <c r="E1747" s="116">
        <v>0.7765713236960663</v>
      </c>
      <c r="F1747" s="116">
        <v>0.69739334041322887</v>
      </c>
      <c r="G1747" s="116">
        <v>0.71456609653881453</v>
      </c>
      <c r="H1747" s="116">
        <v>0.31555985979446066</v>
      </c>
      <c r="I1747" s="116">
        <v>2.8640510446764633E-2</v>
      </c>
      <c r="J1747" s="116">
        <v>0.1882028488131211</v>
      </c>
      <c r="K1747" s="48">
        <v>0.33853163036626133</v>
      </c>
      <c r="M1747" s="41">
        <v>745</v>
      </c>
      <c r="N1747" s="116" cm="1">
        <f t="array" ref="N1747:W1747">(TRANSPOSE(MMULT(幕後結果!$AB$37:$AK$46, TRANSPOSE(N746:W746))))</f>
        <v>-6.6370439522437555E-2</v>
      </c>
      <c r="O1747" s="116">
        <v>-1.4138735460714908</v>
      </c>
      <c r="P1747" s="116">
        <v>-0.80737397613445427</v>
      </c>
      <c r="Q1747" s="116">
        <v>0.36033873928383064</v>
      </c>
      <c r="R1747" s="116">
        <v>-0.82026313216846203</v>
      </c>
      <c r="S1747" s="116">
        <v>-0.46392320971949258</v>
      </c>
      <c r="T1747" s="116">
        <v>-0.27912914896357344</v>
      </c>
      <c r="U1747" s="116">
        <v>1.2065243276501871</v>
      </c>
      <c r="V1747" s="116">
        <v>-0.25514662005946254</v>
      </c>
      <c r="W1747" s="40">
        <v>0.29313393366340551</v>
      </c>
    </row>
    <row r="1748" spans="1:23" ht="19">
      <c r="A1748" s="85">
        <v>746</v>
      </c>
      <c r="B1748" s="116">
        <v>0.48448164153039519</v>
      </c>
      <c r="C1748" s="116">
        <v>0.57491579557916705</v>
      </c>
      <c r="D1748" s="116">
        <v>0.85177267574995019</v>
      </c>
      <c r="E1748" s="116">
        <v>0.85982459083861729</v>
      </c>
      <c r="F1748" s="116">
        <v>0.18708670758050827</v>
      </c>
      <c r="G1748" s="116">
        <v>0.43266669102916522</v>
      </c>
      <c r="H1748" s="116">
        <v>0.12830292080227634</v>
      </c>
      <c r="I1748" s="116">
        <v>0.2400363549684128</v>
      </c>
      <c r="J1748" s="116">
        <v>0.28930140475272159</v>
      </c>
      <c r="K1748" s="48">
        <v>0.69357667972577763</v>
      </c>
      <c r="M1748" s="41">
        <v>746</v>
      </c>
      <c r="N1748" s="116" cm="1">
        <f t="array" ref="N1748:W1748">(TRANSPOSE(MMULT(幕後結果!$AB$37:$AK$46, TRANSPOSE(N747:W747))))</f>
        <v>0.92666000360279299</v>
      </c>
      <c r="O1748" s="116">
        <v>1.0614975161613684</v>
      </c>
      <c r="P1748" s="116">
        <v>0.20670736850852112</v>
      </c>
      <c r="Q1748" s="116">
        <v>0.45362159268580021</v>
      </c>
      <c r="R1748" s="116">
        <v>1.1148619752878455</v>
      </c>
      <c r="S1748" s="116">
        <v>-0.61038356235345714</v>
      </c>
      <c r="T1748" s="116">
        <v>-0.48026678543651224</v>
      </c>
      <c r="U1748" s="116">
        <v>-0.44947363997598688</v>
      </c>
      <c r="V1748" s="116">
        <v>0.20836819967144571</v>
      </c>
      <c r="W1748" s="40">
        <v>8.9568076718926914E-2</v>
      </c>
    </row>
    <row r="1749" spans="1:23" ht="19">
      <c r="A1749" s="85">
        <v>747</v>
      </c>
      <c r="B1749" s="116">
        <v>0.96052327916707814</v>
      </c>
      <c r="C1749" s="116">
        <v>0.53304047870428062</v>
      </c>
      <c r="D1749" s="116">
        <v>0.17152788545368791</v>
      </c>
      <c r="E1749" s="116">
        <v>0.34516083897528871</v>
      </c>
      <c r="F1749" s="116">
        <v>0.11300991267885774</v>
      </c>
      <c r="G1749" s="116">
        <v>0.21529543851916255</v>
      </c>
      <c r="H1749" s="116">
        <v>0.27637173475341559</v>
      </c>
      <c r="I1749" s="116">
        <v>0.93778811899379289</v>
      </c>
      <c r="J1749" s="116">
        <v>0.49998791985153845</v>
      </c>
      <c r="K1749" s="48">
        <v>0.93692884305396817</v>
      </c>
      <c r="M1749" s="41">
        <v>747</v>
      </c>
      <c r="N1749" s="116" cm="1">
        <f t="array" ref="N1749:W1749">(TRANSPOSE(MMULT(幕後結果!$AB$37:$AK$46, TRANSPOSE(N748:W748))))</f>
        <v>0.18561994162116532</v>
      </c>
      <c r="O1749" s="116">
        <v>0.84968925997390821</v>
      </c>
      <c r="P1749" s="116">
        <v>0.14815396560279331</v>
      </c>
      <c r="Q1749" s="116">
        <v>0.82263095248585416</v>
      </c>
      <c r="R1749" s="116">
        <v>-2.8466844962895155</v>
      </c>
      <c r="S1749" s="116">
        <v>0.16131836033045377</v>
      </c>
      <c r="T1749" s="116">
        <v>-0.63373629934828324</v>
      </c>
      <c r="U1749" s="116">
        <v>0.94887417239378979</v>
      </c>
      <c r="V1749" s="116">
        <v>0.11105984923383905</v>
      </c>
      <c r="W1749" s="40">
        <v>-0.36470234429874393</v>
      </c>
    </row>
    <row r="1750" spans="1:23" ht="19">
      <c r="A1750" s="85">
        <v>748</v>
      </c>
      <c r="B1750" s="116">
        <v>0.6498068597796427</v>
      </c>
      <c r="C1750" s="116">
        <v>0.26470399165987413</v>
      </c>
      <c r="D1750" s="116">
        <v>0.93361034635732421</v>
      </c>
      <c r="E1750" s="116">
        <v>0.30702322612202226</v>
      </c>
      <c r="F1750" s="116">
        <v>0.28129447116442363</v>
      </c>
      <c r="G1750" s="116">
        <v>0.56479038329240705</v>
      </c>
      <c r="H1750" s="116">
        <v>0.69682068382954676</v>
      </c>
      <c r="I1750" s="116">
        <v>0.22850845259069863</v>
      </c>
      <c r="J1750" s="116">
        <v>0.20072512956229316</v>
      </c>
      <c r="K1750" s="48">
        <v>0.38613163576313259</v>
      </c>
      <c r="M1750" s="41">
        <v>748</v>
      </c>
      <c r="N1750" s="116" cm="1">
        <f t="array" ref="N1750:W1750">(TRANSPOSE(MMULT(幕後結果!$AB$37:$AK$46, TRANSPOSE(N749:W749))))</f>
        <v>-0.28478956839629105</v>
      </c>
      <c r="O1750" s="116">
        <v>0.21020251028567943</v>
      </c>
      <c r="P1750" s="116">
        <v>-0.56431051393725995</v>
      </c>
      <c r="Q1750" s="116">
        <v>-0.57572409713034789</v>
      </c>
      <c r="R1750" s="116">
        <v>0.67641388191966101</v>
      </c>
      <c r="S1750" s="116">
        <v>-0.48914798912090096</v>
      </c>
      <c r="T1750" s="116">
        <v>-0.51202023687751386</v>
      </c>
      <c r="U1750" s="116">
        <v>-1.8062163666479996</v>
      </c>
      <c r="V1750" s="116">
        <v>0.58179192129373969</v>
      </c>
      <c r="W1750" s="40">
        <v>-1.2759905374076022</v>
      </c>
    </row>
    <row r="1751" spans="1:23" ht="19">
      <c r="A1751" s="85">
        <v>749</v>
      </c>
      <c r="B1751" s="116">
        <v>0.82386101433714609</v>
      </c>
      <c r="C1751" s="116">
        <v>0.64442094429981234</v>
      </c>
      <c r="D1751" s="116">
        <v>0.74456885520912919</v>
      </c>
      <c r="E1751" s="116">
        <v>0.83723017163560254</v>
      </c>
      <c r="F1751" s="116">
        <v>0.72162981772871837</v>
      </c>
      <c r="G1751" s="116">
        <v>0.34767694649715919</v>
      </c>
      <c r="H1751" s="116">
        <v>0.76608286130525194</v>
      </c>
      <c r="I1751" s="116">
        <v>0.74949291466484569</v>
      </c>
      <c r="J1751" s="116">
        <v>0.88273333602486059</v>
      </c>
      <c r="K1751" s="48">
        <v>0.82677463271684437</v>
      </c>
      <c r="M1751" s="41">
        <v>749</v>
      </c>
      <c r="N1751" s="116" cm="1">
        <f t="array" ref="N1751:W1751">(TRANSPOSE(MMULT(幕後結果!$AB$37:$AK$46, TRANSPOSE(N750:W750))))</f>
        <v>0.19231218185503093</v>
      </c>
      <c r="O1751" s="116">
        <v>-0.1688502755044014</v>
      </c>
      <c r="P1751" s="116">
        <v>0.51180419590164061</v>
      </c>
      <c r="Q1751" s="116">
        <v>-0.54691517106712961</v>
      </c>
      <c r="R1751" s="116">
        <v>-0.54120242193374513</v>
      </c>
      <c r="S1751" s="116">
        <v>1.7296161859561174</v>
      </c>
      <c r="T1751" s="116">
        <v>-1.2138455553942564</v>
      </c>
      <c r="U1751" s="116">
        <v>0.4725064449367965</v>
      </c>
      <c r="V1751" s="116">
        <v>0.17640343215801083</v>
      </c>
      <c r="W1751" s="40">
        <v>0.29954103142254912</v>
      </c>
    </row>
    <row r="1752" spans="1:23" ht="19">
      <c r="A1752" s="85">
        <v>750</v>
      </c>
      <c r="B1752" s="116">
        <v>0.46088648227809448</v>
      </c>
      <c r="C1752" s="116">
        <v>5.7512766674129523E-2</v>
      </c>
      <c r="D1752" s="116">
        <v>0.97154573079721507</v>
      </c>
      <c r="E1752" s="116">
        <v>0.46191486525786263</v>
      </c>
      <c r="F1752" s="116">
        <v>0.81381553140090901</v>
      </c>
      <c r="G1752" s="116">
        <v>0.32918439501620123</v>
      </c>
      <c r="H1752" s="116">
        <v>0.60646054773183433</v>
      </c>
      <c r="I1752" s="116">
        <v>0.54332404030156956</v>
      </c>
      <c r="J1752" s="116">
        <v>0.51371566219192366</v>
      </c>
      <c r="K1752" s="48">
        <v>0.3782438857937529</v>
      </c>
      <c r="M1752" s="41">
        <v>750</v>
      </c>
      <c r="N1752" s="116" cm="1">
        <f t="array" ref="N1752:W1752">(TRANSPOSE(MMULT(幕後結果!$AB$37:$AK$46, TRANSPOSE(N751:W751))))</f>
        <v>3.1048826209184335</v>
      </c>
      <c r="O1752" s="116">
        <v>1.7584585831460493</v>
      </c>
      <c r="P1752" s="116">
        <v>2.1831549310960288</v>
      </c>
      <c r="Q1752" s="116">
        <v>0.82311317947068929</v>
      </c>
      <c r="R1752" s="116">
        <v>0.13829113895216727</v>
      </c>
      <c r="S1752" s="116">
        <v>1.4638623654111425</v>
      </c>
      <c r="T1752" s="116">
        <v>-0.28197547958321062</v>
      </c>
      <c r="U1752" s="116">
        <v>-4.0796476194916109E-2</v>
      </c>
      <c r="V1752" s="116">
        <v>-0.15689289815664997</v>
      </c>
      <c r="W1752" s="40">
        <v>1.7391938400767981</v>
      </c>
    </row>
    <row r="1753" spans="1:23" ht="19">
      <c r="A1753" s="85">
        <v>751</v>
      </c>
      <c r="B1753" s="116">
        <v>0.43570072493275802</v>
      </c>
      <c r="C1753" s="116">
        <v>0.55483147105834774</v>
      </c>
      <c r="D1753" s="116">
        <v>0.13556145069325187</v>
      </c>
      <c r="E1753" s="116">
        <v>0.39294591959489433</v>
      </c>
      <c r="F1753" s="116">
        <v>0.47870676221742925</v>
      </c>
      <c r="G1753" s="116">
        <v>0.71564112471379593</v>
      </c>
      <c r="H1753" s="116">
        <v>0.12268135284866211</v>
      </c>
      <c r="I1753" s="116">
        <v>0.50392457821700143</v>
      </c>
      <c r="J1753" s="116">
        <v>0.58539659133434663</v>
      </c>
      <c r="K1753" s="48">
        <v>0.65180782161730666</v>
      </c>
      <c r="M1753" s="41">
        <v>751</v>
      </c>
      <c r="N1753" s="116" cm="1">
        <f t="array" ref="N1753:W1753">(TRANSPOSE(MMULT(幕後結果!$AB$37:$AK$46, TRANSPOSE(N752:W752))))</f>
        <v>0.31563872631034984</v>
      </c>
      <c r="O1753" s="116">
        <v>-0.29854314002674592</v>
      </c>
      <c r="P1753" s="116">
        <v>-4.918374986398201E-2</v>
      </c>
      <c r="Q1753" s="116">
        <v>-0.37570938864789871</v>
      </c>
      <c r="R1753" s="116">
        <v>0.20383697462933384</v>
      </c>
      <c r="S1753" s="116">
        <v>0.89891404517431872</v>
      </c>
      <c r="T1753" s="116">
        <v>0.15997636751173472</v>
      </c>
      <c r="U1753" s="116">
        <v>-0.36035349223427476</v>
      </c>
      <c r="V1753" s="116">
        <v>-0.88472427621855343</v>
      </c>
      <c r="W1753" s="40">
        <v>-0.96038863535307695</v>
      </c>
    </row>
    <row r="1754" spans="1:23" ht="19">
      <c r="A1754" s="85">
        <v>752</v>
      </c>
      <c r="B1754" s="116">
        <v>0.72218023930938635</v>
      </c>
      <c r="C1754" s="116">
        <v>6.3587969752405327E-2</v>
      </c>
      <c r="D1754" s="116">
        <v>0.39958445836010315</v>
      </c>
      <c r="E1754" s="116">
        <v>0.27288242250059724</v>
      </c>
      <c r="F1754" s="116">
        <v>9.0566580482893455E-2</v>
      </c>
      <c r="G1754" s="116">
        <v>0.69430869471786694</v>
      </c>
      <c r="H1754" s="116">
        <v>0.38132963781047047</v>
      </c>
      <c r="I1754" s="116">
        <v>0.19757000047973716</v>
      </c>
      <c r="J1754" s="116">
        <v>0.89529362026984538</v>
      </c>
      <c r="K1754" s="48">
        <v>0.42575884996838642</v>
      </c>
      <c r="M1754" s="41">
        <v>752</v>
      </c>
      <c r="N1754" s="116" cm="1">
        <f t="array" ref="N1754:W1754">(TRANSPOSE(MMULT(幕後結果!$AB$37:$AK$46, TRANSPOSE(N753:W753))))</f>
        <v>0.34818246774318912</v>
      </c>
      <c r="O1754" s="116">
        <v>0.59559750302377179</v>
      </c>
      <c r="P1754" s="116">
        <v>1.2051694870271046</v>
      </c>
      <c r="Q1754" s="116">
        <v>-1.221449100068877</v>
      </c>
      <c r="R1754" s="116">
        <v>-0.48819908918950022</v>
      </c>
      <c r="S1754" s="116">
        <v>-1.4447962576444773</v>
      </c>
      <c r="T1754" s="116">
        <v>-0.72029326467031896</v>
      </c>
      <c r="U1754" s="116">
        <v>-1.0643207456398294</v>
      </c>
      <c r="V1754" s="116">
        <v>-1.3583427770771117</v>
      </c>
      <c r="W1754" s="40">
        <v>-0.15350018148216149</v>
      </c>
    </row>
    <row r="1755" spans="1:23" ht="19">
      <c r="A1755" s="85">
        <v>753</v>
      </c>
      <c r="B1755" s="116">
        <v>0.58316147966541099</v>
      </c>
      <c r="C1755" s="116">
        <v>0.67594170258325681</v>
      </c>
      <c r="D1755" s="116">
        <v>0.62344779040282083</v>
      </c>
      <c r="E1755" s="116">
        <v>0.32224991787434565</v>
      </c>
      <c r="F1755" s="116">
        <v>0.92583292150073415</v>
      </c>
      <c r="G1755" s="116">
        <v>0.45889851143179872</v>
      </c>
      <c r="H1755" s="116">
        <v>0.56156702447840945</v>
      </c>
      <c r="I1755" s="116">
        <v>0.67022282800617838</v>
      </c>
      <c r="J1755" s="116">
        <v>0.59574644775281316</v>
      </c>
      <c r="K1755" s="48">
        <v>0.1338105146843207</v>
      </c>
      <c r="M1755" s="41">
        <v>753</v>
      </c>
      <c r="N1755" s="116" cm="1">
        <f t="array" ref="N1755:W1755">(TRANSPOSE(MMULT(幕後結果!$AB$37:$AK$46, TRANSPOSE(N754:W754))))</f>
        <v>1.5416230243412095</v>
      </c>
      <c r="O1755" s="116">
        <v>0.77390215785403216</v>
      </c>
      <c r="P1755" s="116">
        <v>0.12841300541901302</v>
      </c>
      <c r="Q1755" s="116">
        <v>3.0283376528536921</v>
      </c>
      <c r="R1755" s="116">
        <v>0.34851639356874325</v>
      </c>
      <c r="S1755" s="116">
        <v>4.7485705635256448E-2</v>
      </c>
      <c r="T1755" s="116">
        <v>0.74196614319717336</v>
      </c>
      <c r="U1755" s="116">
        <v>-0.47865635256260775</v>
      </c>
      <c r="V1755" s="116">
        <v>0.49270625019166236</v>
      </c>
      <c r="W1755" s="40">
        <v>2.3329278136700147</v>
      </c>
    </row>
    <row r="1756" spans="1:23" ht="19">
      <c r="A1756" s="85">
        <v>754</v>
      </c>
      <c r="B1756" s="116">
        <v>0.98786209528367053</v>
      </c>
      <c r="C1756" s="116">
        <v>0.33905860680886746</v>
      </c>
      <c r="D1756" s="116">
        <v>0.96268536430037321</v>
      </c>
      <c r="E1756" s="116">
        <v>4.215289517209686E-2</v>
      </c>
      <c r="F1756" s="116">
        <v>0.31971145534248713</v>
      </c>
      <c r="G1756" s="116">
        <v>2.7573506728691966E-2</v>
      </c>
      <c r="H1756" s="116">
        <v>0.681418557675328</v>
      </c>
      <c r="I1756" s="116">
        <v>0.30515587597683425</v>
      </c>
      <c r="J1756" s="116">
        <v>0.40886380567757596</v>
      </c>
      <c r="K1756" s="48">
        <v>0.13422509840710339</v>
      </c>
      <c r="M1756" s="41">
        <v>754</v>
      </c>
      <c r="N1756" s="116" cm="1">
        <f t="array" ref="N1756:W1756">(TRANSPOSE(MMULT(幕後結果!$AB$37:$AK$46, TRANSPOSE(N755:W755))))</f>
        <v>1.4936811380023765</v>
      </c>
      <c r="O1756" s="116">
        <v>-0.69141478120693656</v>
      </c>
      <c r="P1756" s="116">
        <v>0.56531392766557798</v>
      </c>
      <c r="Q1756" s="116">
        <v>0.3143116249485311</v>
      </c>
      <c r="R1756" s="116">
        <v>0.45882868437729607</v>
      </c>
      <c r="S1756" s="116">
        <v>-0.70504743330563024</v>
      </c>
      <c r="T1756" s="116">
        <v>1.3472903862982197</v>
      </c>
      <c r="U1756" s="116">
        <v>1.197618561561111</v>
      </c>
      <c r="V1756" s="116">
        <v>1.318608210016319</v>
      </c>
      <c r="W1756" s="40">
        <v>1.819283188403074</v>
      </c>
    </row>
    <row r="1757" spans="1:23" ht="19">
      <c r="A1757" s="85">
        <v>755</v>
      </c>
      <c r="B1757" s="116">
        <v>0.83547529458775016</v>
      </c>
      <c r="C1757" s="116">
        <v>0.71319939920544906</v>
      </c>
      <c r="D1757" s="116">
        <v>0.8447965745511008</v>
      </c>
      <c r="E1757" s="116">
        <v>0.22962046269480596</v>
      </c>
      <c r="F1757" s="116">
        <v>0.18077937383133236</v>
      </c>
      <c r="G1757" s="116">
        <v>0.9360921066728416</v>
      </c>
      <c r="H1757" s="116">
        <v>0.51444941209564998</v>
      </c>
      <c r="I1757" s="116">
        <v>0.69570978637349223</v>
      </c>
      <c r="J1757" s="116">
        <v>0.99003411294944499</v>
      </c>
      <c r="K1757" s="48">
        <v>0.35710136926679348</v>
      </c>
      <c r="M1757" s="41">
        <v>755</v>
      </c>
      <c r="N1757" s="116" cm="1">
        <f t="array" ref="N1757:W1757">(TRANSPOSE(MMULT(幕後結果!$AB$37:$AK$46, TRANSPOSE(N756:W756))))</f>
        <v>0.18008203099260955</v>
      </c>
      <c r="O1757" s="116">
        <v>6.0367887792993152E-2</v>
      </c>
      <c r="P1757" s="116">
        <v>-9.7444069863658736E-2</v>
      </c>
      <c r="Q1757" s="116">
        <v>0.13934049414899685</v>
      </c>
      <c r="R1757" s="116">
        <v>0.48670950863798712</v>
      </c>
      <c r="S1757" s="116">
        <v>-0.77345744368324909</v>
      </c>
      <c r="T1757" s="116">
        <v>5.4268470032355125E-2</v>
      </c>
      <c r="U1757" s="116">
        <v>-0.53960725326123293</v>
      </c>
      <c r="V1757" s="116">
        <v>0.71117565623350587</v>
      </c>
      <c r="W1757" s="40">
        <v>-0.54428920670085901</v>
      </c>
    </row>
    <row r="1758" spans="1:23" ht="19">
      <c r="A1758" s="85">
        <v>756</v>
      </c>
      <c r="B1758" s="116">
        <v>0.4724190354715585</v>
      </c>
      <c r="C1758" s="116">
        <v>0.41266053961623927</v>
      </c>
      <c r="D1758" s="116">
        <v>0.33162503160872325</v>
      </c>
      <c r="E1758" s="116">
        <v>0.64179664437427175</v>
      </c>
      <c r="F1758" s="116">
        <v>0.90479298515640427</v>
      </c>
      <c r="G1758" s="116">
        <v>0.4395272954438243</v>
      </c>
      <c r="H1758" s="116">
        <v>0.93511986267137548</v>
      </c>
      <c r="I1758" s="116">
        <v>0.49930717974601246</v>
      </c>
      <c r="J1758" s="116">
        <v>2.0870734282412151E-3</v>
      </c>
      <c r="K1758" s="48">
        <v>0.37584175285099741</v>
      </c>
      <c r="M1758" s="41">
        <v>756</v>
      </c>
      <c r="N1758" s="116" cm="1">
        <f t="array" ref="N1758:W1758">(TRANSPOSE(MMULT(幕後結果!$AB$37:$AK$46, TRANSPOSE(N757:W757))))</f>
        <v>-1.9274331365225759</v>
      </c>
      <c r="O1758" s="116">
        <v>-0.84691748806480582</v>
      </c>
      <c r="P1758" s="116">
        <v>-1.8172480452213093</v>
      </c>
      <c r="Q1758" s="116">
        <v>-1.2631361348715566</v>
      </c>
      <c r="R1758" s="116">
        <v>-1.7462253290304846</v>
      </c>
      <c r="S1758" s="116">
        <v>-2.2401206510679215</v>
      </c>
      <c r="T1758" s="116">
        <v>-1.3676333429917782</v>
      </c>
      <c r="U1758" s="116">
        <v>-0.33998529162538149</v>
      </c>
      <c r="V1758" s="116">
        <v>-2.7537955784243895</v>
      </c>
      <c r="W1758" s="40">
        <v>-1.8710685820641726E-2</v>
      </c>
    </row>
    <row r="1759" spans="1:23" ht="19">
      <c r="A1759" s="85">
        <v>757</v>
      </c>
      <c r="B1759" s="116">
        <v>0.90056907598604696</v>
      </c>
      <c r="C1759" s="116">
        <v>0.72007129945073345</v>
      </c>
      <c r="D1759" s="116">
        <v>0.50674278775977788</v>
      </c>
      <c r="E1759" s="116">
        <v>0.81686569468003678</v>
      </c>
      <c r="F1759" s="116">
        <v>9.014475272398137E-2</v>
      </c>
      <c r="G1759" s="116">
        <v>0.88156520690247109</v>
      </c>
      <c r="H1759" s="116">
        <v>0.43848188804421562</v>
      </c>
      <c r="I1759" s="116">
        <v>0.38465245244922719</v>
      </c>
      <c r="J1759" s="116">
        <v>0.24678975223241895</v>
      </c>
      <c r="K1759" s="48">
        <v>0.56017905811606328</v>
      </c>
      <c r="M1759" s="41">
        <v>757</v>
      </c>
      <c r="N1759" s="116" cm="1">
        <f t="array" ref="N1759:W1759">(TRANSPOSE(MMULT(幕後結果!$AB$37:$AK$46, TRANSPOSE(N758:W758))))</f>
        <v>0.40871336188720342</v>
      </c>
      <c r="O1759" s="116">
        <v>-1.1239802426236876</v>
      </c>
      <c r="P1759" s="116">
        <v>-0.91864193376203973</v>
      </c>
      <c r="Q1759" s="116">
        <v>-0.97857450250876576</v>
      </c>
      <c r="R1759" s="116">
        <v>-0.89383429895978828</v>
      </c>
      <c r="S1759" s="116">
        <v>-0.5252533784798965</v>
      </c>
      <c r="T1759" s="116">
        <v>-1.0649807485521354</v>
      </c>
      <c r="U1759" s="116">
        <v>-1.3463793316606321</v>
      </c>
      <c r="V1759" s="116">
        <v>-0.85330631455640815</v>
      </c>
      <c r="W1759" s="40">
        <v>-1.1217189540661252</v>
      </c>
    </row>
    <row r="1760" spans="1:23" ht="19">
      <c r="A1760" s="85">
        <v>758</v>
      </c>
      <c r="B1760" s="116">
        <v>0.27198015062877823</v>
      </c>
      <c r="C1760" s="116">
        <v>0.14669340178614254</v>
      </c>
      <c r="D1760" s="116">
        <v>0.79951853002436857</v>
      </c>
      <c r="E1760" s="116">
        <v>0.92890448016496618</v>
      </c>
      <c r="F1760" s="116">
        <v>0.6778536925840688</v>
      </c>
      <c r="G1760" s="116">
        <v>0.53213962351575339</v>
      </c>
      <c r="H1760" s="116">
        <v>0.67221433849081702</v>
      </c>
      <c r="I1760" s="116">
        <v>0.93198947135368626</v>
      </c>
      <c r="J1760" s="116">
        <v>0.1200857329345002</v>
      </c>
      <c r="K1760" s="48">
        <v>0.91222029749237943</v>
      </c>
      <c r="M1760" s="41">
        <v>758</v>
      </c>
      <c r="N1760" s="116" cm="1">
        <f t="array" ref="N1760:W1760">(TRANSPOSE(MMULT(幕後結果!$AB$37:$AK$46, TRANSPOSE(N759:W759))))</f>
        <v>-1.607620237021429</v>
      </c>
      <c r="O1760" s="116">
        <v>-2.0076456421484137</v>
      </c>
      <c r="P1760" s="116">
        <v>-1.3193660042121917</v>
      </c>
      <c r="Q1760" s="116">
        <v>-0.1418217249871202</v>
      </c>
      <c r="R1760" s="116">
        <v>-0.64329504791594572</v>
      </c>
      <c r="S1760" s="116">
        <v>-2.2967235115068347</v>
      </c>
      <c r="T1760" s="116">
        <v>-0.7544435659709553</v>
      </c>
      <c r="U1760" s="116">
        <v>-0.12669362568682915</v>
      </c>
      <c r="V1760" s="116">
        <v>-1.7315320736427029</v>
      </c>
      <c r="W1760" s="40">
        <v>0.50532608508072607</v>
      </c>
    </row>
    <row r="1761" spans="1:23" ht="19">
      <c r="A1761" s="85">
        <v>759</v>
      </c>
      <c r="B1761" s="116">
        <v>0.16930304539880581</v>
      </c>
      <c r="C1761" s="116">
        <v>0.39082207512775824</v>
      </c>
      <c r="D1761" s="116">
        <v>0.66654881249821218</v>
      </c>
      <c r="E1761" s="116">
        <v>0.49916052260898636</v>
      </c>
      <c r="F1761" s="116">
        <v>0.57974986426226782</v>
      </c>
      <c r="G1761" s="116">
        <v>0.81301617354979894</v>
      </c>
      <c r="H1761" s="116">
        <v>0.13442223675501541</v>
      </c>
      <c r="I1761" s="116">
        <v>0.46517775181840526</v>
      </c>
      <c r="J1761" s="116">
        <v>0.44389289818696098</v>
      </c>
      <c r="K1761" s="48">
        <v>0.74667986076304249</v>
      </c>
      <c r="M1761" s="41">
        <v>759</v>
      </c>
      <c r="N1761" s="116" cm="1">
        <f t="array" ref="N1761:W1761">(TRANSPOSE(MMULT(幕後結果!$AB$37:$AK$46, TRANSPOSE(N760:W760))))</f>
        <v>-0.41904797756534284</v>
      </c>
      <c r="O1761" s="116">
        <v>1.1482045588393837</v>
      </c>
      <c r="P1761" s="116">
        <v>-0.44495163657053338</v>
      </c>
      <c r="Q1761" s="116">
        <v>-0.44706791999720052</v>
      </c>
      <c r="R1761" s="116">
        <v>-4.1313642023336733E-2</v>
      </c>
      <c r="S1761" s="116">
        <v>0.95171156822354352</v>
      </c>
      <c r="T1761" s="116">
        <v>-0.46047977480781638</v>
      </c>
      <c r="U1761" s="116">
        <v>-0.41888846568001675</v>
      </c>
      <c r="V1761" s="116">
        <v>0.55746163989763697</v>
      </c>
      <c r="W1761" s="40">
        <v>0.31651145245251333</v>
      </c>
    </row>
    <row r="1762" spans="1:23" ht="19">
      <c r="A1762" s="85">
        <v>760</v>
      </c>
      <c r="B1762" s="116">
        <v>7.4636234467517104E-2</v>
      </c>
      <c r="C1762" s="116">
        <v>0.67177970523143271</v>
      </c>
      <c r="D1762" s="116">
        <v>0.27189091451240999</v>
      </c>
      <c r="E1762" s="116">
        <v>0.18985728342629615</v>
      </c>
      <c r="F1762" s="116">
        <v>0.46384143524590016</v>
      </c>
      <c r="G1762" s="116">
        <v>0.65443200349998709</v>
      </c>
      <c r="H1762" s="116">
        <v>0.57033838141123572</v>
      </c>
      <c r="I1762" s="116">
        <v>0.66252690036040152</v>
      </c>
      <c r="J1762" s="116">
        <v>0.87631935357889068</v>
      </c>
      <c r="K1762" s="48">
        <v>5.3645414402912817E-2</v>
      </c>
      <c r="M1762" s="41">
        <v>760</v>
      </c>
      <c r="N1762" s="116" cm="1">
        <f t="array" ref="N1762:W1762">(TRANSPOSE(MMULT(幕後結果!$AB$37:$AK$46, TRANSPOSE(N761:W761))))</f>
        <v>0.23968217889078622</v>
      </c>
      <c r="O1762" s="116">
        <v>-1.1924744306845292</v>
      </c>
      <c r="P1762" s="116">
        <v>-0.20955432296315935</v>
      </c>
      <c r="Q1762" s="116">
        <v>-0.16293522034758223</v>
      </c>
      <c r="R1762" s="116">
        <v>-2.2043550058242323</v>
      </c>
      <c r="S1762" s="116">
        <v>0.14151308386538741</v>
      </c>
      <c r="T1762" s="116">
        <v>-4.5794816293646623E-2</v>
      </c>
      <c r="U1762" s="116">
        <v>-0.40429689407058322</v>
      </c>
      <c r="V1762" s="116">
        <v>-0.90442483886732838</v>
      </c>
      <c r="W1762" s="40">
        <v>-0.73092626777753855</v>
      </c>
    </row>
    <row r="1763" spans="1:23" ht="19">
      <c r="A1763" s="85">
        <v>761</v>
      </c>
      <c r="B1763" s="116">
        <v>0.77940531773986299</v>
      </c>
      <c r="C1763" s="116">
        <v>0.61699652706912889</v>
      </c>
      <c r="D1763" s="116">
        <v>0.45610189736686046</v>
      </c>
      <c r="E1763" s="116">
        <v>0.826135234667698</v>
      </c>
      <c r="F1763" s="116">
        <v>0.91653300057570131</v>
      </c>
      <c r="G1763" s="116">
        <v>0.87409191252150187</v>
      </c>
      <c r="H1763" s="116">
        <v>0.51183836487227685</v>
      </c>
      <c r="I1763" s="116">
        <v>0.68953428962188967</v>
      </c>
      <c r="J1763" s="116">
        <v>0.62176206082935592</v>
      </c>
      <c r="K1763" s="48">
        <v>0.71304809380687684</v>
      </c>
      <c r="M1763" s="41">
        <v>761</v>
      </c>
      <c r="N1763" s="116" cm="1">
        <f t="array" ref="N1763:W1763">(TRANSPOSE(MMULT(幕後結果!$AB$37:$AK$46, TRANSPOSE(N762:W762))))</f>
        <v>-2.2717394542251674</v>
      </c>
      <c r="O1763" s="116">
        <v>-2.2253868760214455</v>
      </c>
      <c r="P1763" s="116">
        <v>-1.359580865590245</v>
      </c>
      <c r="Q1763" s="116">
        <v>-0.26646357292559092</v>
      </c>
      <c r="R1763" s="116">
        <v>-0.21229783102125144</v>
      </c>
      <c r="S1763" s="116">
        <v>-0.84366491610193406</v>
      </c>
      <c r="T1763" s="116">
        <v>0.24271964688368361</v>
      </c>
      <c r="U1763" s="116">
        <v>0.83131961896462458</v>
      </c>
      <c r="V1763" s="116">
        <v>0.22448195478365535</v>
      </c>
      <c r="W1763" s="40">
        <v>-0.71332779776538158</v>
      </c>
    </row>
    <row r="1764" spans="1:23" ht="19">
      <c r="A1764" s="85">
        <v>762</v>
      </c>
      <c r="B1764" s="116">
        <v>0.41445048657437011</v>
      </c>
      <c r="C1764" s="116">
        <v>0.72512963765326099</v>
      </c>
      <c r="D1764" s="116">
        <v>0.12655904495390335</v>
      </c>
      <c r="E1764" s="116">
        <v>0.31877890012667676</v>
      </c>
      <c r="F1764" s="116">
        <v>0.50173433853069893</v>
      </c>
      <c r="G1764" s="116">
        <v>0.72109079631287698</v>
      </c>
      <c r="H1764" s="116">
        <v>0.96348893341120845</v>
      </c>
      <c r="I1764" s="116">
        <v>0.29465784179041066</v>
      </c>
      <c r="J1764" s="116">
        <v>0.12017794776245561</v>
      </c>
      <c r="K1764" s="48">
        <v>0.62263796448123077</v>
      </c>
      <c r="M1764" s="41">
        <v>762</v>
      </c>
      <c r="N1764" s="116" cm="1">
        <f t="array" ref="N1764:W1764">(TRANSPOSE(MMULT(幕後結果!$AB$37:$AK$46, TRANSPOSE(N763:W763))))</f>
        <v>-6.5750198722059477E-2</v>
      </c>
      <c r="O1764" s="116">
        <v>-0.272924175585604</v>
      </c>
      <c r="P1764" s="116">
        <v>1.040314377284727</v>
      </c>
      <c r="Q1764" s="116">
        <v>-1.1555174852100285</v>
      </c>
      <c r="R1764" s="116">
        <v>-5.7818096263873603E-2</v>
      </c>
      <c r="S1764" s="116">
        <v>0.59408866148136519</v>
      </c>
      <c r="T1764" s="116">
        <v>-1.4863686714950606</v>
      </c>
      <c r="U1764" s="116">
        <v>-0.17435506796309222</v>
      </c>
      <c r="V1764" s="116">
        <v>-0.59293855815549235</v>
      </c>
      <c r="W1764" s="40">
        <v>-1.4936119178399583</v>
      </c>
    </row>
    <row r="1765" spans="1:23" ht="19">
      <c r="A1765" s="85">
        <v>763</v>
      </c>
      <c r="B1765" s="116">
        <v>0.49528688324825332</v>
      </c>
      <c r="C1765" s="116">
        <v>0.53274798887245534</v>
      </c>
      <c r="D1765" s="116">
        <v>0.63809116396923615</v>
      </c>
      <c r="E1765" s="116">
        <v>0.98073990562513691</v>
      </c>
      <c r="F1765" s="116">
        <v>0.15803505718366462</v>
      </c>
      <c r="G1765" s="116">
        <v>0.62338290977618338</v>
      </c>
      <c r="H1765" s="116">
        <v>0.91755469843835402</v>
      </c>
      <c r="I1765" s="116">
        <v>0.8507893721749149</v>
      </c>
      <c r="J1765" s="116">
        <v>0.71871157460144008</v>
      </c>
      <c r="K1765" s="48">
        <v>5.8446153226056285E-2</v>
      </c>
      <c r="M1765" s="41">
        <v>763</v>
      </c>
      <c r="N1765" s="116" cm="1">
        <f t="array" ref="N1765:W1765">(TRANSPOSE(MMULT(幕後結果!$AB$37:$AK$46, TRANSPOSE(N764:W764))))</f>
        <v>0.66358479490231537</v>
      </c>
      <c r="O1765" s="116">
        <v>0.94387524233596121</v>
      </c>
      <c r="P1765" s="116">
        <v>-0.65408688843207718</v>
      </c>
      <c r="Q1765" s="116">
        <v>0.76355710588231762</v>
      </c>
      <c r="R1765" s="116">
        <v>-0.59626477481533879</v>
      </c>
      <c r="S1765" s="116">
        <v>-0.34747598220188203</v>
      </c>
      <c r="T1765" s="116">
        <v>0.70991863692727919</v>
      </c>
      <c r="U1765" s="116">
        <v>0.41436958472781638</v>
      </c>
      <c r="V1765" s="116">
        <v>0.28890341946605563</v>
      </c>
      <c r="W1765" s="40">
        <v>-0.12053125839491929</v>
      </c>
    </row>
    <row r="1766" spans="1:23" ht="19">
      <c r="A1766" s="85">
        <v>764</v>
      </c>
      <c r="B1766" s="116">
        <v>0.81799583204852566</v>
      </c>
      <c r="C1766" s="116">
        <v>6.1722319020314664E-2</v>
      </c>
      <c r="D1766" s="116">
        <v>0.4244414821232354</v>
      </c>
      <c r="E1766" s="116">
        <v>0.30023220216728919</v>
      </c>
      <c r="F1766" s="116">
        <v>9.1534941795258673E-2</v>
      </c>
      <c r="G1766" s="116">
        <v>0.33340872343852768</v>
      </c>
      <c r="H1766" s="116">
        <v>0.52539272825852135</v>
      </c>
      <c r="I1766" s="116">
        <v>0.20545056660298799</v>
      </c>
      <c r="J1766" s="116">
        <v>0.9934937368415151</v>
      </c>
      <c r="K1766" s="48">
        <v>0.68437891521400185</v>
      </c>
      <c r="M1766" s="41">
        <v>764</v>
      </c>
      <c r="N1766" s="116" cm="1">
        <f t="array" ref="N1766:W1766">(TRANSPOSE(MMULT(幕後結果!$AB$37:$AK$46, TRANSPOSE(N765:W765))))</f>
        <v>-0.78587280913306412</v>
      </c>
      <c r="O1766" s="116">
        <v>0.740932037920075</v>
      </c>
      <c r="P1766" s="116">
        <v>-7.2731163077369584E-2</v>
      </c>
      <c r="Q1766" s="116">
        <v>1.4163123031458968</v>
      </c>
      <c r="R1766" s="116">
        <v>-0.47106777305336445</v>
      </c>
      <c r="S1766" s="116">
        <v>-1.2651502471507357</v>
      </c>
      <c r="T1766" s="116">
        <v>-0.23456002532891407</v>
      </c>
      <c r="U1766" s="116">
        <v>-0.75420693461754795</v>
      </c>
      <c r="V1766" s="116">
        <v>-0.88462753037526776</v>
      </c>
      <c r="W1766" s="40">
        <v>-1.0520197930832675</v>
      </c>
    </row>
    <row r="1767" spans="1:23" ht="19">
      <c r="A1767" s="85">
        <v>765</v>
      </c>
      <c r="B1767" s="116">
        <v>0.17322986714370625</v>
      </c>
      <c r="C1767" s="116">
        <v>0.27560028571395478</v>
      </c>
      <c r="D1767" s="116">
        <v>0.83520966248993456</v>
      </c>
      <c r="E1767" s="116">
        <v>0.68829439245241986</v>
      </c>
      <c r="F1767" s="116">
        <v>0.3702686901300567</v>
      </c>
      <c r="G1767" s="116">
        <v>0.18472650567535776</v>
      </c>
      <c r="H1767" s="116">
        <v>0.76582569300400993</v>
      </c>
      <c r="I1767" s="116">
        <v>0.77668600211989269</v>
      </c>
      <c r="J1767" s="116">
        <v>0.96868452510842928</v>
      </c>
      <c r="K1767" s="48">
        <v>0.93619634191161372</v>
      </c>
      <c r="M1767" s="41">
        <v>765</v>
      </c>
      <c r="N1767" s="116" cm="1">
        <f t="array" ref="N1767:W1767">(TRANSPOSE(MMULT(幕後結果!$AB$37:$AK$46, TRANSPOSE(N766:W766))))</f>
        <v>0.71658651455421163</v>
      </c>
      <c r="O1767" s="116">
        <v>-0.13301672994169744</v>
      </c>
      <c r="P1767" s="116">
        <v>-0.26561740239671566</v>
      </c>
      <c r="Q1767" s="116">
        <v>-0.35976616085485658</v>
      </c>
      <c r="R1767" s="116">
        <v>0.57118095773853694</v>
      </c>
      <c r="S1767" s="116">
        <v>0.99527298176172707</v>
      </c>
      <c r="T1767" s="116">
        <v>-0.95310863565137272</v>
      </c>
      <c r="U1767" s="116">
        <v>0.53121190024056564</v>
      </c>
      <c r="V1767" s="116">
        <v>-1.0113216653397927E-3</v>
      </c>
      <c r="W1767" s="40">
        <v>8.904986258231784E-2</v>
      </c>
    </row>
    <row r="1768" spans="1:23" ht="19">
      <c r="A1768" s="85">
        <v>766</v>
      </c>
      <c r="B1768" s="116">
        <v>0.21551993177573925</v>
      </c>
      <c r="C1768" s="116">
        <v>0.9252099389921411</v>
      </c>
      <c r="D1768" s="116">
        <v>0.97265872547085919</v>
      </c>
      <c r="E1768" s="116">
        <v>0.66735015904064388</v>
      </c>
      <c r="F1768" s="116">
        <v>0.35716285141484794</v>
      </c>
      <c r="G1768" s="116">
        <v>0.76095163152811729</v>
      </c>
      <c r="H1768" s="116">
        <v>0.22808399065392626</v>
      </c>
      <c r="I1768" s="116">
        <v>0.61793044331452274</v>
      </c>
      <c r="J1768" s="116">
        <v>0.16505268867017198</v>
      </c>
      <c r="K1768" s="48">
        <v>0.13707582385449468</v>
      </c>
      <c r="M1768" s="41">
        <v>766</v>
      </c>
      <c r="N1768" s="116" cm="1">
        <f t="array" ref="N1768:W1768">(TRANSPOSE(MMULT(幕後結果!$AB$37:$AK$46, TRANSPOSE(N767:W767))))</f>
        <v>-0.35948393899471515</v>
      </c>
      <c r="O1768" s="116">
        <v>-0.43097793408753748</v>
      </c>
      <c r="P1768" s="116">
        <v>-0.58311739828769316</v>
      </c>
      <c r="Q1768" s="116">
        <v>-1.1473041523751699</v>
      </c>
      <c r="R1768" s="116">
        <v>-0.61308319230065023</v>
      </c>
      <c r="S1768" s="116">
        <v>-7.5084363926774478E-2</v>
      </c>
      <c r="T1768" s="116">
        <v>-0.51230446932097862</v>
      </c>
      <c r="U1768" s="116">
        <v>-2.6115503023689124</v>
      </c>
      <c r="V1768" s="116">
        <v>-0.90555475307743394</v>
      </c>
      <c r="W1768" s="40">
        <v>-0.19451178884417675</v>
      </c>
    </row>
    <row r="1769" spans="1:23" ht="19">
      <c r="A1769" s="85">
        <v>767</v>
      </c>
      <c r="B1769" s="116">
        <v>0.97512077459044888</v>
      </c>
      <c r="C1769" s="116">
        <v>0.9945538451123388</v>
      </c>
      <c r="D1769" s="116">
        <v>0.62176144130926736</v>
      </c>
      <c r="E1769" s="116">
        <v>0.58279649480915419</v>
      </c>
      <c r="F1769" s="116">
        <v>0.57993642613768559</v>
      </c>
      <c r="G1769" s="116">
        <v>3.048414807076627E-2</v>
      </c>
      <c r="H1769" s="116">
        <v>0.26934003671101947</v>
      </c>
      <c r="I1769" s="116">
        <v>0.5771971666330884</v>
      </c>
      <c r="J1769" s="116">
        <v>0.3100824608440047</v>
      </c>
      <c r="K1769" s="48">
        <v>0.615566316193771</v>
      </c>
      <c r="M1769" s="41">
        <v>767</v>
      </c>
      <c r="N1769" s="116" cm="1">
        <f t="array" ref="N1769:W1769">(TRANSPOSE(MMULT(幕後結果!$AB$37:$AK$46, TRANSPOSE(N768:W768))))</f>
        <v>0.61422646928677982</v>
      </c>
      <c r="O1769" s="116">
        <v>-1.5291885538862258</v>
      </c>
      <c r="P1769" s="116">
        <v>-0.27381452912547505</v>
      </c>
      <c r="Q1769" s="116">
        <v>0.8142943472571571</v>
      </c>
      <c r="R1769" s="116">
        <v>0.7453407859616773</v>
      </c>
      <c r="S1769" s="116">
        <v>8.2733921962862098E-2</v>
      </c>
      <c r="T1769" s="116">
        <v>1.4750376484983692</v>
      </c>
      <c r="U1769" s="116">
        <v>0.46544123053948261</v>
      </c>
      <c r="V1769" s="116">
        <v>-0.65100334469310506</v>
      </c>
      <c r="W1769" s="40">
        <v>0.90819900003427545</v>
      </c>
    </row>
    <row r="1770" spans="1:23" ht="19">
      <c r="A1770" s="85">
        <v>768</v>
      </c>
      <c r="B1770" s="116">
        <v>0.74604280672710588</v>
      </c>
      <c r="C1770" s="116">
        <v>0.51942465554375317</v>
      </c>
      <c r="D1770" s="116">
        <v>0.15386310299475547</v>
      </c>
      <c r="E1770" s="116">
        <v>4.4889159626859909E-2</v>
      </c>
      <c r="F1770" s="116">
        <v>0.38704469706964462</v>
      </c>
      <c r="G1770" s="116">
        <v>0.44053944757162511</v>
      </c>
      <c r="H1770" s="116">
        <v>0.12319849908312008</v>
      </c>
      <c r="I1770" s="116">
        <v>0.1781099773604371</v>
      </c>
      <c r="J1770" s="116">
        <v>0.89844252810758607</v>
      </c>
      <c r="K1770" s="48">
        <v>0.86641905200833991</v>
      </c>
      <c r="M1770" s="41">
        <v>768</v>
      </c>
      <c r="N1770" s="116" cm="1">
        <f t="array" ref="N1770:W1770">(TRANSPOSE(MMULT(幕後結果!$AB$37:$AK$46, TRANSPOSE(N769:W769))))</f>
        <v>-1.3722292245619345</v>
      </c>
      <c r="O1770" s="116">
        <v>-0.65225201871887006</v>
      </c>
      <c r="P1770" s="116">
        <v>0.26127692100434097</v>
      </c>
      <c r="Q1770" s="116">
        <v>1.5496951057971808</v>
      </c>
      <c r="R1770" s="116">
        <v>-1.244962035049471</v>
      </c>
      <c r="S1770" s="116">
        <v>0.24170924530489321</v>
      </c>
      <c r="T1770" s="116">
        <v>1.8521263529864562</v>
      </c>
      <c r="U1770" s="116">
        <v>-0.1223582577056887</v>
      </c>
      <c r="V1770" s="116">
        <v>0.76813541837775712</v>
      </c>
      <c r="W1770" s="40">
        <v>-0.41955655798500407</v>
      </c>
    </row>
    <row r="1771" spans="1:23" ht="19">
      <c r="A1771" s="85">
        <v>769</v>
      </c>
      <c r="B1771" s="116">
        <v>0.85259234353966318</v>
      </c>
      <c r="C1771" s="116">
        <v>0.59372493056853859</v>
      </c>
      <c r="D1771" s="116">
        <v>0.18208259096438373</v>
      </c>
      <c r="E1771" s="116">
        <v>0.86708722455089826</v>
      </c>
      <c r="F1771" s="116">
        <v>0.41240919131458686</v>
      </c>
      <c r="G1771" s="116">
        <v>0.66904882264976262</v>
      </c>
      <c r="H1771" s="116">
        <v>0.76324512665858424</v>
      </c>
      <c r="I1771" s="116">
        <v>0.66879230982101201</v>
      </c>
      <c r="J1771" s="116">
        <v>0.70109839546704866</v>
      </c>
      <c r="K1771" s="48">
        <v>0.4960066136367447</v>
      </c>
      <c r="M1771" s="41">
        <v>769</v>
      </c>
      <c r="N1771" s="116" cm="1">
        <f t="array" ref="N1771:W1771">(TRANSPOSE(MMULT(幕後結果!$AB$37:$AK$46, TRANSPOSE(N770:W770))))</f>
        <v>0.50080315294970734</v>
      </c>
      <c r="O1771" s="116">
        <v>-0.53509633292725833</v>
      </c>
      <c r="P1771" s="116">
        <v>-0.7240825724867499</v>
      </c>
      <c r="Q1771" s="116">
        <v>-0.55428143996753876</v>
      </c>
      <c r="R1771" s="116">
        <v>-0.28922993703139777</v>
      </c>
      <c r="S1771" s="116">
        <v>0.76703147288074358</v>
      </c>
      <c r="T1771" s="116">
        <v>0.89504821339054508</v>
      </c>
      <c r="U1771" s="116">
        <v>1.294741751648866</v>
      </c>
      <c r="V1771" s="116">
        <v>0.74245350012603739</v>
      </c>
      <c r="W1771" s="40">
        <v>-0.32389476396939876</v>
      </c>
    </row>
    <row r="1772" spans="1:23" ht="19">
      <c r="A1772" s="85">
        <v>770</v>
      </c>
      <c r="B1772" s="116">
        <v>0.47302431528831845</v>
      </c>
      <c r="C1772" s="116">
        <v>0.38198589571302843</v>
      </c>
      <c r="D1772" s="116">
        <v>0.81066956878841157</v>
      </c>
      <c r="E1772" s="116">
        <v>0.82192278092590221</v>
      </c>
      <c r="F1772" s="116">
        <v>0.58358016922914091</v>
      </c>
      <c r="G1772" s="116">
        <v>0.39514703278627361</v>
      </c>
      <c r="H1772" s="116">
        <v>0.79465532496245483</v>
      </c>
      <c r="I1772" s="116">
        <v>0.72173771310647394</v>
      </c>
      <c r="J1772" s="116">
        <v>0.15050236447648424</v>
      </c>
      <c r="K1772" s="48">
        <v>0.75638528136364669</v>
      </c>
      <c r="M1772" s="41">
        <v>770</v>
      </c>
      <c r="N1772" s="116" cm="1">
        <f t="array" ref="N1772:W1772">(TRANSPOSE(MMULT(幕後結果!$AB$37:$AK$46, TRANSPOSE(N771:W771))))</f>
        <v>-0.88545785506035679</v>
      </c>
      <c r="O1772" s="116">
        <v>0.7856723032881312</v>
      </c>
      <c r="P1772" s="116">
        <v>-1.1634411935459537</v>
      </c>
      <c r="Q1772" s="116">
        <v>0.24801800005450853</v>
      </c>
      <c r="R1772" s="116">
        <v>-0.66769572882480954</v>
      </c>
      <c r="S1772" s="116">
        <v>1.1200791305348534</v>
      </c>
      <c r="T1772" s="116">
        <v>3.8627289331218312E-2</v>
      </c>
      <c r="U1772" s="116">
        <v>-0.63749349808089972</v>
      </c>
      <c r="V1772" s="116">
        <v>-0.31416842514543958</v>
      </c>
      <c r="W1772" s="40">
        <v>1.2281244122755295</v>
      </c>
    </row>
    <row r="1773" spans="1:23" ht="19">
      <c r="A1773" s="85">
        <v>771</v>
      </c>
      <c r="B1773" s="116">
        <v>0.99908410791499525</v>
      </c>
      <c r="C1773" s="116">
        <v>0.56910699826218392</v>
      </c>
      <c r="D1773" s="116">
        <v>0.10797436018836892</v>
      </c>
      <c r="E1773" s="116">
        <v>0.83730675594777138</v>
      </c>
      <c r="F1773" s="116">
        <v>6.9980240906617475E-2</v>
      </c>
      <c r="G1773" s="116">
        <v>0.13609993902320339</v>
      </c>
      <c r="H1773" s="116">
        <v>0.8006519357358437</v>
      </c>
      <c r="I1773" s="116">
        <v>0.59506219752351819</v>
      </c>
      <c r="J1773" s="116">
        <v>0.62874944726418147</v>
      </c>
      <c r="K1773" s="48">
        <v>0.25722645862871052</v>
      </c>
      <c r="M1773" s="41">
        <v>771</v>
      </c>
      <c r="N1773" s="116" cm="1">
        <f t="array" ref="N1773:W1773">(TRANSPOSE(MMULT(幕後結果!$AB$37:$AK$46, TRANSPOSE(N772:W772))))</f>
        <v>1.5650749171640139</v>
      </c>
      <c r="O1773" s="116">
        <v>0.28108446231523976</v>
      </c>
      <c r="P1773" s="116">
        <v>0.36834884340972052</v>
      </c>
      <c r="Q1773" s="116">
        <v>0.98092741342131684</v>
      </c>
      <c r="R1773" s="116">
        <v>1.3472946274523325</v>
      </c>
      <c r="S1773" s="116">
        <v>-1.2728263139911851</v>
      </c>
      <c r="T1773" s="116">
        <v>1.0261960522648728</v>
      </c>
      <c r="U1773" s="116">
        <v>1.0724236450905895</v>
      </c>
      <c r="V1773" s="116">
        <v>-1.0193172426816683</v>
      </c>
      <c r="W1773" s="40">
        <v>0.80497214008936224</v>
      </c>
    </row>
    <row r="1774" spans="1:23" ht="19">
      <c r="A1774" s="85">
        <v>772</v>
      </c>
      <c r="B1774" s="116">
        <v>0.24204346655981546</v>
      </c>
      <c r="C1774" s="116">
        <v>0.58469467412255161</v>
      </c>
      <c r="D1774" s="116">
        <v>0.61530230461393898</v>
      </c>
      <c r="E1774" s="116">
        <v>0.67653811124696817</v>
      </c>
      <c r="F1774" s="116">
        <v>0.87647482995733506</v>
      </c>
      <c r="G1774" s="116">
        <v>0.71737675984899019</v>
      </c>
      <c r="H1774" s="116">
        <v>0.63353543052078765</v>
      </c>
      <c r="I1774" s="116">
        <v>0.44624435060643486</v>
      </c>
      <c r="J1774" s="116">
        <v>0.7303607076100409</v>
      </c>
      <c r="K1774" s="48">
        <v>0.77209103264558188</v>
      </c>
      <c r="M1774" s="41">
        <v>772</v>
      </c>
      <c r="N1774" s="116" cm="1">
        <f t="array" ref="N1774:W1774">(TRANSPOSE(MMULT(幕後結果!$AB$37:$AK$46, TRANSPOSE(N773:W773))))</f>
        <v>0.10546079369930961</v>
      </c>
      <c r="O1774" s="116">
        <v>-0.20388518599517075</v>
      </c>
      <c r="P1774" s="116">
        <v>0.64400642022148757</v>
      </c>
      <c r="Q1774" s="116">
        <v>-0.47976508660743494</v>
      </c>
      <c r="R1774" s="116">
        <v>0.60678622687596939</v>
      </c>
      <c r="S1774" s="116">
        <v>0.21156225050553393</v>
      </c>
      <c r="T1774" s="116">
        <v>-0.74638663050680421</v>
      </c>
      <c r="U1774" s="116">
        <v>0.16588750267243291</v>
      </c>
      <c r="V1774" s="116">
        <v>3.9962216416258078E-2</v>
      </c>
      <c r="W1774" s="40">
        <v>0.20705293008330669</v>
      </c>
    </row>
    <row r="1775" spans="1:23" ht="19">
      <c r="A1775" s="85">
        <v>773</v>
      </c>
      <c r="B1775" s="116">
        <v>0.66751455990977338</v>
      </c>
      <c r="C1775" s="116">
        <v>0.20067348526290862</v>
      </c>
      <c r="D1775" s="116">
        <v>0.49087156428979939</v>
      </c>
      <c r="E1775" s="116">
        <v>0.57489003076080314</v>
      </c>
      <c r="F1775" s="116">
        <v>0.88310436141732684</v>
      </c>
      <c r="G1775" s="116">
        <v>0.82719253813072791</v>
      </c>
      <c r="H1775" s="116">
        <v>0.82937039356624553</v>
      </c>
      <c r="I1775" s="116">
        <v>0.70497155837916847</v>
      </c>
      <c r="J1775" s="116">
        <v>0.70590835023365894</v>
      </c>
      <c r="K1775" s="48">
        <v>0.19987784365212335</v>
      </c>
      <c r="M1775" s="41">
        <v>773</v>
      </c>
      <c r="N1775" s="116" cm="1">
        <f t="array" ref="N1775:W1775">(TRANSPOSE(MMULT(幕後結果!$AB$37:$AK$46, TRANSPOSE(N774:W774))))</f>
        <v>-0.18947468801436193</v>
      </c>
      <c r="O1775" s="116">
        <v>-0.5149257624164264</v>
      </c>
      <c r="P1775" s="116">
        <v>-1.1356958324661433</v>
      </c>
      <c r="Q1775" s="116">
        <v>0.83740205491560449</v>
      </c>
      <c r="R1775" s="116">
        <v>-0.43203812781759587</v>
      </c>
      <c r="S1775" s="116">
        <v>-1.4945527163944092</v>
      </c>
      <c r="T1775" s="116">
        <v>0.28118174797985451</v>
      </c>
      <c r="U1775" s="116">
        <v>-0.24941800862070831</v>
      </c>
      <c r="V1775" s="116">
        <v>6.0987947052248276E-2</v>
      </c>
      <c r="W1775" s="40">
        <v>0.32002328377045708</v>
      </c>
    </row>
    <row r="1776" spans="1:23" ht="19">
      <c r="A1776" s="85">
        <v>774</v>
      </c>
      <c r="B1776" s="116">
        <v>0.90823245932445684</v>
      </c>
      <c r="C1776" s="116">
        <v>0.24686830151046868</v>
      </c>
      <c r="D1776" s="116">
        <v>0.96051627182459964</v>
      </c>
      <c r="E1776" s="116">
        <v>0.62541637327609223</v>
      </c>
      <c r="F1776" s="116">
        <v>0.16329642166894831</v>
      </c>
      <c r="G1776" s="116">
        <v>0.91325572699141055</v>
      </c>
      <c r="H1776" s="116">
        <v>0.89026691344936704</v>
      </c>
      <c r="I1776" s="116">
        <v>0.45830094597637672</v>
      </c>
      <c r="J1776" s="116">
        <v>0.44815551031488354</v>
      </c>
      <c r="K1776" s="48">
        <v>0.43596155015938409</v>
      </c>
      <c r="M1776" s="41">
        <v>774</v>
      </c>
      <c r="N1776" s="116" cm="1">
        <f t="array" ref="N1776:W1776">(TRANSPOSE(MMULT(幕後結果!$AB$37:$AK$46, TRANSPOSE(N775:W775))))</f>
        <v>1.204527430364958</v>
      </c>
      <c r="O1776" s="116">
        <v>1.9931847945981354</v>
      </c>
      <c r="P1776" s="116">
        <v>1.139556914884597</v>
      </c>
      <c r="Q1776" s="116">
        <v>1.6153043154355196</v>
      </c>
      <c r="R1776" s="116">
        <v>0.31668409147582982</v>
      </c>
      <c r="S1776" s="116">
        <v>0.13987790154674151</v>
      </c>
      <c r="T1776" s="116">
        <v>0.57456026210324473</v>
      </c>
      <c r="U1776" s="116">
        <v>0.2616958884185932</v>
      </c>
      <c r="V1776" s="116">
        <v>1.5965462599143692</v>
      </c>
      <c r="W1776" s="40">
        <v>1.1065347755755515</v>
      </c>
    </row>
    <row r="1777" spans="1:23" ht="19">
      <c r="A1777" s="85">
        <v>775</v>
      </c>
      <c r="B1777" s="116">
        <v>0.60513496357147822</v>
      </c>
      <c r="C1777" s="116">
        <v>0.80344210711997999</v>
      </c>
      <c r="D1777" s="116">
        <v>0.34841264013436257</v>
      </c>
      <c r="E1777" s="116">
        <v>0.37935958683222237</v>
      </c>
      <c r="F1777" s="116">
        <v>0.30389291138159247</v>
      </c>
      <c r="G1777" s="116">
        <v>0.48939623085116635</v>
      </c>
      <c r="H1777" s="116">
        <v>0.64666631512643691</v>
      </c>
      <c r="I1777" s="116">
        <v>0.38215302480307023</v>
      </c>
      <c r="J1777" s="116">
        <v>0.13886595109279454</v>
      </c>
      <c r="K1777" s="48">
        <v>0.26375683835814479</v>
      </c>
      <c r="M1777" s="41">
        <v>775</v>
      </c>
      <c r="N1777" s="116" cm="1">
        <f t="array" ref="N1777:W1777">(TRANSPOSE(MMULT(幕後結果!$AB$37:$AK$46, TRANSPOSE(N776:W776))))</f>
        <v>0.32060883346301872</v>
      </c>
      <c r="O1777" s="116">
        <v>-8.3211741103963122E-2</v>
      </c>
      <c r="P1777" s="116">
        <v>1.9989052216328327</v>
      </c>
      <c r="Q1777" s="116">
        <v>-4.3284987486512452E-2</v>
      </c>
      <c r="R1777" s="116">
        <v>0.90384809100750552</v>
      </c>
      <c r="S1777" s="116">
        <v>1.7131833255350912</v>
      </c>
      <c r="T1777" s="116">
        <v>-0.46126166938288499</v>
      </c>
      <c r="U1777" s="116">
        <v>0.44947986389321082</v>
      </c>
      <c r="V1777" s="116">
        <v>-0.17129600232434006</v>
      </c>
      <c r="W1777" s="40">
        <v>0.35939571002003096</v>
      </c>
    </row>
    <row r="1778" spans="1:23" ht="19">
      <c r="A1778" s="85">
        <v>776</v>
      </c>
      <c r="B1778" s="116">
        <v>0.74036278424811575</v>
      </c>
      <c r="C1778" s="116">
        <v>0.92331735073061538</v>
      </c>
      <c r="D1778" s="116">
        <v>0.59458565641162675</v>
      </c>
      <c r="E1778" s="116">
        <v>0.16945006606779822</v>
      </c>
      <c r="F1778" s="116">
        <v>0.30958895523420327</v>
      </c>
      <c r="G1778" s="116">
        <v>0.86287079618439932</v>
      </c>
      <c r="H1778" s="116">
        <v>7.0630338229957568E-2</v>
      </c>
      <c r="I1778" s="116">
        <v>0.27901170189178814</v>
      </c>
      <c r="J1778" s="116">
        <v>0.3172050014763852</v>
      </c>
      <c r="K1778" s="48">
        <v>0.84980849813417181</v>
      </c>
      <c r="M1778" s="41">
        <v>776</v>
      </c>
      <c r="N1778" s="116" cm="1">
        <f t="array" ref="N1778:W1778">(TRANSPOSE(MMULT(幕後結果!$AB$37:$AK$46, TRANSPOSE(N777:W777))))</f>
        <v>-0.46341099769751543</v>
      </c>
      <c r="O1778" s="116">
        <v>0.21317404628853065</v>
      </c>
      <c r="P1778" s="116">
        <v>-4.2088733172415627E-2</v>
      </c>
      <c r="Q1778" s="116">
        <v>2.0651677287815517</v>
      </c>
      <c r="R1778" s="116">
        <v>0.23110822818536658</v>
      </c>
      <c r="S1778" s="116">
        <v>1.8304363314076455</v>
      </c>
      <c r="T1778" s="116">
        <v>2.5457541888470936E-2</v>
      </c>
      <c r="U1778" s="116">
        <v>0.45616432635514481</v>
      </c>
      <c r="V1778" s="116">
        <v>0.74044057903552529</v>
      </c>
      <c r="W1778" s="40">
        <v>2.1719193256023166</v>
      </c>
    </row>
    <row r="1779" spans="1:23" ht="19">
      <c r="A1779" s="85">
        <v>777</v>
      </c>
      <c r="B1779" s="116">
        <v>7.678633498425147E-2</v>
      </c>
      <c r="C1779" s="116">
        <v>0.58475730357525602</v>
      </c>
      <c r="D1779" s="116">
        <v>0.48111481313048143</v>
      </c>
      <c r="E1779" s="116">
        <v>0.39967864316251145</v>
      </c>
      <c r="F1779" s="116">
        <v>0.7142679527111524</v>
      </c>
      <c r="G1779" s="116">
        <v>0.92600859156027648</v>
      </c>
      <c r="H1779" s="116">
        <v>0.39961487902091486</v>
      </c>
      <c r="I1779" s="116">
        <v>0.2937538708936307</v>
      </c>
      <c r="J1779" s="116">
        <v>4.4440801750378567E-2</v>
      </c>
      <c r="K1779" s="48">
        <v>0.85348633560464582</v>
      </c>
      <c r="M1779" s="41">
        <v>777</v>
      </c>
      <c r="N1779" s="116" cm="1">
        <f t="array" ref="N1779:W1779">(TRANSPOSE(MMULT(幕後結果!$AB$37:$AK$46, TRANSPOSE(N778:W778))))</f>
        <v>0.76594027945649457</v>
      </c>
      <c r="O1779" s="116">
        <v>0.86338261955792128</v>
      </c>
      <c r="P1779" s="116">
        <v>0.56720186010143969</v>
      </c>
      <c r="Q1779" s="116">
        <v>-0.77198916015136143</v>
      </c>
      <c r="R1779" s="116">
        <v>0.49684131502605594</v>
      </c>
      <c r="S1779" s="116">
        <v>0.79322373523654865</v>
      </c>
      <c r="T1779" s="116">
        <v>-0.74726567062047411</v>
      </c>
      <c r="U1779" s="116">
        <v>0.37026064876843834</v>
      </c>
      <c r="V1779" s="116">
        <v>0.75580605029158021</v>
      </c>
      <c r="W1779" s="40">
        <v>-6.1986914601116418E-2</v>
      </c>
    </row>
    <row r="1780" spans="1:23" ht="19">
      <c r="A1780" s="85">
        <v>778</v>
      </c>
      <c r="B1780" s="116">
        <v>0.81285470515468283</v>
      </c>
      <c r="C1780" s="116">
        <v>0.22853338667435374</v>
      </c>
      <c r="D1780" s="116">
        <v>0.97787090294211487</v>
      </c>
      <c r="E1780" s="116">
        <v>0.36747200965677562</v>
      </c>
      <c r="F1780" s="116">
        <v>0.26185030203124726</v>
      </c>
      <c r="G1780" s="116">
        <v>0.22675950567619307</v>
      </c>
      <c r="H1780" s="116">
        <v>0.87657727944877251</v>
      </c>
      <c r="I1780" s="116">
        <v>3.7549434886088751E-2</v>
      </c>
      <c r="J1780" s="116">
        <v>0.5552911692769571</v>
      </c>
      <c r="K1780" s="48">
        <v>0.24128224974121393</v>
      </c>
      <c r="M1780" s="41">
        <v>778</v>
      </c>
      <c r="N1780" s="116" cm="1">
        <f t="array" ref="N1780:W1780">(TRANSPOSE(MMULT(幕後結果!$AB$37:$AK$46, TRANSPOSE(N779:W779))))</f>
        <v>0.72000394091270181</v>
      </c>
      <c r="O1780" s="116">
        <v>0.211440293538355</v>
      </c>
      <c r="P1780" s="116">
        <v>1.382147570570553</v>
      </c>
      <c r="Q1780" s="116">
        <v>4.0061083916506528E-2</v>
      </c>
      <c r="R1780" s="116">
        <v>0.7817665417362849</v>
      </c>
      <c r="S1780" s="116">
        <v>2.5357784601097313</v>
      </c>
      <c r="T1780" s="116">
        <v>0.45492409009025431</v>
      </c>
      <c r="U1780" s="116">
        <v>2.3483017200469352</v>
      </c>
      <c r="V1780" s="116">
        <v>-0.62677075959055462</v>
      </c>
      <c r="W1780" s="40">
        <v>2.0655955607760008</v>
      </c>
    </row>
    <row r="1781" spans="1:23" ht="19">
      <c r="A1781" s="85">
        <v>779</v>
      </c>
      <c r="B1781" s="116">
        <v>0.79492401699121418</v>
      </c>
      <c r="C1781" s="116">
        <v>0.26577582058561511</v>
      </c>
      <c r="D1781" s="116">
        <v>0.58567456676146046</v>
      </c>
      <c r="E1781" s="116">
        <v>0.98218952284424965</v>
      </c>
      <c r="F1781" s="116">
        <v>0.36285404354747608</v>
      </c>
      <c r="G1781" s="116">
        <v>0.26709590840613151</v>
      </c>
      <c r="H1781" s="116">
        <v>0.50993494685229401</v>
      </c>
      <c r="I1781" s="116">
        <v>0.49956456775634961</v>
      </c>
      <c r="J1781" s="116">
        <v>0.62834622574530918</v>
      </c>
      <c r="K1781" s="48">
        <v>0.45126232161899882</v>
      </c>
      <c r="M1781" s="41">
        <v>779</v>
      </c>
      <c r="N1781" s="116" cm="1">
        <f t="array" ref="N1781:W1781">(TRANSPOSE(MMULT(幕後結果!$AB$37:$AK$46, TRANSPOSE(N780:W780))))</f>
        <v>0.26524176830140755</v>
      </c>
      <c r="O1781" s="116">
        <v>-0.74860727200099053</v>
      </c>
      <c r="P1781" s="116">
        <v>-0.15652400580037215</v>
      </c>
      <c r="Q1781" s="116">
        <v>-0.51295893661915115</v>
      </c>
      <c r="R1781" s="116">
        <v>0.49854389286803269</v>
      </c>
      <c r="S1781" s="116">
        <v>0.45221565687301657</v>
      </c>
      <c r="T1781" s="116">
        <v>-1.9471539722423246</v>
      </c>
      <c r="U1781" s="116">
        <v>0.30998024292078064</v>
      </c>
      <c r="V1781" s="116">
        <v>-0.38648125229495356</v>
      </c>
      <c r="W1781" s="40">
        <v>-0.3607970204468679</v>
      </c>
    </row>
    <row r="1782" spans="1:23" ht="19">
      <c r="A1782" s="85">
        <v>780</v>
      </c>
      <c r="B1782" s="116">
        <v>0.98870975281571982</v>
      </c>
      <c r="C1782" s="116">
        <v>0.49638292106749593</v>
      </c>
      <c r="D1782" s="116">
        <v>0.84091669085299747</v>
      </c>
      <c r="E1782" s="116">
        <v>0.3701584131547988</v>
      </c>
      <c r="F1782" s="116">
        <v>0.38936309694407689</v>
      </c>
      <c r="G1782" s="116">
        <v>3.7101066588187237E-2</v>
      </c>
      <c r="H1782" s="116">
        <v>0.83585646821437476</v>
      </c>
      <c r="I1782" s="116">
        <v>5.7292632091461293E-3</v>
      </c>
      <c r="J1782" s="116">
        <v>0.46359751620471945</v>
      </c>
      <c r="K1782" s="48">
        <v>0.24212698638048535</v>
      </c>
      <c r="M1782" s="41">
        <v>780</v>
      </c>
      <c r="N1782" s="116" cm="1">
        <f t="array" ref="N1782:W1782">(TRANSPOSE(MMULT(幕後結果!$AB$37:$AK$46, TRANSPOSE(N781:W781))))</f>
        <v>-2.8948089515228261</v>
      </c>
      <c r="O1782" s="116">
        <v>-2.2601426128877353</v>
      </c>
      <c r="P1782" s="116">
        <v>-2.4360169653468957</v>
      </c>
      <c r="Q1782" s="116">
        <v>-1.2620884940957309</v>
      </c>
      <c r="R1782" s="116">
        <v>-2.0042088236053717</v>
      </c>
      <c r="S1782" s="116">
        <v>-0.11304160860937551</v>
      </c>
      <c r="T1782" s="116">
        <v>-1.5293843606738227</v>
      </c>
      <c r="U1782" s="116">
        <v>-0.78017651446784031</v>
      </c>
      <c r="V1782" s="116">
        <v>-2.6404083844134894</v>
      </c>
      <c r="W1782" s="40">
        <v>-0.91718780358672292</v>
      </c>
    </row>
    <row r="1783" spans="1:23" ht="19">
      <c r="A1783" s="85">
        <v>781</v>
      </c>
      <c r="B1783" s="116">
        <v>0.78015327893276587</v>
      </c>
      <c r="C1783" s="116">
        <v>0.77299799047241735</v>
      </c>
      <c r="D1783" s="116">
        <v>0.37814617567895059</v>
      </c>
      <c r="E1783" s="116">
        <v>0.97413833735901934</v>
      </c>
      <c r="F1783" s="116">
        <v>0.52201346416096728</v>
      </c>
      <c r="G1783" s="116">
        <v>0.27244730813663809</v>
      </c>
      <c r="H1783" s="116">
        <v>0.71475050027913034</v>
      </c>
      <c r="I1783" s="116">
        <v>0.33646169168682483</v>
      </c>
      <c r="J1783" s="116">
        <v>0.97067317770179695</v>
      </c>
      <c r="K1783" s="48">
        <v>0.89634456760021153</v>
      </c>
      <c r="M1783" s="41">
        <v>781</v>
      </c>
      <c r="N1783" s="116" cm="1">
        <f t="array" ref="N1783:W1783">(TRANSPOSE(MMULT(幕後結果!$AB$37:$AK$46, TRANSPOSE(N782:W782))))</f>
        <v>0.24712556134863486</v>
      </c>
      <c r="O1783" s="116">
        <v>-1.2182006512089485</v>
      </c>
      <c r="P1783" s="116">
        <v>-2.0257916786944423</v>
      </c>
      <c r="Q1783" s="116">
        <v>5.6928170336176726E-2</v>
      </c>
      <c r="R1783" s="116">
        <v>0.13733826841244839</v>
      </c>
      <c r="S1783" s="116">
        <v>-0.6727107033534907</v>
      </c>
      <c r="T1783" s="116">
        <v>0.77531272515089389</v>
      </c>
      <c r="U1783" s="116">
        <v>4.3417271701821553E-2</v>
      </c>
      <c r="V1783" s="116">
        <v>0.61954814501699551</v>
      </c>
      <c r="W1783" s="40">
        <v>0.76438920355262308</v>
      </c>
    </row>
    <row r="1784" spans="1:23" ht="19">
      <c r="A1784" s="85">
        <v>782</v>
      </c>
      <c r="B1784" s="116">
        <v>0.82271468943646808</v>
      </c>
      <c r="C1784" s="116">
        <v>0.93642617730592348</v>
      </c>
      <c r="D1784" s="116">
        <v>0.80045790508491965</v>
      </c>
      <c r="E1784" s="116">
        <v>0.47593800570369948</v>
      </c>
      <c r="F1784" s="116">
        <v>0.99709387782978376</v>
      </c>
      <c r="G1784" s="116">
        <v>0.92323069048931439</v>
      </c>
      <c r="H1784" s="116">
        <v>0.15135478504387234</v>
      </c>
      <c r="I1784" s="116">
        <v>0.8354340102271991</v>
      </c>
      <c r="J1784" s="116">
        <v>5.3445434779472389E-2</v>
      </c>
      <c r="K1784" s="48">
        <v>0.91595692122887362</v>
      </c>
      <c r="M1784" s="41">
        <v>782</v>
      </c>
      <c r="N1784" s="116" cm="1">
        <f t="array" ref="N1784:W1784">(TRANSPOSE(MMULT(幕後結果!$AB$37:$AK$46, TRANSPOSE(N783:W783))))</f>
        <v>1.7332444315862641</v>
      </c>
      <c r="O1784" s="116">
        <v>0.75495010762421266</v>
      </c>
      <c r="P1784" s="116">
        <v>3.2001703850559533</v>
      </c>
      <c r="Q1784" s="116">
        <v>1.955885578477055</v>
      </c>
      <c r="R1784" s="116">
        <v>3.3210214830216858</v>
      </c>
      <c r="S1784" s="116">
        <v>1.5214862180595918</v>
      </c>
      <c r="T1784" s="116">
        <v>0.99027169022360806</v>
      </c>
      <c r="U1784" s="116">
        <v>0.31185486164724052</v>
      </c>
      <c r="V1784" s="116">
        <v>0.59463642987829668</v>
      </c>
      <c r="W1784" s="40">
        <v>0.44827839054500551</v>
      </c>
    </row>
    <row r="1785" spans="1:23" ht="19">
      <c r="A1785" s="85">
        <v>783</v>
      </c>
      <c r="B1785" s="116">
        <v>0.89354145418033792</v>
      </c>
      <c r="C1785" s="116">
        <v>0.99076562142910896</v>
      </c>
      <c r="D1785" s="116">
        <v>0.75363779145273435</v>
      </c>
      <c r="E1785" s="116">
        <v>0.49498029118831566</v>
      </c>
      <c r="F1785" s="116">
        <v>0.27207406993422745</v>
      </c>
      <c r="G1785" s="116">
        <v>3.6332522135018586E-2</v>
      </c>
      <c r="H1785" s="116">
        <v>0.33174760359981481</v>
      </c>
      <c r="I1785" s="116">
        <v>3.3751278599633894E-2</v>
      </c>
      <c r="J1785" s="116">
        <v>0.89408376684394564</v>
      </c>
      <c r="K1785" s="48">
        <v>0.1987253746699138</v>
      </c>
      <c r="M1785" s="41">
        <v>783</v>
      </c>
      <c r="N1785" s="116" cm="1">
        <f t="array" ref="N1785:W1785">(TRANSPOSE(MMULT(幕後結果!$AB$37:$AK$46, TRANSPOSE(N784:W784))))</f>
        <v>-0.71957501163808779</v>
      </c>
      <c r="O1785" s="116">
        <v>-1.0008306476819877</v>
      </c>
      <c r="P1785" s="116">
        <v>-0.26462805618340823</v>
      </c>
      <c r="Q1785" s="116">
        <v>2.0405246922501563</v>
      </c>
      <c r="R1785" s="116">
        <v>-5.2088389385277573E-2</v>
      </c>
      <c r="S1785" s="116">
        <v>1.3560107748302566</v>
      </c>
      <c r="T1785" s="116">
        <v>0.5499258529598724</v>
      </c>
      <c r="U1785" s="116">
        <v>0.41554234803393697</v>
      </c>
      <c r="V1785" s="116">
        <v>1.0714456830311523</v>
      </c>
      <c r="W1785" s="40">
        <v>1.8845939543158452</v>
      </c>
    </row>
    <row r="1786" spans="1:23" ht="19">
      <c r="A1786" s="85">
        <v>784</v>
      </c>
      <c r="B1786" s="116">
        <v>0.36680270606479226</v>
      </c>
      <c r="C1786" s="116">
        <v>0.82178427535880494</v>
      </c>
      <c r="D1786" s="116">
        <v>0.63999440833956101</v>
      </c>
      <c r="E1786" s="116">
        <v>0.12171542934348678</v>
      </c>
      <c r="F1786" s="116">
        <v>0.10121949845886369</v>
      </c>
      <c r="G1786" s="116">
        <v>0.88523059392659276</v>
      </c>
      <c r="H1786" s="116">
        <v>0.23472097717422002</v>
      </c>
      <c r="I1786" s="116">
        <v>0.18598308716416145</v>
      </c>
      <c r="J1786" s="116">
        <v>0.65502473239699199</v>
      </c>
      <c r="K1786" s="48">
        <v>0.53136259885806658</v>
      </c>
      <c r="M1786" s="41">
        <v>784</v>
      </c>
      <c r="N1786" s="116" cm="1">
        <f t="array" ref="N1786:W1786">(TRANSPOSE(MMULT(幕後結果!$AB$37:$AK$46, TRANSPOSE(N785:W785))))</f>
        <v>-0.42816367543316186</v>
      </c>
      <c r="O1786" s="116">
        <v>-1.5954471614084254</v>
      </c>
      <c r="P1786" s="116">
        <v>-1.072819199963561</v>
      </c>
      <c r="Q1786" s="116">
        <v>1.8542762325438713</v>
      </c>
      <c r="R1786" s="116">
        <v>-0.13581552435156385</v>
      </c>
      <c r="S1786" s="116">
        <v>0.17110498220240711</v>
      </c>
      <c r="T1786" s="116">
        <v>0.25568068045707681</v>
      </c>
      <c r="U1786" s="116">
        <v>1.4109746519731985</v>
      </c>
      <c r="V1786" s="116">
        <v>-1.6065368014996924</v>
      </c>
      <c r="W1786" s="40">
        <v>1.3186466218614501</v>
      </c>
    </row>
    <row r="1787" spans="1:23" ht="19">
      <c r="A1787" s="85">
        <v>785</v>
      </c>
      <c r="B1787" s="116">
        <v>0.70157395416353907</v>
      </c>
      <c r="C1787" s="116">
        <v>0.60326342485032747</v>
      </c>
      <c r="D1787" s="116">
        <v>0.7446155053907948</v>
      </c>
      <c r="E1787" s="116">
        <v>0.37180072715854107</v>
      </c>
      <c r="F1787" s="116">
        <v>0.44079207507345886</v>
      </c>
      <c r="G1787" s="116">
        <v>0.5662958014514734</v>
      </c>
      <c r="H1787" s="116">
        <v>0.1437312459084934</v>
      </c>
      <c r="I1787" s="116">
        <v>0.87112202700872543</v>
      </c>
      <c r="J1787" s="116">
        <v>0.83398755363693433</v>
      </c>
      <c r="K1787" s="48">
        <v>0.71414544135014602</v>
      </c>
      <c r="M1787" s="41">
        <v>785</v>
      </c>
      <c r="N1787" s="116" cm="1">
        <f t="array" ref="N1787:W1787">(TRANSPOSE(MMULT(幕後結果!$AB$37:$AK$46, TRANSPOSE(N786:W786))))</f>
        <v>-0.66371497579332317</v>
      </c>
      <c r="O1787" s="116">
        <v>-1.8696888039039186</v>
      </c>
      <c r="P1787" s="116">
        <v>-1.281437501816586</v>
      </c>
      <c r="Q1787" s="116">
        <v>1.0684751755818307</v>
      </c>
      <c r="R1787" s="116">
        <v>-0.8346759743225507</v>
      </c>
      <c r="S1787" s="116">
        <v>-1.5686190923057484</v>
      </c>
      <c r="T1787" s="116">
        <v>7.6193969526863442E-2</v>
      </c>
      <c r="U1787" s="116">
        <v>0.72283568719342828</v>
      </c>
      <c r="V1787" s="116">
        <v>0.96838378953834414</v>
      </c>
      <c r="W1787" s="40">
        <v>-0.35941800908171251</v>
      </c>
    </row>
    <row r="1788" spans="1:23" ht="19">
      <c r="A1788" s="85">
        <v>786</v>
      </c>
      <c r="B1788" s="116">
        <v>0.96012181031511923</v>
      </c>
      <c r="C1788" s="116">
        <v>0.21679201625879685</v>
      </c>
      <c r="D1788" s="116">
        <v>0.12733179375319303</v>
      </c>
      <c r="E1788" s="116">
        <v>2.3306989125683186E-2</v>
      </c>
      <c r="F1788" s="116">
        <v>0.77863783515705576</v>
      </c>
      <c r="G1788" s="116">
        <v>0.51717534889408467</v>
      </c>
      <c r="H1788" s="116">
        <v>0.85078411557957323</v>
      </c>
      <c r="I1788" s="116">
        <v>0.38049179718219017</v>
      </c>
      <c r="J1788" s="116">
        <v>0.14067555871673032</v>
      </c>
      <c r="K1788" s="48">
        <v>0.33410432107965637</v>
      </c>
      <c r="M1788" s="41">
        <v>786</v>
      </c>
      <c r="N1788" s="116" cm="1">
        <f t="array" ref="N1788:W1788">(TRANSPOSE(MMULT(幕後結果!$AB$37:$AK$46, TRANSPOSE(N787:W787))))</f>
        <v>0.32271762660412573</v>
      </c>
      <c r="O1788" s="116">
        <v>1.3309559502479476</v>
      </c>
      <c r="P1788" s="116">
        <v>1.1780079319592773</v>
      </c>
      <c r="Q1788" s="116">
        <v>1.887699419280511</v>
      </c>
      <c r="R1788" s="116">
        <v>-0.19058667972397114</v>
      </c>
      <c r="S1788" s="116">
        <v>0.48098484077742376</v>
      </c>
      <c r="T1788" s="116">
        <v>-0.2112407892192556</v>
      </c>
      <c r="U1788" s="116">
        <v>-0.38247459043987286</v>
      </c>
      <c r="V1788" s="116">
        <v>0.31415693493100705</v>
      </c>
      <c r="W1788" s="40">
        <v>0.7534277486967792</v>
      </c>
    </row>
    <row r="1789" spans="1:23" ht="19">
      <c r="A1789" s="85">
        <v>787</v>
      </c>
      <c r="B1789" s="116">
        <v>4.592170263121953E-2</v>
      </c>
      <c r="C1789" s="116">
        <v>0.37402747149912852</v>
      </c>
      <c r="D1789" s="116">
        <v>0.26427793734705007</v>
      </c>
      <c r="E1789" s="116">
        <v>0.61869183259149363</v>
      </c>
      <c r="F1789" s="116">
        <v>0.50910334348255715</v>
      </c>
      <c r="G1789" s="116">
        <v>0.16129092126179989</v>
      </c>
      <c r="H1789" s="116">
        <v>0.91259707585422789</v>
      </c>
      <c r="I1789" s="116">
        <v>0.37254632685440936</v>
      </c>
      <c r="J1789" s="116">
        <v>0.57923956382451647</v>
      </c>
      <c r="K1789" s="48">
        <v>0.62844585991878588</v>
      </c>
      <c r="M1789" s="41">
        <v>787</v>
      </c>
      <c r="N1789" s="116" cm="1">
        <f t="array" ref="N1789:W1789">(TRANSPOSE(MMULT(幕後結果!$AB$37:$AK$46, TRANSPOSE(N788:W788))))</f>
        <v>0.34820230728458584</v>
      </c>
      <c r="O1789" s="116">
        <v>-0.66975714933129726</v>
      </c>
      <c r="P1789" s="116">
        <v>0.17662077003815757</v>
      </c>
      <c r="Q1789" s="116">
        <v>-0.27069663211924111</v>
      </c>
      <c r="R1789" s="116">
        <v>-1.4051854405225312</v>
      </c>
      <c r="S1789" s="116">
        <v>0.71212941732202872</v>
      </c>
      <c r="T1789" s="116">
        <v>-1.3466534097471645</v>
      </c>
      <c r="U1789" s="116">
        <v>-0.34096484886933376</v>
      </c>
      <c r="V1789" s="116">
        <v>-0.84944205181910504</v>
      </c>
      <c r="W1789" s="40">
        <v>-2.1424337174897787</v>
      </c>
    </row>
    <row r="1790" spans="1:23" ht="19">
      <c r="A1790" s="85">
        <v>788</v>
      </c>
      <c r="B1790" s="116">
        <v>0.69082751270993148</v>
      </c>
      <c r="C1790" s="116">
        <v>0.69038761517067582</v>
      </c>
      <c r="D1790" s="116">
        <v>0.51796403981904815</v>
      </c>
      <c r="E1790" s="116">
        <v>5.0214760016428217E-2</v>
      </c>
      <c r="F1790" s="116">
        <v>0.17739453832253327</v>
      </c>
      <c r="G1790" s="116">
        <v>0.32408878626219684</v>
      </c>
      <c r="H1790" s="116">
        <v>0.21585964478453867</v>
      </c>
      <c r="I1790" s="116">
        <v>0.70764699459839142</v>
      </c>
      <c r="J1790" s="116">
        <v>0.38390482248419944</v>
      </c>
      <c r="K1790" s="48">
        <v>0.18547367874475729</v>
      </c>
      <c r="M1790" s="41">
        <v>788</v>
      </c>
      <c r="N1790" s="116" cm="1">
        <f t="array" ref="N1790:W1790">(TRANSPOSE(MMULT(幕後結果!$AB$37:$AK$46, TRANSPOSE(N789:W789))))</f>
        <v>-1.8934022692252364</v>
      </c>
      <c r="O1790" s="116">
        <v>-1.6715727016023056</v>
      </c>
      <c r="P1790" s="116">
        <v>-2.2200245537637424</v>
      </c>
      <c r="Q1790" s="116">
        <v>-1.4751753207755274</v>
      </c>
      <c r="R1790" s="116">
        <v>-2.848914337554552</v>
      </c>
      <c r="S1790" s="116">
        <v>-2.1247703146306729</v>
      </c>
      <c r="T1790" s="116">
        <v>-2.376641037962</v>
      </c>
      <c r="U1790" s="116">
        <v>-2.768348496023509</v>
      </c>
      <c r="V1790" s="116">
        <v>-2.3025145684898498</v>
      </c>
      <c r="W1790" s="40">
        <v>-1.9938208791663397</v>
      </c>
    </row>
    <row r="1791" spans="1:23" ht="19">
      <c r="A1791" s="85">
        <v>789</v>
      </c>
      <c r="B1791" s="116">
        <v>0.53981094717741351</v>
      </c>
      <c r="C1791" s="116">
        <v>0.71342153584606782</v>
      </c>
      <c r="D1791" s="116">
        <v>0.62764306484723398</v>
      </c>
      <c r="E1791" s="116">
        <v>0.52011610045141432</v>
      </c>
      <c r="F1791" s="116">
        <v>0.74250589053150184</v>
      </c>
      <c r="G1791" s="116">
        <v>0.16013804640186557</v>
      </c>
      <c r="H1791" s="116">
        <v>0.99109618789356002</v>
      </c>
      <c r="I1791" s="116">
        <v>0.44804680716817846</v>
      </c>
      <c r="J1791" s="116">
        <v>1.6200410051734782E-2</v>
      </c>
      <c r="K1791" s="48">
        <v>0.63965271859999162</v>
      </c>
      <c r="M1791" s="41">
        <v>789</v>
      </c>
      <c r="N1791" s="116" cm="1">
        <f t="array" ref="N1791:W1791">(TRANSPOSE(MMULT(幕後結果!$AB$37:$AK$46, TRANSPOSE(N790:W790))))</f>
        <v>7.681292276777367E-2</v>
      </c>
      <c r="O1791" s="116">
        <v>-1.4533156217489511</v>
      </c>
      <c r="P1791" s="116">
        <v>6.0586719580818738E-2</v>
      </c>
      <c r="Q1791" s="116">
        <v>-0.19283758407535559</v>
      </c>
      <c r="R1791" s="116">
        <v>0.71691601688664441</v>
      </c>
      <c r="S1791" s="116">
        <v>1.0676768307598368</v>
      </c>
      <c r="T1791" s="116">
        <v>-0.54955592095995143</v>
      </c>
      <c r="U1791" s="116">
        <v>0.29169540710793102</v>
      </c>
      <c r="V1791" s="116">
        <v>0.51214516947441491</v>
      </c>
      <c r="W1791" s="40">
        <v>0.79165259713439362</v>
      </c>
    </row>
    <row r="1792" spans="1:23" ht="19">
      <c r="A1792" s="85">
        <v>790</v>
      </c>
      <c r="B1792" s="116">
        <v>0.83468910814974184</v>
      </c>
      <c r="C1792" s="116">
        <v>0.53732400910338152</v>
      </c>
      <c r="D1792" s="116">
        <v>0.53736296383552351</v>
      </c>
      <c r="E1792" s="116">
        <v>0.14593250700883331</v>
      </c>
      <c r="F1792" s="116">
        <v>0.44825325122572823</v>
      </c>
      <c r="G1792" s="116">
        <v>0.2038472042875934</v>
      </c>
      <c r="H1792" s="116">
        <v>0.96928135666401238</v>
      </c>
      <c r="I1792" s="116">
        <v>0.18863711539638195</v>
      </c>
      <c r="J1792" s="116">
        <v>3.5141039980057798E-4</v>
      </c>
      <c r="K1792" s="48">
        <v>0.92809520974713955</v>
      </c>
      <c r="M1792" s="41">
        <v>790</v>
      </c>
      <c r="N1792" s="116" cm="1">
        <f t="array" ref="N1792:W1792">(TRANSPOSE(MMULT(幕後結果!$AB$37:$AK$46, TRANSPOSE(N791:W791))))</f>
        <v>-1.2719119857549481</v>
      </c>
      <c r="O1792" s="116">
        <v>-0.94948097024024136</v>
      </c>
      <c r="P1792" s="116">
        <v>-0.84718345295842046</v>
      </c>
      <c r="Q1792" s="116">
        <v>-1.0944289203443152</v>
      </c>
      <c r="R1792" s="116">
        <v>-1.3164167980839401</v>
      </c>
      <c r="S1792" s="116">
        <v>-1.0248649429630938</v>
      </c>
      <c r="T1792" s="116">
        <v>0.22979218094489473</v>
      </c>
      <c r="U1792" s="116">
        <v>-2.1470727061180668</v>
      </c>
      <c r="V1792" s="116">
        <v>-0.49469828416052442</v>
      </c>
      <c r="W1792" s="40">
        <v>-1.3749323095766726</v>
      </c>
    </row>
    <row r="1793" spans="1:23" ht="19">
      <c r="A1793" s="85">
        <v>791</v>
      </c>
      <c r="B1793" s="116">
        <v>0.42512504889943603</v>
      </c>
      <c r="C1793" s="116">
        <v>0.37749760198243609</v>
      </c>
      <c r="D1793" s="116">
        <v>0.98882431575708019</v>
      </c>
      <c r="E1793" s="116">
        <v>0.79851174094858468</v>
      </c>
      <c r="F1793" s="116">
        <v>0.2120234159678005</v>
      </c>
      <c r="G1793" s="116">
        <v>0.31134198960813331</v>
      </c>
      <c r="H1793" s="116">
        <v>0.74510292217995144</v>
      </c>
      <c r="I1793" s="116">
        <v>0.95992090082073367</v>
      </c>
      <c r="J1793" s="116">
        <v>0.79973118782338926</v>
      </c>
      <c r="K1793" s="48">
        <v>0.32282902085676923</v>
      </c>
      <c r="M1793" s="41">
        <v>791</v>
      </c>
      <c r="N1793" s="116" cm="1">
        <f t="array" ref="N1793:W1793">(TRANSPOSE(MMULT(幕後結果!$AB$37:$AK$46, TRANSPOSE(N792:W792))))</f>
        <v>1.2078098899263436</v>
      </c>
      <c r="O1793" s="116">
        <v>0.23155062811140542</v>
      </c>
      <c r="P1793" s="116">
        <v>1.5033957341433384</v>
      </c>
      <c r="Q1793" s="116">
        <v>0.90973265551877636</v>
      </c>
      <c r="R1793" s="116">
        <v>1.1166218572466033</v>
      </c>
      <c r="S1793" s="116">
        <v>0.77695707842877948</v>
      </c>
      <c r="T1793" s="116">
        <v>1.3990607657529441</v>
      </c>
      <c r="U1793" s="116">
        <v>0.29626132993784449</v>
      </c>
      <c r="V1793" s="116">
        <v>-0.54317984696583466</v>
      </c>
      <c r="W1793" s="40">
        <v>1.3602757909275749</v>
      </c>
    </row>
    <row r="1794" spans="1:23" ht="19">
      <c r="A1794" s="85">
        <v>792</v>
      </c>
      <c r="B1794" s="116">
        <v>0.426217991058917</v>
      </c>
      <c r="C1794" s="116">
        <v>0.82532602568180358</v>
      </c>
      <c r="D1794" s="116">
        <v>0.95720361022135703</v>
      </c>
      <c r="E1794" s="116">
        <v>0.82847505449939884</v>
      </c>
      <c r="F1794" s="116">
        <v>0.57246122909430808</v>
      </c>
      <c r="G1794" s="116">
        <v>0.36244740431372979</v>
      </c>
      <c r="H1794" s="116">
        <v>0.32161580560291747</v>
      </c>
      <c r="I1794" s="116">
        <v>0.3917088766666379</v>
      </c>
      <c r="J1794" s="116">
        <v>0.92017996311092154</v>
      </c>
      <c r="K1794" s="48">
        <v>0.95160066421743061</v>
      </c>
      <c r="M1794" s="41">
        <v>792</v>
      </c>
      <c r="N1794" s="116" cm="1">
        <f t="array" ref="N1794:W1794">(TRANSPOSE(MMULT(幕後結果!$AB$37:$AK$46, TRANSPOSE(N793:W793))))</f>
        <v>-0.64163960258451935</v>
      </c>
      <c r="O1794" s="116">
        <v>-0.98189326470357918</v>
      </c>
      <c r="P1794" s="116">
        <v>-1.1595589331991982</v>
      </c>
      <c r="Q1794" s="116">
        <v>-0.25059282104477765</v>
      </c>
      <c r="R1794" s="116">
        <v>-0.33348856208772731</v>
      </c>
      <c r="S1794" s="116">
        <v>-0.17074168138056831</v>
      </c>
      <c r="T1794" s="116">
        <v>0.5118271920837052</v>
      </c>
      <c r="U1794" s="116">
        <v>-0.51751735233634255</v>
      </c>
      <c r="V1794" s="116">
        <v>-3.5765140562427231E-2</v>
      </c>
      <c r="W1794" s="40">
        <v>-1.1327391440289722</v>
      </c>
    </row>
    <row r="1795" spans="1:23" ht="19">
      <c r="A1795" s="85">
        <v>793</v>
      </c>
      <c r="B1795" s="116">
        <v>6.8313238370996787E-2</v>
      </c>
      <c r="C1795" s="116">
        <v>0.89376674770208187</v>
      </c>
      <c r="D1795" s="116">
        <v>0.80071070861493476</v>
      </c>
      <c r="E1795" s="116">
        <v>0.37446877838881742</v>
      </c>
      <c r="F1795" s="116">
        <v>0.34332227175823027</v>
      </c>
      <c r="G1795" s="116">
        <v>0.29991228975250461</v>
      </c>
      <c r="H1795" s="116">
        <v>0.60160918619695281</v>
      </c>
      <c r="I1795" s="116">
        <v>0.73352088954760242</v>
      </c>
      <c r="J1795" s="116">
        <v>0.75622454444080645</v>
      </c>
      <c r="K1795" s="48">
        <v>0.49079242305163007</v>
      </c>
      <c r="M1795" s="41">
        <v>793</v>
      </c>
      <c r="N1795" s="116" cm="1">
        <f t="array" ref="N1795:W1795">(TRANSPOSE(MMULT(幕後結果!$AB$37:$AK$46, TRANSPOSE(N794:W794))))</f>
        <v>-1.068414379618243</v>
      </c>
      <c r="O1795" s="116">
        <v>-1.0185354348338911</v>
      </c>
      <c r="P1795" s="116">
        <v>-0.60684616074902809</v>
      </c>
      <c r="Q1795" s="116">
        <v>-0.8443877085155973</v>
      </c>
      <c r="R1795" s="116">
        <v>-0.33918153819165225</v>
      </c>
      <c r="S1795" s="116">
        <v>0.23943488001163404</v>
      </c>
      <c r="T1795" s="116">
        <v>-1.5598134673454562</v>
      </c>
      <c r="U1795" s="116">
        <v>-0.42705187737185107</v>
      </c>
      <c r="V1795" s="116">
        <v>-0.19298339688033361</v>
      </c>
      <c r="W1795" s="40">
        <v>-0.15048306706816783</v>
      </c>
    </row>
    <row r="1796" spans="1:23" ht="19">
      <c r="A1796" s="85">
        <v>794</v>
      </c>
      <c r="B1796" s="116">
        <v>0.985150756014467</v>
      </c>
      <c r="C1796" s="116">
        <v>0.59106727037598406</v>
      </c>
      <c r="D1796" s="116">
        <v>0.57097165506249259</v>
      </c>
      <c r="E1796" s="116">
        <v>0.21132865810046186</v>
      </c>
      <c r="F1796" s="116">
        <v>0.76447424399204578</v>
      </c>
      <c r="G1796" s="116">
        <v>0.82926584805920767</v>
      </c>
      <c r="H1796" s="116">
        <v>0.87069675721854534</v>
      </c>
      <c r="I1796" s="116">
        <v>0.25624570426632376</v>
      </c>
      <c r="J1796" s="116">
        <v>0.60270289948161881</v>
      </c>
      <c r="K1796" s="48">
        <v>0.64216577522046303</v>
      </c>
      <c r="M1796" s="41">
        <v>794</v>
      </c>
      <c r="N1796" s="116" cm="1">
        <f t="array" ref="N1796:W1796">(TRANSPOSE(MMULT(幕後結果!$AB$37:$AK$46, TRANSPOSE(N795:W795))))</f>
        <v>-0.31241029526249936</v>
      </c>
      <c r="O1796" s="116">
        <v>-0.67226253026112781</v>
      </c>
      <c r="P1796" s="116">
        <v>-1.2047748558568059</v>
      </c>
      <c r="Q1796" s="116">
        <v>0.20736700334378419</v>
      </c>
      <c r="R1796" s="116">
        <v>0.44846656564831788</v>
      </c>
      <c r="S1796" s="116">
        <v>-1.348754421122015</v>
      </c>
      <c r="T1796" s="116">
        <v>-0.49683454496230189</v>
      </c>
      <c r="U1796" s="116">
        <v>0.78955355470511068</v>
      </c>
      <c r="V1796" s="116">
        <v>-0.13229695303481637</v>
      </c>
      <c r="W1796" s="40">
        <v>-0.85221987944075028</v>
      </c>
    </row>
    <row r="1797" spans="1:23" ht="19">
      <c r="A1797" s="85">
        <v>795</v>
      </c>
      <c r="B1797" s="116">
        <v>9.8589641940880046E-2</v>
      </c>
      <c r="C1797" s="116">
        <v>0.22493373959977814</v>
      </c>
      <c r="D1797" s="116">
        <v>1.8691711256672461E-2</v>
      </c>
      <c r="E1797" s="116">
        <v>0.52547941267449683</v>
      </c>
      <c r="F1797" s="116">
        <v>1.6754171957098496E-3</v>
      </c>
      <c r="G1797" s="116">
        <v>0.49147017171959861</v>
      </c>
      <c r="H1797" s="116">
        <v>0.45722338005927199</v>
      </c>
      <c r="I1797" s="116">
        <v>0.6876435555874405</v>
      </c>
      <c r="J1797" s="116">
        <v>0.33441794577264949</v>
      </c>
      <c r="K1797" s="48">
        <v>0.64436907625178175</v>
      </c>
      <c r="M1797" s="41">
        <v>795</v>
      </c>
      <c r="N1797" s="116" cm="1">
        <f t="array" ref="N1797:W1797">(TRANSPOSE(MMULT(幕後結果!$AB$37:$AK$46, TRANSPOSE(N796:W796))))</f>
        <v>1.3537451868864014</v>
      </c>
      <c r="O1797" s="116">
        <v>1.6634477097252711</v>
      </c>
      <c r="P1797" s="116">
        <v>0.94632693891268493</v>
      </c>
      <c r="Q1797" s="116">
        <v>0.1361817244568882</v>
      </c>
      <c r="R1797" s="116">
        <v>-6.1944963000717834E-2</v>
      </c>
      <c r="S1797" s="116">
        <v>0.96227603458627797</v>
      </c>
      <c r="T1797" s="116">
        <v>0.96166285414406238</v>
      </c>
      <c r="U1797" s="116">
        <v>-7.1999719584478858E-2</v>
      </c>
      <c r="V1797" s="116">
        <v>1.5859192842137888</v>
      </c>
      <c r="W1797" s="40">
        <v>0.16579072831560437</v>
      </c>
    </row>
    <row r="1798" spans="1:23" ht="19">
      <c r="A1798" s="85">
        <v>796</v>
      </c>
      <c r="B1798" s="116">
        <v>0.91187290466830495</v>
      </c>
      <c r="C1798" s="116">
        <v>6.911646807269145E-2</v>
      </c>
      <c r="D1798" s="116">
        <v>0.17859755309561787</v>
      </c>
      <c r="E1798" s="116">
        <v>0.96749715467390729</v>
      </c>
      <c r="F1798" s="116">
        <v>0.87548676180739182</v>
      </c>
      <c r="G1798" s="116">
        <v>0.76219926576354347</v>
      </c>
      <c r="H1798" s="116">
        <v>0.81142201940981962</v>
      </c>
      <c r="I1798" s="116">
        <v>0.39610824917380261</v>
      </c>
      <c r="J1798" s="116">
        <v>0.76375385738054247</v>
      </c>
      <c r="K1798" s="48">
        <v>0.27351015072847806</v>
      </c>
      <c r="M1798" s="41">
        <v>796</v>
      </c>
      <c r="N1798" s="116" cm="1">
        <f t="array" ref="N1798:W1798">(TRANSPOSE(MMULT(幕後結果!$AB$37:$AK$46, TRANSPOSE(N797:W797))))</f>
        <v>1.4253543292150512</v>
      </c>
      <c r="O1798" s="116">
        <v>0.84491737384823373</v>
      </c>
      <c r="P1798" s="116">
        <v>0.62512222370460147</v>
      </c>
      <c r="Q1798" s="116">
        <v>-0.54595421940860045</v>
      </c>
      <c r="R1798" s="116">
        <v>0.44610771803190652</v>
      </c>
      <c r="S1798" s="116">
        <v>-0.75937925086755564</v>
      </c>
      <c r="T1798" s="116">
        <v>7.0305839666674419E-2</v>
      </c>
      <c r="U1798" s="116">
        <v>1.8843797593990648</v>
      </c>
      <c r="V1798" s="116">
        <v>-1.8315726389693285</v>
      </c>
      <c r="W1798" s="40">
        <v>-0.68743175802232559</v>
      </c>
    </row>
    <row r="1799" spans="1:23" ht="19">
      <c r="A1799" s="85">
        <v>797</v>
      </c>
      <c r="B1799" s="116">
        <v>1.0437201724422085E-2</v>
      </c>
      <c r="C1799" s="116">
        <v>0.13669025735011608</v>
      </c>
      <c r="D1799" s="116">
        <v>0.59441620560550068</v>
      </c>
      <c r="E1799" s="116">
        <v>0.72987757052184588</v>
      </c>
      <c r="F1799" s="116">
        <v>0.71849646115066612</v>
      </c>
      <c r="G1799" s="116">
        <v>0.20572778383924661</v>
      </c>
      <c r="H1799" s="116">
        <v>0.34414396386637103</v>
      </c>
      <c r="I1799" s="116">
        <v>0.45335044778465616</v>
      </c>
      <c r="J1799" s="116">
        <v>2.0334697357391907E-2</v>
      </c>
      <c r="K1799" s="48">
        <v>0.76943991610442963</v>
      </c>
      <c r="M1799" s="41">
        <v>797</v>
      </c>
      <c r="N1799" s="116" cm="1">
        <f t="array" ref="N1799:W1799">(TRANSPOSE(MMULT(幕後結果!$AB$37:$AK$46, TRANSPOSE(N798:W798))))</f>
        <v>0.75292394955746067</v>
      </c>
      <c r="O1799" s="116">
        <v>-0.60003141373129087</v>
      </c>
      <c r="P1799" s="116">
        <v>-0.81615257897263138</v>
      </c>
      <c r="Q1799" s="116">
        <v>0.59294445411623464</v>
      </c>
      <c r="R1799" s="116">
        <v>-0.38472121206260901</v>
      </c>
      <c r="S1799" s="116">
        <v>-1.0597476047179317</v>
      </c>
      <c r="T1799" s="116">
        <v>-1.2352682932228609</v>
      </c>
      <c r="U1799" s="116">
        <v>1.0432609829018329</v>
      </c>
      <c r="V1799" s="116">
        <v>-0.91421798368443352</v>
      </c>
      <c r="W1799" s="40">
        <v>-0.11089919070718357</v>
      </c>
    </row>
    <row r="1800" spans="1:23" ht="19">
      <c r="A1800" s="85">
        <v>798</v>
      </c>
      <c r="B1800" s="116">
        <v>0.3798955813427265</v>
      </c>
      <c r="C1800" s="116">
        <v>1.527813053766458E-2</v>
      </c>
      <c r="D1800" s="116">
        <v>0.23339416363854548</v>
      </c>
      <c r="E1800" s="116">
        <v>0.13768728060021629</v>
      </c>
      <c r="F1800" s="116">
        <v>0.9872151021310791</v>
      </c>
      <c r="G1800" s="116">
        <v>0.68300984285047051</v>
      </c>
      <c r="H1800" s="116">
        <v>0.89934196598424432</v>
      </c>
      <c r="I1800" s="116">
        <v>3.0529054248414678E-2</v>
      </c>
      <c r="J1800" s="116">
        <v>0.2961848847830475</v>
      </c>
      <c r="K1800" s="48">
        <v>0.43817603064161958</v>
      </c>
      <c r="M1800" s="41">
        <v>798</v>
      </c>
      <c r="N1800" s="116" cm="1">
        <f t="array" ref="N1800:W1800">(TRANSPOSE(MMULT(幕後結果!$AB$37:$AK$46, TRANSPOSE(N799:W799))))</f>
        <v>1.5913859462408015</v>
      </c>
      <c r="O1800" s="116">
        <v>1.3349043738854816</v>
      </c>
      <c r="P1800" s="116">
        <v>1.1093880932711389</v>
      </c>
      <c r="Q1800" s="116">
        <v>2.5296111008737898</v>
      </c>
      <c r="R1800" s="116">
        <v>1.0465361853422337</v>
      </c>
      <c r="S1800" s="116">
        <v>1.2566116741033362</v>
      </c>
      <c r="T1800" s="116">
        <v>1.8997610092578143</v>
      </c>
      <c r="U1800" s="116">
        <v>1.3848310268053414</v>
      </c>
      <c r="V1800" s="116">
        <v>2.1275367623057169</v>
      </c>
      <c r="W1800" s="40">
        <v>1.3157191283551202</v>
      </c>
    </row>
    <row r="1801" spans="1:23" ht="19">
      <c r="A1801" s="85">
        <v>799</v>
      </c>
      <c r="B1801" s="116">
        <v>0.6206913523188855</v>
      </c>
      <c r="C1801" s="116">
        <v>0.46092022108996455</v>
      </c>
      <c r="D1801" s="116">
        <v>0.37234805920387015</v>
      </c>
      <c r="E1801" s="116">
        <v>0.76460906779595472</v>
      </c>
      <c r="F1801" s="116">
        <v>0.65966635978066201</v>
      </c>
      <c r="G1801" s="116">
        <v>0.97703121220477818</v>
      </c>
      <c r="H1801" s="116">
        <v>0.73613280656461555</v>
      </c>
      <c r="I1801" s="116">
        <v>0.46282990209758323</v>
      </c>
      <c r="J1801" s="116">
        <v>0.89883191267068874</v>
      </c>
      <c r="K1801" s="48">
        <v>0.81376535765131774</v>
      </c>
      <c r="M1801" s="41">
        <v>799</v>
      </c>
      <c r="N1801" s="116" cm="1">
        <f t="array" ref="N1801:W1801">(TRANSPOSE(MMULT(幕後結果!$AB$37:$AK$46, TRANSPOSE(N800:W800))))</f>
        <v>-0.87355009856157484</v>
      </c>
      <c r="O1801" s="116">
        <v>-0.57499195898821598</v>
      </c>
      <c r="P1801" s="116">
        <v>-0.69692905618449519</v>
      </c>
      <c r="Q1801" s="116">
        <v>0.79468229391895262</v>
      </c>
      <c r="R1801" s="116">
        <v>-6.3499161834913415E-2</v>
      </c>
      <c r="S1801" s="116">
        <v>0.11995354755231916</v>
      </c>
      <c r="T1801" s="116">
        <v>-0.28381013174677266</v>
      </c>
      <c r="U1801" s="116">
        <v>0.22660205690472665</v>
      </c>
      <c r="V1801" s="116">
        <v>0.12776423462818876</v>
      </c>
      <c r="W1801" s="40">
        <v>-0.58830703036418674</v>
      </c>
    </row>
    <row r="1802" spans="1:23" ht="19">
      <c r="A1802" s="85">
        <v>800</v>
      </c>
      <c r="B1802" s="116">
        <v>0.25180408097683848</v>
      </c>
      <c r="C1802" s="116">
        <v>0.7659197081435003</v>
      </c>
      <c r="D1802" s="116">
        <v>0.28953252944524754</v>
      </c>
      <c r="E1802" s="116">
        <v>0.45184976562209944</v>
      </c>
      <c r="F1802" s="116">
        <v>0.82687424181070002</v>
      </c>
      <c r="G1802" s="116">
        <v>7.3875119624093877E-2</v>
      </c>
      <c r="H1802" s="116">
        <v>0.22018973976801615</v>
      </c>
      <c r="I1802" s="116">
        <v>0.92584799306048127</v>
      </c>
      <c r="J1802" s="116">
        <v>0.1319175226293563</v>
      </c>
      <c r="K1802" s="48">
        <v>0.44703297333025915</v>
      </c>
      <c r="M1802" s="41">
        <v>800</v>
      </c>
      <c r="N1802" s="116" cm="1">
        <f t="array" ref="N1802:W1802">(TRANSPOSE(MMULT(幕後結果!$AB$37:$AK$46, TRANSPOSE(N801:W801))))</f>
        <v>-0.70143454463991173</v>
      </c>
      <c r="O1802" s="116">
        <v>-0.60419108956744705</v>
      </c>
      <c r="P1802" s="116">
        <v>-0.54299992582271572</v>
      </c>
      <c r="Q1802" s="116">
        <v>6.5205673861761126E-2</v>
      </c>
      <c r="R1802" s="116">
        <v>1.3399513035839281</v>
      </c>
      <c r="S1802" s="116">
        <v>-1.4921727477315661</v>
      </c>
      <c r="T1802" s="116">
        <v>4.1419532865387521E-2</v>
      </c>
      <c r="U1802" s="116">
        <v>2.1210338807919067</v>
      </c>
      <c r="V1802" s="116">
        <v>1.1980967257962667</v>
      </c>
      <c r="W1802" s="40">
        <v>2.2884695248143458</v>
      </c>
    </row>
    <row r="1803" spans="1:23" ht="19">
      <c r="A1803" s="85">
        <v>801</v>
      </c>
      <c r="B1803" s="116">
        <v>0.41789625174616063</v>
      </c>
      <c r="C1803" s="116">
        <v>0.65085975883075742</v>
      </c>
      <c r="D1803" s="116">
        <v>0.35816011735842013</v>
      </c>
      <c r="E1803" s="116">
        <v>0.9836108367969858</v>
      </c>
      <c r="F1803" s="116">
        <v>0.98478864635499841</v>
      </c>
      <c r="G1803" s="116">
        <v>0.10299705167850592</v>
      </c>
      <c r="H1803" s="116">
        <v>0.54241550510828684</v>
      </c>
      <c r="I1803" s="116">
        <v>0.34651207515253724</v>
      </c>
      <c r="J1803" s="116">
        <v>0.81842894295677393</v>
      </c>
      <c r="K1803" s="48">
        <v>0.12643153261879192</v>
      </c>
      <c r="M1803" s="41">
        <v>801</v>
      </c>
      <c r="N1803" s="116" cm="1">
        <f t="array" ref="N1803:W1803">(TRANSPOSE(MMULT(幕後結果!$AB$37:$AK$46, TRANSPOSE(N802:W802))))</f>
        <v>0.56159305968435191</v>
      </c>
      <c r="O1803" s="116">
        <v>0.96491809740704637</v>
      </c>
      <c r="P1803" s="116">
        <v>0.39423462181233715</v>
      </c>
      <c r="Q1803" s="116">
        <v>1.7447570819083289</v>
      </c>
      <c r="R1803" s="116">
        <v>-0.20534778284812472</v>
      </c>
      <c r="S1803" s="116">
        <v>-0.95188340745131406</v>
      </c>
      <c r="T1803" s="116">
        <v>0.7288012961414404</v>
      </c>
      <c r="U1803" s="116">
        <v>-0.90131189837243442</v>
      </c>
      <c r="V1803" s="116">
        <v>0.44980629910096481</v>
      </c>
      <c r="W1803" s="40">
        <v>0.64858706511388231</v>
      </c>
    </row>
    <row r="1804" spans="1:23" ht="19">
      <c r="A1804" s="85">
        <v>802</v>
      </c>
      <c r="B1804" s="116">
        <v>0.28753723356727523</v>
      </c>
      <c r="C1804" s="116">
        <v>0.5379180767647096</v>
      </c>
      <c r="D1804" s="116">
        <v>0.62252944713313241</v>
      </c>
      <c r="E1804" s="116">
        <v>0.63070170696746963</v>
      </c>
      <c r="F1804" s="116">
        <v>0.29681856229340919</v>
      </c>
      <c r="G1804" s="116">
        <v>1.1991332699892165E-3</v>
      </c>
      <c r="H1804" s="116">
        <v>0.91470011242147486</v>
      </c>
      <c r="I1804" s="116">
        <v>0.93729351723722076</v>
      </c>
      <c r="J1804" s="116">
        <v>0.54438321844239579</v>
      </c>
      <c r="K1804" s="48">
        <v>0.27036894364107678</v>
      </c>
      <c r="M1804" s="41">
        <v>802</v>
      </c>
      <c r="N1804" s="116" cm="1">
        <f t="array" ref="N1804:W1804">(TRANSPOSE(MMULT(幕後結果!$AB$37:$AK$46, TRANSPOSE(N803:W803))))</f>
        <v>-1.3593498337868262</v>
      </c>
      <c r="O1804" s="116">
        <v>-0.56292555690872326</v>
      </c>
      <c r="P1804" s="116">
        <v>-2.0329240326101581</v>
      </c>
      <c r="Q1804" s="116">
        <v>-1.3075601143270745</v>
      </c>
      <c r="R1804" s="116">
        <v>-1.6556858311317171</v>
      </c>
      <c r="S1804" s="116">
        <v>5.4153398923677654E-2</v>
      </c>
      <c r="T1804" s="116">
        <v>-1.5906096428623686</v>
      </c>
      <c r="U1804" s="116">
        <v>-1.5755807085969362</v>
      </c>
      <c r="V1804" s="116">
        <v>-1.3270600253778992</v>
      </c>
      <c r="W1804" s="40">
        <v>-0.679630743543709</v>
      </c>
    </row>
    <row r="1805" spans="1:23" ht="19">
      <c r="A1805" s="85">
        <v>803</v>
      </c>
      <c r="B1805" s="116">
        <v>1.0728451995226207E-2</v>
      </c>
      <c r="C1805" s="116">
        <v>9.0152391257446229E-2</v>
      </c>
      <c r="D1805" s="116">
        <v>0.53116666794846323</v>
      </c>
      <c r="E1805" s="116">
        <v>0.30503282332993398</v>
      </c>
      <c r="F1805" s="116">
        <v>0.55740670076210375</v>
      </c>
      <c r="G1805" s="116">
        <v>0.68235403068588529</v>
      </c>
      <c r="H1805" s="116">
        <v>4.2115312273642402E-2</v>
      </c>
      <c r="I1805" s="116">
        <v>0.56717782154111762</v>
      </c>
      <c r="J1805" s="116">
        <v>0.42016518632921973</v>
      </c>
      <c r="K1805" s="48">
        <v>0.15181878426700646</v>
      </c>
      <c r="M1805" s="41">
        <v>803</v>
      </c>
      <c r="N1805" s="116" cm="1">
        <f t="array" ref="N1805:W1805">(TRANSPOSE(MMULT(幕後結果!$AB$37:$AK$46, TRANSPOSE(N804:W804))))</f>
        <v>-0.61377483284330381</v>
      </c>
      <c r="O1805" s="116">
        <v>0.56342103886087513</v>
      </c>
      <c r="P1805" s="116">
        <v>-1.2487318674669301</v>
      </c>
      <c r="Q1805" s="116">
        <v>1.0385067809539155</v>
      </c>
      <c r="R1805" s="116">
        <v>0.29046125769119913</v>
      </c>
      <c r="S1805" s="116">
        <v>1.9893960460800799</v>
      </c>
      <c r="T1805" s="116">
        <v>0.95150558925308792</v>
      </c>
      <c r="U1805" s="116">
        <v>0.14879683560735857</v>
      </c>
      <c r="V1805" s="116">
        <v>-0.20615255266631483</v>
      </c>
      <c r="W1805" s="40">
        <v>-1.794783074632762</v>
      </c>
    </row>
    <row r="1806" spans="1:23" ht="19">
      <c r="A1806" s="85">
        <v>804</v>
      </c>
      <c r="B1806" s="116">
        <v>0.1590272003631108</v>
      </c>
      <c r="C1806" s="116">
        <v>0.64354817318601598</v>
      </c>
      <c r="D1806" s="116">
        <v>0.8072239559347163</v>
      </c>
      <c r="E1806" s="116">
        <v>0.45313009770348534</v>
      </c>
      <c r="F1806" s="116">
        <v>0.84744500404262757</v>
      </c>
      <c r="G1806" s="116">
        <v>0.17577342655939754</v>
      </c>
      <c r="H1806" s="116">
        <v>0.5459310387403582</v>
      </c>
      <c r="I1806" s="116">
        <v>0.97283293422161421</v>
      </c>
      <c r="J1806" s="116">
        <v>3.1583722841221462E-2</v>
      </c>
      <c r="K1806" s="48">
        <v>9.2486564502749502E-3</v>
      </c>
      <c r="M1806" s="41">
        <v>804</v>
      </c>
      <c r="N1806" s="116" cm="1">
        <f t="array" ref="N1806:W1806">(TRANSPOSE(MMULT(幕後結果!$AB$37:$AK$46, TRANSPOSE(N805:W805))))</f>
        <v>-0.90651897381617552</v>
      </c>
      <c r="O1806" s="116">
        <v>-0.23388479899116077</v>
      </c>
      <c r="P1806" s="116">
        <v>0.29872974526208951</v>
      </c>
      <c r="Q1806" s="116">
        <v>-3.0679080597326866E-2</v>
      </c>
      <c r="R1806" s="116">
        <v>-9.6822233722232878E-2</v>
      </c>
      <c r="S1806" s="116">
        <v>-0.49963498335120626</v>
      </c>
      <c r="T1806" s="116">
        <v>-1.4120146041335768E-2</v>
      </c>
      <c r="U1806" s="116">
        <v>-0.21737771235514414</v>
      </c>
      <c r="V1806" s="116">
        <v>-0.23495470075118968</v>
      </c>
      <c r="W1806" s="40">
        <v>-0.84805531108254661</v>
      </c>
    </row>
    <row r="1807" spans="1:23" ht="19">
      <c r="A1807" s="85">
        <v>805</v>
      </c>
      <c r="B1807" s="116">
        <v>3.4218449293086373E-2</v>
      </c>
      <c r="C1807" s="116">
        <v>0.43520491226037028</v>
      </c>
      <c r="D1807" s="116">
        <v>0.70750355083618577</v>
      </c>
      <c r="E1807" s="116">
        <v>0.77040379114247703</v>
      </c>
      <c r="F1807" s="116">
        <v>0.50126870409156554</v>
      </c>
      <c r="G1807" s="116">
        <v>0.26177759672720802</v>
      </c>
      <c r="H1807" s="116">
        <v>0.43544743679963949</v>
      </c>
      <c r="I1807" s="116">
        <v>0.10543803178774436</v>
      </c>
      <c r="J1807" s="116">
        <v>0.28138488630567071</v>
      </c>
      <c r="K1807" s="48">
        <v>0.91391857410252775</v>
      </c>
      <c r="M1807" s="41">
        <v>805</v>
      </c>
      <c r="N1807" s="116" cm="1">
        <f t="array" ref="N1807:W1807">(TRANSPOSE(MMULT(幕後結果!$AB$37:$AK$46, TRANSPOSE(N806:W806))))</f>
        <v>0.37717296194369021</v>
      </c>
      <c r="O1807" s="116">
        <v>-0.3395822091621391</v>
      </c>
      <c r="P1807" s="116">
        <v>0.51875474900588625</v>
      </c>
      <c r="Q1807" s="116">
        <v>-2.0662359265947243</v>
      </c>
      <c r="R1807" s="116">
        <v>-0.67416731074886305</v>
      </c>
      <c r="S1807" s="116">
        <v>-2.4637865874472262</v>
      </c>
      <c r="T1807" s="116">
        <v>-0.24965142058454681</v>
      </c>
      <c r="U1807" s="116">
        <v>-0.50053557856545283</v>
      </c>
      <c r="V1807" s="116">
        <v>-1.1584071801002791</v>
      </c>
      <c r="W1807" s="40">
        <v>-0.40017848602599693</v>
      </c>
    </row>
    <row r="1808" spans="1:23" ht="19">
      <c r="A1808" s="85">
        <v>806</v>
      </c>
      <c r="B1808" s="116">
        <v>0.95660370209498136</v>
      </c>
      <c r="C1808" s="116">
        <v>0.89248492335172847</v>
      </c>
      <c r="D1808" s="116">
        <v>0.36649779338022026</v>
      </c>
      <c r="E1808" s="116">
        <v>0.77050131459243532</v>
      </c>
      <c r="F1808" s="116">
        <v>0.88638031784595239</v>
      </c>
      <c r="G1808" s="116">
        <v>0.43734294587861444</v>
      </c>
      <c r="H1808" s="116">
        <v>0.1312501237805701</v>
      </c>
      <c r="I1808" s="116">
        <v>2.1562282302884928E-3</v>
      </c>
      <c r="J1808" s="116">
        <v>5.8374794445471112E-2</v>
      </c>
      <c r="K1808" s="48">
        <v>0.35353395542818622</v>
      </c>
      <c r="M1808" s="41">
        <v>806</v>
      </c>
      <c r="N1808" s="116" cm="1">
        <f t="array" ref="N1808:W1808">(TRANSPOSE(MMULT(幕後結果!$AB$37:$AK$46, TRANSPOSE(N807:W807))))</f>
        <v>0.15869109748834889</v>
      </c>
      <c r="O1808" s="116">
        <v>-8.0389593003658694E-3</v>
      </c>
      <c r="P1808" s="116">
        <v>-0.18418605615866496</v>
      </c>
      <c r="Q1808" s="116">
        <v>-1.0404568252291386</v>
      </c>
      <c r="R1808" s="116">
        <v>-0.27258914348908148</v>
      </c>
      <c r="S1808" s="116">
        <v>-8.1482050795630007E-2</v>
      </c>
      <c r="T1808" s="116">
        <v>-1.1581117466199333</v>
      </c>
      <c r="U1808" s="116">
        <v>0.49436022210194719</v>
      </c>
      <c r="V1808" s="116">
        <v>3.3014955713737248E-2</v>
      </c>
      <c r="W1808" s="40">
        <v>-0.4913310021181499</v>
      </c>
    </row>
    <row r="1809" spans="1:23" ht="19">
      <c r="A1809" s="85">
        <v>807</v>
      </c>
      <c r="B1809" s="116">
        <v>0.36199518369636396</v>
      </c>
      <c r="C1809" s="116">
        <v>0.32195623268502382</v>
      </c>
      <c r="D1809" s="116">
        <v>2.6818907391253921E-2</v>
      </c>
      <c r="E1809" s="116">
        <v>0.84711957212986833</v>
      </c>
      <c r="F1809" s="116">
        <v>0.5871717743552427</v>
      </c>
      <c r="G1809" s="116">
        <v>0.17967076916375602</v>
      </c>
      <c r="H1809" s="116">
        <v>0.67429658896255917</v>
      </c>
      <c r="I1809" s="116">
        <v>0.55136034895284225</v>
      </c>
      <c r="J1809" s="116">
        <v>0.42334830111169808</v>
      </c>
      <c r="K1809" s="48">
        <v>0.66235151243858259</v>
      </c>
      <c r="M1809" s="41">
        <v>807</v>
      </c>
      <c r="N1809" s="116" cm="1">
        <f t="array" ref="N1809:W1809">(TRANSPOSE(MMULT(幕後結果!$AB$37:$AK$46, TRANSPOSE(N808:W808))))</f>
        <v>-0.4221258178696502</v>
      </c>
      <c r="O1809" s="116">
        <v>-2.2449337932586846</v>
      </c>
      <c r="P1809" s="116">
        <v>-0.28689681539952194</v>
      </c>
      <c r="Q1809" s="116">
        <v>-0.43319314281773402</v>
      </c>
      <c r="R1809" s="116">
        <v>-0.80696271857719704</v>
      </c>
      <c r="S1809" s="116">
        <v>-1.3812306492608966</v>
      </c>
      <c r="T1809" s="116">
        <v>0.10737445952529678</v>
      </c>
      <c r="U1809" s="116">
        <v>1.8539998981392523</v>
      </c>
      <c r="V1809" s="116">
        <v>1.731024453361564</v>
      </c>
      <c r="W1809" s="40">
        <v>-0.91910164950890649</v>
      </c>
    </row>
    <row r="1810" spans="1:23" ht="19">
      <c r="A1810" s="85">
        <v>808</v>
      </c>
      <c r="B1810" s="116">
        <v>0.38324746915362162</v>
      </c>
      <c r="C1810" s="116">
        <v>0.13919548402091686</v>
      </c>
      <c r="D1810" s="116">
        <v>0.47654862549623411</v>
      </c>
      <c r="E1810" s="116">
        <v>0.14400622510903527</v>
      </c>
      <c r="F1810" s="116">
        <v>0.44098215982760292</v>
      </c>
      <c r="G1810" s="116">
        <v>0.64495091571204499</v>
      </c>
      <c r="H1810" s="116">
        <v>0.42707237144350008</v>
      </c>
      <c r="I1810" s="116">
        <v>1.0024368007373052E-2</v>
      </c>
      <c r="J1810" s="116">
        <v>0.99966172199243464</v>
      </c>
      <c r="K1810" s="48">
        <v>0.72591634786372561</v>
      </c>
      <c r="M1810" s="41">
        <v>808</v>
      </c>
      <c r="N1810" s="116" cm="1">
        <f t="array" ref="N1810:W1810">(TRANSPOSE(MMULT(幕後結果!$AB$37:$AK$46, TRANSPOSE(N809:W809))))</f>
        <v>-0.47259017063927972</v>
      </c>
      <c r="O1810" s="116">
        <v>0.6384061280463591</v>
      </c>
      <c r="P1810" s="116">
        <v>0.21515723313430285</v>
      </c>
      <c r="Q1810" s="116">
        <v>-0.45210572331110382</v>
      </c>
      <c r="R1810" s="116">
        <v>-0.30935899952978657</v>
      </c>
      <c r="S1810" s="116">
        <v>-1.297894017813447</v>
      </c>
      <c r="T1810" s="116">
        <v>0.46892827892450817</v>
      </c>
      <c r="U1810" s="116">
        <v>0.95931043469692756</v>
      </c>
      <c r="V1810" s="116">
        <v>-0.80987821208315314</v>
      </c>
      <c r="W1810" s="40">
        <v>0.28762539087381178</v>
      </c>
    </row>
    <row r="1811" spans="1:23" ht="19">
      <c r="A1811" s="85">
        <v>809</v>
      </c>
      <c r="B1811" s="116">
        <v>0.34932629378188595</v>
      </c>
      <c r="C1811" s="116">
        <v>0.3271530193627763</v>
      </c>
      <c r="D1811" s="116">
        <v>0.93337761273713915</v>
      </c>
      <c r="E1811" s="116">
        <v>0.57999190502896525</v>
      </c>
      <c r="F1811" s="116">
        <v>0.71365970568062864</v>
      </c>
      <c r="G1811" s="116">
        <v>0.2508691887175647</v>
      </c>
      <c r="H1811" s="116">
        <v>0.74471481492884783</v>
      </c>
      <c r="I1811" s="116">
        <v>6.2008717785518197E-2</v>
      </c>
      <c r="J1811" s="116">
        <v>0.9409422223101509</v>
      </c>
      <c r="K1811" s="48">
        <v>0.91389189354629163</v>
      </c>
      <c r="M1811" s="41">
        <v>809</v>
      </c>
      <c r="N1811" s="116" cm="1">
        <f t="array" ref="N1811:W1811">(TRANSPOSE(MMULT(幕後結果!$AB$37:$AK$46, TRANSPOSE(N810:W810))))</f>
        <v>-6.1652353386967881E-2</v>
      </c>
      <c r="O1811" s="116">
        <v>-0.28798415044442538</v>
      </c>
      <c r="P1811" s="116">
        <v>0.23069738818719651</v>
      </c>
      <c r="Q1811" s="116">
        <v>2.0590634921991258E-2</v>
      </c>
      <c r="R1811" s="116">
        <v>0.7211172547004413</v>
      </c>
      <c r="S1811" s="116">
        <v>0.25949005400075592</v>
      </c>
      <c r="T1811" s="116">
        <v>-0.29821203261070622</v>
      </c>
      <c r="U1811" s="116">
        <v>6.1643164029101943E-2</v>
      </c>
      <c r="V1811" s="116">
        <v>0.43144706814406181</v>
      </c>
      <c r="W1811" s="40">
        <v>-0.66640621102640096</v>
      </c>
    </row>
    <row r="1812" spans="1:23" ht="19">
      <c r="A1812" s="85">
        <v>810</v>
      </c>
      <c r="B1812" s="116">
        <v>0.29231743651112474</v>
      </c>
      <c r="C1812" s="116">
        <v>0.61592212176677785</v>
      </c>
      <c r="D1812" s="116">
        <v>0.93045516732789224</v>
      </c>
      <c r="E1812" s="116">
        <v>8.4365668329118071E-2</v>
      </c>
      <c r="F1812" s="116">
        <v>0.76768986721770283</v>
      </c>
      <c r="G1812" s="116">
        <v>0.22409211461845624</v>
      </c>
      <c r="H1812" s="116">
        <v>4.6570894460560286E-2</v>
      </c>
      <c r="I1812" s="116">
        <v>0.51515946776270138</v>
      </c>
      <c r="J1812" s="116">
        <v>0.12757054685761182</v>
      </c>
      <c r="K1812" s="48">
        <v>0.37951256654685794</v>
      </c>
      <c r="M1812" s="41">
        <v>810</v>
      </c>
      <c r="N1812" s="116" cm="1">
        <f t="array" ref="N1812:W1812">(TRANSPOSE(MMULT(幕後結果!$AB$37:$AK$46, TRANSPOSE(N811:W811))))</f>
        <v>0.43266449035080284</v>
      </c>
      <c r="O1812" s="116">
        <v>9.3214606526586002E-2</v>
      </c>
      <c r="P1812" s="116">
        <v>1.2924088988751139</v>
      </c>
      <c r="Q1812" s="116">
        <v>-2.2319587915925254</v>
      </c>
      <c r="R1812" s="116">
        <v>0.32599143825646543</v>
      </c>
      <c r="S1812" s="116">
        <v>-0.62236839489999407</v>
      </c>
      <c r="T1812" s="116">
        <v>-2.0934613831187745</v>
      </c>
      <c r="U1812" s="116">
        <v>8.0379349352071694E-2</v>
      </c>
      <c r="V1812" s="116">
        <v>-1.0906396417015072</v>
      </c>
      <c r="W1812" s="40">
        <v>-0.30367653924736149</v>
      </c>
    </row>
    <row r="1813" spans="1:23" ht="19">
      <c r="A1813" s="85">
        <v>811</v>
      </c>
      <c r="B1813" s="116">
        <v>0.27518785802062684</v>
      </c>
      <c r="C1813" s="116">
        <v>0.14024539872602082</v>
      </c>
      <c r="D1813" s="116">
        <v>7.7533863134164438E-2</v>
      </c>
      <c r="E1813" s="116">
        <v>0.48689588775034398</v>
      </c>
      <c r="F1813" s="116">
        <v>9.3356977377859529E-2</v>
      </c>
      <c r="G1813" s="116">
        <v>0.82348272816892321</v>
      </c>
      <c r="H1813" s="116">
        <v>0.41298282094210825</v>
      </c>
      <c r="I1813" s="116">
        <v>0.93360144934639133</v>
      </c>
      <c r="J1813" s="116">
        <v>0.2825350519433476</v>
      </c>
      <c r="K1813" s="48">
        <v>0.9657750923825561</v>
      </c>
      <c r="M1813" s="41">
        <v>811</v>
      </c>
      <c r="N1813" s="116" cm="1">
        <f t="array" ref="N1813:W1813">(TRANSPOSE(MMULT(幕後結果!$AB$37:$AK$46, TRANSPOSE(N812:W812))))</f>
        <v>0.3185214652791728</v>
      </c>
      <c r="O1813" s="116">
        <v>-7.9610782280314651E-3</v>
      </c>
      <c r="P1813" s="116">
        <v>1.0039416317570673</v>
      </c>
      <c r="Q1813" s="116">
        <v>1.089092318141103</v>
      </c>
      <c r="R1813" s="116">
        <v>1.6574749508267814</v>
      </c>
      <c r="S1813" s="116">
        <v>0.16950014678665354</v>
      </c>
      <c r="T1813" s="116">
        <v>0.43945379075579305</v>
      </c>
      <c r="U1813" s="116">
        <v>1.30006043155967</v>
      </c>
      <c r="V1813" s="116">
        <v>0.62103039105604274</v>
      </c>
      <c r="W1813" s="40">
        <v>2.0671750483365892E-2</v>
      </c>
    </row>
    <row r="1814" spans="1:23" ht="19">
      <c r="A1814" s="85">
        <v>812</v>
      </c>
      <c r="B1814" s="116">
        <v>0.15283321462899502</v>
      </c>
      <c r="C1814" s="116">
        <v>0.51856545199231707</v>
      </c>
      <c r="D1814" s="116">
        <v>0.57175939725959579</v>
      </c>
      <c r="E1814" s="116">
        <v>0.95044523603225839</v>
      </c>
      <c r="F1814" s="116">
        <v>0.4664607370975955</v>
      </c>
      <c r="G1814" s="116">
        <v>0.74969411179958789</v>
      </c>
      <c r="H1814" s="116">
        <v>0.64858708198192105</v>
      </c>
      <c r="I1814" s="116">
        <v>0.66043773507913128</v>
      </c>
      <c r="J1814" s="116">
        <v>0.9533087533151261</v>
      </c>
      <c r="K1814" s="48">
        <v>0.86811820851028743</v>
      </c>
      <c r="M1814" s="41">
        <v>812</v>
      </c>
      <c r="N1814" s="116" cm="1">
        <f t="array" ref="N1814:W1814">(TRANSPOSE(MMULT(幕後結果!$AB$37:$AK$46, TRANSPOSE(N813:W813))))</f>
        <v>1.9177391478682504</v>
      </c>
      <c r="O1814" s="116">
        <v>-1.0930675823122655</v>
      </c>
      <c r="P1814" s="116">
        <v>0.81927461321031203</v>
      </c>
      <c r="Q1814" s="116">
        <v>-0.81701268787440517</v>
      </c>
      <c r="R1814" s="116">
        <v>2.9849025271831336E-2</v>
      </c>
      <c r="S1814" s="116">
        <v>-0.72340088508356981</v>
      </c>
      <c r="T1814" s="116">
        <v>-0.3171889680613294</v>
      </c>
      <c r="U1814" s="116">
        <v>0.66040222976367102</v>
      </c>
      <c r="V1814" s="116">
        <v>-0.56728737292641418</v>
      </c>
      <c r="W1814" s="40">
        <v>1.269040918663582</v>
      </c>
    </row>
    <row r="1815" spans="1:23" ht="19">
      <c r="A1815" s="85">
        <v>813</v>
      </c>
      <c r="B1815" s="116">
        <v>0.37369766941376281</v>
      </c>
      <c r="C1815" s="116">
        <v>0.82488504370528348</v>
      </c>
      <c r="D1815" s="116">
        <v>0.63405568706520787</v>
      </c>
      <c r="E1815" s="116">
        <v>0.5686181746397001</v>
      </c>
      <c r="F1815" s="116">
        <v>0.92573323507195493</v>
      </c>
      <c r="G1815" s="116">
        <v>5.3346273921828891E-2</v>
      </c>
      <c r="H1815" s="116">
        <v>0.76393587745604696</v>
      </c>
      <c r="I1815" s="116">
        <v>0.67598805456547972</v>
      </c>
      <c r="J1815" s="116">
        <v>0.87807913909063839</v>
      </c>
      <c r="K1815" s="48">
        <v>0.95415948281560081</v>
      </c>
      <c r="M1815" s="41">
        <v>813</v>
      </c>
      <c r="N1815" s="116" cm="1">
        <f t="array" ref="N1815:W1815">(TRANSPOSE(MMULT(幕後結果!$AB$37:$AK$46, TRANSPOSE(N814:W814))))</f>
        <v>1.695928780525559</v>
      </c>
      <c r="O1815" s="116">
        <v>0.9136350595923336</v>
      </c>
      <c r="P1815" s="116">
        <v>0.7311042860530661</v>
      </c>
      <c r="Q1815" s="116">
        <v>-0.18410708112302854</v>
      </c>
      <c r="R1815" s="116">
        <v>1.165912369294162</v>
      </c>
      <c r="S1815" s="116">
        <v>-0.42266641289065587</v>
      </c>
      <c r="T1815" s="116">
        <v>-7.8986749004067297E-3</v>
      </c>
      <c r="U1815" s="116">
        <v>2.4246377465159175E-2</v>
      </c>
      <c r="V1815" s="116">
        <v>0.51600574730107251</v>
      </c>
      <c r="W1815" s="40">
        <v>0.38111902805721515</v>
      </c>
    </row>
    <row r="1816" spans="1:23" ht="19">
      <c r="A1816" s="85">
        <v>814</v>
      </c>
      <c r="B1816" s="116">
        <v>3.4371155334685266E-2</v>
      </c>
      <c r="C1816" s="116">
        <v>0.61739087684080252</v>
      </c>
      <c r="D1816" s="116">
        <v>0.78153264854705573</v>
      </c>
      <c r="E1816" s="116">
        <v>0.41220909439405995</v>
      </c>
      <c r="F1816" s="116">
        <v>0.10414606936046256</v>
      </c>
      <c r="G1816" s="116">
        <v>0.31831466237543249</v>
      </c>
      <c r="H1816" s="116">
        <v>0.90887477094185765</v>
      </c>
      <c r="I1816" s="116">
        <v>0.25615064763042072</v>
      </c>
      <c r="J1816" s="116">
        <v>0.56901816652822879</v>
      </c>
      <c r="K1816" s="48">
        <v>0.27904339294196623</v>
      </c>
      <c r="M1816" s="41">
        <v>814</v>
      </c>
      <c r="N1816" s="116" cm="1">
        <f t="array" ref="N1816:W1816">(TRANSPOSE(MMULT(幕後結果!$AB$37:$AK$46, TRANSPOSE(N815:W815))))</f>
        <v>0.78954508914204713</v>
      </c>
      <c r="O1816" s="116">
        <v>1.4102138280635603</v>
      </c>
      <c r="P1816" s="116">
        <v>1.4564893654902193</v>
      </c>
      <c r="Q1816" s="116">
        <v>-0.6434241404600658</v>
      </c>
      <c r="R1816" s="116">
        <v>-0.43446492888969901</v>
      </c>
      <c r="S1816" s="116">
        <v>0.1297143608970473</v>
      </c>
      <c r="T1816" s="116">
        <v>-0.17069375331381151</v>
      </c>
      <c r="U1816" s="116">
        <v>-0.72492325192716567</v>
      </c>
      <c r="V1816" s="116">
        <v>-0.78581584898998535</v>
      </c>
      <c r="W1816" s="40">
        <v>0.5479836281809507</v>
      </c>
    </row>
    <row r="1817" spans="1:23" ht="19">
      <c r="A1817" s="85">
        <v>815</v>
      </c>
      <c r="B1817" s="116">
        <v>0.52424489001840668</v>
      </c>
      <c r="C1817" s="116">
        <v>0.52842595369205236</v>
      </c>
      <c r="D1817" s="116">
        <v>0.87151716631322795</v>
      </c>
      <c r="E1817" s="116">
        <v>0.55706447035690387</v>
      </c>
      <c r="F1817" s="116">
        <v>8.1975960481420973E-2</v>
      </c>
      <c r="G1817" s="116">
        <v>0.48455404402332114</v>
      </c>
      <c r="H1817" s="116">
        <v>0.50457564080530104</v>
      </c>
      <c r="I1817" s="116">
        <v>0.33323690983549614</v>
      </c>
      <c r="J1817" s="116">
        <v>0.23943311534570588</v>
      </c>
      <c r="K1817" s="48">
        <v>0.58194788714916701</v>
      </c>
      <c r="M1817" s="41">
        <v>815</v>
      </c>
      <c r="N1817" s="116" cm="1">
        <f t="array" ref="N1817:W1817">(TRANSPOSE(MMULT(幕後結果!$AB$37:$AK$46, TRANSPOSE(N816:W816))))</f>
        <v>-1.1255725458446313</v>
      </c>
      <c r="O1817" s="116">
        <v>-1.6828268352242515</v>
      </c>
      <c r="P1817" s="116">
        <v>-0.78835348732420318</v>
      </c>
      <c r="Q1817" s="116">
        <v>1.0713777333709276</v>
      </c>
      <c r="R1817" s="116">
        <v>-0.76393074972763109</v>
      </c>
      <c r="S1817" s="116">
        <v>0.80680771960844644</v>
      </c>
      <c r="T1817" s="116">
        <v>7.2466315142894366E-2</v>
      </c>
      <c r="U1817" s="116">
        <v>1.8933666920543468</v>
      </c>
      <c r="V1817" s="116">
        <v>-0.20599368889401337</v>
      </c>
      <c r="W1817" s="40">
        <v>0.66529660350885589</v>
      </c>
    </row>
    <row r="1818" spans="1:23" ht="19">
      <c r="A1818" s="85">
        <v>816</v>
      </c>
      <c r="B1818" s="116">
        <v>0.78403683180541295</v>
      </c>
      <c r="C1818" s="116">
        <v>0.99464691048508946</v>
      </c>
      <c r="D1818" s="116">
        <v>7.9576674222484378E-2</v>
      </c>
      <c r="E1818" s="116">
        <v>0.60187332739250232</v>
      </c>
      <c r="F1818" s="116">
        <v>0.58059948830399755</v>
      </c>
      <c r="G1818" s="116">
        <v>1.4761199309562212E-2</v>
      </c>
      <c r="H1818" s="116">
        <v>0.39786732911751765</v>
      </c>
      <c r="I1818" s="116">
        <v>0.57828944265643623</v>
      </c>
      <c r="J1818" s="116">
        <v>0.77689120744971851</v>
      </c>
      <c r="K1818" s="48">
        <v>0.72573489258938007</v>
      </c>
      <c r="M1818" s="41">
        <v>816</v>
      </c>
      <c r="N1818" s="116" cm="1">
        <f t="array" ref="N1818:W1818">(TRANSPOSE(MMULT(幕後結果!$AB$37:$AK$46, TRANSPOSE(N817:W817))))</f>
        <v>-2.4001707011333653</v>
      </c>
      <c r="O1818" s="116">
        <v>-0.34919455332631966</v>
      </c>
      <c r="P1818" s="116">
        <v>-0.66793157919002499</v>
      </c>
      <c r="Q1818" s="116">
        <v>-0.82061431227935211</v>
      </c>
      <c r="R1818" s="116">
        <v>0.73977743146767727</v>
      </c>
      <c r="S1818" s="116">
        <v>-0.33068309236596427</v>
      </c>
      <c r="T1818" s="116">
        <v>0.43229003765976176</v>
      </c>
      <c r="U1818" s="116">
        <v>-0.54991547595474199</v>
      </c>
      <c r="V1818" s="116">
        <v>-0.8655730150779497</v>
      </c>
      <c r="W1818" s="40">
        <v>-0.27452723462623912</v>
      </c>
    </row>
    <row r="1819" spans="1:23" ht="19">
      <c r="A1819" s="85">
        <v>817</v>
      </c>
      <c r="B1819" s="116">
        <v>0.81680450450624065</v>
      </c>
      <c r="C1819" s="116">
        <v>0.4153080787186243</v>
      </c>
      <c r="D1819" s="116">
        <v>0.73628297171110768</v>
      </c>
      <c r="E1819" s="116">
        <v>0.35053633456098843</v>
      </c>
      <c r="F1819" s="116">
        <v>0.35130864174851362</v>
      </c>
      <c r="G1819" s="116">
        <v>0.3330709470232005</v>
      </c>
      <c r="H1819" s="116">
        <v>0.71095081348828759</v>
      </c>
      <c r="I1819" s="116">
        <v>8.1181132205615292E-2</v>
      </c>
      <c r="J1819" s="116">
        <v>0.88637927020069118</v>
      </c>
      <c r="K1819" s="48">
        <v>0.1371878358455132</v>
      </c>
      <c r="M1819" s="41">
        <v>817</v>
      </c>
      <c r="N1819" s="116" cm="1">
        <f t="array" ref="N1819:W1819">(TRANSPOSE(MMULT(幕後結果!$AB$37:$AK$46, TRANSPOSE(N818:W818))))</f>
        <v>-0.81613942692728192</v>
      </c>
      <c r="O1819" s="116">
        <v>-1.0303838164138144</v>
      </c>
      <c r="P1819" s="116">
        <v>-1.1623885790170112</v>
      </c>
      <c r="Q1819" s="116">
        <v>0.15700434597758459</v>
      </c>
      <c r="R1819" s="116">
        <v>-1.1730568998794795</v>
      </c>
      <c r="S1819" s="116">
        <v>-1.7652666167164033</v>
      </c>
      <c r="T1819" s="116">
        <v>0.94293402043883612</v>
      </c>
      <c r="U1819" s="116">
        <v>0.43948352818099512</v>
      </c>
      <c r="V1819" s="116">
        <v>-0.20349649673607129</v>
      </c>
      <c r="W1819" s="40">
        <v>-0.1401285220629063</v>
      </c>
    </row>
    <row r="1820" spans="1:23" ht="19">
      <c r="A1820" s="85">
        <v>818</v>
      </c>
      <c r="B1820" s="116">
        <v>6.9238297798464021E-2</v>
      </c>
      <c r="C1820" s="116">
        <v>0.8362450941522046</v>
      </c>
      <c r="D1820" s="116">
        <v>0.37388086636576623</v>
      </c>
      <c r="E1820" s="116">
        <v>0.71937889753492179</v>
      </c>
      <c r="F1820" s="116">
        <v>0.89377771759681046</v>
      </c>
      <c r="G1820" s="116">
        <v>0.38059726589255294</v>
      </c>
      <c r="H1820" s="116">
        <v>0.62153846607659524</v>
      </c>
      <c r="I1820" s="116">
        <v>0.4365932788829423</v>
      </c>
      <c r="J1820" s="116">
        <v>0.73943516286844413</v>
      </c>
      <c r="K1820" s="48">
        <v>0.68810388069138861</v>
      </c>
      <c r="M1820" s="41">
        <v>818</v>
      </c>
      <c r="N1820" s="116" cm="1">
        <f t="array" ref="N1820:W1820">(TRANSPOSE(MMULT(幕後結果!$AB$37:$AK$46, TRANSPOSE(N819:W819))))</f>
        <v>0.49167963532852166</v>
      </c>
      <c r="O1820" s="116">
        <v>0.39595523033101732</v>
      </c>
      <c r="P1820" s="116">
        <v>0.64588862947012515</v>
      </c>
      <c r="Q1820" s="116">
        <v>0.30420285496082222</v>
      </c>
      <c r="R1820" s="116">
        <v>0.65766261237465806</v>
      </c>
      <c r="S1820" s="116">
        <v>0.86553425976134923</v>
      </c>
      <c r="T1820" s="116">
        <v>-0.50263991106892947</v>
      </c>
      <c r="U1820" s="116">
        <v>-0.1837496378798919</v>
      </c>
      <c r="V1820" s="116">
        <v>3.7778491672155468E-2</v>
      </c>
      <c r="W1820" s="40">
        <v>1.2154037226068131</v>
      </c>
    </row>
    <row r="1821" spans="1:23" ht="19">
      <c r="A1821" s="85">
        <v>819</v>
      </c>
      <c r="B1821" s="116">
        <v>0.12921810236246944</v>
      </c>
      <c r="C1821" s="116">
        <v>0.75471151688680216</v>
      </c>
      <c r="D1821" s="116">
        <v>0.83175019270855777</v>
      </c>
      <c r="E1821" s="116">
        <v>0.7020288306436524</v>
      </c>
      <c r="F1821" s="116">
        <v>0.42488130310917183</v>
      </c>
      <c r="G1821" s="116">
        <v>0.4986787707050393</v>
      </c>
      <c r="H1821" s="116">
        <v>0.95733541514947484</v>
      </c>
      <c r="I1821" s="116">
        <v>0.72389755431982561</v>
      </c>
      <c r="J1821" s="116">
        <v>0.12950762462364684</v>
      </c>
      <c r="K1821" s="48">
        <v>0.8894514433459777</v>
      </c>
      <c r="M1821" s="41">
        <v>819</v>
      </c>
      <c r="N1821" s="116" cm="1">
        <f t="array" ref="N1821:W1821">(TRANSPOSE(MMULT(幕後結果!$AB$37:$AK$46, TRANSPOSE(N820:W820))))</f>
        <v>-2.0081143764560441</v>
      </c>
      <c r="O1821" s="116">
        <v>-0.18712661802422259</v>
      </c>
      <c r="P1821" s="116">
        <v>-0.48763922099864854</v>
      </c>
      <c r="Q1821" s="116">
        <v>-0.74794346226048991</v>
      </c>
      <c r="R1821" s="116">
        <v>-1.2612450184046018</v>
      </c>
      <c r="S1821" s="116">
        <v>-0.83658005291882831</v>
      </c>
      <c r="T1821" s="116">
        <v>1.1468559350975704</v>
      </c>
      <c r="U1821" s="116">
        <v>-2.130098075234482</v>
      </c>
      <c r="V1821" s="116">
        <v>0.29478178341842315</v>
      </c>
      <c r="W1821" s="40">
        <v>-0.71431770491103852</v>
      </c>
    </row>
    <row r="1822" spans="1:23" ht="19">
      <c r="A1822" s="85">
        <v>820</v>
      </c>
      <c r="B1822" s="116">
        <v>0.70664228190422884</v>
      </c>
      <c r="C1822" s="116">
        <v>0.41309428315616326</v>
      </c>
      <c r="D1822" s="116">
        <v>0.2431776389694309</v>
      </c>
      <c r="E1822" s="116">
        <v>0.27646177020145624</v>
      </c>
      <c r="F1822" s="116">
        <v>0.24185664805708518</v>
      </c>
      <c r="G1822" s="116">
        <v>0.74960776114381633</v>
      </c>
      <c r="H1822" s="116">
        <v>0.52183082417568061</v>
      </c>
      <c r="I1822" s="116">
        <v>0.69759419943838274</v>
      </c>
      <c r="J1822" s="116">
        <v>0.58534247645182269</v>
      </c>
      <c r="K1822" s="48">
        <v>0.41612872765135567</v>
      </c>
      <c r="M1822" s="41">
        <v>820</v>
      </c>
      <c r="N1822" s="116" cm="1">
        <f t="array" ref="N1822:W1822">(TRANSPOSE(MMULT(幕後結果!$AB$37:$AK$46, TRANSPOSE(N821:W821))))</f>
        <v>-0.53959045471576228</v>
      </c>
      <c r="O1822" s="116">
        <v>1.4517132109916804</v>
      </c>
      <c r="P1822" s="116">
        <v>1.0408413830507062</v>
      </c>
      <c r="Q1822" s="116">
        <v>-2.7921526568721933E-2</v>
      </c>
      <c r="R1822" s="116">
        <v>0.36765098632287851</v>
      </c>
      <c r="S1822" s="116">
        <v>0.29981931901038983</v>
      </c>
      <c r="T1822" s="116">
        <v>2.9323298524997404E-2</v>
      </c>
      <c r="U1822" s="116">
        <v>2.3300283108241504E-2</v>
      </c>
      <c r="V1822" s="116">
        <v>0.14576912799176051</v>
      </c>
      <c r="W1822" s="40">
        <v>0.17182545579290665</v>
      </c>
    </row>
    <row r="1823" spans="1:23" ht="19">
      <c r="A1823" s="85">
        <v>821</v>
      </c>
      <c r="B1823" s="116">
        <v>0.73666308040075457</v>
      </c>
      <c r="C1823" s="116">
        <v>0.91965260389140036</v>
      </c>
      <c r="D1823" s="116">
        <v>0.87493151175638184</v>
      </c>
      <c r="E1823" s="116">
        <v>0.71287533658181323</v>
      </c>
      <c r="F1823" s="116">
        <v>0.66111099556373176</v>
      </c>
      <c r="G1823" s="116">
        <v>0.76320603949960808</v>
      </c>
      <c r="H1823" s="116">
        <v>0.30688930713309448</v>
      </c>
      <c r="I1823" s="116">
        <v>7.0485915685450706E-2</v>
      </c>
      <c r="J1823" s="116">
        <v>7.4131206739186828E-2</v>
      </c>
      <c r="K1823" s="48">
        <v>0.60073232832778434</v>
      </c>
      <c r="M1823" s="41">
        <v>821</v>
      </c>
      <c r="N1823" s="116" cm="1">
        <f t="array" ref="N1823:W1823">(TRANSPOSE(MMULT(幕後結果!$AB$37:$AK$46, TRANSPOSE(N822:W822))))</f>
        <v>0.64093268185596675</v>
      </c>
      <c r="O1823" s="116">
        <v>0.94919288463847817</v>
      </c>
      <c r="P1823" s="116">
        <v>-0.13512479938748301</v>
      </c>
      <c r="Q1823" s="116">
        <v>-0.38176060371173626</v>
      </c>
      <c r="R1823" s="116">
        <v>-0.46459580857627625</v>
      </c>
      <c r="S1823" s="116">
        <v>-1.1510511438881987</v>
      </c>
      <c r="T1823" s="116">
        <v>-1.3200573611329482</v>
      </c>
      <c r="U1823" s="116">
        <v>1.0778508687214245</v>
      </c>
      <c r="V1823" s="116">
        <v>-1.7078599188531522</v>
      </c>
      <c r="W1823" s="40">
        <v>-0.25223939571324411</v>
      </c>
    </row>
    <row r="1824" spans="1:23" ht="19">
      <c r="A1824" s="85">
        <v>822</v>
      </c>
      <c r="B1824" s="116">
        <v>7.7819158455900261E-2</v>
      </c>
      <c r="C1824" s="116">
        <v>0.53149713297007461</v>
      </c>
      <c r="D1824" s="116">
        <v>0.29032936228546857</v>
      </c>
      <c r="E1824" s="116">
        <v>0.1902408926158794</v>
      </c>
      <c r="F1824" s="116">
        <v>0.20801883844314695</v>
      </c>
      <c r="G1824" s="116">
        <v>0.67021209310074092</v>
      </c>
      <c r="H1824" s="116">
        <v>0.89240727959436361</v>
      </c>
      <c r="I1824" s="116">
        <v>0.37065080333652101</v>
      </c>
      <c r="J1824" s="116">
        <v>0.31241470518857573</v>
      </c>
      <c r="K1824" s="48">
        <v>0.36584539787969339</v>
      </c>
      <c r="M1824" s="41">
        <v>822</v>
      </c>
      <c r="N1824" s="116" cm="1">
        <f t="array" ref="N1824:W1824">(TRANSPOSE(MMULT(幕後結果!$AB$37:$AK$46, TRANSPOSE(N823:W823))))</f>
        <v>0.29186916726166451</v>
      </c>
      <c r="O1824" s="116">
        <v>-2.18746796520779E-2</v>
      </c>
      <c r="P1824" s="116">
        <v>-0.59451428667816142</v>
      </c>
      <c r="Q1824" s="116">
        <v>-0.62132907777947088</v>
      </c>
      <c r="R1824" s="116">
        <v>-0.85082786519803166</v>
      </c>
      <c r="S1824" s="116">
        <v>-0.63164440007414213</v>
      </c>
      <c r="T1824" s="116">
        <v>-6.2134311771572581E-2</v>
      </c>
      <c r="U1824" s="116">
        <v>-1.6434369828401789</v>
      </c>
      <c r="V1824" s="116">
        <v>-0.50536460006364459</v>
      </c>
      <c r="W1824" s="40">
        <v>-0.49132480084766722</v>
      </c>
    </row>
    <row r="1825" spans="1:23" ht="19">
      <c r="A1825" s="85">
        <v>823</v>
      </c>
      <c r="B1825" s="116">
        <v>0.80081694133311032</v>
      </c>
      <c r="C1825" s="116">
        <v>0.28280068627683352</v>
      </c>
      <c r="D1825" s="116">
        <v>0.8433250425959653</v>
      </c>
      <c r="E1825" s="116">
        <v>0.18375684827796057</v>
      </c>
      <c r="F1825" s="116">
        <v>0.34695030380945258</v>
      </c>
      <c r="G1825" s="116">
        <v>0.31089386979463729</v>
      </c>
      <c r="H1825" s="116">
        <v>0.42068285354905943</v>
      </c>
      <c r="I1825" s="116">
        <v>0.65820623737384687</v>
      </c>
      <c r="J1825" s="116">
        <v>0.25514815472492836</v>
      </c>
      <c r="K1825" s="48">
        <v>0.35388562632187037</v>
      </c>
      <c r="M1825" s="41">
        <v>823</v>
      </c>
      <c r="N1825" s="116" cm="1">
        <f t="array" ref="N1825:W1825">(TRANSPOSE(MMULT(幕後結果!$AB$37:$AK$46, TRANSPOSE(N824:W824))))</f>
        <v>-0.36524815212577683</v>
      </c>
      <c r="O1825" s="116">
        <v>0.5580437041800228</v>
      </c>
      <c r="P1825" s="116">
        <v>0.75478718914707377</v>
      </c>
      <c r="Q1825" s="116">
        <v>0.52729172274165148</v>
      </c>
      <c r="R1825" s="116">
        <v>1.5134918380214628</v>
      </c>
      <c r="S1825" s="116">
        <v>0.20897522537980545</v>
      </c>
      <c r="T1825" s="116">
        <v>7.1361219507311502E-2</v>
      </c>
      <c r="U1825" s="116">
        <v>0.76890279252868765</v>
      </c>
      <c r="V1825" s="116">
        <v>-1.6584649127106508</v>
      </c>
      <c r="W1825" s="40">
        <v>1.7138966300907073</v>
      </c>
    </row>
    <row r="1826" spans="1:23" ht="19">
      <c r="A1826" s="85">
        <v>824</v>
      </c>
      <c r="B1826" s="116">
        <v>3.9776092888748282E-2</v>
      </c>
      <c r="C1826" s="116">
        <v>0.12146058092348055</v>
      </c>
      <c r="D1826" s="116">
        <v>0.82692727248544862</v>
      </c>
      <c r="E1826" s="116">
        <v>0.69462156261527785</v>
      </c>
      <c r="F1826" s="116">
        <v>0.68468667145483164</v>
      </c>
      <c r="G1826" s="116">
        <v>0.41988793102623978</v>
      </c>
      <c r="H1826" s="116">
        <v>0.6549069200169666</v>
      </c>
      <c r="I1826" s="116">
        <v>0.10743934149168122</v>
      </c>
      <c r="J1826" s="116">
        <v>0.33788442001760965</v>
      </c>
      <c r="K1826" s="48">
        <v>0.49207524567130023</v>
      </c>
      <c r="M1826" s="41">
        <v>824</v>
      </c>
      <c r="N1826" s="116" cm="1">
        <f t="array" ref="N1826:W1826">(TRANSPOSE(MMULT(幕後結果!$AB$37:$AK$46, TRANSPOSE(N825:W825))))</f>
        <v>0.47261306586443269</v>
      </c>
      <c r="O1826" s="116">
        <v>2.3594814068108869</v>
      </c>
      <c r="P1826" s="116">
        <v>0.13943605246279589</v>
      </c>
      <c r="Q1826" s="116">
        <v>0.16213312194103924</v>
      </c>
      <c r="R1826" s="116">
        <v>0.5430621395363715</v>
      </c>
      <c r="S1826" s="116">
        <v>1.0001380167028857</v>
      </c>
      <c r="T1826" s="116">
        <v>1.3295499551729684</v>
      </c>
      <c r="U1826" s="116">
        <v>-1.8242059256572085</v>
      </c>
      <c r="V1826" s="116">
        <v>1.8936680006913287E-2</v>
      </c>
      <c r="W1826" s="40">
        <v>1.1767226927231142</v>
      </c>
    </row>
    <row r="1827" spans="1:23" ht="19">
      <c r="A1827" s="85">
        <v>825</v>
      </c>
      <c r="B1827" s="116">
        <v>6.1812192527519461E-2</v>
      </c>
      <c r="C1827" s="116">
        <v>0.13274497188664136</v>
      </c>
      <c r="D1827" s="116">
        <v>0.99869160496483067</v>
      </c>
      <c r="E1827" s="116">
        <v>0.88424407659193172</v>
      </c>
      <c r="F1827" s="116">
        <v>0.3152146744501878</v>
      </c>
      <c r="G1827" s="116">
        <v>0.26494796545157873</v>
      </c>
      <c r="H1827" s="116">
        <v>0.90463464147059014</v>
      </c>
      <c r="I1827" s="116">
        <v>0.22358734140731951</v>
      </c>
      <c r="J1827" s="116">
        <v>0.37795115450462746</v>
      </c>
      <c r="K1827" s="48">
        <v>0.8602719273002295</v>
      </c>
      <c r="M1827" s="41">
        <v>825</v>
      </c>
      <c r="N1827" s="116" cm="1">
        <f t="array" ref="N1827:W1827">(TRANSPOSE(MMULT(幕後結果!$AB$37:$AK$46, TRANSPOSE(N826:W826))))</f>
        <v>8.6503013264562945E-2</v>
      </c>
      <c r="O1827" s="116">
        <v>0.37189073329934463</v>
      </c>
      <c r="P1827" s="116">
        <v>-1.0025144839643496</v>
      </c>
      <c r="Q1827" s="116">
        <v>-0.63713613865542496</v>
      </c>
      <c r="R1827" s="116">
        <v>-1.0209953343433564</v>
      </c>
      <c r="S1827" s="116">
        <v>-0.4746161727731204</v>
      </c>
      <c r="T1827" s="116">
        <v>0.18073959784664734</v>
      </c>
      <c r="U1827" s="116">
        <v>-0.99644360800373066</v>
      </c>
      <c r="V1827" s="116">
        <v>0.22387513260031089</v>
      </c>
      <c r="W1827" s="40">
        <v>-0.25795764994401282</v>
      </c>
    </row>
    <row r="1828" spans="1:23" ht="19">
      <c r="A1828" s="85">
        <v>826</v>
      </c>
      <c r="B1828" s="116">
        <v>0.70876624757525275</v>
      </c>
      <c r="C1828" s="116">
        <v>0.3077941531789512</v>
      </c>
      <c r="D1828" s="116">
        <v>0.29089482650308041</v>
      </c>
      <c r="E1828" s="116">
        <v>3.1441231628248634E-3</v>
      </c>
      <c r="F1828" s="116">
        <v>0.74456915365678822</v>
      </c>
      <c r="G1828" s="116">
        <v>0.77076997553244975</v>
      </c>
      <c r="H1828" s="116">
        <v>0.57465958265215811</v>
      </c>
      <c r="I1828" s="116">
        <v>0.39765093809055108</v>
      </c>
      <c r="J1828" s="116">
        <v>0.86323059290357906</v>
      </c>
      <c r="K1828" s="48">
        <v>0.68438351026359001</v>
      </c>
      <c r="M1828" s="41">
        <v>826</v>
      </c>
      <c r="N1828" s="116" cm="1">
        <f t="array" ref="N1828:W1828">(TRANSPOSE(MMULT(幕後結果!$AB$37:$AK$46, TRANSPOSE(N827:W827))))</f>
        <v>-1.4472597942213952</v>
      </c>
      <c r="O1828" s="116">
        <v>-0.41328469426816794</v>
      </c>
      <c r="P1828" s="116">
        <v>-0.92345995388879798</v>
      </c>
      <c r="Q1828" s="116">
        <v>0.49971512314324074</v>
      </c>
      <c r="R1828" s="116">
        <v>-0.41011422470471393</v>
      </c>
      <c r="S1828" s="116">
        <v>0.70418829653513171</v>
      </c>
      <c r="T1828" s="116">
        <v>-0.48837601748297066</v>
      </c>
      <c r="U1828" s="116">
        <v>8.630292603796641E-2</v>
      </c>
      <c r="V1828" s="116">
        <v>-0.66421531822938795</v>
      </c>
      <c r="W1828" s="40">
        <v>0.74370818464626165</v>
      </c>
    </row>
    <row r="1829" spans="1:23" ht="19">
      <c r="A1829" s="85">
        <v>827</v>
      </c>
      <c r="B1829" s="116">
        <v>0.36640292134778485</v>
      </c>
      <c r="C1829" s="116">
        <v>3.748069345733418E-2</v>
      </c>
      <c r="D1829" s="116">
        <v>0.26672584415848632</v>
      </c>
      <c r="E1829" s="116">
        <v>0.85406381960819355</v>
      </c>
      <c r="F1829" s="116">
        <v>0.49286203409683949</v>
      </c>
      <c r="G1829" s="116">
        <v>0.72770106673572554</v>
      </c>
      <c r="H1829" s="116">
        <v>9.081018450658207E-2</v>
      </c>
      <c r="I1829" s="116">
        <v>0.21243563664694798</v>
      </c>
      <c r="J1829" s="116">
        <v>0.6344928568082282</v>
      </c>
      <c r="K1829" s="48">
        <v>0.62119174571346947</v>
      </c>
      <c r="M1829" s="41">
        <v>827</v>
      </c>
      <c r="N1829" s="116" cm="1">
        <f t="array" ref="N1829:W1829">(TRANSPOSE(MMULT(幕後結果!$AB$37:$AK$46, TRANSPOSE(N828:W828))))</f>
        <v>0.6243452664934841</v>
      </c>
      <c r="O1829" s="116">
        <v>1.9547869951177543</v>
      </c>
      <c r="P1829" s="116">
        <v>1.0267373420084973</v>
      </c>
      <c r="Q1829" s="116">
        <v>0.71705218716994468</v>
      </c>
      <c r="R1829" s="116">
        <v>-0.55188932221608267</v>
      </c>
      <c r="S1829" s="116">
        <v>0.50218729580411936</v>
      </c>
      <c r="T1829" s="116">
        <v>0.260230989086779</v>
      </c>
      <c r="U1829" s="116">
        <v>1.6332260604739524</v>
      </c>
      <c r="V1829" s="116">
        <v>0.98912688534257187</v>
      </c>
      <c r="W1829" s="40">
        <v>2.06411158626549</v>
      </c>
    </row>
    <row r="1830" spans="1:23" ht="19">
      <c r="A1830" s="85">
        <v>828</v>
      </c>
      <c r="B1830" s="116">
        <v>0.51964739318378528</v>
      </c>
      <c r="C1830" s="116">
        <v>0.64895860456677434</v>
      </c>
      <c r="D1830" s="116">
        <v>0.5876906725092419</v>
      </c>
      <c r="E1830" s="116">
        <v>7.9514150309292653E-2</v>
      </c>
      <c r="F1830" s="116">
        <v>0.99422098743720078</v>
      </c>
      <c r="G1830" s="116">
        <v>0.30473959391312055</v>
      </c>
      <c r="H1830" s="116">
        <v>0.52583531142238638</v>
      </c>
      <c r="I1830" s="116">
        <v>0.86698538284186721</v>
      </c>
      <c r="J1830" s="116">
        <v>0.12166972954957722</v>
      </c>
      <c r="K1830" s="48">
        <v>0.80547651100606177</v>
      </c>
      <c r="M1830" s="41">
        <v>828</v>
      </c>
      <c r="N1830" s="116" cm="1">
        <f t="array" ref="N1830:W1830">(TRANSPOSE(MMULT(幕後結果!$AB$37:$AK$46, TRANSPOSE(N829:W829))))</f>
        <v>0.45574550145225989</v>
      </c>
      <c r="O1830" s="116">
        <v>0.90272909756466246</v>
      </c>
      <c r="P1830" s="116">
        <v>0.36668951986707488</v>
      </c>
      <c r="Q1830" s="116">
        <v>0.2273005682692541</v>
      </c>
      <c r="R1830" s="116">
        <v>1.6443676280667159</v>
      </c>
      <c r="S1830" s="116">
        <v>2.0107965835570725</v>
      </c>
      <c r="T1830" s="116">
        <v>0.32891840327614297</v>
      </c>
      <c r="U1830" s="116">
        <v>0.18264505342349502</v>
      </c>
      <c r="V1830" s="116">
        <v>0.56302209627831346</v>
      </c>
      <c r="W1830" s="40">
        <v>0.96857320769151312</v>
      </c>
    </row>
    <row r="1831" spans="1:23" ht="19">
      <c r="A1831" s="85">
        <v>829</v>
      </c>
      <c r="B1831" s="116">
        <v>0.32772344597676262</v>
      </c>
      <c r="C1831" s="116">
        <v>0.19742805997040769</v>
      </c>
      <c r="D1831" s="116">
        <v>7.1667597967985497E-2</v>
      </c>
      <c r="E1831" s="116">
        <v>0.91313732677682991</v>
      </c>
      <c r="F1831" s="116">
        <v>0.81574623510824762</v>
      </c>
      <c r="G1831" s="116">
        <v>0.49074706424561776</v>
      </c>
      <c r="H1831" s="116">
        <v>0.52271377619912984</v>
      </c>
      <c r="I1831" s="116">
        <v>0.42998324777014352</v>
      </c>
      <c r="J1831" s="116">
        <v>0.73890581194443716</v>
      </c>
      <c r="K1831" s="48">
        <v>0.29569586482096644</v>
      </c>
      <c r="M1831" s="41">
        <v>829</v>
      </c>
      <c r="N1831" s="116" cm="1">
        <f t="array" ref="N1831:W1831">(TRANSPOSE(MMULT(幕後結果!$AB$37:$AK$46, TRANSPOSE(N830:W830))))</f>
        <v>1.0809273618619901</v>
      </c>
      <c r="O1831" s="116">
        <v>1.5999389388853777</v>
      </c>
      <c r="P1831" s="116">
        <v>0.85050168360449196</v>
      </c>
      <c r="Q1831" s="116">
        <v>0.61873069807727199</v>
      </c>
      <c r="R1831" s="116">
        <v>2.1124097014967615</v>
      </c>
      <c r="S1831" s="116">
        <v>0.8365844304736092</v>
      </c>
      <c r="T1831" s="116">
        <v>0.57489652192066909</v>
      </c>
      <c r="U1831" s="116">
        <v>-0.82030154982154935</v>
      </c>
      <c r="V1831" s="116">
        <v>-6.9595807931313924E-2</v>
      </c>
      <c r="W1831" s="40">
        <v>0.20295301112097699</v>
      </c>
    </row>
    <row r="1832" spans="1:23" ht="19">
      <c r="A1832" s="85">
        <v>830</v>
      </c>
      <c r="B1832" s="116">
        <v>0.9035828425108019</v>
      </c>
      <c r="C1832" s="116">
        <v>0.10631940818987196</v>
      </c>
      <c r="D1832" s="116">
        <v>0.93488111297293019</v>
      </c>
      <c r="E1832" s="116">
        <v>0.1747549936404571</v>
      </c>
      <c r="F1832" s="116">
        <v>0.5932801810144861</v>
      </c>
      <c r="G1832" s="116">
        <v>0.68001444739442785</v>
      </c>
      <c r="H1832" s="116">
        <v>0.39532803428312513</v>
      </c>
      <c r="I1832" s="116">
        <v>0.6344976022526192</v>
      </c>
      <c r="J1832" s="116">
        <v>0.45936289836347566</v>
      </c>
      <c r="K1832" s="48">
        <v>9.0996925867335543E-2</v>
      </c>
      <c r="M1832" s="41">
        <v>830</v>
      </c>
      <c r="N1832" s="116" cm="1">
        <f t="array" ref="N1832:W1832">(TRANSPOSE(MMULT(幕後結果!$AB$37:$AK$46, TRANSPOSE(N831:W831))))</f>
        <v>1.3161853440172244</v>
      </c>
      <c r="O1832" s="116">
        <v>1.9596563539036209</v>
      </c>
      <c r="P1832" s="116">
        <v>1.2139168120620447</v>
      </c>
      <c r="Q1832" s="116">
        <v>3.3348570807022637E-2</v>
      </c>
      <c r="R1832" s="116">
        <v>1.0033524968842948</v>
      </c>
      <c r="S1832" s="116">
        <v>0.88001394022395463</v>
      </c>
      <c r="T1832" s="116">
        <v>1.1798986169617243</v>
      </c>
      <c r="U1832" s="116">
        <v>0.65034153810413331</v>
      </c>
      <c r="V1832" s="116">
        <v>1.5511539253653381</v>
      </c>
      <c r="W1832" s="40">
        <v>-3.7573272546560954E-2</v>
      </c>
    </row>
    <row r="1833" spans="1:23" ht="19">
      <c r="A1833" s="85">
        <v>831</v>
      </c>
      <c r="B1833" s="116">
        <v>0.9563205365470131</v>
      </c>
      <c r="C1833" s="116">
        <v>0.99895708700514718</v>
      </c>
      <c r="D1833" s="116">
        <v>0.82957123952126199</v>
      </c>
      <c r="E1833" s="116">
        <v>0.19856424508478887</v>
      </c>
      <c r="F1833" s="116">
        <v>0.246968520880263</v>
      </c>
      <c r="G1833" s="116">
        <v>0.88527047098248968</v>
      </c>
      <c r="H1833" s="116">
        <v>3.3694896607289193E-2</v>
      </c>
      <c r="I1833" s="116">
        <v>0.39979355057538113</v>
      </c>
      <c r="J1833" s="116">
        <v>0.619096563316204</v>
      </c>
      <c r="K1833" s="48">
        <v>0.30760074932193948</v>
      </c>
      <c r="M1833" s="41">
        <v>831</v>
      </c>
      <c r="N1833" s="116" cm="1">
        <f t="array" ref="N1833:W1833">(TRANSPOSE(MMULT(幕後結果!$AB$37:$AK$46, TRANSPOSE(N832:W832))))</f>
        <v>-0.76999543932753112</v>
      </c>
      <c r="O1833" s="116">
        <v>0.1712438422972824</v>
      </c>
      <c r="P1833" s="116">
        <v>-1.4268905099315958</v>
      </c>
      <c r="Q1833" s="116">
        <v>0.84709731899670349</v>
      </c>
      <c r="R1833" s="116">
        <v>-1.1619045910993888</v>
      </c>
      <c r="S1833" s="116">
        <v>0.26873934060725646</v>
      </c>
      <c r="T1833" s="116">
        <v>1.0559922970580415</v>
      </c>
      <c r="U1833" s="116">
        <v>-0.74759875525110664</v>
      </c>
      <c r="V1833" s="116">
        <v>1.4165579026717596</v>
      </c>
      <c r="W1833" s="40">
        <v>-0.28201413658723645</v>
      </c>
    </row>
    <row r="1834" spans="1:23" ht="19">
      <c r="A1834" s="85">
        <v>832</v>
      </c>
      <c r="B1834" s="116">
        <v>0.48262805125191699</v>
      </c>
      <c r="C1834" s="116">
        <v>0.99625613726392515</v>
      </c>
      <c r="D1834" s="116">
        <v>0.94633473918836941</v>
      </c>
      <c r="E1834" s="116">
        <v>0.38967683892771543</v>
      </c>
      <c r="F1834" s="116">
        <v>0.95735178741752969</v>
      </c>
      <c r="G1834" s="116">
        <v>0.74410200234889734</v>
      </c>
      <c r="H1834" s="116">
        <v>0.38819599372766289</v>
      </c>
      <c r="I1834" s="116">
        <v>0.63726856403968468</v>
      </c>
      <c r="J1834" s="116">
        <v>0.859718011624925</v>
      </c>
      <c r="K1834" s="48">
        <v>0.61961438143680825</v>
      </c>
      <c r="M1834" s="41">
        <v>832</v>
      </c>
      <c r="N1834" s="116" cm="1">
        <f t="array" ref="N1834:W1834">(TRANSPOSE(MMULT(幕後結果!$AB$37:$AK$46, TRANSPOSE(N833:W833))))</f>
        <v>-0.54209636113180393</v>
      </c>
      <c r="O1834" s="116">
        <v>-3.9921023863306981E-2</v>
      </c>
      <c r="P1834" s="116">
        <v>-0.21761911920864607</v>
      </c>
      <c r="Q1834" s="116">
        <v>-0.46144500246068548</v>
      </c>
      <c r="R1834" s="116">
        <v>-0.20301119079155858</v>
      </c>
      <c r="S1834" s="116">
        <v>-0.52559224205015842</v>
      </c>
      <c r="T1834" s="116">
        <v>-0.31774823841787891</v>
      </c>
      <c r="U1834" s="116">
        <v>-1.3070129294355595</v>
      </c>
      <c r="V1834" s="116">
        <v>-0.8149528999611152</v>
      </c>
      <c r="W1834" s="40">
        <v>-0.74823240987068407</v>
      </c>
    </row>
    <row r="1835" spans="1:23" ht="19">
      <c r="A1835" s="85">
        <v>833</v>
      </c>
      <c r="B1835" s="116">
        <v>0.37144591940087479</v>
      </c>
      <c r="C1835" s="116">
        <v>0.13928150683122142</v>
      </c>
      <c r="D1835" s="116">
        <v>0.82574057495326048</v>
      </c>
      <c r="E1835" s="116">
        <v>0.45559368573677617</v>
      </c>
      <c r="F1835" s="116">
        <v>0.9779185094291154</v>
      </c>
      <c r="G1835" s="116">
        <v>0.36959833176739543</v>
      </c>
      <c r="H1835" s="116">
        <v>0.79390224837493761</v>
      </c>
      <c r="I1835" s="116">
        <v>0.16531400567517296</v>
      </c>
      <c r="J1835" s="116">
        <v>0.42402150943038075</v>
      </c>
      <c r="K1835" s="48">
        <v>0.68778456746678573</v>
      </c>
      <c r="M1835" s="41">
        <v>833</v>
      </c>
      <c r="N1835" s="116" cm="1">
        <f t="array" ref="N1835:W1835">(TRANSPOSE(MMULT(幕後結果!$AB$37:$AK$46, TRANSPOSE(N834:W834))))</f>
        <v>0.93783118591746328</v>
      </c>
      <c r="O1835" s="116">
        <v>0.88336106633915967</v>
      </c>
      <c r="P1835" s="116">
        <v>-0.42658491117889907</v>
      </c>
      <c r="Q1835" s="116">
        <v>-1.4349548752400212</v>
      </c>
      <c r="R1835" s="116">
        <v>-0.36539714451784244</v>
      </c>
      <c r="S1835" s="116">
        <v>0.52012020364033473</v>
      </c>
      <c r="T1835" s="116">
        <v>-3.053359762532073</v>
      </c>
      <c r="U1835" s="116">
        <v>-0.97749247335097944</v>
      </c>
      <c r="V1835" s="116">
        <v>-1.7079680772082733</v>
      </c>
      <c r="W1835" s="40">
        <v>-0.27372939397228069</v>
      </c>
    </row>
    <row r="1836" spans="1:23" ht="19">
      <c r="A1836" s="85">
        <v>834</v>
      </c>
      <c r="B1836" s="116">
        <v>0.40070340022041684</v>
      </c>
      <c r="C1836" s="116">
        <v>0.46565826712146374</v>
      </c>
      <c r="D1836" s="116">
        <v>0.87806842273200525</v>
      </c>
      <c r="E1836" s="116">
        <v>0.17696566160204408</v>
      </c>
      <c r="F1836" s="116">
        <v>0.84879165746885232</v>
      </c>
      <c r="G1836" s="116">
        <v>0.63191069032578717</v>
      </c>
      <c r="H1836" s="116">
        <v>0.49083755235506543</v>
      </c>
      <c r="I1836" s="116">
        <v>0.99654790583461761</v>
      </c>
      <c r="J1836" s="116">
        <v>0.55554548231450451</v>
      </c>
      <c r="K1836" s="48">
        <v>0.38893862346474051</v>
      </c>
      <c r="M1836" s="41">
        <v>834</v>
      </c>
      <c r="N1836" s="116" cm="1">
        <f t="array" ref="N1836:W1836">(TRANSPOSE(MMULT(幕後結果!$AB$37:$AK$46, TRANSPOSE(N835:W835))))</f>
        <v>-0.23722585093960319</v>
      </c>
      <c r="O1836" s="116">
        <v>0.93930643352833842</v>
      </c>
      <c r="P1836" s="116">
        <v>0.45598784107542695</v>
      </c>
      <c r="Q1836" s="116">
        <v>0.52838834794479683</v>
      </c>
      <c r="R1836" s="116">
        <v>1.0507568172653987</v>
      </c>
      <c r="S1836" s="116">
        <v>1.1949126476514904</v>
      </c>
      <c r="T1836" s="116">
        <v>0.15313040757418059</v>
      </c>
      <c r="U1836" s="116">
        <v>0.28874139900051143</v>
      </c>
      <c r="V1836" s="116">
        <v>0.63852327196461567</v>
      </c>
      <c r="W1836" s="40">
        <v>0.3957414197644829</v>
      </c>
    </row>
    <row r="1837" spans="1:23" ht="19">
      <c r="A1837" s="85">
        <v>835</v>
      </c>
      <c r="B1837" s="116">
        <v>9.7166817867878397E-2</v>
      </c>
      <c r="C1837" s="116">
        <v>0.48549632753152894</v>
      </c>
      <c r="D1837" s="116">
        <v>0.74379749874509571</v>
      </c>
      <c r="E1837" s="116">
        <v>0.52193821674445551</v>
      </c>
      <c r="F1837" s="116">
        <v>1.1901468074213772E-2</v>
      </c>
      <c r="G1837" s="116">
        <v>0.7225571928267851</v>
      </c>
      <c r="H1837" s="116">
        <v>3.8287517469251631E-2</v>
      </c>
      <c r="I1837" s="116">
        <v>0.4200256699010172</v>
      </c>
      <c r="J1837" s="116">
        <v>0.4755149054440182</v>
      </c>
      <c r="K1837" s="48">
        <v>9.9574102261845931E-2</v>
      </c>
      <c r="M1837" s="41">
        <v>835</v>
      </c>
      <c r="N1837" s="116" cm="1">
        <f t="array" ref="N1837:W1837">(TRANSPOSE(MMULT(幕後結果!$AB$37:$AK$46, TRANSPOSE(N836:W836))))</f>
        <v>1.3700973198368938</v>
      </c>
      <c r="O1837" s="116">
        <v>0.90598723981911844</v>
      </c>
      <c r="P1837" s="116">
        <v>1.3872946473881784</v>
      </c>
      <c r="Q1837" s="116">
        <v>1.3474324613341402</v>
      </c>
      <c r="R1837" s="116">
        <v>2.2731582088944409</v>
      </c>
      <c r="S1837" s="116">
        <v>1.1926143259735089</v>
      </c>
      <c r="T1837" s="116">
        <v>-0.98818792342301653</v>
      </c>
      <c r="U1837" s="116">
        <v>2.6364344778352429</v>
      </c>
      <c r="V1837" s="116">
        <v>-0.60765408846607993</v>
      </c>
      <c r="W1837" s="40">
        <v>1.7183064453006458</v>
      </c>
    </row>
    <row r="1838" spans="1:23" ht="19">
      <c r="A1838" s="85">
        <v>836</v>
      </c>
      <c r="B1838" s="116">
        <v>0.11739209759288083</v>
      </c>
      <c r="C1838" s="116">
        <v>0.32661422416944785</v>
      </c>
      <c r="D1838" s="116">
        <v>0.20858868922555263</v>
      </c>
      <c r="E1838" s="116">
        <v>1.7838301980172444E-2</v>
      </c>
      <c r="F1838" s="116">
        <v>0.3626432444335832</v>
      </c>
      <c r="G1838" s="116">
        <v>0.55341829778574669</v>
      </c>
      <c r="H1838" s="116">
        <v>0.65744763811296192</v>
      </c>
      <c r="I1838" s="116">
        <v>0.15138211190885453</v>
      </c>
      <c r="J1838" s="116">
        <v>0.95035877270165048</v>
      </c>
      <c r="K1838" s="48">
        <v>0.75260396458529266</v>
      </c>
      <c r="M1838" s="41">
        <v>836</v>
      </c>
      <c r="N1838" s="116" cm="1">
        <f t="array" ref="N1838:W1838">(TRANSPOSE(MMULT(幕後結果!$AB$37:$AK$46, TRANSPOSE(N837:W837))))</f>
        <v>0.71660297320583211</v>
      </c>
      <c r="O1838" s="116">
        <v>1.2568371163774932</v>
      </c>
      <c r="P1838" s="116">
        <v>0.63949585983847423</v>
      </c>
      <c r="Q1838" s="116">
        <v>1.429520711247342</v>
      </c>
      <c r="R1838" s="116">
        <v>0.27552544796154721</v>
      </c>
      <c r="S1838" s="116">
        <v>0.83883296150756759</v>
      </c>
      <c r="T1838" s="116">
        <v>-0.63327497571029756</v>
      </c>
      <c r="U1838" s="116">
        <v>-0.16218357233332659</v>
      </c>
      <c r="V1838" s="116">
        <v>0.20049129568744689</v>
      </c>
      <c r="W1838" s="40">
        <v>1.0045263538500273</v>
      </c>
    </row>
    <row r="1839" spans="1:23" ht="19">
      <c r="A1839" s="85">
        <v>837</v>
      </c>
      <c r="B1839" s="116">
        <v>0.29602352164082268</v>
      </c>
      <c r="C1839" s="116">
        <v>0.24569283769122952</v>
      </c>
      <c r="D1839" s="116">
        <v>0.6905250114035868</v>
      </c>
      <c r="E1839" s="116">
        <v>9.7748511431668073E-2</v>
      </c>
      <c r="F1839" s="116">
        <v>0.59982087310830923</v>
      </c>
      <c r="G1839" s="116">
        <v>0.86323818648993633</v>
      </c>
      <c r="H1839" s="116">
        <v>0.91616070744492717</v>
      </c>
      <c r="I1839" s="116">
        <v>0.62841727035053596</v>
      </c>
      <c r="J1839" s="116">
        <v>0.11848856099759919</v>
      </c>
      <c r="K1839" s="48">
        <v>0.68694768089684888</v>
      </c>
      <c r="M1839" s="41">
        <v>837</v>
      </c>
      <c r="N1839" s="116" cm="1">
        <f t="array" ref="N1839:W1839">(TRANSPOSE(MMULT(幕後結果!$AB$37:$AK$46, TRANSPOSE(N838:W838))))</f>
        <v>0.38983882583067392</v>
      </c>
      <c r="O1839" s="116">
        <v>-1.0195536126187221</v>
      </c>
      <c r="P1839" s="116">
        <v>-0.35602381481964268</v>
      </c>
      <c r="Q1839" s="116">
        <v>-1.948849434881591</v>
      </c>
      <c r="R1839" s="116">
        <v>-0.95616148867967887</v>
      </c>
      <c r="S1839" s="116">
        <v>-0.85237927502531285</v>
      </c>
      <c r="T1839" s="116">
        <v>-0.63890583024296843</v>
      </c>
      <c r="U1839" s="116">
        <v>-0.64136364496822595</v>
      </c>
      <c r="V1839" s="116">
        <v>-0.51436722996806672</v>
      </c>
      <c r="W1839" s="40">
        <v>-1.1753215761870963</v>
      </c>
    </row>
    <row r="1840" spans="1:23" ht="19">
      <c r="A1840" s="85">
        <v>838</v>
      </c>
      <c r="B1840" s="116">
        <v>4.2705625514930734E-2</v>
      </c>
      <c r="C1840" s="116">
        <v>0.25055074860084958</v>
      </c>
      <c r="D1840" s="116">
        <v>0.33038173158710515</v>
      </c>
      <c r="E1840" s="116">
        <v>0.37060815325458329</v>
      </c>
      <c r="F1840" s="116">
        <v>0.93279605324188952</v>
      </c>
      <c r="G1840" s="116">
        <v>0.625567744973337</v>
      </c>
      <c r="H1840" s="116">
        <v>1.2181262174482343E-2</v>
      </c>
      <c r="I1840" s="116">
        <v>0.62457344004221116</v>
      </c>
      <c r="J1840" s="116">
        <v>0.79804587241803349</v>
      </c>
      <c r="K1840" s="48">
        <v>0.79066990337507859</v>
      </c>
      <c r="M1840" s="41">
        <v>838</v>
      </c>
      <c r="N1840" s="116" cm="1">
        <f t="array" ref="N1840:W1840">(TRANSPOSE(MMULT(幕後結果!$AB$37:$AK$46, TRANSPOSE(N839:W839))))</f>
        <v>1.5521525856557887</v>
      </c>
      <c r="O1840" s="116">
        <v>0.89522480855642905</v>
      </c>
      <c r="P1840" s="116">
        <v>-2.5399784915254298E-2</v>
      </c>
      <c r="Q1840" s="116">
        <v>0.78459523489920424</v>
      </c>
      <c r="R1840" s="116">
        <v>1.0469737158727441</v>
      </c>
      <c r="S1840" s="116">
        <v>1.3869820788813403</v>
      </c>
      <c r="T1840" s="116">
        <v>-1.4988970902981413</v>
      </c>
      <c r="U1840" s="116">
        <v>0.32871511630817851</v>
      </c>
      <c r="V1840" s="116">
        <v>-1.0446962259564971</v>
      </c>
      <c r="W1840" s="40">
        <v>-0.14409409849092336</v>
      </c>
    </row>
    <row r="1841" spans="1:23" ht="19">
      <c r="A1841" s="85">
        <v>839</v>
      </c>
      <c r="B1841" s="116">
        <v>0.89273064818367831</v>
      </c>
      <c r="C1841" s="116">
        <v>7.2316676031214167E-2</v>
      </c>
      <c r="D1841" s="116">
        <v>0.61473201077624728</v>
      </c>
      <c r="E1841" s="116">
        <v>0.27214410644231823</v>
      </c>
      <c r="F1841" s="116">
        <v>0.88604979977263643</v>
      </c>
      <c r="G1841" s="116">
        <v>0.94109871759077945</v>
      </c>
      <c r="H1841" s="116">
        <v>0.11157017243068834</v>
      </c>
      <c r="I1841" s="116">
        <v>0.58582313692406762</v>
      </c>
      <c r="J1841" s="116">
        <v>0.40727465816350827</v>
      </c>
      <c r="K1841" s="48">
        <v>0.15279227116450977</v>
      </c>
      <c r="M1841" s="41">
        <v>839</v>
      </c>
      <c r="N1841" s="116" cm="1">
        <f t="array" ref="N1841:W1841">(TRANSPOSE(MMULT(幕後結果!$AB$37:$AK$46, TRANSPOSE(N840:W840))))</f>
        <v>0.83451283170841006</v>
      </c>
      <c r="O1841" s="116">
        <v>-0.48053942795079962</v>
      </c>
      <c r="P1841" s="116">
        <v>-0.18548356552511719</v>
      </c>
      <c r="Q1841" s="116">
        <v>0.27080434722283708</v>
      </c>
      <c r="R1841" s="116">
        <v>0.7053191012687805</v>
      </c>
      <c r="S1841" s="116">
        <v>-0.4601866923591571</v>
      </c>
      <c r="T1841" s="116">
        <v>1.7684173499620617</v>
      </c>
      <c r="U1841" s="116">
        <v>0.23749797132693468</v>
      </c>
      <c r="V1841" s="116">
        <v>0.42504834258359536</v>
      </c>
      <c r="W1841" s="40">
        <v>-0.97530059668991609</v>
      </c>
    </row>
    <row r="1842" spans="1:23" ht="19">
      <c r="A1842" s="85">
        <v>840</v>
      </c>
      <c r="B1842" s="116">
        <v>0.88339278629775486</v>
      </c>
      <c r="C1842" s="116">
        <v>0.58090705255014075</v>
      </c>
      <c r="D1842" s="116">
        <v>0.8541245061006344</v>
      </c>
      <c r="E1842" s="116">
        <v>0.61195751687200728</v>
      </c>
      <c r="F1842" s="116">
        <v>0.13022946712347916</v>
      </c>
      <c r="G1842" s="116">
        <v>0.97865368445228529</v>
      </c>
      <c r="H1842" s="116">
        <v>0.40523235327654294</v>
      </c>
      <c r="I1842" s="116">
        <v>0.70598117943838212</v>
      </c>
      <c r="J1842" s="116">
        <v>0.98997494463822844</v>
      </c>
      <c r="K1842" s="48">
        <v>0.29146293269843082</v>
      </c>
      <c r="M1842" s="41">
        <v>840</v>
      </c>
      <c r="N1842" s="116" cm="1">
        <f t="array" ref="N1842:W1842">(TRANSPOSE(MMULT(幕後結果!$AB$37:$AK$46, TRANSPOSE(N841:W841))))</f>
        <v>-1.2525815053569351</v>
      </c>
      <c r="O1842" s="116">
        <v>0.16255532548595764</v>
      </c>
      <c r="P1842" s="116">
        <v>-0.12899820708869758</v>
      </c>
      <c r="Q1842" s="116">
        <v>-0.85000178113852121</v>
      </c>
      <c r="R1842" s="116">
        <v>-0.34968567494221448</v>
      </c>
      <c r="S1842" s="116">
        <v>1.3078227279047856</v>
      </c>
      <c r="T1842" s="116">
        <v>-1.8891925671641483</v>
      </c>
      <c r="U1842" s="116">
        <v>-1.2736935768651489</v>
      </c>
      <c r="V1842" s="116">
        <v>-0.85555575215881874</v>
      </c>
      <c r="W1842" s="40">
        <v>1.6463875929262981</v>
      </c>
    </row>
    <row r="1843" spans="1:23" ht="19">
      <c r="A1843" s="85">
        <v>841</v>
      </c>
      <c r="B1843" s="116">
        <v>0.77627471430242179</v>
      </c>
      <c r="C1843" s="116">
        <v>0.51733951015541813</v>
      </c>
      <c r="D1843" s="116">
        <v>0.93522197724400113</v>
      </c>
      <c r="E1843" s="116">
        <v>0.87867160526034227</v>
      </c>
      <c r="F1843" s="116">
        <v>0.12703841318214648</v>
      </c>
      <c r="G1843" s="116">
        <v>0.10473526191879334</v>
      </c>
      <c r="H1843" s="116">
        <v>0.50240041640821564</v>
      </c>
      <c r="I1843" s="116">
        <v>0.76093342480578285</v>
      </c>
      <c r="J1843" s="116">
        <v>0.71760465674318308</v>
      </c>
      <c r="K1843" s="48">
        <v>0.28600200910013518</v>
      </c>
      <c r="M1843" s="41">
        <v>841</v>
      </c>
      <c r="N1843" s="116" cm="1">
        <f t="array" ref="N1843:W1843">(TRANSPOSE(MMULT(幕後結果!$AB$37:$AK$46, TRANSPOSE(N842:W842))))</f>
        <v>-0.35003745527087432</v>
      </c>
      <c r="O1843" s="116">
        <v>-0.11108263086730687</v>
      </c>
      <c r="P1843" s="116">
        <v>-0.43115834468029945</v>
      </c>
      <c r="Q1843" s="116">
        <v>5.1193119743166919E-2</v>
      </c>
      <c r="R1843" s="116">
        <v>0.85380394235428259</v>
      </c>
      <c r="S1843" s="116">
        <v>0.80602159064108159</v>
      </c>
      <c r="T1843" s="116">
        <v>1.9244656210420561</v>
      </c>
      <c r="U1843" s="116">
        <v>-1.0834199173852814</v>
      </c>
      <c r="V1843" s="116">
        <v>0.50604444975792118</v>
      </c>
      <c r="W1843" s="40">
        <v>-1.4591083551113073</v>
      </c>
    </row>
    <row r="1844" spans="1:23" ht="19">
      <c r="A1844" s="85">
        <v>842</v>
      </c>
      <c r="B1844" s="116">
        <v>0.4035983685094906</v>
      </c>
      <c r="C1844" s="116">
        <v>0.77849378568320504</v>
      </c>
      <c r="D1844" s="116">
        <v>0.66327578290023892</v>
      </c>
      <c r="E1844" s="116">
        <v>0.67315434634393001</v>
      </c>
      <c r="F1844" s="116">
        <v>0.24322252488778839</v>
      </c>
      <c r="G1844" s="116">
        <v>0.5050905977418767</v>
      </c>
      <c r="H1844" s="116">
        <v>0.45193213759229711</v>
      </c>
      <c r="I1844" s="116">
        <v>0.18318896999433054</v>
      </c>
      <c r="J1844" s="116">
        <v>0.87267755001210068</v>
      </c>
      <c r="K1844" s="48">
        <v>0.99259211344874454</v>
      </c>
      <c r="M1844" s="41">
        <v>842</v>
      </c>
      <c r="N1844" s="116" cm="1">
        <f t="array" ref="N1844:W1844">(TRANSPOSE(MMULT(幕後結果!$AB$37:$AK$46, TRANSPOSE(N843:W843))))</f>
        <v>-0.7900712903043241</v>
      </c>
      <c r="O1844" s="116">
        <v>-1.3887066208280765</v>
      </c>
      <c r="P1844" s="116">
        <v>-0.76560384498579315</v>
      </c>
      <c r="Q1844" s="116">
        <v>-0.90943394967319335</v>
      </c>
      <c r="R1844" s="116">
        <v>-0.91907578649424848</v>
      </c>
      <c r="S1844" s="116">
        <v>0.88051418643289758</v>
      </c>
      <c r="T1844" s="116">
        <v>-0.61809800758997158</v>
      </c>
      <c r="U1844" s="116">
        <v>-0.46675147667535133</v>
      </c>
      <c r="V1844" s="116">
        <v>-0.39010371065036942</v>
      </c>
      <c r="W1844" s="40">
        <v>-0.8718196571773934</v>
      </c>
    </row>
    <row r="1845" spans="1:23" ht="19">
      <c r="A1845" s="85">
        <v>843</v>
      </c>
      <c r="B1845" s="116">
        <v>0.2536921787288029</v>
      </c>
      <c r="C1845" s="116">
        <v>0.96874484863015708</v>
      </c>
      <c r="D1845" s="116">
        <v>0.48323283889644086</v>
      </c>
      <c r="E1845" s="116">
        <v>0.98071955565159064</v>
      </c>
      <c r="F1845" s="116">
        <v>6.4640588300880042E-2</v>
      </c>
      <c r="G1845" s="116">
        <v>0.1497404477571822</v>
      </c>
      <c r="H1845" s="116">
        <v>0.83324858702446969</v>
      </c>
      <c r="I1845" s="116">
        <v>0.20953020113096077</v>
      </c>
      <c r="J1845" s="116">
        <v>0.12431833069678877</v>
      </c>
      <c r="K1845" s="48">
        <v>0.24789427791076823</v>
      </c>
      <c r="M1845" s="41">
        <v>843</v>
      </c>
      <c r="N1845" s="116" cm="1">
        <f t="array" ref="N1845:W1845">(TRANSPOSE(MMULT(幕後結果!$AB$37:$AK$46, TRANSPOSE(N844:W844))))</f>
        <v>-0.24451927222992653</v>
      </c>
      <c r="O1845" s="116">
        <v>-0.44590933288871876</v>
      </c>
      <c r="P1845" s="116">
        <v>0.64064815867417169</v>
      </c>
      <c r="Q1845" s="116">
        <v>0.9470743962084105</v>
      </c>
      <c r="R1845" s="116">
        <v>-0.39847811259267363</v>
      </c>
      <c r="S1845" s="116">
        <v>-0.24706888538742031</v>
      </c>
      <c r="T1845" s="116">
        <v>-1.5444284941476913</v>
      </c>
      <c r="U1845" s="116">
        <v>-0.55707922506237162</v>
      </c>
      <c r="V1845" s="116">
        <v>-0.52704836740860417</v>
      </c>
      <c r="W1845" s="40">
        <v>-0.14769060546447366</v>
      </c>
    </row>
    <row r="1846" spans="1:23" ht="19">
      <c r="A1846" s="85">
        <v>844</v>
      </c>
      <c r="B1846" s="116">
        <v>0.51477076133609212</v>
      </c>
      <c r="C1846" s="116">
        <v>0.86765887241247075</v>
      </c>
      <c r="D1846" s="116">
        <v>0.98006416521526218</v>
      </c>
      <c r="E1846" s="116">
        <v>0.56122372528706554</v>
      </c>
      <c r="F1846" s="116">
        <v>0.77192195745366732</v>
      </c>
      <c r="G1846" s="116">
        <v>0.97170756806834557</v>
      </c>
      <c r="H1846" s="116">
        <v>0.63377604473614491</v>
      </c>
      <c r="I1846" s="116">
        <v>0.42694441393674354</v>
      </c>
      <c r="J1846" s="116">
        <v>0.53377482202551763</v>
      </c>
      <c r="K1846" s="48">
        <v>0.65599903984569874</v>
      </c>
      <c r="M1846" s="41">
        <v>844</v>
      </c>
      <c r="N1846" s="116" cm="1">
        <f t="array" ref="N1846:W1846">(TRANSPOSE(MMULT(幕後結果!$AB$37:$AK$46, TRANSPOSE(N845:W845))))</f>
        <v>1.0154145767753247</v>
      </c>
      <c r="O1846" s="116">
        <v>-0.48547769172748245</v>
      </c>
      <c r="P1846" s="116">
        <v>7.3909173776196435E-2</v>
      </c>
      <c r="Q1846" s="116">
        <v>-1.2569652971705445</v>
      </c>
      <c r="R1846" s="116">
        <v>-0.66544242318234925</v>
      </c>
      <c r="S1846" s="116">
        <v>-1.4644615787342123</v>
      </c>
      <c r="T1846" s="116">
        <v>1.9036111843410475E-2</v>
      </c>
      <c r="U1846" s="116">
        <v>-0.74306873121783423</v>
      </c>
      <c r="V1846" s="116">
        <v>-1.1909136858862928</v>
      </c>
      <c r="W1846" s="40">
        <v>-1.588225312825116</v>
      </c>
    </row>
    <row r="1847" spans="1:23" ht="19">
      <c r="A1847" s="85">
        <v>845</v>
      </c>
      <c r="B1847" s="116">
        <v>0.98191855716565102</v>
      </c>
      <c r="C1847" s="116">
        <v>0.70505580933929979</v>
      </c>
      <c r="D1847" s="116">
        <v>8.5093659237970964E-2</v>
      </c>
      <c r="E1847" s="116">
        <v>0.72843956361488194</v>
      </c>
      <c r="F1847" s="116">
        <v>0.30237601720009644</v>
      </c>
      <c r="G1847" s="116">
        <v>0.54073527088674256</v>
      </c>
      <c r="H1847" s="116">
        <v>0.49093626655811451</v>
      </c>
      <c r="I1847" s="116">
        <v>6.8390601170349008E-2</v>
      </c>
      <c r="J1847" s="116">
        <v>0.65470571627191099</v>
      </c>
      <c r="K1847" s="48">
        <v>0.99164109591844407</v>
      </c>
      <c r="M1847" s="41">
        <v>845</v>
      </c>
      <c r="N1847" s="116" cm="1">
        <f t="array" ref="N1847:W1847">(TRANSPOSE(MMULT(幕後結果!$AB$37:$AK$46, TRANSPOSE(N846:W846))))</f>
        <v>-1.3621444136507115</v>
      </c>
      <c r="O1847" s="116">
        <v>0.13269853203176718</v>
      </c>
      <c r="P1847" s="116">
        <v>1.0813498752338981</v>
      </c>
      <c r="Q1847" s="116">
        <v>2.104229088905559</v>
      </c>
      <c r="R1847" s="116">
        <v>0.4908628885866495</v>
      </c>
      <c r="S1847" s="116">
        <v>-0.64740433895160077</v>
      </c>
      <c r="T1847" s="116">
        <v>0.80486804503092635</v>
      </c>
      <c r="U1847" s="116">
        <v>1.279706310252021</v>
      </c>
      <c r="V1847" s="116">
        <v>0.62360453418152983</v>
      </c>
      <c r="W1847" s="40">
        <v>1.5995287367003554</v>
      </c>
    </row>
    <row r="1848" spans="1:23" ht="19">
      <c r="A1848" s="85">
        <v>846</v>
      </c>
      <c r="B1848" s="116">
        <v>0.79702403298466939</v>
      </c>
      <c r="C1848" s="116">
        <v>0.11427281929145527</v>
      </c>
      <c r="D1848" s="116">
        <v>0.99501163359320355</v>
      </c>
      <c r="E1848" s="116">
        <v>0.85573496705356678</v>
      </c>
      <c r="F1848" s="116">
        <v>0.44798913157469444</v>
      </c>
      <c r="G1848" s="116">
        <v>0.78350418898025764</v>
      </c>
      <c r="H1848" s="116">
        <v>0.83193608170118249</v>
      </c>
      <c r="I1848" s="116">
        <v>0.57714149275013571</v>
      </c>
      <c r="J1848" s="116">
        <v>0.78057617707437865</v>
      </c>
      <c r="K1848" s="48">
        <v>0.14662166342904093</v>
      </c>
      <c r="M1848" s="41">
        <v>846</v>
      </c>
      <c r="N1848" s="116" cm="1">
        <f t="array" ref="N1848:W1848">(TRANSPOSE(MMULT(幕後結果!$AB$37:$AK$46, TRANSPOSE(N847:W847))))</f>
        <v>-0.11511242300830542</v>
      </c>
      <c r="O1848" s="116">
        <v>-0.85156988644774945</v>
      </c>
      <c r="P1848" s="116">
        <v>-0.30044994022574212</v>
      </c>
      <c r="Q1848" s="116">
        <v>0.94158115342534432</v>
      </c>
      <c r="R1848" s="116">
        <v>0.20818361745160249</v>
      </c>
      <c r="S1848" s="116">
        <v>-0.62863184100145253</v>
      </c>
      <c r="T1848" s="116">
        <v>2.620984219161957</v>
      </c>
      <c r="U1848" s="116">
        <v>0.78539492982325421</v>
      </c>
      <c r="V1848" s="116">
        <v>1.7169603140350371</v>
      </c>
      <c r="W1848" s="40">
        <v>0.83200774615304485</v>
      </c>
    </row>
    <row r="1849" spans="1:23" ht="19">
      <c r="A1849" s="85">
        <v>847</v>
      </c>
      <c r="B1849" s="116">
        <v>0.58926046556432654</v>
      </c>
      <c r="C1849" s="116">
        <v>0.56160626263296654</v>
      </c>
      <c r="D1849" s="116">
        <v>0.8438210730484037</v>
      </c>
      <c r="E1849" s="116">
        <v>0.97891197572538013</v>
      </c>
      <c r="F1849" s="116">
        <v>0.25788968667050649</v>
      </c>
      <c r="G1849" s="116">
        <v>7.7415196413353371E-2</v>
      </c>
      <c r="H1849" s="116">
        <v>0.92400521903148358</v>
      </c>
      <c r="I1849" s="116">
        <v>0.48203100029160062</v>
      </c>
      <c r="J1849" s="116">
        <v>0.17365418184116144</v>
      </c>
      <c r="K1849" s="48">
        <v>0.41330387958276615</v>
      </c>
      <c r="M1849" s="41">
        <v>847</v>
      </c>
      <c r="N1849" s="116" cm="1">
        <f t="array" ref="N1849:W1849">(TRANSPOSE(MMULT(幕後結果!$AB$37:$AK$46, TRANSPOSE(N848:W848))))</f>
        <v>1.2751619679841157</v>
      </c>
      <c r="O1849" s="116">
        <v>0.3217737532212927</v>
      </c>
      <c r="P1849" s="116">
        <v>1.2579051381000443</v>
      </c>
      <c r="Q1849" s="116">
        <v>0.71221011371077925</v>
      </c>
      <c r="R1849" s="116">
        <v>1.8721944024799126</v>
      </c>
      <c r="S1849" s="116">
        <v>-0.3647973429541761</v>
      </c>
      <c r="T1849" s="116">
        <v>-0.15842814097535141</v>
      </c>
      <c r="U1849" s="116">
        <v>1.2999668496365659</v>
      </c>
      <c r="V1849" s="116">
        <v>0.46571672932466923</v>
      </c>
      <c r="W1849" s="40">
        <v>1.6878238177057749</v>
      </c>
    </row>
    <row r="1850" spans="1:23" ht="19">
      <c r="A1850" s="85">
        <v>848</v>
      </c>
      <c r="B1850" s="116">
        <v>5.5060296919156704E-2</v>
      </c>
      <c r="C1850" s="116">
        <v>0.96935420796590921</v>
      </c>
      <c r="D1850" s="116">
        <v>0.51879632929091324</v>
      </c>
      <c r="E1850" s="116">
        <v>9.0692418170219558E-2</v>
      </c>
      <c r="F1850" s="116">
        <v>0.79559123764092954</v>
      </c>
      <c r="G1850" s="116">
        <v>0.58130358174518593</v>
      </c>
      <c r="H1850" s="116">
        <v>0.3250833299717113</v>
      </c>
      <c r="I1850" s="116">
        <v>0.18515669150128478</v>
      </c>
      <c r="J1850" s="116">
        <v>0.30005041492446116</v>
      </c>
      <c r="K1850" s="48">
        <v>0.91477774601282702</v>
      </c>
      <c r="M1850" s="41">
        <v>848</v>
      </c>
      <c r="N1850" s="116" cm="1">
        <f t="array" ref="N1850:W1850">(TRANSPOSE(MMULT(幕後結果!$AB$37:$AK$46, TRANSPOSE(N849:W849))))</f>
        <v>0.27730765554857911</v>
      </c>
      <c r="O1850" s="116">
        <v>-0.77304544247172713</v>
      </c>
      <c r="P1850" s="116">
        <v>0.27978328830829818</v>
      </c>
      <c r="Q1850" s="116">
        <v>-1.3356468080706585</v>
      </c>
      <c r="R1850" s="116">
        <v>-0.78917956042552828</v>
      </c>
      <c r="S1850" s="116">
        <v>-2.3278171422380396</v>
      </c>
      <c r="T1850" s="116">
        <v>0.79021362562641306</v>
      </c>
      <c r="U1850" s="116">
        <v>-0.73387938324060642</v>
      </c>
      <c r="V1850" s="116">
        <v>-1.8699052762176021</v>
      </c>
      <c r="W1850" s="40">
        <v>-0.48815792797760571</v>
      </c>
    </row>
    <row r="1851" spans="1:23" ht="19">
      <c r="A1851" s="85">
        <v>849</v>
      </c>
      <c r="B1851" s="116">
        <v>0.10636072905823757</v>
      </c>
      <c r="C1851" s="116">
        <v>0.19872711097754303</v>
      </c>
      <c r="D1851" s="116">
        <v>0.35313194444309182</v>
      </c>
      <c r="E1851" s="116">
        <v>0.18994648117552848</v>
      </c>
      <c r="F1851" s="116">
        <v>0.22497149409634609</v>
      </c>
      <c r="G1851" s="116">
        <v>0.56096991387363415</v>
      </c>
      <c r="H1851" s="116">
        <v>0.5649998427853804</v>
      </c>
      <c r="I1851" s="116">
        <v>0.31982753569991873</v>
      </c>
      <c r="J1851" s="116">
        <v>0.85798259935274235</v>
      </c>
      <c r="K1851" s="48">
        <v>0.83245205176226023</v>
      </c>
      <c r="M1851" s="41">
        <v>849</v>
      </c>
      <c r="N1851" s="116" cm="1">
        <f t="array" ref="N1851:W1851">(TRANSPOSE(MMULT(幕後結果!$AB$37:$AK$46, TRANSPOSE(N850:W850))))</f>
        <v>-8.1000343330038475E-3</v>
      </c>
      <c r="O1851" s="116">
        <v>-0.64295485210128511</v>
      </c>
      <c r="P1851" s="116">
        <v>0.30450822342234019</v>
      </c>
      <c r="Q1851" s="116">
        <v>-0.34569829786852485</v>
      </c>
      <c r="R1851" s="116">
        <v>-1.3008380173348866</v>
      </c>
      <c r="S1851" s="116">
        <v>-1.5747010758253981</v>
      </c>
      <c r="T1851" s="116">
        <v>-0.33971420755347992</v>
      </c>
      <c r="U1851" s="116">
        <v>0.72056819915511539</v>
      </c>
      <c r="V1851" s="116">
        <v>1.4712147803499875</v>
      </c>
      <c r="W1851" s="40">
        <v>1.3766045631948511</v>
      </c>
    </row>
    <row r="1852" spans="1:23" ht="19">
      <c r="A1852" s="85">
        <v>850</v>
      </c>
      <c r="B1852" s="116">
        <v>0.52541279050341805</v>
      </c>
      <c r="C1852" s="116">
        <v>0.58177422532858691</v>
      </c>
      <c r="D1852" s="116">
        <v>6.7880500779738062E-2</v>
      </c>
      <c r="E1852" s="116">
        <v>0.61105733737983536</v>
      </c>
      <c r="F1852" s="116">
        <v>0.16227324805371346</v>
      </c>
      <c r="G1852" s="116">
        <v>0.39380694172532005</v>
      </c>
      <c r="H1852" s="116">
        <v>0.61296800570983878</v>
      </c>
      <c r="I1852" s="116">
        <v>0.65604919684260832</v>
      </c>
      <c r="J1852" s="116">
        <v>0.45774010210499383</v>
      </c>
      <c r="K1852" s="48">
        <v>0.10682692894662882</v>
      </c>
      <c r="M1852" s="41">
        <v>850</v>
      </c>
      <c r="N1852" s="116" cm="1">
        <f t="array" ref="N1852:W1852">(TRANSPOSE(MMULT(幕後結果!$AB$37:$AK$46, TRANSPOSE(N851:W851))))</f>
        <v>1.4077823503349269</v>
      </c>
      <c r="O1852" s="116">
        <v>1.0595706837772556</v>
      </c>
      <c r="P1852" s="116">
        <v>1.7660348882609469</v>
      </c>
      <c r="Q1852" s="116">
        <v>1.1736826690602729</v>
      </c>
      <c r="R1852" s="116">
        <v>0.34338435620455393</v>
      </c>
      <c r="S1852" s="116">
        <v>1.6675283150583153</v>
      </c>
      <c r="T1852" s="116">
        <v>0.95008034841931732</v>
      </c>
      <c r="U1852" s="116">
        <v>0.93890542664279819</v>
      </c>
      <c r="V1852" s="116">
        <v>1.2439181214167288</v>
      </c>
      <c r="W1852" s="40">
        <v>1.9574161450786312</v>
      </c>
    </row>
    <row r="1853" spans="1:23" ht="19">
      <c r="A1853" s="85">
        <v>851</v>
      </c>
      <c r="B1853" s="116">
        <v>0.33230442113743974</v>
      </c>
      <c r="C1853" s="116">
        <v>3.7697724294040835E-2</v>
      </c>
      <c r="D1853" s="116">
        <v>0.12321604709762779</v>
      </c>
      <c r="E1853" s="116">
        <v>0.20173099551611262</v>
      </c>
      <c r="F1853" s="116">
        <v>0.32779544752898016</v>
      </c>
      <c r="G1853" s="116">
        <v>0.49518344063935316</v>
      </c>
      <c r="H1853" s="116">
        <v>0.85661184645180266</v>
      </c>
      <c r="I1853" s="116">
        <v>0.54610304184906178</v>
      </c>
      <c r="J1853" s="116">
        <v>1.9322054861000248E-2</v>
      </c>
      <c r="K1853" s="48">
        <v>0.55225773718064786</v>
      </c>
      <c r="M1853" s="41">
        <v>851</v>
      </c>
      <c r="N1853" s="116" cm="1">
        <f t="array" ref="N1853:W1853">(TRANSPOSE(MMULT(幕後結果!$AB$37:$AK$46, TRANSPOSE(N852:W852))))</f>
        <v>0.44890682488556127</v>
      </c>
      <c r="O1853" s="116">
        <v>3.5273712352101834</v>
      </c>
      <c r="P1853" s="116">
        <v>1.2397035013032311</v>
      </c>
      <c r="Q1853" s="116">
        <v>-0.25211967317257733</v>
      </c>
      <c r="R1853" s="116">
        <v>2.7724512554723546</v>
      </c>
      <c r="S1853" s="116">
        <v>0.90281667920844444</v>
      </c>
      <c r="T1853" s="116">
        <v>-1.1903522028246822</v>
      </c>
      <c r="U1853" s="116">
        <v>1.2012633400808865</v>
      </c>
      <c r="V1853" s="116">
        <v>-0.30513795927496101</v>
      </c>
      <c r="W1853" s="40">
        <v>-1.5291554561305123</v>
      </c>
    </row>
    <row r="1854" spans="1:23" ht="19">
      <c r="A1854" s="85">
        <v>852</v>
      </c>
      <c r="B1854" s="116">
        <v>9.3193739364166195E-2</v>
      </c>
      <c r="C1854" s="116">
        <v>0.92855748353298595</v>
      </c>
      <c r="D1854" s="116">
        <v>0.93563047524295184</v>
      </c>
      <c r="E1854" s="116">
        <v>0.60530572521838377</v>
      </c>
      <c r="F1854" s="116">
        <v>0.89824123703789738</v>
      </c>
      <c r="G1854" s="116">
        <v>0.17216874448166686</v>
      </c>
      <c r="H1854" s="116">
        <v>0.32884444224314113</v>
      </c>
      <c r="I1854" s="116">
        <v>0.66470450735362552</v>
      </c>
      <c r="J1854" s="116">
        <v>0.34085811551826217</v>
      </c>
      <c r="K1854" s="48">
        <v>0.91382959788728768</v>
      </c>
      <c r="M1854" s="41">
        <v>852</v>
      </c>
      <c r="N1854" s="116" cm="1">
        <f t="array" ref="N1854:W1854">(TRANSPOSE(MMULT(幕後結果!$AB$37:$AK$46, TRANSPOSE(N853:W853))))</f>
        <v>-1.294943398291093</v>
      </c>
      <c r="O1854" s="116">
        <v>-0.29317878631073158</v>
      </c>
      <c r="P1854" s="116">
        <v>-1.2061222314080575</v>
      </c>
      <c r="Q1854" s="116">
        <v>-0.50820535346613993</v>
      </c>
      <c r="R1854" s="116">
        <v>1.7065993732397529</v>
      </c>
      <c r="S1854" s="116">
        <v>1.2093955954213715</v>
      </c>
      <c r="T1854" s="116">
        <v>-0.27982289610282918</v>
      </c>
      <c r="U1854" s="116">
        <v>-0.39210038221252319</v>
      </c>
      <c r="V1854" s="116">
        <v>-2.0115012921386612</v>
      </c>
      <c r="W1854" s="40">
        <v>0.15524272369867959</v>
      </c>
    </row>
    <row r="1855" spans="1:23" ht="19">
      <c r="A1855" s="85">
        <v>853</v>
      </c>
      <c r="B1855" s="116">
        <v>0.53972726120074421</v>
      </c>
      <c r="C1855" s="116">
        <v>0.78244997579026565</v>
      </c>
      <c r="D1855" s="116">
        <v>0.5896751396649027</v>
      </c>
      <c r="E1855" s="116">
        <v>0.42121849533321276</v>
      </c>
      <c r="F1855" s="116">
        <v>0.8697159198338853</v>
      </c>
      <c r="G1855" s="116">
        <v>0.50677444302628039</v>
      </c>
      <c r="H1855" s="116">
        <v>0.21014923454327961</v>
      </c>
      <c r="I1855" s="116">
        <v>0.60334413681385368</v>
      </c>
      <c r="J1855" s="116">
        <v>0.46087509324098552</v>
      </c>
      <c r="K1855" s="48">
        <v>0.1256568939242706</v>
      </c>
      <c r="M1855" s="41">
        <v>853</v>
      </c>
      <c r="N1855" s="116" cm="1">
        <f t="array" ref="N1855:W1855">(TRANSPOSE(MMULT(幕後結果!$AB$37:$AK$46, TRANSPOSE(N854:W854))))</f>
        <v>0.24067528257367782</v>
      </c>
      <c r="O1855" s="116">
        <v>0.9688174412119499</v>
      </c>
      <c r="P1855" s="116">
        <v>1.2488282036964979</v>
      </c>
      <c r="Q1855" s="116">
        <v>1.7225296426561247</v>
      </c>
      <c r="R1855" s="116">
        <v>0.15204920239214131</v>
      </c>
      <c r="S1855" s="116">
        <v>0.82589500545645023</v>
      </c>
      <c r="T1855" s="116">
        <v>1.0241273824863992</v>
      </c>
      <c r="U1855" s="116">
        <v>0.41866948029736345</v>
      </c>
      <c r="V1855" s="116">
        <v>1.2459329622329789</v>
      </c>
      <c r="W1855" s="40">
        <v>0.74202346503968486</v>
      </c>
    </row>
    <row r="1856" spans="1:23" ht="19">
      <c r="A1856" s="85">
        <v>854</v>
      </c>
      <c r="B1856" s="116">
        <v>0.89935614479053694</v>
      </c>
      <c r="C1856" s="116">
        <v>0.77053103460474048</v>
      </c>
      <c r="D1856" s="116">
        <v>0.28994927998805498</v>
      </c>
      <c r="E1856" s="116">
        <v>0.23295603146986044</v>
      </c>
      <c r="F1856" s="116">
        <v>0.31452862857388753</v>
      </c>
      <c r="G1856" s="116">
        <v>0.44625835428964877</v>
      </c>
      <c r="H1856" s="116">
        <v>0.62513362552944596</v>
      </c>
      <c r="I1856" s="116">
        <v>0.57177425895930867</v>
      </c>
      <c r="J1856" s="116">
        <v>0.62378245988196301</v>
      </c>
      <c r="K1856" s="48">
        <v>6.8337376361988333E-2</v>
      </c>
      <c r="M1856" s="41">
        <v>854</v>
      </c>
      <c r="N1856" s="116" cm="1">
        <f t="array" ref="N1856:W1856">(TRANSPOSE(MMULT(幕後結果!$AB$37:$AK$46, TRANSPOSE(N855:W855))))</f>
        <v>-0.15779588482319656</v>
      </c>
      <c r="O1856" s="116">
        <v>0.43409609353036144</v>
      </c>
      <c r="P1856" s="116">
        <v>0.44599656295719958</v>
      </c>
      <c r="Q1856" s="116">
        <v>0.46333915533536613</v>
      </c>
      <c r="R1856" s="116">
        <v>0.56401307110088161</v>
      </c>
      <c r="S1856" s="116">
        <v>-0.3645568595362676</v>
      </c>
      <c r="T1856" s="116">
        <v>0.27704973750548512</v>
      </c>
      <c r="U1856" s="116">
        <v>-2.3680459293962397E-3</v>
      </c>
      <c r="V1856" s="116">
        <v>1.1006710023886757</v>
      </c>
      <c r="W1856" s="40">
        <v>0.59499503861574121</v>
      </c>
    </row>
    <row r="1857" spans="1:23" ht="19">
      <c r="A1857" s="85">
        <v>855</v>
      </c>
      <c r="B1857" s="116">
        <v>0.12802646677175211</v>
      </c>
      <c r="C1857" s="116">
        <v>0.49299729070411935</v>
      </c>
      <c r="D1857" s="116">
        <v>0.51204129994603353</v>
      </c>
      <c r="E1857" s="116">
        <v>0.82578843156532011</v>
      </c>
      <c r="F1857" s="116">
        <v>0.23739002964014522</v>
      </c>
      <c r="G1857" s="116">
        <v>0.15530948681207324</v>
      </c>
      <c r="H1857" s="116">
        <v>0.68864865533598407</v>
      </c>
      <c r="I1857" s="116">
        <v>0.26832651544242281</v>
      </c>
      <c r="J1857" s="116">
        <v>8.6444149868676323E-2</v>
      </c>
      <c r="K1857" s="48">
        <v>0.18189915570552428</v>
      </c>
      <c r="M1857" s="41">
        <v>855</v>
      </c>
      <c r="N1857" s="116" cm="1">
        <f t="array" ref="N1857:W1857">(TRANSPOSE(MMULT(幕後結果!$AB$37:$AK$46, TRANSPOSE(N856:W856))))</f>
        <v>-7.1832876333064857E-2</v>
      </c>
      <c r="O1857" s="116">
        <v>-0.33261081038585499</v>
      </c>
      <c r="P1857" s="116">
        <v>-0.48499042449525165</v>
      </c>
      <c r="Q1857" s="116">
        <v>-1.7352088250727296</v>
      </c>
      <c r="R1857" s="116">
        <v>-0.60999389700590534</v>
      </c>
      <c r="S1857" s="116">
        <v>-0.17522284948502392</v>
      </c>
      <c r="T1857" s="116">
        <v>-0.22533004111474342</v>
      </c>
      <c r="U1857" s="116">
        <v>0.21416059580885788</v>
      </c>
      <c r="V1857" s="116">
        <v>0.54413272976811033</v>
      </c>
      <c r="W1857" s="40">
        <v>-0.91304398552099131</v>
      </c>
    </row>
    <row r="1858" spans="1:23" ht="19">
      <c r="A1858" s="85">
        <v>856</v>
      </c>
      <c r="B1858" s="116">
        <v>0.87087930313910933</v>
      </c>
      <c r="C1858" s="116">
        <v>0.25176772734722586</v>
      </c>
      <c r="D1858" s="116">
        <v>0.26138562476275506</v>
      </c>
      <c r="E1858" s="116">
        <v>1.4824047650135341E-2</v>
      </c>
      <c r="F1858" s="116">
        <v>0.18984585931141651</v>
      </c>
      <c r="G1858" s="116">
        <v>0.75731094753817252</v>
      </c>
      <c r="H1858" s="116">
        <v>0.58491459638850629</v>
      </c>
      <c r="I1858" s="116">
        <v>0.78447115956739433</v>
      </c>
      <c r="J1858" s="116">
        <v>0.5192337164654699</v>
      </c>
      <c r="K1858" s="48">
        <v>0.41333517539845466</v>
      </c>
      <c r="M1858" s="41">
        <v>856</v>
      </c>
      <c r="N1858" s="116" cm="1">
        <f t="array" ref="N1858:W1858">(TRANSPOSE(MMULT(幕後結果!$AB$37:$AK$46, TRANSPOSE(N857:W857))))</f>
        <v>0.59533563586683447</v>
      </c>
      <c r="O1858" s="116">
        <v>0.92019024748222145</v>
      </c>
      <c r="P1858" s="116">
        <v>0.43183891206440517</v>
      </c>
      <c r="Q1858" s="116">
        <v>0.53805919291431992</v>
      </c>
      <c r="R1858" s="116">
        <v>0.63672530362998203</v>
      </c>
      <c r="S1858" s="116">
        <v>0.52317886112178347</v>
      </c>
      <c r="T1858" s="116">
        <v>0.43818252056541301</v>
      </c>
      <c r="U1858" s="116">
        <v>-4.3270370148915299E-2</v>
      </c>
      <c r="V1858" s="116">
        <v>3.1143338804136E-2</v>
      </c>
      <c r="W1858" s="40">
        <v>0.3286909494417119</v>
      </c>
    </row>
    <row r="1859" spans="1:23" ht="19">
      <c r="A1859" s="85">
        <v>857</v>
      </c>
      <c r="B1859" s="116">
        <v>5.0283637958394189E-2</v>
      </c>
      <c r="C1859" s="116">
        <v>0.43047563217943785</v>
      </c>
      <c r="D1859" s="116">
        <v>0.66420545457939451</v>
      </c>
      <c r="E1859" s="116">
        <v>0.84445903634882757</v>
      </c>
      <c r="F1859" s="116">
        <v>7.8062683951443335E-2</v>
      </c>
      <c r="G1859" s="116">
        <v>0.19259919970241635</v>
      </c>
      <c r="H1859" s="116">
        <v>0.66519837508333479</v>
      </c>
      <c r="I1859" s="116">
        <v>6.1008257566647517E-2</v>
      </c>
      <c r="J1859" s="116">
        <v>0.5200087255094985</v>
      </c>
      <c r="K1859" s="48">
        <v>0.85508537472746515</v>
      </c>
      <c r="M1859" s="41">
        <v>857</v>
      </c>
      <c r="N1859" s="116" cm="1">
        <f t="array" ref="N1859:W1859">(TRANSPOSE(MMULT(幕後結果!$AB$37:$AK$46, TRANSPOSE(N858:W858))))</f>
        <v>-0.86916889302378064</v>
      </c>
      <c r="O1859" s="116">
        <v>-0.11463427453755776</v>
      </c>
      <c r="P1859" s="116">
        <v>7.8232304453543344E-2</v>
      </c>
      <c r="Q1859" s="116">
        <v>-2.1191937997054704</v>
      </c>
      <c r="R1859" s="116">
        <v>-0.30558352898449759</v>
      </c>
      <c r="S1859" s="116">
        <v>-0.25940805465709615</v>
      </c>
      <c r="T1859" s="116">
        <v>-0.76045837754644074</v>
      </c>
      <c r="U1859" s="116">
        <v>-1.6564018287486788</v>
      </c>
      <c r="V1859" s="116">
        <v>-0.51188308563286378</v>
      </c>
      <c r="W1859" s="40">
        <v>-2.9143018409837573</v>
      </c>
    </row>
    <row r="1860" spans="1:23" ht="19">
      <c r="A1860" s="85">
        <v>858</v>
      </c>
      <c r="B1860" s="116">
        <v>0.87221059973183501</v>
      </c>
      <c r="C1860" s="116">
        <v>0.9197373640585953</v>
      </c>
      <c r="D1860" s="116">
        <v>0.45660850147538024</v>
      </c>
      <c r="E1860" s="116">
        <v>0.24477317266161314</v>
      </c>
      <c r="F1860" s="116">
        <v>1.231717712129754E-2</v>
      </c>
      <c r="G1860" s="116">
        <v>0.38078750085231206</v>
      </c>
      <c r="H1860" s="116">
        <v>0.18618792459279154</v>
      </c>
      <c r="I1860" s="116">
        <v>0.98872359643945096</v>
      </c>
      <c r="J1860" s="116">
        <v>0.76428188410418341</v>
      </c>
      <c r="K1860" s="48">
        <v>0.3671909746573021</v>
      </c>
      <c r="M1860" s="41">
        <v>858</v>
      </c>
      <c r="N1860" s="116" cm="1">
        <f t="array" ref="N1860:W1860">(TRANSPOSE(MMULT(幕後結果!$AB$37:$AK$46, TRANSPOSE(N859:W859))))</f>
        <v>-0.93595285042801735</v>
      </c>
      <c r="O1860" s="116">
        <v>-0.75355259632439942</v>
      </c>
      <c r="P1860" s="116">
        <v>-1.6229603455748394</v>
      </c>
      <c r="Q1860" s="116">
        <v>0.34873052355693324</v>
      </c>
      <c r="R1860" s="116">
        <v>-2.9508292750403731E-2</v>
      </c>
      <c r="S1860" s="116">
        <v>0.75659430258847649</v>
      </c>
      <c r="T1860" s="116">
        <v>-0.36466800557146484</v>
      </c>
      <c r="U1860" s="116">
        <v>0.56747919522264445</v>
      </c>
      <c r="V1860" s="116">
        <v>-1.3938711180463721</v>
      </c>
      <c r="W1860" s="40">
        <v>0.31289445181295578</v>
      </c>
    </row>
    <row r="1861" spans="1:23" ht="19">
      <c r="A1861" s="85">
        <v>859</v>
      </c>
      <c r="B1861" s="116">
        <v>6.4323827709551917E-2</v>
      </c>
      <c r="C1861" s="116">
        <v>0.31460125844749798</v>
      </c>
      <c r="D1861" s="116">
        <v>0.17658986287249356</v>
      </c>
      <c r="E1861" s="116">
        <v>0.24183325399297106</v>
      </c>
      <c r="F1861" s="116">
        <v>0.70492187494495595</v>
      </c>
      <c r="G1861" s="116">
        <v>2.0691480039184862E-2</v>
      </c>
      <c r="H1861" s="116">
        <v>0.35035164671842201</v>
      </c>
      <c r="I1861" s="116">
        <v>0.1609552736063109</v>
      </c>
      <c r="J1861" s="116">
        <v>0.76139497026991809</v>
      </c>
      <c r="K1861" s="48">
        <v>0.57564833277628913</v>
      </c>
      <c r="M1861" s="41">
        <v>859</v>
      </c>
      <c r="N1861" s="116" cm="1">
        <f t="array" ref="N1861:W1861">(TRANSPOSE(MMULT(幕後結果!$AB$37:$AK$46, TRANSPOSE(N860:W860))))</f>
        <v>0.68153329228990678</v>
      </c>
      <c r="O1861" s="116">
        <v>0.41741047133747466</v>
      </c>
      <c r="P1861" s="116">
        <v>1.2099195119281627</v>
      </c>
      <c r="Q1861" s="116">
        <v>2.0240182472728487</v>
      </c>
      <c r="R1861" s="116">
        <v>0.58103374273585096</v>
      </c>
      <c r="S1861" s="116">
        <v>0.5756881592743921</v>
      </c>
      <c r="T1861" s="116">
        <v>1.5098370606289251</v>
      </c>
      <c r="U1861" s="116">
        <v>1.9689063455377509</v>
      </c>
      <c r="V1861" s="116">
        <v>1.4422263573124932</v>
      </c>
      <c r="W1861" s="40">
        <v>1.0334267124122447</v>
      </c>
    </row>
    <row r="1862" spans="1:23" ht="19">
      <c r="A1862" s="85">
        <v>860</v>
      </c>
      <c r="B1862" s="116">
        <v>0.55035465107689263</v>
      </c>
      <c r="C1862" s="116">
        <v>0.16437890143106126</v>
      </c>
      <c r="D1862" s="116">
        <v>0.50073724613932491</v>
      </c>
      <c r="E1862" s="116">
        <v>0.88250371944451644</v>
      </c>
      <c r="F1862" s="116">
        <v>0.30763590139396002</v>
      </c>
      <c r="G1862" s="116">
        <v>0.77953770583746729</v>
      </c>
      <c r="H1862" s="116">
        <v>0.43110557023024687</v>
      </c>
      <c r="I1862" s="116">
        <v>0.58638061080873083</v>
      </c>
      <c r="J1862" s="116">
        <v>0.58837598799715152</v>
      </c>
      <c r="K1862" s="48">
        <v>0.55730177503802447</v>
      </c>
      <c r="M1862" s="41">
        <v>860</v>
      </c>
      <c r="N1862" s="116" cm="1">
        <f t="array" ref="N1862:W1862">(TRANSPOSE(MMULT(幕後結果!$AB$37:$AK$46, TRANSPOSE(N861:W861))))</f>
        <v>-0.65251389040103724</v>
      </c>
      <c r="O1862" s="116">
        <v>-1.0700848337339259</v>
      </c>
      <c r="P1862" s="116">
        <v>-0.21018160132853164</v>
      </c>
      <c r="Q1862" s="116">
        <v>-2.2798235777643883</v>
      </c>
      <c r="R1862" s="116">
        <v>-0.76156323599218778</v>
      </c>
      <c r="S1862" s="116">
        <v>-1.0060921108757734</v>
      </c>
      <c r="T1862" s="116">
        <v>-0.39568298511532474</v>
      </c>
      <c r="U1862" s="116">
        <v>0.35606587543205681</v>
      </c>
      <c r="V1862" s="116">
        <v>-0.76960677022962043</v>
      </c>
      <c r="W1862" s="40">
        <v>-0.66401566170538706</v>
      </c>
    </row>
    <row r="1863" spans="1:23" ht="19">
      <c r="A1863" s="85">
        <v>861</v>
      </c>
      <c r="B1863" s="116">
        <v>0.71720678721521058</v>
      </c>
      <c r="C1863" s="116">
        <v>0.6763767656672075</v>
      </c>
      <c r="D1863" s="116">
        <v>0.29073866264579529</v>
      </c>
      <c r="E1863" s="116">
        <v>0.62255232687701523</v>
      </c>
      <c r="F1863" s="116">
        <v>0.30712174660986724</v>
      </c>
      <c r="G1863" s="116">
        <v>0.31627776804675167</v>
      </c>
      <c r="H1863" s="116">
        <v>0.8944136183018403</v>
      </c>
      <c r="I1863" s="116">
        <v>0.69114032444632989</v>
      </c>
      <c r="J1863" s="116">
        <v>0.38022688397909588</v>
      </c>
      <c r="K1863" s="48">
        <v>0.5342294475283893</v>
      </c>
      <c r="M1863" s="41">
        <v>861</v>
      </c>
      <c r="N1863" s="116" cm="1">
        <f t="array" ref="N1863:W1863">(TRANSPOSE(MMULT(幕後結果!$AB$37:$AK$46, TRANSPOSE(N862:W862))))</f>
        <v>2.0395172298917066</v>
      </c>
      <c r="O1863" s="116">
        <v>6.8678784960820582E-2</v>
      </c>
      <c r="P1863" s="116">
        <v>0.93484692340290598</v>
      </c>
      <c r="Q1863" s="116">
        <v>-0.53266871553543949</v>
      </c>
      <c r="R1863" s="116">
        <v>-7.5502408726840164E-2</v>
      </c>
      <c r="S1863" s="116">
        <v>0.93902979371277284</v>
      </c>
      <c r="T1863" s="116">
        <v>-0.36982042082611322</v>
      </c>
      <c r="U1863" s="116">
        <v>0.20248267784451485</v>
      </c>
      <c r="V1863" s="116">
        <v>0.12609757011390199</v>
      </c>
      <c r="W1863" s="40">
        <v>0.61293572148558428</v>
      </c>
    </row>
    <row r="1864" spans="1:23" ht="19">
      <c r="A1864" s="85">
        <v>862</v>
      </c>
      <c r="B1864" s="116">
        <v>0.77450917863665736</v>
      </c>
      <c r="C1864" s="116">
        <v>0.15607175352998737</v>
      </c>
      <c r="D1864" s="116">
        <v>0.70458054130411774</v>
      </c>
      <c r="E1864" s="116">
        <v>0.4495590742432316</v>
      </c>
      <c r="F1864" s="116">
        <v>8.0906648382093715E-2</v>
      </c>
      <c r="G1864" s="116">
        <v>0.67568690153864197</v>
      </c>
      <c r="H1864" s="116">
        <v>0.20937362349420274</v>
      </c>
      <c r="I1864" s="116">
        <v>4.6593247676367744E-2</v>
      </c>
      <c r="J1864" s="116">
        <v>0.31997533089650609</v>
      </c>
      <c r="K1864" s="48">
        <v>0.7491816718396338</v>
      </c>
      <c r="M1864" s="41">
        <v>862</v>
      </c>
      <c r="N1864" s="116" cm="1">
        <f t="array" ref="N1864:W1864">(TRANSPOSE(MMULT(幕後結果!$AB$37:$AK$46, TRANSPOSE(N863:W863))))</f>
        <v>0.5724926788153063</v>
      </c>
      <c r="O1864" s="116">
        <v>0.10279205318698853</v>
      </c>
      <c r="P1864" s="116">
        <v>0.63856132229177565</v>
      </c>
      <c r="Q1864" s="116">
        <v>-1.5498832420651447</v>
      </c>
      <c r="R1864" s="116">
        <v>7.5083148011017675E-2</v>
      </c>
      <c r="S1864" s="116">
        <v>0.49417298567641821</v>
      </c>
      <c r="T1864" s="116">
        <v>-2.3430738463208973</v>
      </c>
      <c r="U1864" s="116">
        <v>-0.63788586057137464</v>
      </c>
      <c r="V1864" s="116">
        <v>-0.99806516510634447</v>
      </c>
      <c r="W1864" s="40">
        <v>-1.6060655922224378</v>
      </c>
    </row>
    <row r="1865" spans="1:23" ht="19">
      <c r="A1865" s="85">
        <v>863</v>
      </c>
      <c r="B1865" s="116">
        <v>2.8093686088627612E-2</v>
      </c>
      <c r="C1865" s="116">
        <v>0.61577294811645666</v>
      </c>
      <c r="D1865" s="116">
        <v>1.5995036900858572E-2</v>
      </c>
      <c r="E1865" s="116">
        <v>0.62078084604902783</v>
      </c>
      <c r="F1865" s="116">
        <v>0.67722125521620891</v>
      </c>
      <c r="G1865" s="116">
        <v>0.87532244861476949</v>
      </c>
      <c r="H1865" s="116">
        <v>0.76301727520909157</v>
      </c>
      <c r="I1865" s="116">
        <v>0.20689977235296553</v>
      </c>
      <c r="J1865" s="116">
        <v>3.2165386897930137E-2</v>
      </c>
      <c r="K1865" s="48">
        <v>0.9349002649074496</v>
      </c>
      <c r="M1865" s="41">
        <v>863</v>
      </c>
      <c r="N1865" s="116" cm="1">
        <f t="array" ref="N1865:W1865">(TRANSPOSE(MMULT(幕後結果!$AB$37:$AK$46, TRANSPOSE(N864:W864))))</f>
        <v>-1.1667561031625369</v>
      </c>
      <c r="O1865" s="116">
        <v>0.34803433086356295</v>
      </c>
      <c r="P1865" s="116">
        <v>-1.140914059982173</v>
      </c>
      <c r="Q1865" s="116">
        <v>2.7146945905036164</v>
      </c>
      <c r="R1865" s="116">
        <v>0.10650926939466905</v>
      </c>
      <c r="S1865" s="116">
        <v>2.2238399254302821E-2</v>
      </c>
      <c r="T1865" s="116">
        <v>1.7102744549646212</v>
      </c>
      <c r="U1865" s="116">
        <v>-0.55802671314736751</v>
      </c>
      <c r="V1865" s="116">
        <v>1.6652585029432057</v>
      </c>
      <c r="W1865" s="40">
        <v>0.59750459816252643</v>
      </c>
    </row>
    <row r="1866" spans="1:23" ht="19">
      <c r="A1866" s="85">
        <v>864</v>
      </c>
      <c r="B1866" s="116">
        <v>0.99824378642103406</v>
      </c>
      <c r="C1866" s="116">
        <v>0.97258955219717658</v>
      </c>
      <c r="D1866" s="116">
        <v>3.1088527757752171E-3</v>
      </c>
      <c r="E1866" s="116">
        <v>0.99389850653784451</v>
      </c>
      <c r="F1866" s="116">
        <v>9.3357983947198298E-2</v>
      </c>
      <c r="G1866" s="116">
        <v>0.33906624823931741</v>
      </c>
      <c r="H1866" s="116">
        <v>0.45267588858181207</v>
      </c>
      <c r="I1866" s="116">
        <v>0.1599443525229427</v>
      </c>
      <c r="J1866" s="116">
        <v>0.33266581631648129</v>
      </c>
      <c r="K1866" s="48">
        <v>0.54002324814766478</v>
      </c>
      <c r="M1866" s="41">
        <v>864</v>
      </c>
      <c r="N1866" s="116" cm="1">
        <f t="array" ref="N1866:W1866">(TRANSPOSE(MMULT(幕後結果!$AB$37:$AK$46, TRANSPOSE(N865:W865))))</f>
        <v>1.0226743836394425</v>
      </c>
      <c r="O1866" s="116">
        <v>0.31465057039480615</v>
      </c>
      <c r="P1866" s="116">
        <v>1.7855781671612445</v>
      </c>
      <c r="Q1866" s="116">
        <v>0.74527707826811118</v>
      </c>
      <c r="R1866" s="116">
        <v>0.30420882792651283</v>
      </c>
      <c r="S1866" s="116">
        <v>0.37954681249863792</v>
      </c>
      <c r="T1866" s="116">
        <v>0.6578495616270188</v>
      </c>
      <c r="U1866" s="116">
        <v>-0.19029038149167121</v>
      </c>
      <c r="V1866" s="116">
        <v>-0.26903451315112414</v>
      </c>
      <c r="W1866" s="40">
        <v>-0.25458128289706516</v>
      </c>
    </row>
    <row r="1867" spans="1:23" ht="19">
      <c r="A1867" s="85">
        <v>865</v>
      </c>
      <c r="B1867" s="116">
        <v>0.13639887053544375</v>
      </c>
      <c r="C1867" s="116">
        <v>0.11217470500019067</v>
      </c>
      <c r="D1867" s="116">
        <v>0.37012376937058833</v>
      </c>
      <c r="E1867" s="116">
        <v>4.1540200379552861E-2</v>
      </c>
      <c r="F1867" s="116">
        <v>0.1793828344166517</v>
      </c>
      <c r="G1867" s="116">
        <v>0.66131835581348652</v>
      </c>
      <c r="H1867" s="116">
        <v>0.31385722980211872</v>
      </c>
      <c r="I1867" s="116">
        <v>0.15001392383278933</v>
      </c>
      <c r="J1867" s="116">
        <v>0.10387537479781428</v>
      </c>
      <c r="K1867" s="48">
        <v>0.2841509822065742</v>
      </c>
      <c r="M1867" s="41">
        <v>865</v>
      </c>
      <c r="N1867" s="116" cm="1">
        <f t="array" ref="N1867:W1867">(TRANSPOSE(MMULT(幕後結果!$AB$37:$AK$46, TRANSPOSE(N866:W866))))</f>
        <v>-0.33883719661247136</v>
      </c>
      <c r="O1867" s="116">
        <v>0.31606110093527895</v>
      </c>
      <c r="P1867" s="116">
        <v>-1.326386810383881</v>
      </c>
      <c r="Q1867" s="116">
        <v>-1.7118711886326252</v>
      </c>
      <c r="R1867" s="116">
        <v>-1.8845365521438839</v>
      </c>
      <c r="S1867" s="116">
        <v>1.2842743264893874E-2</v>
      </c>
      <c r="T1867" s="116">
        <v>1.5472096669638957</v>
      </c>
      <c r="U1867" s="116">
        <v>-4.9705514466629852E-2</v>
      </c>
      <c r="V1867" s="116">
        <v>0.53692870703974127</v>
      </c>
      <c r="W1867" s="40">
        <v>-0.16148654670183532</v>
      </c>
    </row>
    <row r="1868" spans="1:23" ht="19">
      <c r="A1868" s="85">
        <v>866</v>
      </c>
      <c r="B1868" s="116">
        <v>0.4596318580838572</v>
      </c>
      <c r="C1868" s="116">
        <v>0.10506436609781256</v>
      </c>
      <c r="D1868" s="116">
        <v>0.53027221889389686</v>
      </c>
      <c r="E1868" s="116">
        <v>0.31817919537829731</v>
      </c>
      <c r="F1868" s="116">
        <v>0.67985033821579433</v>
      </c>
      <c r="G1868" s="116">
        <v>0.89709993572961144</v>
      </c>
      <c r="H1868" s="116">
        <v>0.31026644713230045</v>
      </c>
      <c r="I1868" s="116">
        <v>0.85747137806041462</v>
      </c>
      <c r="J1868" s="116">
        <v>0.83120467855025737</v>
      </c>
      <c r="K1868" s="48">
        <v>0.52653557629839853</v>
      </c>
      <c r="M1868" s="41">
        <v>866</v>
      </c>
      <c r="N1868" s="116" cm="1">
        <f t="array" ref="N1868:W1868">(TRANSPOSE(MMULT(幕後結果!$AB$37:$AK$46, TRANSPOSE(N867:W867))))</f>
        <v>7.8604268226641447E-2</v>
      </c>
      <c r="O1868" s="116">
        <v>-0.20627801085135816</v>
      </c>
      <c r="P1868" s="116">
        <v>-0.12240954104346269</v>
      </c>
      <c r="Q1868" s="116">
        <v>0.62020327726371938</v>
      </c>
      <c r="R1868" s="116">
        <v>-9.3592735781988137E-2</v>
      </c>
      <c r="S1868" s="116">
        <v>-0.66228545941972794</v>
      </c>
      <c r="T1868" s="116">
        <v>0.99394900231708005</v>
      </c>
      <c r="U1868" s="116">
        <v>1.1254245134748142</v>
      </c>
      <c r="V1868" s="116">
        <v>-0.49395521842770534</v>
      </c>
      <c r="W1868" s="40">
        <v>0.74266120626894871</v>
      </c>
    </row>
    <row r="1869" spans="1:23" ht="19">
      <c r="A1869" s="85">
        <v>867</v>
      </c>
      <c r="B1869" s="116">
        <v>0.34161933415362089</v>
      </c>
      <c r="C1869" s="116">
        <v>0.48270872644231289</v>
      </c>
      <c r="D1869" s="116">
        <v>0.93736235680113333</v>
      </c>
      <c r="E1869" s="116">
        <v>0.22526465558511788</v>
      </c>
      <c r="F1869" s="116">
        <v>0.61141237896186973</v>
      </c>
      <c r="G1869" s="116">
        <v>0.59930682902623689</v>
      </c>
      <c r="H1869" s="116">
        <v>0.79898379563062583</v>
      </c>
      <c r="I1869" s="116">
        <v>0.71786286366367702</v>
      </c>
      <c r="J1869" s="116">
        <v>0.31525074925242347</v>
      </c>
      <c r="K1869" s="48">
        <v>0.92821802429544853</v>
      </c>
      <c r="M1869" s="41">
        <v>867</v>
      </c>
      <c r="N1869" s="116" cm="1">
        <f t="array" ref="N1869:W1869">(TRANSPOSE(MMULT(幕後結果!$AB$37:$AK$46, TRANSPOSE(N868:W868))))</f>
        <v>1.2808145853457673</v>
      </c>
      <c r="O1869" s="116">
        <v>2.0128088724508109E-2</v>
      </c>
      <c r="P1869" s="116">
        <v>1.085144943506426</v>
      </c>
      <c r="Q1869" s="116">
        <v>-1.0516116706125609</v>
      </c>
      <c r="R1869" s="116">
        <v>0.92711531981373196</v>
      </c>
      <c r="S1869" s="116">
        <v>-0.66108048819608989</v>
      </c>
      <c r="T1869" s="116">
        <v>0.15310915045247142</v>
      </c>
      <c r="U1869" s="116">
        <v>0.73237103577644258</v>
      </c>
      <c r="V1869" s="116">
        <v>-7.868032252362378E-3</v>
      </c>
      <c r="W1869" s="40">
        <v>-0.3235602555853741</v>
      </c>
    </row>
    <row r="1870" spans="1:23" ht="19">
      <c r="A1870" s="85">
        <v>868</v>
      </c>
      <c r="B1870" s="116">
        <v>0.40900763426449438</v>
      </c>
      <c r="C1870" s="116">
        <v>0.8442086666962918</v>
      </c>
      <c r="D1870" s="116">
        <v>0.57317377895848387</v>
      </c>
      <c r="E1870" s="116">
        <v>0.9423591774172202</v>
      </c>
      <c r="F1870" s="116">
        <v>0.77472018218024941</v>
      </c>
      <c r="G1870" s="116">
        <v>0.96279822647556523</v>
      </c>
      <c r="H1870" s="116">
        <v>0.88376999929783029</v>
      </c>
      <c r="I1870" s="116">
        <v>0.71385714496535702</v>
      </c>
      <c r="J1870" s="116">
        <v>0.56555246358082356</v>
      </c>
      <c r="K1870" s="48">
        <v>0.87229492440768541</v>
      </c>
      <c r="M1870" s="41">
        <v>868</v>
      </c>
      <c r="N1870" s="116" cm="1">
        <f t="array" ref="N1870:W1870">(TRANSPOSE(MMULT(幕後結果!$AB$37:$AK$46, TRANSPOSE(N869:W869))))</f>
        <v>1.1322537809288498</v>
      </c>
      <c r="O1870" s="116">
        <v>1.4518543116335447</v>
      </c>
      <c r="P1870" s="116">
        <v>0.18606081579093825</v>
      </c>
      <c r="Q1870" s="116">
        <v>0.29714903282530308</v>
      </c>
      <c r="R1870" s="116">
        <v>-0.12426544325097394</v>
      </c>
      <c r="S1870" s="116">
        <v>-4.3549504401702355E-2</v>
      </c>
      <c r="T1870" s="116">
        <v>0.68811495657497235</v>
      </c>
      <c r="U1870" s="116">
        <v>-0.48580546828697041</v>
      </c>
      <c r="V1870" s="116">
        <v>-0.31178482734447521</v>
      </c>
      <c r="W1870" s="40">
        <v>0.43255050921524296</v>
      </c>
    </row>
    <row r="1871" spans="1:23" ht="19">
      <c r="A1871" s="85">
        <v>869</v>
      </c>
      <c r="B1871" s="116">
        <v>0.70639019908839074</v>
      </c>
      <c r="C1871" s="116">
        <v>0.60645939009068073</v>
      </c>
      <c r="D1871" s="116">
        <v>0.56069664091375193</v>
      </c>
      <c r="E1871" s="116">
        <v>0.17597805428206281</v>
      </c>
      <c r="F1871" s="116">
        <v>5.0772372523838927E-2</v>
      </c>
      <c r="G1871" s="116">
        <v>0.25107606711203867</v>
      </c>
      <c r="H1871" s="116">
        <v>0.28011656920824812</v>
      </c>
      <c r="I1871" s="116">
        <v>0.52175141900466016</v>
      </c>
      <c r="J1871" s="116">
        <v>0.85391197314138245</v>
      </c>
      <c r="K1871" s="48">
        <v>0.20659765623838644</v>
      </c>
      <c r="M1871" s="41">
        <v>869</v>
      </c>
      <c r="N1871" s="116" cm="1">
        <f t="array" ref="N1871:W1871">(TRANSPOSE(MMULT(幕後結果!$AB$37:$AK$46, TRANSPOSE(N870:W870))))</f>
        <v>-1.3834663821211228</v>
      </c>
      <c r="O1871" s="116">
        <v>-0.72261722580839838</v>
      </c>
      <c r="P1871" s="116">
        <v>-1.9754123186136143</v>
      </c>
      <c r="Q1871" s="116">
        <v>-0.15968037424410619</v>
      </c>
      <c r="R1871" s="116">
        <v>-1.7049720369598163</v>
      </c>
      <c r="S1871" s="116">
        <v>-1.4533763088361482</v>
      </c>
      <c r="T1871" s="116">
        <v>0.26341481306340092</v>
      </c>
      <c r="U1871" s="116">
        <v>-1.3538178417805267</v>
      </c>
      <c r="V1871" s="116">
        <v>-1.1191297391279189</v>
      </c>
      <c r="W1871" s="40">
        <v>-0.87174837660864735</v>
      </c>
    </row>
    <row r="1872" spans="1:23" ht="19">
      <c r="A1872" s="85">
        <v>870</v>
      </c>
      <c r="B1872" s="116">
        <v>0.71303757994638017</v>
      </c>
      <c r="C1872" s="116">
        <v>0.6317008536242037</v>
      </c>
      <c r="D1872" s="116">
        <v>0.41854308440401744</v>
      </c>
      <c r="E1872" s="116">
        <v>0.28454217652920799</v>
      </c>
      <c r="F1872" s="116">
        <v>0.31413556653632813</v>
      </c>
      <c r="G1872" s="116">
        <v>0.82691928225753153</v>
      </c>
      <c r="H1872" s="116">
        <v>0.51444964934808746</v>
      </c>
      <c r="I1872" s="116">
        <v>0.85456726679254813</v>
      </c>
      <c r="J1872" s="116">
        <v>0.68188445673785503</v>
      </c>
      <c r="K1872" s="48">
        <v>0.41427744365079855</v>
      </c>
      <c r="M1872" s="41">
        <v>870</v>
      </c>
      <c r="N1872" s="116" cm="1">
        <f t="array" ref="N1872:W1872">(TRANSPOSE(MMULT(幕後結果!$AB$37:$AK$46, TRANSPOSE(N871:W871))))</f>
        <v>-1.281408989222397</v>
      </c>
      <c r="O1872" s="116">
        <v>-0.1407772668106283</v>
      </c>
      <c r="P1872" s="116">
        <v>-1.2469630512675036</v>
      </c>
      <c r="Q1872" s="116">
        <v>-1.9068243678744756</v>
      </c>
      <c r="R1872" s="116">
        <v>0.24337765424982971</v>
      </c>
      <c r="S1872" s="116">
        <v>-0.34443123298166778</v>
      </c>
      <c r="T1872" s="116">
        <v>-2.8256611814027111E-2</v>
      </c>
      <c r="U1872" s="116">
        <v>-0.38819923339789758</v>
      </c>
      <c r="V1872" s="116">
        <v>-9.6749290625006645E-2</v>
      </c>
      <c r="W1872" s="40">
        <v>-0.24006558787259391</v>
      </c>
    </row>
    <row r="1873" spans="1:23" ht="19">
      <c r="A1873" s="85">
        <v>871</v>
      </c>
      <c r="B1873" s="116">
        <v>0.3239054779556465</v>
      </c>
      <c r="C1873" s="116">
        <v>2.0880633695635531E-2</v>
      </c>
      <c r="D1873" s="116">
        <v>0.92545436169324158</v>
      </c>
      <c r="E1873" s="116">
        <v>0.98965759401833453</v>
      </c>
      <c r="F1873" s="116">
        <v>0.8900050673614035</v>
      </c>
      <c r="G1873" s="116">
        <v>9.5711816888761181E-2</v>
      </c>
      <c r="H1873" s="116">
        <v>0.47541061778532567</v>
      </c>
      <c r="I1873" s="116">
        <v>0.88019052232092188</v>
      </c>
      <c r="J1873" s="116">
        <v>0.61631145449268443</v>
      </c>
      <c r="K1873" s="48">
        <v>6.9592536780662684E-2</v>
      </c>
      <c r="M1873" s="41">
        <v>871</v>
      </c>
      <c r="N1873" s="116" cm="1">
        <f t="array" ref="N1873:W1873">(TRANSPOSE(MMULT(幕後結果!$AB$37:$AK$46, TRANSPOSE(N872:W872))))</f>
        <v>-0.59122593718943595</v>
      </c>
      <c r="O1873" s="116">
        <v>-0.45732731396055915</v>
      </c>
      <c r="P1873" s="116">
        <v>-0.41985523605731162</v>
      </c>
      <c r="Q1873" s="116">
        <v>-2.0509984608484153</v>
      </c>
      <c r="R1873" s="116">
        <v>0.13433905141677949</v>
      </c>
      <c r="S1873" s="116">
        <v>-1.6953609199901556</v>
      </c>
      <c r="T1873" s="116">
        <v>-0.39133891357681683</v>
      </c>
      <c r="U1873" s="116">
        <v>0.58097069189152328</v>
      </c>
      <c r="V1873" s="116">
        <v>-0.47365877291022601</v>
      </c>
      <c r="W1873" s="40">
        <v>-0.87140226720405634</v>
      </c>
    </row>
    <row r="1874" spans="1:23" ht="19">
      <c r="A1874" s="85">
        <v>872</v>
      </c>
      <c r="B1874" s="116">
        <v>0.18402747683576859</v>
      </c>
      <c r="C1874" s="116">
        <v>0.73499581209999421</v>
      </c>
      <c r="D1874" s="116">
        <v>0.99272334584279087</v>
      </c>
      <c r="E1874" s="116">
        <v>0.82486008243823505</v>
      </c>
      <c r="F1874" s="116">
        <v>0.66213860055324725</v>
      </c>
      <c r="G1874" s="116">
        <v>0.72356321710266247</v>
      </c>
      <c r="H1874" s="116">
        <v>0.76295963628707697</v>
      </c>
      <c r="I1874" s="116">
        <v>0.57879178941379994</v>
      </c>
      <c r="J1874" s="116">
        <v>0.80485882579788792</v>
      </c>
      <c r="K1874" s="48">
        <v>1.5697056637012707E-2</v>
      </c>
      <c r="M1874" s="41">
        <v>872</v>
      </c>
      <c r="N1874" s="116" cm="1">
        <f t="array" ref="N1874:W1874">(TRANSPOSE(MMULT(幕後結果!$AB$37:$AK$46, TRANSPOSE(N873:W873))))</f>
        <v>-1.0882130986216307</v>
      </c>
      <c r="O1874" s="116">
        <v>-1.562814134348212</v>
      </c>
      <c r="P1874" s="116">
        <v>-0.50488501560813903</v>
      </c>
      <c r="Q1874" s="116">
        <v>-1.1900055484169942</v>
      </c>
      <c r="R1874" s="116">
        <v>-0.71130615208959436</v>
      </c>
      <c r="S1874" s="116">
        <v>-0.2493357255220619</v>
      </c>
      <c r="T1874" s="116">
        <v>0.19096562661019201</v>
      </c>
      <c r="U1874" s="116">
        <v>1.9480149850586352</v>
      </c>
      <c r="V1874" s="116">
        <v>-1.2428207052055649</v>
      </c>
      <c r="W1874" s="40">
        <v>-0.38123441145926851</v>
      </c>
    </row>
    <row r="1875" spans="1:23" ht="19">
      <c r="A1875" s="85">
        <v>873</v>
      </c>
      <c r="B1875" s="116">
        <v>0.76069969139021798</v>
      </c>
      <c r="C1875" s="116">
        <v>0.59756363955560965</v>
      </c>
      <c r="D1875" s="116">
        <v>0.83882642168647847</v>
      </c>
      <c r="E1875" s="116">
        <v>0.53358337655094901</v>
      </c>
      <c r="F1875" s="116">
        <v>0.75852971520721213</v>
      </c>
      <c r="G1875" s="116">
        <v>0.60914625866643468</v>
      </c>
      <c r="H1875" s="116">
        <v>0.95160489390471081</v>
      </c>
      <c r="I1875" s="116">
        <v>0.39130251241921754</v>
      </c>
      <c r="J1875" s="116">
        <v>0.96352989547762591</v>
      </c>
      <c r="K1875" s="48">
        <v>0.98222916370891333</v>
      </c>
      <c r="M1875" s="41">
        <v>873</v>
      </c>
      <c r="N1875" s="116" cm="1">
        <f t="array" ref="N1875:W1875">(TRANSPOSE(MMULT(幕後結果!$AB$37:$AK$46, TRANSPOSE(N874:W874))))</f>
        <v>0.99189795300961514</v>
      </c>
      <c r="O1875" s="116">
        <v>1.5129928126529324</v>
      </c>
      <c r="P1875" s="116">
        <v>1.442052346996253</v>
      </c>
      <c r="Q1875" s="116">
        <v>0.6048257468964342</v>
      </c>
      <c r="R1875" s="116">
        <v>-0.21989444668148261</v>
      </c>
      <c r="S1875" s="116">
        <v>1.4315619518811189</v>
      </c>
      <c r="T1875" s="116">
        <v>0.7380803864492429</v>
      </c>
      <c r="U1875" s="116">
        <v>1.4137744663308403</v>
      </c>
      <c r="V1875" s="116">
        <v>1.194292498682715</v>
      </c>
      <c r="W1875" s="40">
        <v>0.55867589101194837</v>
      </c>
    </row>
    <row r="1876" spans="1:23" ht="19">
      <c r="A1876" s="85">
        <v>874</v>
      </c>
      <c r="B1876" s="116">
        <v>0.84935121843729666</v>
      </c>
      <c r="C1876" s="116">
        <v>0.34622038864670768</v>
      </c>
      <c r="D1876" s="116">
        <v>0.7565268168143795</v>
      </c>
      <c r="E1876" s="116">
        <v>0.26500222451829081</v>
      </c>
      <c r="F1876" s="116">
        <v>0.36582423840375067</v>
      </c>
      <c r="G1876" s="116">
        <v>0.52520674910185949</v>
      </c>
      <c r="H1876" s="116">
        <v>0.24280980103167393</v>
      </c>
      <c r="I1876" s="116">
        <v>0.37328973763965112</v>
      </c>
      <c r="J1876" s="116">
        <v>0.25559029909637965</v>
      </c>
      <c r="K1876" s="48">
        <v>0.76806392848235561</v>
      </c>
      <c r="M1876" s="41">
        <v>874</v>
      </c>
      <c r="N1876" s="116" cm="1">
        <f t="array" ref="N1876:W1876">(TRANSPOSE(MMULT(幕後結果!$AB$37:$AK$46, TRANSPOSE(N875:W875))))</f>
        <v>-0.31841682000427601</v>
      </c>
      <c r="O1876" s="116">
        <v>1.0096914742035807</v>
      </c>
      <c r="P1876" s="116">
        <v>5.5463927157998305E-2</v>
      </c>
      <c r="Q1876" s="116">
        <v>-3.6982203134789331</v>
      </c>
      <c r="R1876" s="116">
        <v>-1.3894275130262284</v>
      </c>
      <c r="S1876" s="116">
        <v>1.0174667195806015</v>
      </c>
      <c r="T1876" s="116">
        <v>-2.4800406014458369</v>
      </c>
      <c r="U1876" s="116">
        <v>-2.7323129614307344</v>
      </c>
      <c r="V1876" s="116">
        <v>-0.70037828727012508</v>
      </c>
      <c r="W1876" s="40">
        <v>-2.5659433242323018</v>
      </c>
    </row>
    <row r="1877" spans="1:23" ht="19">
      <c r="A1877" s="85">
        <v>875</v>
      </c>
      <c r="B1877" s="116">
        <v>0.4730933686326908</v>
      </c>
      <c r="C1877" s="116">
        <v>0.61269208080303739</v>
      </c>
      <c r="D1877" s="116">
        <v>0.35103962355240981</v>
      </c>
      <c r="E1877" s="116">
        <v>0.44805490290511152</v>
      </c>
      <c r="F1877" s="116">
        <v>0.82449832744675944</v>
      </c>
      <c r="G1877" s="116">
        <v>0.61426065531293883</v>
      </c>
      <c r="H1877" s="116">
        <v>0.88897879368526467</v>
      </c>
      <c r="I1877" s="116">
        <v>0.37733766897411192</v>
      </c>
      <c r="J1877" s="116">
        <v>0.99660651705864334</v>
      </c>
      <c r="K1877" s="48">
        <v>0.13613409787541864</v>
      </c>
      <c r="M1877" s="41">
        <v>875</v>
      </c>
      <c r="N1877" s="116" cm="1">
        <f t="array" ref="N1877:W1877">(TRANSPOSE(MMULT(幕後結果!$AB$37:$AK$46, TRANSPOSE(N876:W876))))</f>
        <v>0.27016220077072872</v>
      </c>
      <c r="O1877" s="116">
        <v>-0.33177566802171282</v>
      </c>
      <c r="P1877" s="116">
        <v>-7.7084018114553093E-3</v>
      </c>
      <c r="Q1877" s="116">
        <v>-0.77026990589046707</v>
      </c>
      <c r="R1877" s="116">
        <v>-1.416778483684304</v>
      </c>
      <c r="S1877" s="116">
        <v>1.4437290040490245</v>
      </c>
      <c r="T1877" s="116">
        <v>-2.768177842804401</v>
      </c>
      <c r="U1877" s="116">
        <v>0.33497970350084394</v>
      </c>
      <c r="V1877" s="116">
        <v>-0.16728539420022992</v>
      </c>
      <c r="W1877" s="40">
        <v>5.040581835881297E-3</v>
      </c>
    </row>
    <row r="1878" spans="1:23" ht="19">
      <c r="A1878" s="85">
        <v>876</v>
      </c>
      <c r="B1878" s="116">
        <v>0.41463866736224086</v>
      </c>
      <c r="C1878" s="116">
        <v>0.30494325212981921</v>
      </c>
      <c r="D1878" s="116">
        <v>0.75113479940766337</v>
      </c>
      <c r="E1878" s="116">
        <v>0.83990251231006008</v>
      </c>
      <c r="F1878" s="116">
        <v>0.71012901303821185</v>
      </c>
      <c r="G1878" s="116">
        <v>9.1917456642808482E-2</v>
      </c>
      <c r="H1878" s="116">
        <v>0.42367237012249181</v>
      </c>
      <c r="I1878" s="116">
        <v>0.38926809103465687</v>
      </c>
      <c r="J1878" s="116">
        <v>0.71419459313362577</v>
      </c>
      <c r="K1878" s="48">
        <v>0.98363663289910686</v>
      </c>
      <c r="M1878" s="41">
        <v>876</v>
      </c>
      <c r="N1878" s="116" cm="1">
        <f t="array" ref="N1878:W1878">(TRANSPOSE(MMULT(幕後結果!$AB$37:$AK$46, TRANSPOSE(N877:W877))))</f>
        <v>-0.15532983992517502</v>
      </c>
      <c r="O1878" s="116">
        <v>0.25431425997639973</v>
      </c>
      <c r="P1878" s="116">
        <v>0.60595104274986988</v>
      </c>
      <c r="Q1878" s="116">
        <v>1.1722441201884481</v>
      </c>
      <c r="R1878" s="116">
        <v>0.73829481157687094</v>
      </c>
      <c r="S1878" s="116">
        <v>-0.63324909844189547</v>
      </c>
      <c r="T1878" s="116">
        <v>1.9841192436899122</v>
      </c>
      <c r="U1878" s="116">
        <v>-0.46946507116991376</v>
      </c>
      <c r="V1878" s="116">
        <v>1.9538486062727389</v>
      </c>
      <c r="W1878" s="40">
        <v>0.53804904567220624</v>
      </c>
    </row>
    <row r="1879" spans="1:23" ht="19">
      <c r="A1879" s="85">
        <v>877</v>
      </c>
      <c r="B1879" s="116">
        <v>0.95902379274420757</v>
      </c>
      <c r="C1879" s="116">
        <v>0.70320030140757295</v>
      </c>
      <c r="D1879" s="116">
        <v>2.5766780374768539E-2</v>
      </c>
      <c r="E1879" s="116">
        <v>2.2324741878142706E-2</v>
      </c>
      <c r="F1879" s="116">
        <v>9.0222249017861689E-3</v>
      </c>
      <c r="G1879" s="116">
        <v>0.88476787681034819</v>
      </c>
      <c r="H1879" s="116">
        <v>0.46769432357153051</v>
      </c>
      <c r="I1879" s="116">
        <v>0.95768002296706078</v>
      </c>
      <c r="J1879" s="116">
        <v>0.61237022999143575</v>
      </c>
      <c r="K1879" s="48">
        <v>0.55760179863763693</v>
      </c>
      <c r="M1879" s="41">
        <v>877</v>
      </c>
      <c r="N1879" s="116" cm="1">
        <f t="array" ref="N1879:W1879">(TRANSPOSE(MMULT(幕後結果!$AB$37:$AK$46, TRANSPOSE(N878:W878))))</f>
        <v>0.24013296751658644</v>
      </c>
      <c r="O1879" s="116">
        <v>0.10998404261998511</v>
      </c>
      <c r="P1879" s="116">
        <v>-0.82967197732092102</v>
      </c>
      <c r="Q1879" s="116">
        <v>-0.22924300747806331</v>
      </c>
      <c r="R1879" s="116">
        <v>-0.14043254155614895</v>
      </c>
      <c r="S1879" s="116">
        <v>-0.56175559451550228</v>
      </c>
      <c r="T1879" s="116">
        <v>-1.4747598696536541</v>
      </c>
      <c r="U1879" s="116">
        <v>0.34541930713074609</v>
      </c>
      <c r="V1879" s="116">
        <v>-7.4029240190593204E-2</v>
      </c>
      <c r="W1879" s="40">
        <v>0.11882190475120855</v>
      </c>
    </row>
    <row r="1880" spans="1:23" ht="19">
      <c r="A1880" s="85">
        <v>878</v>
      </c>
      <c r="B1880" s="116">
        <v>0.79971967737783034</v>
      </c>
      <c r="C1880" s="116">
        <v>0.10075195106434842</v>
      </c>
      <c r="D1880" s="116">
        <v>0.67383082883813272</v>
      </c>
      <c r="E1880" s="116">
        <v>0.77240578776863189</v>
      </c>
      <c r="F1880" s="116">
        <v>0.20510591757921359</v>
      </c>
      <c r="G1880" s="116">
        <v>0.34149238459976705</v>
      </c>
      <c r="H1880" s="116">
        <v>0.18358574767964364</v>
      </c>
      <c r="I1880" s="116">
        <v>0.44533951406081895</v>
      </c>
      <c r="J1880" s="116">
        <v>6.3880239350906809E-2</v>
      </c>
      <c r="K1880" s="48">
        <v>6.9449752563851552E-2</v>
      </c>
      <c r="M1880" s="41">
        <v>878</v>
      </c>
      <c r="N1880" s="116" cm="1">
        <f t="array" ref="N1880:W1880">(TRANSPOSE(MMULT(幕後結果!$AB$37:$AK$46, TRANSPOSE(N879:W879))))</f>
        <v>0.69615553448212808</v>
      </c>
      <c r="O1880" s="116">
        <v>0.80668816558328893</v>
      </c>
      <c r="P1880" s="116">
        <v>0.22632465808412661</v>
      </c>
      <c r="Q1880" s="116">
        <v>2.391486435055995E-2</v>
      </c>
      <c r="R1880" s="116">
        <v>0.12626163302955951</v>
      </c>
      <c r="S1880" s="116">
        <v>-0.75538472998376749</v>
      </c>
      <c r="T1880" s="116">
        <v>-8.0541183987521484E-2</v>
      </c>
      <c r="U1880" s="116">
        <v>6.7304306175831885E-2</v>
      </c>
      <c r="V1880" s="116">
        <v>-0.68683765090221649</v>
      </c>
      <c r="W1880" s="40">
        <v>-0.18665235272504996</v>
      </c>
    </row>
    <row r="1881" spans="1:23" ht="19">
      <c r="A1881" s="85">
        <v>879</v>
      </c>
      <c r="B1881" s="116">
        <v>0.33682593973920971</v>
      </c>
      <c r="C1881" s="116">
        <v>9.1262696807107302E-2</v>
      </c>
      <c r="D1881" s="116">
        <v>0.49766953720614016</v>
      </c>
      <c r="E1881" s="116">
        <v>0.60082597734155696</v>
      </c>
      <c r="F1881" s="116">
        <v>0.9064953216983096</v>
      </c>
      <c r="G1881" s="116">
        <v>0.87196168045293754</v>
      </c>
      <c r="H1881" s="116">
        <v>0.98487748466120406</v>
      </c>
      <c r="I1881" s="116">
        <v>0.29098687884986085</v>
      </c>
      <c r="J1881" s="116">
        <v>0.65354087519309356</v>
      </c>
      <c r="K1881" s="48">
        <v>0.81824423650499178</v>
      </c>
      <c r="M1881" s="41">
        <v>879</v>
      </c>
      <c r="N1881" s="116" cm="1">
        <f t="array" ref="N1881:W1881">(TRANSPOSE(MMULT(幕後結果!$AB$37:$AK$46, TRANSPOSE(N880:W880))))</f>
        <v>-0.92014822104363936</v>
      </c>
      <c r="O1881" s="116">
        <v>-0.92031195118300935</v>
      </c>
      <c r="P1881" s="116">
        <v>-1.0814459533904053</v>
      </c>
      <c r="Q1881" s="116">
        <v>3.3111030327159202E-2</v>
      </c>
      <c r="R1881" s="116">
        <v>-2.0086459953438607</v>
      </c>
      <c r="S1881" s="116">
        <v>-0.20768036802990297</v>
      </c>
      <c r="T1881" s="116">
        <v>-0.13410663175397219</v>
      </c>
      <c r="U1881" s="116">
        <v>-2.0291746560071271</v>
      </c>
      <c r="V1881" s="116">
        <v>-0.57667146153123128</v>
      </c>
      <c r="W1881" s="40">
        <v>-0.83192549621685563</v>
      </c>
    </row>
    <row r="1882" spans="1:23" ht="19">
      <c r="A1882" s="85">
        <v>880</v>
      </c>
      <c r="B1882" s="116">
        <v>0.58812583210571079</v>
      </c>
      <c r="C1882" s="116">
        <v>0.15601094570693697</v>
      </c>
      <c r="D1882" s="116">
        <v>0.99482118403414033</v>
      </c>
      <c r="E1882" s="116">
        <v>2.8855510311264654E-2</v>
      </c>
      <c r="F1882" s="116">
        <v>0.91827281860421106</v>
      </c>
      <c r="G1882" s="116">
        <v>0.66359022726108363</v>
      </c>
      <c r="H1882" s="116">
        <v>0.43640480753586242</v>
      </c>
      <c r="I1882" s="116">
        <v>9.9066282393260874E-3</v>
      </c>
      <c r="J1882" s="116">
        <v>0.29616830693958129</v>
      </c>
      <c r="K1882" s="48">
        <v>0.36827531695359772</v>
      </c>
      <c r="M1882" s="41">
        <v>880</v>
      </c>
      <c r="N1882" s="116" cm="1">
        <f t="array" ref="N1882:W1882">(TRANSPOSE(MMULT(幕後結果!$AB$37:$AK$46, TRANSPOSE(N881:W881))))</f>
        <v>-0.40070951696139984</v>
      </c>
      <c r="O1882" s="116">
        <v>-0.60612450393806827</v>
      </c>
      <c r="P1882" s="116">
        <v>0.2809997124709902</v>
      </c>
      <c r="Q1882" s="116">
        <v>0.7020899287161747</v>
      </c>
      <c r="R1882" s="116">
        <v>9.5064064597298464E-2</v>
      </c>
      <c r="S1882" s="116">
        <v>-2.1935862410594673</v>
      </c>
      <c r="T1882" s="116">
        <v>-7.5826246675034681E-2</v>
      </c>
      <c r="U1882" s="116">
        <v>-0.24940545652463988</v>
      </c>
      <c r="V1882" s="116">
        <v>-0.40828450507836433</v>
      </c>
      <c r="W1882" s="40">
        <v>0.76156681253967862</v>
      </c>
    </row>
    <row r="1883" spans="1:23" ht="19">
      <c r="A1883" s="85">
        <v>881</v>
      </c>
      <c r="B1883" s="116">
        <v>0.30400203946388049</v>
      </c>
      <c r="C1883" s="116">
        <v>0.32284590329357288</v>
      </c>
      <c r="D1883" s="116">
        <v>0.39695743320847487</v>
      </c>
      <c r="E1883" s="116">
        <v>4.9549080732718576E-2</v>
      </c>
      <c r="F1883" s="116">
        <v>0.96212322021962238</v>
      </c>
      <c r="G1883" s="116">
        <v>0.64976493844215755</v>
      </c>
      <c r="H1883" s="116">
        <v>0.90171511097691548</v>
      </c>
      <c r="I1883" s="116">
        <v>0.91896266377467017</v>
      </c>
      <c r="J1883" s="116">
        <v>0.72859302405418469</v>
      </c>
      <c r="K1883" s="48">
        <v>0.10111877214722487</v>
      </c>
      <c r="M1883" s="41">
        <v>881</v>
      </c>
      <c r="N1883" s="116" cm="1">
        <f t="array" ref="N1883:W1883">(TRANSPOSE(MMULT(幕後結果!$AB$37:$AK$46, TRANSPOSE(N882:W882))))</f>
        <v>-1.0636995286607853</v>
      </c>
      <c r="O1883" s="116">
        <v>-2.035720819275336</v>
      </c>
      <c r="P1883" s="116">
        <v>0.26233072089526344</v>
      </c>
      <c r="Q1883" s="116">
        <v>-3.0707040858907813</v>
      </c>
      <c r="R1883" s="116">
        <v>-0.34094736058162928</v>
      </c>
      <c r="S1883" s="116">
        <v>0.59126899784330422</v>
      </c>
      <c r="T1883" s="116">
        <v>-2.7196279764405649</v>
      </c>
      <c r="U1883" s="116">
        <v>-0.60403611485735142</v>
      </c>
      <c r="V1883" s="116">
        <v>-2.3783936460636337</v>
      </c>
      <c r="W1883" s="40">
        <v>-0.88574579349575699</v>
      </c>
    </row>
    <row r="1884" spans="1:23" ht="19">
      <c r="A1884" s="85">
        <v>882</v>
      </c>
      <c r="B1884" s="116">
        <v>0.22836806707195634</v>
      </c>
      <c r="C1884" s="116">
        <v>0.61128525258168831</v>
      </c>
      <c r="D1884" s="116">
        <v>0.38538717996349026</v>
      </c>
      <c r="E1884" s="116">
        <v>0.69126125017185536</v>
      </c>
      <c r="F1884" s="116">
        <v>0.21791915290038055</v>
      </c>
      <c r="G1884" s="116">
        <v>0.5724850386494007</v>
      </c>
      <c r="H1884" s="116">
        <v>0.3537280449216551</v>
      </c>
      <c r="I1884" s="116">
        <v>0.6882980640646259</v>
      </c>
      <c r="J1884" s="116">
        <v>0.49390021488593372</v>
      </c>
      <c r="K1884" s="48">
        <v>0.37930180913243761</v>
      </c>
      <c r="M1884" s="41">
        <v>882</v>
      </c>
      <c r="N1884" s="116" cm="1">
        <f t="array" ref="N1884:W1884">(TRANSPOSE(MMULT(幕後結果!$AB$37:$AK$46, TRANSPOSE(N883:W883))))</f>
        <v>0.68496421047003098</v>
      </c>
      <c r="O1884" s="116">
        <v>-0.80464590444981732</v>
      </c>
      <c r="P1884" s="116">
        <v>0.30198447072476237</v>
      </c>
      <c r="Q1884" s="116">
        <v>0.5130177865943526</v>
      </c>
      <c r="R1884" s="116">
        <v>-0.13039460066191494</v>
      </c>
      <c r="S1884" s="116">
        <v>0.96975775092035377</v>
      </c>
      <c r="T1884" s="116">
        <v>-0.43809677136708491</v>
      </c>
      <c r="U1884" s="116">
        <v>0.4936299378836832</v>
      </c>
      <c r="V1884" s="116">
        <v>-0.10490249446064029</v>
      </c>
      <c r="W1884" s="40">
        <v>0.52263501812947966</v>
      </c>
    </row>
    <row r="1885" spans="1:23" ht="19">
      <c r="A1885" s="85">
        <v>883</v>
      </c>
      <c r="B1885" s="116">
        <v>0.7320492440158326</v>
      </c>
      <c r="C1885" s="116">
        <v>0.18678978250678346</v>
      </c>
      <c r="D1885" s="116">
        <v>0.7767953572986428</v>
      </c>
      <c r="E1885" s="116">
        <v>0.99440738477984847</v>
      </c>
      <c r="F1885" s="116">
        <v>0.4780194121633774</v>
      </c>
      <c r="G1885" s="116">
        <v>0.26329105134022912</v>
      </c>
      <c r="H1885" s="116">
        <v>0.90392794035312241</v>
      </c>
      <c r="I1885" s="116">
        <v>7.2730570051318777E-2</v>
      </c>
      <c r="J1885" s="116">
        <v>0.80124806778667179</v>
      </c>
      <c r="K1885" s="48">
        <v>7.856995358709673E-2</v>
      </c>
      <c r="M1885" s="41">
        <v>883</v>
      </c>
      <c r="N1885" s="116" cm="1">
        <f t="array" ref="N1885:W1885">(TRANSPOSE(MMULT(幕後結果!$AB$37:$AK$46, TRANSPOSE(N884:W884))))</f>
        <v>-3.8415677358162884E-2</v>
      </c>
      <c r="O1885" s="116">
        <v>0.38116058571216438</v>
      </c>
      <c r="P1885" s="116">
        <v>3.6227853421837153E-2</v>
      </c>
      <c r="Q1885" s="116">
        <v>-1.1654076312804467</v>
      </c>
      <c r="R1885" s="116">
        <v>-0.27980474668426319</v>
      </c>
      <c r="S1885" s="116">
        <v>8.7678298404522403E-3</v>
      </c>
      <c r="T1885" s="116">
        <v>0.10016432874864573</v>
      </c>
      <c r="U1885" s="116">
        <v>-1.3565822856616707</v>
      </c>
      <c r="V1885" s="116">
        <v>-0.14169591167832402</v>
      </c>
      <c r="W1885" s="40">
        <v>-0.10881253246523814</v>
      </c>
    </row>
    <row r="1886" spans="1:23" ht="19">
      <c r="A1886" s="85">
        <v>884</v>
      </c>
      <c r="B1886" s="116">
        <v>0.1485506340771463</v>
      </c>
      <c r="C1886" s="116">
        <v>0.70441106501208006</v>
      </c>
      <c r="D1886" s="116">
        <v>0.41111525339968558</v>
      </c>
      <c r="E1886" s="116">
        <v>0.24739169539043337</v>
      </c>
      <c r="F1886" s="116">
        <v>0.30692186254169762</v>
      </c>
      <c r="G1886" s="116">
        <v>0.94419964924213295</v>
      </c>
      <c r="H1886" s="116">
        <v>0.64434991397065611</v>
      </c>
      <c r="I1886" s="116">
        <v>0.28891986735118103</v>
      </c>
      <c r="J1886" s="116">
        <v>0.47838422580902962</v>
      </c>
      <c r="K1886" s="48">
        <v>0.31584971598963896</v>
      </c>
      <c r="M1886" s="41">
        <v>884</v>
      </c>
      <c r="N1886" s="116" cm="1">
        <f t="array" ref="N1886:W1886">(TRANSPOSE(MMULT(幕後結果!$AB$37:$AK$46, TRANSPOSE(N885:W885))))</f>
        <v>0.28660625276685131</v>
      </c>
      <c r="O1886" s="116">
        <v>1.5862459058605107</v>
      </c>
      <c r="P1886" s="116">
        <v>-0.31227113513789639</v>
      </c>
      <c r="Q1886" s="116">
        <v>-0.10190912686425124</v>
      </c>
      <c r="R1886" s="116">
        <v>1.2645470925262714</v>
      </c>
      <c r="S1886" s="116">
        <v>0.46136742659719338</v>
      </c>
      <c r="T1886" s="116">
        <v>0.26514329255693331</v>
      </c>
      <c r="U1886" s="116">
        <v>0.4173150184968592</v>
      </c>
      <c r="V1886" s="116">
        <v>1.1985286500661474</v>
      </c>
      <c r="W1886" s="40">
        <v>6.5017085210264114E-2</v>
      </c>
    </row>
    <row r="1887" spans="1:23" ht="19">
      <c r="A1887" s="85">
        <v>885</v>
      </c>
      <c r="B1887" s="116">
        <v>0.26882354160194821</v>
      </c>
      <c r="C1887" s="116">
        <v>0.26562033893528936</v>
      </c>
      <c r="D1887" s="116">
        <v>0.89640779822744765</v>
      </c>
      <c r="E1887" s="116">
        <v>0.73164472291886695</v>
      </c>
      <c r="F1887" s="116">
        <v>0.78966953245828586</v>
      </c>
      <c r="G1887" s="116">
        <v>0.76426459779921441</v>
      </c>
      <c r="H1887" s="116">
        <v>0.23020802286372399</v>
      </c>
      <c r="I1887" s="116">
        <v>0.88634129144530083</v>
      </c>
      <c r="J1887" s="116">
        <v>0.5750153701365901</v>
      </c>
      <c r="K1887" s="48">
        <v>0.46322640851747776</v>
      </c>
      <c r="M1887" s="41">
        <v>885</v>
      </c>
      <c r="N1887" s="116" cm="1">
        <f t="array" ref="N1887:W1887">(TRANSPOSE(MMULT(幕後結果!$AB$37:$AK$46, TRANSPOSE(N886:W886))))</f>
        <v>0.19181130086561551</v>
      </c>
      <c r="O1887" s="116">
        <v>0.61097750724367772</v>
      </c>
      <c r="P1887" s="116">
        <v>1.3054189533009017</v>
      </c>
      <c r="Q1887" s="116">
        <v>-1.597598763403846</v>
      </c>
      <c r="R1887" s="116">
        <v>0.19415874642771042</v>
      </c>
      <c r="S1887" s="116">
        <v>-1.5197131786469549</v>
      </c>
      <c r="T1887" s="116">
        <v>-0.88377590981150878</v>
      </c>
      <c r="U1887" s="116">
        <v>-1.6332105027267438</v>
      </c>
      <c r="V1887" s="116">
        <v>-1.7742497692176877</v>
      </c>
      <c r="W1887" s="40">
        <v>-0.76866924001872605</v>
      </c>
    </row>
    <row r="1888" spans="1:23" ht="19">
      <c r="A1888" s="85">
        <v>886</v>
      </c>
      <c r="B1888" s="116">
        <v>0.56905033274738992</v>
      </c>
      <c r="C1888" s="116">
        <v>0.97524839753292403</v>
      </c>
      <c r="D1888" s="116">
        <v>0.9872571262165335</v>
      </c>
      <c r="E1888" s="116">
        <v>0.3471253309657647</v>
      </c>
      <c r="F1888" s="116">
        <v>0.31565813135938492</v>
      </c>
      <c r="G1888" s="116">
        <v>0.24715272038596137</v>
      </c>
      <c r="H1888" s="116">
        <v>5.2709094451414806E-2</v>
      </c>
      <c r="I1888" s="116">
        <v>0.97711301005562734</v>
      </c>
      <c r="J1888" s="116">
        <v>0.13271798790195133</v>
      </c>
      <c r="K1888" s="48">
        <v>0.88270918955559208</v>
      </c>
      <c r="M1888" s="41">
        <v>886</v>
      </c>
      <c r="N1888" s="116" cm="1">
        <f t="array" ref="N1888:W1888">(TRANSPOSE(MMULT(幕後結果!$AB$37:$AK$46, TRANSPOSE(N887:W887))))</f>
        <v>1.650080454871899</v>
      </c>
      <c r="O1888" s="116">
        <v>1.4092877355024063</v>
      </c>
      <c r="P1888" s="116">
        <v>2.049018452047719</v>
      </c>
      <c r="Q1888" s="116">
        <v>0.19107926040417195</v>
      </c>
      <c r="R1888" s="116">
        <v>-0.18188940364330464</v>
      </c>
      <c r="S1888" s="116">
        <v>-0.71951885671605476</v>
      </c>
      <c r="T1888" s="116">
        <v>0.21833690695070751</v>
      </c>
      <c r="U1888" s="116">
        <v>0.38667711669337057</v>
      </c>
      <c r="V1888" s="116">
        <v>-0.49824588273192411</v>
      </c>
      <c r="W1888" s="40">
        <v>-0.21922798526036161</v>
      </c>
    </row>
    <row r="1889" spans="1:23" ht="19">
      <c r="A1889" s="85">
        <v>887</v>
      </c>
      <c r="B1889" s="116">
        <v>0.81020429931113003</v>
      </c>
      <c r="C1889" s="116">
        <v>5.5560583275649833E-2</v>
      </c>
      <c r="D1889" s="116">
        <v>1.4736420136427286E-2</v>
      </c>
      <c r="E1889" s="116">
        <v>4.483679398450291E-2</v>
      </c>
      <c r="F1889" s="116">
        <v>0.83090723419871715</v>
      </c>
      <c r="G1889" s="116">
        <v>0.67388802406648973</v>
      </c>
      <c r="H1889" s="116">
        <v>0.82084150256110844</v>
      </c>
      <c r="I1889" s="116">
        <v>0.43654178293198509</v>
      </c>
      <c r="J1889" s="116">
        <v>0.57922351920125514</v>
      </c>
      <c r="K1889" s="48">
        <v>0.42387193489007702</v>
      </c>
      <c r="M1889" s="41">
        <v>887</v>
      </c>
      <c r="N1889" s="116" cm="1">
        <f t="array" ref="N1889:W1889">(TRANSPOSE(MMULT(幕後結果!$AB$37:$AK$46, TRANSPOSE(N888:W888))))</f>
        <v>1.831684211646095</v>
      </c>
      <c r="O1889" s="116">
        <v>-0.55322484666798444</v>
      </c>
      <c r="P1889" s="116">
        <v>-0.1243281142349435</v>
      </c>
      <c r="Q1889" s="116">
        <v>-0.83165365836995653</v>
      </c>
      <c r="R1889" s="116">
        <v>-0.29173146975057129</v>
      </c>
      <c r="S1889" s="116">
        <v>0.13552356421827455</v>
      </c>
      <c r="T1889" s="116">
        <v>-1.5833342773574617</v>
      </c>
      <c r="U1889" s="116">
        <v>0.48042396716930313</v>
      </c>
      <c r="V1889" s="116">
        <v>-1.2311990986059311</v>
      </c>
      <c r="W1889" s="40">
        <v>-1.9616494364587771</v>
      </c>
    </row>
    <row r="1890" spans="1:23" ht="19">
      <c r="A1890" s="85">
        <v>888</v>
      </c>
      <c r="B1890" s="116">
        <v>0.235420096715248</v>
      </c>
      <c r="C1890" s="116">
        <v>0.368096834324801</v>
      </c>
      <c r="D1890" s="116">
        <v>0.41764502882587307</v>
      </c>
      <c r="E1890" s="116">
        <v>0.41430892254676599</v>
      </c>
      <c r="F1890" s="116">
        <v>0.73640478731692105</v>
      </c>
      <c r="G1890" s="116">
        <v>0.71400103843787655</v>
      </c>
      <c r="H1890" s="116">
        <v>0.30284153922165413</v>
      </c>
      <c r="I1890" s="116">
        <v>0.22925369203842583</v>
      </c>
      <c r="J1890" s="116">
        <v>0.3430418865680902</v>
      </c>
      <c r="K1890" s="48">
        <v>0.21205757411351756</v>
      </c>
      <c r="M1890" s="41">
        <v>888</v>
      </c>
      <c r="N1890" s="116" cm="1">
        <f t="array" ref="N1890:W1890">(TRANSPOSE(MMULT(幕後結果!$AB$37:$AK$46, TRANSPOSE(N889:W889))))</f>
        <v>-3.3235726378513872</v>
      </c>
      <c r="O1890" s="116">
        <v>-1.6179115864578628</v>
      </c>
      <c r="P1890" s="116">
        <v>-2.5986151673910727</v>
      </c>
      <c r="Q1890" s="116">
        <v>-0.16442435691477653</v>
      </c>
      <c r="R1890" s="116">
        <v>-2.832910646902306</v>
      </c>
      <c r="S1890" s="116">
        <v>-9.3400661751708913E-2</v>
      </c>
      <c r="T1890" s="116">
        <v>-0.43310196274632129</v>
      </c>
      <c r="U1890" s="116">
        <v>-4.2636531279480323</v>
      </c>
      <c r="V1890" s="116">
        <v>-0.43125991064049785</v>
      </c>
      <c r="W1890" s="40">
        <v>-1.2053005977829194</v>
      </c>
    </row>
    <row r="1891" spans="1:23" ht="19">
      <c r="A1891" s="85">
        <v>889</v>
      </c>
      <c r="B1891" s="116">
        <v>5.5993865238953555E-2</v>
      </c>
      <c r="C1891" s="116">
        <v>0.36964252593119706</v>
      </c>
      <c r="D1891" s="116">
        <v>0.82052529679786135</v>
      </c>
      <c r="E1891" s="116">
        <v>1.363266520825257E-2</v>
      </c>
      <c r="F1891" s="116">
        <v>8.1452509318518329E-2</v>
      </c>
      <c r="G1891" s="116">
        <v>0.13988809838105376</v>
      </c>
      <c r="H1891" s="116">
        <v>0.84176480839177326</v>
      </c>
      <c r="I1891" s="116">
        <v>0.11700370700469032</v>
      </c>
      <c r="J1891" s="116">
        <v>0.47468240869351819</v>
      </c>
      <c r="K1891" s="48">
        <v>0.77283738260229895</v>
      </c>
      <c r="M1891" s="41">
        <v>889</v>
      </c>
      <c r="N1891" s="116" cm="1">
        <f t="array" ref="N1891:W1891">(TRANSPOSE(MMULT(幕後結果!$AB$37:$AK$46, TRANSPOSE(N890:W890))))</f>
        <v>-0.18630698104952789</v>
      </c>
      <c r="O1891" s="116">
        <v>-1.3586295573952951</v>
      </c>
      <c r="P1891" s="116">
        <v>-0.23343498490247155</v>
      </c>
      <c r="Q1891" s="116">
        <v>-2.0108399382437101</v>
      </c>
      <c r="R1891" s="116">
        <v>0.36032493320631431</v>
      </c>
      <c r="S1891" s="116">
        <v>-2.2816332483771768</v>
      </c>
      <c r="T1891" s="116">
        <v>-1.1447255966834446</v>
      </c>
      <c r="U1891" s="116">
        <v>0.66693285184590723</v>
      </c>
      <c r="V1891" s="116">
        <v>-1.1298736318701257</v>
      </c>
      <c r="W1891" s="40">
        <v>0.30290562672872423</v>
      </c>
    </row>
    <row r="1892" spans="1:23" ht="19">
      <c r="A1892" s="85">
        <v>890</v>
      </c>
      <c r="B1892" s="116">
        <v>0.78266215795396588</v>
      </c>
      <c r="C1892" s="116">
        <v>0.120788376989583</v>
      </c>
      <c r="D1892" s="116">
        <v>0.75125783926806111</v>
      </c>
      <c r="E1892" s="116">
        <v>0.8785062117457878</v>
      </c>
      <c r="F1892" s="116">
        <v>0.6312073234099449</v>
      </c>
      <c r="G1892" s="116">
        <v>3.4873376711268556E-2</v>
      </c>
      <c r="H1892" s="116">
        <v>0.32104782077941962</v>
      </c>
      <c r="I1892" s="116">
        <v>0.89634169045925116</v>
      </c>
      <c r="J1892" s="116">
        <v>0.69605309796774684</v>
      </c>
      <c r="K1892" s="48">
        <v>0.33886464911705905</v>
      </c>
      <c r="M1892" s="41">
        <v>890</v>
      </c>
      <c r="N1892" s="116" cm="1">
        <f t="array" ref="N1892:W1892">(TRANSPOSE(MMULT(幕後結果!$AB$37:$AK$46, TRANSPOSE(N891:W891))))</f>
        <v>-0.36234648963773919</v>
      </c>
      <c r="O1892" s="116">
        <v>-0.20885451455938897</v>
      </c>
      <c r="P1892" s="116">
        <v>0.57280169633652867</v>
      </c>
      <c r="Q1892" s="116">
        <v>-0.10160448727631363</v>
      </c>
      <c r="R1892" s="116">
        <v>-0.93139041263693467</v>
      </c>
      <c r="S1892" s="116">
        <v>0.56112693752768228</v>
      </c>
      <c r="T1892" s="116">
        <v>0.46447834734091664</v>
      </c>
      <c r="U1892" s="116">
        <v>5.2458852613689669E-3</v>
      </c>
      <c r="V1892" s="116">
        <v>0.93215557257347226</v>
      </c>
      <c r="W1892" s="40">
        <v>-0.63577085523066024</v>
      </c>
    </row>
    <row r="1893" spans="1:23" ht="19">
      <c r="A1893" s="85">
        <v>891</v>
      </c>
      <c r="B1893" s="116">
        <v>0.6396897577462255</v>
      </c>
      <c r="C1893" s="116">
        <v>0.4317105053855621</v>
      </c>
      <c r="D1893" s="116">
        <v>9.8336100319974973E-2</v>
      </c>
      <c r="E1893" s="116">
        <v>3.1620912644367394E-2</v>
      </c>
      <c r="F1893" s="116">
        <v>0.72940799530239131</v>
      </c>
      <c r="G1893" s="116">
        <v>0.67002625700068186</v>
      </c>
      <c r="H1893" s="116">
        <v>0.98549281629909946</v>
      </c>
      <c r="I1893" s="116">
        <v>5.8818200370317264E-2</v>
      </c>
      <c r="J1893" s="116">
        <v>0.40877952913458437</v>
      </c>
      <c r="K1893" s="48">
        <v>0.7267145439462821</v>
      </c>
      <c r="M1893" s="41">
        <v>891</v>
      </c>
      <c r="N1893" s="116" cm="1">
        <f t="array" ref="N1893:W1893">(TRANSPOSE(MMULT(幕後結果!$AB$37:$AK$46, TRANSPOSE(N892:W892))))</f>
        <v>-1.1122581544189341</v>
      </c>
      <c r="O1893" s="116">
        <v>0.33938875140296809</v>
      </c>
      <c r="P1893" s="116">
        <v>-0.65126840354606419</v>
      </c>
      <c r="Q1893" s="116">
        <v>0.98108181692012264</v>
      </c>
      <c r="R1893" s="116">
        <v>-0.94103557645313685</v>
      </c>
      <c r="S1893" s="116">
        <v>0.63164144754823681</v>
      </c>
      <c r="T1893" s="116">
        <v>1.3701001368805579</v>
      </c>
      <c r="U1893" s="116">
        <v>-0.38715597619545356</v>
      </c>
      <c r="V1893" s="116">
        <v>-0.18726387928348442</v>
      </c>
      <c r="W1893" s="40">
        <v>0.39281368202843092</v>
      </c>
    </row>
    <row r="1894" spans="1:23" ht="19">
      <c r="A1894" s="85">
        <v>892</v>
      </c>
      <c r="B1894" s="116">
        <v>0.13181438470981521</v>
      </c>
      <c r="C1894" s="116">
        <v>0.46186235874757298</v>
      </c>
      <c r="D1894" s="116">
        <v>0.93509364540429285</v>
      </c>
      <c r="E1894" s="116">
        <v>0.39271175860022067</v>
      </c>
      <c r="F1894" s="116">
        <v>0.50058564868165578</v>
      </c>
      <c r="G1894" s="116">
        <v>0.10806270092973747</v>
      </c>
      <c r="H1894" s="116">
        <v>0.67318059208698022</v>
      </c>
      <c r="I1894" s="116">
        <v>0.22226399984807732</v>
      </c>
      <c r="J1894" s="116">
        <v>0.6350212480338453</v>
      </c>
      <c r="K1894" s="48">
        <v>0.5894566067211171</v>
      </c>
      <c r="M1894" s="41">
        <v>892</v>
      </c>
      <c r="N1894" s="116" cm="1">
        <f t="array" ref="N1894:W1894">(TRANSPOSE(MMULT(幕後結果!$AB$37:$AK$46, TRANSPOSE(N893:W893))))</f>
        <v>0.46613669234783528</v>
      </c>
      <c r="O1894" s="116">
        <v>0.10529379735571298</v>
      </c>
      <c r="P1894" s="116">
        <v>1.1048646057295468</v>
      </c>
      <c r="Q1894" s="116">
        <v>-0.17428038551264902</v>
      </c>
      <c r="R1894" s="116">
        <v>1.1166984058225258</v>
      </c>
      <c r="S1894" s="116">
        <v>-0.68212512790257962</v>
      </c>
      <c r="T1894" s="116">
        <v>0.36836306572522592</v>
      </c>
      <c r="U1894" s="116">
        <v>1.1327417133060016</v>
      </c>
      <c r="V1894" s="116">
        <v>-6.8266275052608544E-2</v>
      </c>
      <c r="W1894" s="40">
        <v>6.512461857387164E-2</v>
      </c>
    </row>
    <row r="1895" spans="1:23" ht="19">
      <c r="A1895" s="85">
        <v>893</v>
      </c>
      <c r="B1895" s="116">
        <v>0.35992850970779933</v>
      </c>
      <c r="C1895" s="116">
        <v>0.48738741834520694</v>
      </c>
      <c r="D1895" s="116">
        <v>9.4651046578621223E-2</v>
      </c>
      <c r="E1895" s="116">
        <v>0.19103473700978291</v>
      </c>
      <c r="F1895" s="116">
        <v>6.4755679461240723E-2</v>
      </c>
      <c r="G1895" s="116">
        <v>0.40948524073081871</v>
      </c>
      <c r="H1895" s="116">
        <v>0.87886564811814694</v>
      </c>
      <c r="I1895" s="116">
        <v>1.2340130926794535E-2</v>
      </c>
      <c r="J1895" s="116">
        <v>0.65506481507193537</v>
      </c>
      <c r="K1895" s="48">
        <v>0.19482563643583317</v>
      </c>
      <c r="M1895" s="41">
        <v>893</v>
      </c>
      <c r="N1895" s="116" cm="1">
        <f t="array" ref="N1895:W1895">(TRANSPOSE(MMULT(幕後結果!$AB$37:$AK$46, TRANSPOSE(N894:W894))))</f>
        <v>3.8621529756376921E-2</v>
      </c>
      <c r="O1895" s="116">
        <v>-0.63754221199434558</v>
      </c>
      <c r="P1895" s="116">
        <v>0.29428970198645127</v>
      </c>
      <c r="Q1895" s="116">
        <v>-1.252457313958762</v>
      </c>
      <c r="R1895" s="116">
        <v>1.0577279602177894</v>
      </c>
      <c r="S1895" s="116">
        <v>-0.82040698004620427</v>
      </c>
      <c r="T1895" s="116">
        <v>-0.19491215358758063</v>
      </c>
      <c r="U1895" s="116">
        <v>0.88766543365487727</v>
      </c>
      <c r="V1895" s="116">
        <v>0.81112601912998838</v>
      </c>
      <c r="W1895" s="40">
        <v>0.3545532061330785</v>
      </c>
    </row>
    <row r="1896" spans="1:23" ht="19">
      <c r="A1896" s="85">
        <v>894</v>
      </c>
      <c r="B1896" s="116">
        <v>0.23782233928459906</v>
      </c>
      <c r="C1896" s="116">
        <v>0.6042327229975093</v>
      </c>
      <c r="D1896" s="116">
        <v>0.31261198278672353</v>
      </c>
      <c r="E1896" s="116">
        <v>0.97892474890861547</v>
      </c>
      <c r="F1896" s="116">
        <v>0.55383430025309721</v>
      </c>
      <c r="G1896" s="116">
        <v>0.64620453488533713</v>
      </c>
      <c r="H1896" s="116">
        <v>0.63714453509949598</v>
      </c>
      <c r="I1896" s="116">
        <v>2.2705028242808289E-2</v>
      </c>
      <c r="J1896" s="116">
        <v>0.26170678237726741</v>
      </c>
      <c r="K1896" s="48">
        <v>0.12378752519932501</v>
      </c>
      <c r="M1896" s="41">
        <v>894</v>
      </c>
      <c r="N1896" s="116" cm="1">
        <f t="array" ref="N1896:W1896">(TRANSPOSE(MMULT(幕後結果!$AB$37:$AK$46, TRANSPOSE(N895:W895))))</f>
        <v>-0.37801216940178933</v>
      </c>
      <c r="O1896" s="116">
        <v>-3.0021298026635668E-2</v>
      </c>
      <c r="P1896" s="116">
        <v>0.39726076640504715</v>
      </c>
      <c r="Q1896" s="116">
        <v>-0.55693283018690032</v>
      </c>
      <c r="R1896" s="116">
        <v>-1.2264594778479099</v>
      </c>
      <c r="S1896" s="116">
        <v>-0.14027899828573101</v>
      </c>
      <c r="T1896" s="116">
        <v>-1.425326789519308</v>
      </c>
      <c r="U1896" s="116">
        <v>-0.45282168264155354</v>
      </c>
      <c r="V1896" s="116">
        <v>-0.87346541930638189</v>
      </c>
      <c r="W1896" s="40">
        <v>-1.1139918846298906</v>
      </c>
    </row>
    <row r="1897" spans="1:23" ht="19">
      <c r="A1897" s="85">
        <v>895</v>
      </c>
      <c r="B1897" s="116">
        <v>0.42039873911982251</v>
      </c>
      <c r="C1897" s="116">
        <v>0.28598570246520882</v>
      </c>
      <c r="D1897" s="116">
        <v>0.48189706410228617</v>
      </c>
      <c r="E1897" s="116">
        <v>0.50213178352113697</v>
      </c>
      <c r="F1897" s="116">
        <v>0.93454173997235013</v>
      </c>
      <c r="G1897" s="116">
        <v>0.82657243966024918</v>
      </c>
      <c r="H1897" s="116">
        <v>0.81600656177738973</v>
      </c>
      <c r="I1897" s="116">
        <v>0.91816862951642086</v>
      </c>
      <c r="J1897" s="116">
        <v>0.26404105839783343</v>
      </c>
      <c r="K1897" s="48">
        <v>0.60347654771889436</v>
      </c>
      <c r="M1897" s="41">
        <v>895</v>
      </c>
      <c r="N1897" s="116" cm="1">
        <f t="array" ref="N1897:W1897">(TRANSPOSE(MMULT(幕後結果!$AB$37:$AK$46, TRANSPOSE(N896:W896))))</f>
        <v>-0.43963943326233995</v>
      </c>
      <c r="O1897" s="116">
        <v>-0.76273591755765424</v>
      </c>
      <c r="P1897" s="116">
        <v>-0.39308366914464826</v>
      </c>
      <c r="Q1897" s="116">
        <v>-0.2672525407724507</v>
      </c>
      <c r="R1897" s="116">
        <v>-1.8948166821348172E-2</v>
      </c>
      <c r="S1897" s="116">
        <v>-2.031917197363752</v>
      </c>
      <c r="T1897" s="116">
        <v>1.1162679941812605</v>
      </c>
      <c r="U1897" s="116">
        <v>-0.54930133951189608</v>
      </c>
      <c r="V1897" s="116">
        <v>-1.0632238770057647</v>
      </c>
      <c r="W1897" s="40">
        <v>-0.63325509563856186</v>
      </c>
    </row>
    <row r="1898" spans="1:23" ht="19">
      <c r="A1898" s="85">
        <v>896</v>
      </c>
      <c r="B1898" s="116">
        <v>0.85410218352627432</v>
      </c>
      <c r="C1898" s="116">
        <v>0.51419317757782279</v>
      </c>
      <c r="D1898" s="116">
        <v>5.9899917790467549E-2</v>
      </c>
      <c r="E1898" s="116">
        <v>2.6924708883432125E-2</v>
      </c>
      <c r="F1898" s="116">
        <v>0.5637808154181061</v>
      </c>
      <c r="G1898" s="116">
        <v>0.93274112470964754</v>
      </c>
      <c r="H1898" s="116">
        <v>0.54245364568718535</v>
      </c>
      <c r="I1898" s="116">
        <v>0.2311297365825149</v>
      </c>
      <c r="J1898" s="116">
        <v>8.4133313731330261E-2</v>
      </c>
      <c r="K1898" s="48">
        <v>0.46869133400894292</v>
      </c>
      <c r="M1898" s="41">
        <v>896</v>
      </c>
      <c r="N1898" s="116" cm="1">
        <f t="array" ref="N1898:W1898">(TRANSPOSE(MMULT(幕後結果!$AB$37:$AK$46, TRANSPOSE(N897:W897))))</f>
        <v>-0.10899457745744338</v>
      </c>
      <c r="O1898" s="116">
        <v>4.2922946875088366E-2</v>
      </c>
      <c r="P1898" s="116">
        <v>-0.23575777903020545</v>
      </c>
      <c r="Q1898" s="116">
        <v>0.91169614944127508</v>
      </c>
      <c r="R1898" s="116">
        <v>1.3547083479098858</v>
      </c>
      <c r="S1898" s="116">
        <v>-0.11600564887904091</v>
      </c>
      <c r="T1898" s="116">
        <v>4.9263993239035186E-2</v>
      </c>
      <c r="U1898" s="116">
        <v>-0.30637180500935834</v>
      </c>
      <c r="V1898" s="116">
        <v>-1.5478593841245054</v>
      </c>
      <c r="W1898" s="40">
        <v>1.0345257147920002</v>
      </c>
    </row>
    <row r="1899" spans="1:23" ht="19">
      <c r="A1899" s="85">
        <v>897</v>
      </c>
      <c r="B1899" s="116">
        <v>0.20009351334870162</v>
      </c>
      <c r="C1899" s="116">
        <v>4.6704957248266954E-2</v>
      </c>
      <c r="D1899" s="116">
        <v>0.94132265696319739</v>
      </c>
      <c r="E1899" s="116">
        <v>0.13359531317573725</v>
      </c>
      <c r="F1899" s="116">
        <v>0.94785591445356565</v>
      </c>
      <c r="G1899" s="116">
        <v>0.3738281966909518</v>
      </c>
      <c r="H1899" s="116">
        <v>0.99403528208815306</v>
      </c>
      <c r="I1899" s="116">
        <v>0.36616821981234615</v>
      </c>
      <c r="J1899" s="116">
        <v>0.26329623730318041</v>
      </c>
      <c r="K1899" s="48">
        <v>0.57671485941573986</v>
      </c>
      <c r="M1899" s="41">
        <v>897</v>
      </c>
      <c r="N1899" s="116" cm="1">
        <f t="array" ref="N1899:W1899">(TRANSPOSE(MMULT(幕後結果!$AB$37:$AK$46, TRANSPOSE(N898:W898))))</f>
        <v>2.5661480530479066</v>
      </c>
      <c r="O1899" s="116">
        <v>1.0461331746774967</v>
      </c>
      <c r="P1899" s="116">
        <v>1.4184349510080327</v>
      </c>
      <c r="Q1899" s="116">
        <v>2.3093261252187296</v>
      </c>
      <c r="R1899" s="116">
        <v>1.8465168781834691</v>
      </c>
      <c r="S1899" s="116">
        <v>1.4479205299669919</v>
      </c>
      <c r="T1899" s="116">
        <v>0.26658845427690064</v>
      </c>
      <c r="U1899" s="116">
        <v>1.1954792910373246</v>
      </c>
      <c r="V1899" s="116">
        <v>2.8382988680191836</v>
      </c>
      <c r="W1899" s="40">
        <v>1.7758198693036706</v>
      </c>
    </row>
    <row r="1900" spans="1:23" ht="19">
      <c r="A1900" s="85">
        <v>898</v>
      </c>
      <c r="B1900" s="116">
        <v>2.6848536588541805E-2</v>
      </c>
      <c r="C1900" s="116">
        <v>0.70888745767180761</v>
      </c>
      <c r="D1900" s="116">
        <v>0.69779795555698332</v>
      </c>
      <c r="E1900" s="116">
        <v>0.25722980421995434</v>
      </c>
      <c r="F1900" s="116">
        <v>0.67997275102745713</v>
      </c>
      <c r="G1900" s="116">
        <v>0.34149864056438739</v>
      </c>
      <c r="H1900" s="116">
        <v>0.52024326269316457</v>
      </c>
      <c r="I1900" s="116">
        <v>0.80103946163035289</v>
      </c>
      <c r="J1900" s="116">
        <v>0.51994118547589863</v>
      </c>
      <c r="K1900" s="48">
        <v>0.82093498944049137</v>
      </c>
      <c r="M1900" s="41">
        <v>898</v>
      </c>
      <c r="N1900" s="116" cm="1">
        <f t="array" ref="N1900:W1900">(TRANSPOSE(MMULT(幕後結果!$AB$37:$AK$46, TRANSPOSE(N899:W899))))</f>
        <v>0.94393210097448776</v>
      </c>
      <c r="O1900" s="116">
        <v>0.67756213572915724</v>
      </c>
      <c r="P1900" s="116">
        <v>2.0304127095218485</v>
      </c>
      <c r="Q1900" s="116">
        <v>-1.140251218759649</v>
      </c>
      <c r="R1900" s="116">
        <v>-3.8962403246523114E-2</v>
      </c>
      <c r="S1900" s="116">
        <v>0.66806810877770162</v>
      </c>
      <c r="T1900" s="116">
        <v>-1.7676911361102678</v>
      </c>
      <c r="U1900" s="116">
        <v>1.3007483799087425</v>
      </c>
      <c r="V1900" s="116">
        <v>-1.0905296577715731</v>
      </c>
      <c r="W1900" s="40">
        <v>-1.207557859891057</v>
      </c>
    </row>
    <row r="1901" spans="1:23" ht="19">
      <c r="A1901" s="85">
        <v>899</v>
      </c>
      <c r="B1901" s="116">
        <v>0.73637782573035082</v>
      </c>
      <c r="C1901" s="116">
        <v>0.66790230950536555</v>
      </c>
      <c r="D1901" s="116">
        <v>4.3837320014503689E-2</v>
      </c>
      <c r="E1901" s="116">
        <v>0.70838105304753451</v>
      </c>
      <c r="F1901" s="116">
        <v>0.88054477449296908</v>
      </c>
      <c r="G1901" s="116">
        <v>0.94074085582720279</v>
      </c>
      <c r="H1901" s="116">
        <v>9.8414793014054425E-2</v>
      </c>
      <c r="I1901" s="116">
        <v>0.5111996591864465</v>
      </c>
      <c r="J1901" s="116">
        <v>0.15822713818192757</v>
      </c>
      <c r="K1901" s="48">
        <v>0.93514364024103069</v>
      </c>
      <c r="M1901" s="41">
        <v>899</v>
      </c>
      <c r="N1901" s="116" cm="1">
        <f t="array" ref="N1901:W1901">(TRANSPOSE(MMULT(幕後結果!$AB$37:$AK$46, TRANSPOSE(N900:W900))))</f>
        <v>0.76804069207554337</v>
      </c>
      <c r="O1901" s="116">
        <v>1.1099273189624161</v>
      </c>
      <c r="P1901" s="116">
        <v>1.6205577279363284</v>
      </c>
      <c r="Q1901" s="116">
        <v>-0.65160933166638957</v>
      </c>
      <c r="R1901" s="116">
        <v>-1.0487298553214681</v>
      </c>
      <c r="S1901" s="116">
        <v>-0.28889142340320112</v>
      </c>
      <c r="T1901" s="116">
        <v>-0.45430510796879658</v>
      </c>
      <c r="U1901" s="116">
        <v>-0.49266034778089696</v>
      </c>
      <c r="V1901" s="116">
        <v>-0.17065235400016365</v>
      </c>
      <c r="W1901" s="40">
        <v>0.14646028482307394</v>
      </c>
    </row>
    <row r="1902" spans="1:23" ht="19">
      <c r="A1902" s="85">
        <v>900</v>
      </c>
      <c r="B1902" s="116">
        <v>0.43984281419826465</v>
      </c>
      <c r="C1902" s="116">
        <v>0.90690757009057155</v>
      </c>
      <c r="D1902" s="116">
        <v>0.52475818844661637</v>
      </c>
      <c r="E1902" s="116">
        <v>0.65411862487109595</v>
      </c>
      <c r="F1902" s="116">
        <v>0.69853381312105856</v>
      </c>
      <c r="G1902" s="116">
        <v>0.95301148035117711</v>
      </c>
      <c r="H1902" s="116">
        <v>0.43923075813990065</v>
      </c>
      <c r="I1902" s="116">
        <v>6.2924081783866104E-3</v>
      </c>
      <c r="J1902" s="116">
        <v>0.52449548937906387</v>
      </c>
      <c r="K1902" s="48">
        <v>0.29942001195877044</v>
      </c>
      <c r="M1902" s="41">
        <v>900</v>
      </c>
      <c r="N1902" s="116" cm="1">
        <f t="array" ref="N1902:W1902">(TRANSPOSE(MMULT(幕後結果!$AB$37:$AK$46, TRANSPOSE(N901:W901))))</f>
        <v>0.89274265646796891</v>
      </c>
      <c r="O1902" s="116">
        <v>1.0624661163646776</v>
      </c>
      <c r="P1902" s="116">
        <v>1.4530509137820418</v>
      </c>
      <c r="Q1902" s="116">
        <v>-0.19670005504020804</v>
      </c>
      <c r="R1902" s="116">
        <v>0.49977645738444604</v>
      </c>
      <c r="S1902" s="116">
        <v>1.8985497273509082</v>
      </c>
      <c r="T1902" s="116">
        <v>-1.027303054645492</v>
      </c>
      <c r="U1902" s="116">
        <v>0.65828270206256712</v>
      </c>
      <c r="V1902" s="116">
        <v>-6.0722739876955895E-2</v>
      </c>
      <c r="W1902" s="40">
        <v>0.76005624665473737</v>
      </c>
    </row>
    <row r="1903" spans="1:23" ht="19">
      <c r="A1903" s="85">
        <v>901</v>
      </c>
      <c r="B1903" s="116">
        <v>0.89020117691353895</v>
      </c>
      <c r="C1903" s="116">
        <v>0.33244626219215179</v>
      </c>
      <c r="D1903" s="116">
        <v>0.63205604694994744</v>
      </c>
      <c r="E1903" s="116">
        <v>0.28709790400844604</v>
      </c>
      <c r="F1903" s="116">
        <v>0.99477775997856832</v>
      </c>
      <c r="G1903" s="116">
        <v>9.1035670004657732E-2</v>
      </c>
      <c r="H1903" s="116">
        <v>5.8809784449293856E-2</v>
      </c>
      <c r="I1903" s="116">
        <v>0.83965981921583133</v>
      </c>
      <c r="J1903" s="116">
        <v>0.4541517683714289</v>
      </c>
      <c r="K1903" s="48">
        <v>0.38000562917199465</v>
      </c>
      <c r="M1903" s="41">
        <v>901</v>
      </c>
      <c r="N1903" s="116" cm="1">
        <f t="array" ref="N1903:W1903">(TRANSPOSE(MMULT(幕後結果!$AB$37:$AK$46, TRANSPOSE(N902:W902))))</f>
        <v>-0.4275955089962058</v>
      </c>
      <c r="O1903" s="116">
        <v>-1.0040265724946991</v>
      </c>
      <c r="P1903" s="116">
        <v>-0.69267462033488858</v>
      </c>
      <c r="Q1903" s="116">
        <v>-1.7970367864948245</v>
      </c>
      <c r="R1903" s="116">
        <v>-0.17544319391859864</v>
      </c>
      <c r="S1903" s="116">
        <v>-0.26604498499963769</v>
      </c>
      <c r="T1903" s="116">
        <v>1.4302511919742553</v>
      </c>
      <c r="U1903" s="116">
        <v>-1.3161111717544953</v>
      </c>
      <c r="V1903" s="116">
        <v>-0.27502329975201362</v>
      </c>
      <c r="W1903" s="40">
        <v>-1.1159702015795632</v>
      </c>
    </row>
    <row r="1904" spans="1:23" ht="19">
      <c r="A1904" s="85">
        <v>902</v>
      </c>
      <c r="B1904" s="116">
        <v>0.48561210079913741</v>
      </c>
      <c r="C1904" s="116">
        <v>0.53037487876629852</v>
      </c>
      <c r="D1904" s="116">
        <v>0.73000494386224335</v>
      </c>
      <c r="E1904" s="116">
        <v>0.27589096272133462</v>
      </c>
      <c r="F1904" s="116">
        <v>5.8277449305867535E-2</v>
      </c>
      <c r="G1904" s="116">
        <v>0.66810907992616397</v>
      </c>
      <c r="H1904" s="116">
        <v>0.21587541378116581</v>
      </c>
      <c r="I1904" s="116">
        <v>0.50552657841306825</v>
      </c>
      <c r="J1904" s="116">
        <v>3.9544774236619062E-2</v>
      </c>
      <c r="K1904" s="48">
        <v>0.19163453575087641</v>
      </c>
      <c r="M1904" s="41">
        <v>902</v>
      </c>
      <c r="N1904" s="116" cm="1">
        <f t="array" ref="N1904:W1904">(TRANSPOSE(MMULT(幕後結果!$AB$37:$AK$46, TRANSPOSE(N903:W903))))</f>
        <v>1.0549530906524667</v>
      </c>
      <c r="O1904" s="116">
        <v>1.2370224875526126</v>
      </c>
      <c r="P1904" s="116">
        <v>0.67648901712124343</v>
      </c>
      <c r="Q1904" s="116">
        <v>2.7324136257585616</v>
      </c>
      <c r="R1904" s="116">
        <v>1.5642933423872625</v>
      </c>
      <c r="S1904" s="116">
        <v>1.2730948619650659</v>
      </c>
      <c r="T1904" s="116">
        <v>2.1533816782233544</v>
      </c>
      <c r="U1904" s="116">
        <v>0.75443817709301975</v>
      </c>
      <c r="V1904" s="116">
        <v>2.6656666261312658</v>
      </c>
      <c r="W1904" s="40">
        <v>0.97745923211569496</v>
      </c>
    </row>
    <row r="1905" spans="1:23" ht="19">
      <c r="A1905" s="85">
        <v>903</v>
      </c>
      <c r="B1905" s="116">
        <v>0.78606354626403419</v>
      </c>
      <c r="C1905" s="116">
        <v>0.50385931649757798</v>
      </c>
      <c r="D1905" s="116">
        <v>0.67496270637034916</v>
      </c>
      <c r="E1905" s="116">
        <v>0.55839321675854658</v>
      </c>
      <c r="F1905" s="116">
        <v>6.3357312712327696E-2</v>
      </c>
      <c r="G1905" s="116">
        <v>0.36912468002914789</v>
      </c>
      <c r="H1905" s="116">
        <v>0.70096906074237109</v>
      </c>
      <c r="I1905" s="116">
        <v>0.1103670727830699</v>
      </c>
      <c r="J1905" s="116">
        <v>0.12861678465854709</v>
      </c>
      <c r="K1905" s="48">
        <v>0.84603393881497935</v>
      </c>
      <c r="M1905" s="41">
        <v>903</v>
      </c>
      <c r="N1905" s="116" cm="1">
        <f t="array" ref="N1905:W1905">(TRANSPOSE(MMULT(幕後結果!$AB$37:$AK$46, TRANSPOSE(N904:W904))))</f>
        <v>1.0692796763265073</v>
      </c>
      <c r="O1905" s="116">
        <v>0.13299808895710347</v>
      </c>
      <c r="P1905" s="116">
        <v>2.7516124085417148E-3</v>
      </c>
      <c r="Q1905" s="116">
        <v>-2.0133602071008911</v>
      </c>
      <c r="R1905" s="116">
        <v>0.67228452015176221</v>
      </c>
      <c r="S1905" s="116">
        <v>-0.26254919807964211</v>
      </c>
      <c r="T1905" s="116">
        <v>0.23068996238562778</v>
      </c>
      <c r="U1905" s="116">
        <v>0.14565301371265199</v>
      </c>
      <c r="V1905" s="116">
        <v>-4.4904525468509149E-2</v>
      </c>
      <c r="W1905" s="40">
        <v>-1.3925816682538539</v>
      </c>
    </row>
    <row r="1906" spans="1:23" ht="19">
      <c r="A1906" s="85">
        <v>904</v>
      </c>
      <c r="B1906" s="116">
        <v>0.56637561056154051</v>
      </c>
      <c r="C1906" s="116">
        <v>0.77654701244899615</v>
      </c>
      <c r="D1906" s="116">
        <v>0.93488888336898723</v>
      </c>
      <c r="E1906" s="116">
        <v>0.68004457614322211</v>
      </c>
      <c r="F1906" s="116">
        <v>4.5478249652828984E-2</v>
      </c>
      <c r="G1906" s="116">
        <v>0.87312696558826963</v>
      </c>
      <c r="H1906" s="116">
        <v>0.79471358971696393</v>
      </c>
      <c r="I1906" s="116">
        <v>0.20135642737016268</v>
      </c>
      <c r="J1906" s="116">
        <v>0.79801182464179643</v>
      </c>
      <c r="K1906" s="48">
        <v>0.93975242737344011</v>
      </c>
      <c r="M1906" s="41">
        <v>904</v>
      </c>
      <c r="N1906" s="116" cm="1">
        <f t="array" ref="N1906:W1906">(TRANSPOSE(MMULT(幕後結果!$AB$37:$AK$46, TRANSPOSE(N905:W905))))</f>
        <v>-1.5692424685015032</v>
      </c>
      <c r="O1906" s="116">
        <v>0.33142587813723823</v>
      </c>
      <c r="P1906" s="116">
        <v>-0.54522669410116709</v>
      </c>
      <c r="Q1906" s="116">
        <v>-1.8859710012699267</v>
      </c>
      <c r="R1906" s="116">
        <v>0.77098753872895809</v>
      </c>
      <c r="S1906" s="116">
        <v>0.34724207843298621</v>
      </c>
      <c r="T1906" s="116">
        <v>-1.4792248475257266</v>
      </c>
      <c r="U1906" s="116">
        <v>-0.74027910355124726</v>
      </c>
      <c r="V1906" s="116">
        <v>-0.5273542416986865</v>
      </c>
      <c r="W1906" s="40">
        <v>-0.82225600873728788</v>
      </c>
    </row>
    <row r="1907" spans="1:23" ht="19">
      <c r="A1907" s="85">
        <v>905</v>
      </c>
      <c r="B1907" s="116">
        <v>0.96366104631392591</v>
      </c>
      <c r="C1907" s="116">
        <v>0.62597383801674922</v>
      </c>
      <c r="D1907" s="116">
        <v>0.27764258137616049</v>
      </c>
      <c r="E1907" s="116">
        <v>0.51123831615952375</v>
      </c>
      <c r="F1907" s="116">
        <v>0.58390365099198083</v>
      </c>
      <c r="G1907" s="116">
        <v>0.94344410139016821</v>
      </c>
      <c r="H1907" s="116">
        <v>0.11656651759235714</v>
      </c>
      <c r="I1907" s="116">
        <v>0.40460591822898273</v>
      </c>
      <c r="J1907" s="116">
        <v>0.88437916519314208</v>
      </c>
      <c r="K1907" s="48">
        <v>0.4417226729006698</v>
      </c>
      <c r="M1907" s="41">
        <v>905</v>
      </c>
      <c r="N1907" s="116" cm="1">
        <f t="array" ref="N1907:W1907">(TRANSPOSE(MMULT(幕後結果!$AB$37:$AK$46, TRANSPOSE(N906:W906))))</f>
        <v>-0.80638374575631699</v>
      </c>
      <c r="O1907" s="116">
        <v>-0.66150638216615643</v>
      </c>
      <c r="P1907" s="116">
        <v>-0.26882878656460196</v>
      </c>
      <c r="Q1907" s="116">
        <v>-0.28824788971125176</v>
      </c>
      <c r="R1907" s="116">
        <v>-0.16078307073380127</v>
      </c>
      <c r="S1907" s="116">
        <v>-0.50140094661904588</v>
      </c>
      <c r="T1907" s="116">
        <v>1.5141571490379895</v>
      </c>
      <c r="U1907" s="116">
        <v>-1.1028358911732712</v>
      </c>
      <c r="V1907" s="116">
        <v>1.6858761601049357</v>
      </c>
      <c r="W1907" s="40">
        <v>-1.0891329816462112</v>
      </c>
    </row>
    <row r="1908" spans="1:23" ht="19">
      <c r="A1908" s="85">
        <v>906</v>
      </c>
      <c r="B1908" s="116">
        <v>0.51655616447906816</v>
      </c>
      <c r="C1908" s="116">
        <v>0.45925195368562521</v>
      </c>
      <c r="D1908" s="116">
        <v>9.0458357633331543E-2</v>
      </c>
      <c r="E1908" s="116">
        <v>7.2350525232873997E-2</v>
      </c>
      <c r="F1908" s="116">
        <v>0.36317596932842511</v>
      </c>
      <c r="G1908" s="116">
        <v>0.15053941866118126</v>
      </c>
      <c r="H1908" s="116">
        <v>0.95291846565996718</v>
      </c>
      <c r="I1908" s="116">
        <v>0.72211268912494742</v>
      </c>
      <c r="J1908" s="116">
        <v>0.79643754027211533</v>
      </c>
      <c r="K1908" s="48">
        <v>0.85498820031611444</v>
      </c>
      <c r="M1908" s="41">
        <v>906</v>
      </c>
      <c r="N1908" s="116" cm="1">
        <f t="array" ref="N1908:W1908">(TRANSPOSE(MMULT(幕後結果!$AB$37:$AK$46, TRANSPOSE(N907:W907))))</f>
        <v>-0.7256374442619985</v>
      </c>
      <c r="O1908" s="116">
        <v>-1.9695848579516397</v>
      </c>
      <c r="P1908" s="116">
        <v>-1.8146069318291982</v>
      </c>
      <c r="Q1908" s="116">
        <v>-0.89405200079196767</v>
      </c>
      <c r="R1908" s="116">
        <v>-2.6591141423049489</v>
      </c>
      <c r="S1908" s="116">
        <v>-0.75440731973514141</v>
      </c>
      <c r="T1908" s="116">
        <v>-0.89563528461054553</v>
      </c>
      <c r="U1908" s="116">
        <v>0.45107309507511828</v>
      </c>
      <c r="V1908" s="116">
        <v>0.57989109704456987</v>
      </c>
      <c r="W1908" s="40">
        <v>-0.41483731835929599</v>
      </c>
    </row>
    <row r="1909" spans="1:23" ht="19">
      <c r="A1909" s="85">
        <v>907</v>
      </c>
      <c r="B1909" s="116">
        <v>0.31810753916709023</v>
      </c>
      <c r="C1909" s="116">
        <v>5.7957661114109937E-2</v>
      </c>
      <c r="D1909" s="116">
        <v>0.54979929457871712</v>
      </c>
      <c r="E1909" s="116">
        <v>0.60528483755845963</v>
      </c>
      <c r="F1909" s="116">
        <v>0.59595019398136806</v>
      </c>
      <c r="G1909" s="116">
        <v>0.28362511823995917</v>
      </c>
      <c r="H1909" s="116">
        <v>0.22465553051095366</v>
      </c>
      <c r="I1909" s="116">
        <v>0.66523921008577114</v>
      </c>
      <c r="J1909" s="116">
        <v>0.9695066251061617</v>
      </c>
      <c r="K1909" s="48">
        <v>0.42322412322756509</v>
      </c>
      <c r="M1909" s="41">
        <v>907</v>
      </c>
      <c r="N1909" s="116" cm="1">
        <f t="array" ref="N1909:W1909">(TRANSPOSE(MMULT(幕後結果!$AB$37:$AK$46, TRANSPOSE(N908:W908))))</f>
        <v>-7.1020665361006388E-2</v>
      </c>
      <c r="O1909" s="116">
        <v>0.6841605323905896</v>
      </c>
      <c r="P1909" s="116">
        <v>0.60605684526359183</v>
      </c>
      <c r="Q1909" s="116">
        <v>0.44480502696635138</v>
      </c>
      <c r="R1909" s="116">
        <v>-0.21097344424357126</v>
      </c>
      <c r="S1909" s="116">
        <v>1.8986223993834199</v>
      </c>
      <c r="T1909" s="116">
        <v>1.1481418064766857</v>
      </c>
      <c r="U1909" s="116">
        <v>0.46728236149145341</v>
      </c>
      <c r="V1909" s="116">
        <v>0.14153917453671494</v>
      </c>
      <c r="W1909" s="40">
        <v>0.76018205596545696</v>
      </c>
    </row>
    <row r="1910" spans="1:23" ht="19">
      <c r="A1910" s="85">
        <v>908</v>
      </c>
      <c r="B1910" s="116">
        <v>0.44295009932380136</v>
      </c>
      <c r="C1910" s="116">
        <v>0.16774515727566075</v>
      </c>
      <c r="D1910" s="116">
        <v>3.4049949455430051E-2</v>
      </c>
      <c r="E1910" s="116">
        <v>0.46788525844554218</v>
      </c>
      <c r="F1910" s="116">
        <v>0.68218340362408481</v>
      </c>
      <c r="G1910" s="116">
        <v>0.11263760498487252</v>
      </c>
      <c r="H1910" s="116">
        <v>0.11165421130218478</v>
      </c>
      <c r="I1910" s="116">
        <v>0.88337266399405689</v>
      </c>
      <c r="J1910" s="116">
        <v>0.72462360740997944</v>
      </c>
      <c r="K1910" s="48">
        <v>0.87543958818698586</v>
      </c>
      <c r="M1910" s="41">
        <v>908</v>
      </c>
      <c r="N1910" s="116" cm="1">
        <f t="array" ref="N1910:W1910">(TRANSPOSE(MMULT(幕後結果!$AB$37:$AK$46, TRANSPOSE(N909:W909))))</f>
        <v>1.6312173028799195</v>
      </c>
      <c r="O1910" s="116">
        <v>0.46274021360264705</v>
      </c>
      <c r="P1910" s="116">
        <v>1.0021500048208047</v>
      </c>
      <c r="Q1910" s="116">
        <v>1.8376472152742844</v>
      </c>
      <c r="R1910" s="116">
        <v>0.31741537578260193</v>
      </c>
      <c r="S1910" s="116">
        <v>-0.23735579039312504</v>
      </c>
      <c r="T1910" s="116">
        <v>-9.0171159692993608E-2</v>
      </c>
      <c r="U1910" s="116">
        <v>1.9092463747751349</v>
      </c>
      <c r="V1910" s="116">
        <v>-0.27595652272836563</v>
      </c>
      <c r="W1910" s="40">
        <v>1.8118536250969446</v>
      </c>
    </row>
    <row r="1911" spans="1:23" ht="19">
      <c r="A1911" s="85">
        <v>909</v>
      </c>
      <c r="B1911" s="116">
        <v>0.52485269466259488</v>
      </c>
      <c r="C1911" s="116">
        <v>0.37942379118292546</v>
      </c>
      <c r="D1911" s="116">
        <v>4.6693099510419556E-2</v>
      </c>
      <c r="E1911" s="116">
        <v>0.32806584368006386</v>
      </c>
      <c r="F1911" s="116">
        <v>0.50825999639698582</v>
      </c>
      <c r="G1911" s="116">
        <v>0.32219161708246991</v>
      </c>
      <c r="H1911" s="116">
        <v>0.57969170055451169</v>
      </c>
      <c r="I1911" s="116">
        <v>6.8583260388715095E-2</v>
      </c>
      <c r="J1911" s="116">
        <v>0.59005081207497767</v>
      </c>
      <c r="K1911" s="48">
        <v>0.7639008002869121</v>
      </c>
      <c r="M1911" s="41">
        <v>909</v>
      </c>
      <c r="N1911" s="116" cm="1">
        <f t="array" ref="N1911:W1911">(TRANSPOSE(MMULT(幕後結果!$AB$37:$AK$46, TRANSPOSE(N910:W910))))</f>
        <v>0.84363268198612695</v>
      </c>
      <c r="O1911" s="116">
        <v>0.94153801043259766</v>
      </c>
      <c r="P1911" s="116">
        <v>0.21026998082108839</v>
      </c>
      <c r="Q1911" s="116">
        <v>-0.25997315237600938</v>
      </c>
      <c r="R1911" s="116">
        <v>0.78114332308028889</v>
      </c>
      <c r="S1911" s="116">
        <v>1.567784186225031</v>
      </c>
      <c r="T1911" s="116">
        <v>-1.5922640347760055</v>
      </c>
      <c r="U1911" s="116">
        <v>-1.0444134464448727</v>
      </c>
      <c r="V1911" s="116">
        <v>1.2704998411889887</v>
      </c>
      <c r="W1911" s="40">
        <v>0.56083011453247433</v>
      </c>
    </row>
    <row r="1912" spans="1:23" ht="19">
      <c r="A1912" s="85">
        <v>910</v>
      </c>
      <c r="B1912" s="116">
        <v>0.88967915174830381</v>
      </c>
      <c r="C1912" s="116">
        <v>0.47078731085343262</v>
      </c>
      <c r="D1912" s="116">
        <v>0.91216768260783487</v>
      </c>
      <c r="E1912" s="116">
        <v>0.13614154379334553</v>
      </c>
      <c r="F1912" s="116">
        <v>0.96310684804433566</v>
      </c>
      <c r="G1912" s="116">
        <v>0.96942197455883261</v>
      </c>
      <c r="H1912" s="116">
        <v>0.30718023102596814</v>
      </c>
      <c r="I1912" s="116">
        <v>0.20477225645743657</v>
      </c>
      <c r="J1912" s="116">
        <v>0.90848024606118472</v>
      </c>
      <c r="K1912" s="48">
        <v>0.42445044150548727</v>
      </c>
      <c r="M1912" s="41">
        <v>910</v>
      </c>
      <c r="N1912" s="116" cm="1">
        <f t="array" ref="N1912:W1912">(TRANSPOSE(MMULT(幕後結果!$AB$37:$AK$46, TRANSPOSE(N911:W911))))</f>
        <v>-1.2098301902965409</v>
      </c>
      <c r="O1912" s="116">
        <v>-0.20880496738400728</v>
      </c>
      <c r="P1912" s="116">
        <v>0.25527222813269779</v>
      </c>
      <c r="Q1912" s="116">
        <v>-0.77795412755010473</v>
      </c>
      <c r="R1912" s="116">
        <v>0.72992561693107771</v>
      </c>
      <c r="S1912" s="116">
        <v>-1.8056592536306921</v>
      </c>
      <c r="T1912" s="116">
        <v>2.4427580977662169</v>
      </c>
      <c r="U1912" s="116">
        <v>0.18184652458655176</v>
      </c>
      <c r="V1912" s="116">
        <v>0.37701034243109383</v>
      </c>
      <c r="W1912" s="40">
        <v>-0.7895341501908939</v>
      </c>
    </row>
    <row r="1913" spans="1:23" ht="19">
      <c r="A1913" s="85">
        <v>911</v>
      </c>
      <c r="B1913" s="116">
        <v>1.4537562692563677E-2</v>
      </c>
      <c r="C1913" s="116">
        <v>0.86740614238454805</v>
      </c>
      <c r="D1913" s="116">
        <v>0.90774992732744542</v>
      </c>
      <c r="E1913" s="116">
        <v>0.56560156178865428</v>
      </c>
      <c r="F1913" s="116">
        <v>0.63168821722949842</v>
      </c>
      <c r="G1913" s="116">
        <v>0.49241083329077906</v>
      </c>
      <c r="H1913" s="116">
        <v>0.82157658303065251</v>
      </c>
      <c r="I1913" s="116">
        <v>0.1959555648145157</v>
      </c>
      <c r="J1913" s="116">
        <v>0.15495870836044956</v>
      </c>
      <c r="K1913" s="48">
        <v>0.44440994109973331</v>
      </c>
      <c r="M1913" s="41">
        <v>911</v>
      </c>
      <c r="N1913" s="116" cm="1">
        <f t="array" ref="N1913:W1913">(TRANSPOSE(MMULT(幕後結果!$AB$37:$AK$46, TRANSPOSE(N912:W912))))</f>
        <v>0.74899234877264376</v>
      </c>
      <c r="O1913" s="116">
        <v>-0.31507194452185205</v>
      </c>
      <c r="P1913" s="116">
        <v>0.64910688203241651</v>
      </c>
      <c r="Q1913" s="116">
        <v>-0.73522255369658607</v>
      </c>
      <c r="R1913" s="116">
        <v>-0.90080625537867653</v>
      </c>
      <c r="S1913" s="116">
        <v>2.9546115540953849E-2</v>
      </c>
      <c r="T1913" s="116">
        <v>1.6843022066852735</v>
      </c>
      <c r="U1913" s="116">
        <v>7.8144745988542874E-2</v>
      </c>
      <c r="V1913" s="116">
        <v>1.8927634407950484</v>
      </c>
      <c r="W1913" s="40">
        <v>-0.62348188648984648</v>
      </c>
    </row>
    <row r="1914" spans="1:23" ht="19">
      <c r="A1914" s="85">
        <v>912</v>
      </c>
      <c r="B1914" s="116">
        <v>0.58529387925858845</v>
      </c>
      <c r="C1914" s="116">
        <v>0.78646405545364129</v>
      </c>
      <c r="D1914" s="116">
        <v>0.99192356984443886</v>
      </c>
      <c r="E1914" s="116">
        <v>0.71660088370209785</v>
      </c>
      <c r="F1914" s="116">
        <v>0.30412079015116289</v>
      </c>
      <c r="G1914" s="116">
        <v>0.65378580093758254</v>
      </c>
      <c r="H1914" s="116">
        <v>0.46697012279148642</v>
      </c>
      <c r="I1914" s="116">
        <v>1.4359770101298741E-2</v>
      </c>
      <c r="J1914" s="116">
        <v>0.89430903908630044</v>
      </c>
      <c r="K1914" s="48">
        <v>0.94645604976316156</v>
      </c>
      <c r="M1914" s="41">
        <v>912</v>
      </c>
      <c r="N1914" s="116" cm="1">
        <f t="array" ref="N1914:W1914">(TRANSPOSE(MMULT(幕後結果!$AB$37:$AK$46, TRANSPOSE(N913:W913))))</f>
        <v>0.19351545911417592</v>
      </c>
      <c r="O1914" s="116">
        <v>-0.93436398434646428</v>
      </c>
      <c r="P1914" s="116">
        <v>0.72753825357750279</v>
      </c>
      <c r="Q1914" s="116">
        <v>6.8952699981761734E-2</v>
      </c>
      <c r="R1914" s="116">
        <v>-0.63149782281319655</v>
      </c>
      <c r="S1914" s="116">
        <v>0.81954960140031319</v>
      </c>
      <c r="T1914" s="116">
        <v>-0.88854569084531754</v>
      </c>
      <c r="U1914" s="116">
        <v>1.0124905028114692</v>
      </c>
      <c r="V1914" s="116">
        <v>0.78599286433450866</v>
      </c>
      <c r="W1914" s="40">
        <v>-0.93540115956255876</v>
      </c>
    </row>
    <row r="1915" spans="1:23" ht="19">
      <c r="A1915" s="85">
        <v>913</v>
      </c>
      <c r="B1915" s="116">
        <v>0.45305055805675942</v>
      </c>
      <c r="C1915" s="116">
        <v>0.87993112092306847</v>
      </c>
      <c r="D1915" s="116">
        <v>0.87456632222170771</v>
      </c>
      <c r="E1915" s="116">
        <v>0.82483544511091833</v>
      </c>
      <c r="F1915" s="116">
        <v>0.12351996709129209</v>
      </c>
      <c r="G1915" s="116">
        <v>0.34071449479583626</v>
      </c>
      <c r="H1915" s="116">
        <v>0.48015686546826797</v>
      </c>
      <c r="I1915" s="116">
        <v>0.93338314295131308</v>
      </c>
      <c r="J1915" s="116">
        <v>0.64621283752096503</v>
      </c>
      <c r="K1915" s="48">
        <v>0.22632235911596177</v>
      </c>
      <c r="M1915" s="41">
        <v>913</v>
      </c>
      <c r="N1915" s="116" cm="1">
        <f t="array" ref="N1915:W1915">(TRANSPOSE(MMULT(幕後結果!$AB$37:$AK$46, TRANSPOSE(N914:W914))))</f>
        <v>-1.1211539633298406</v>
      </c>
      <c r="O1915" s="116">
        <v>-1.1394128683698601</v>
      </c>
      <c r="P1915" s="116">
        <v>-1.5701269540489449</v>
      </c>
      <c r="Q1915" s="116">
        <v>-0.20897819275113372</v>
      </c>
      <c r="R1915" s="116">
        <v>0.89295046436754977</v>
      </c>
      <c r="S1915" s="116">
        <v>1.0204411294060245</v>
      </c>
      <c r="T1915" s="116">
        <v>-0.70114331658932572</v>
      </c>
      <c r="U1915" s="116">
        <v>-1.3934998328723667</v>
      </c>
      <c r="V1915" s="116">
        <v>1.1790120125595549E-2</v>
      </c>
      <c r="W1915" s="40">
        <v>5.4797658338824051E-2</v>
      </c>
    </row>
    <row r="1916" spans="1:23" ht="19">
      <c r="A1916" s="85">
        <v>914</v>
      </c>
      <c r="B1916" s="116">
        <v>0.82697639176861371</v>
      </c>
      <c r="C1916" s="116">
        <v>0.74834380519149901</v>
      </c>
      <c r="D1916" s="116">
        <v>0.2196390686970513</v>
      </c>
      <c r="E1916" s="116">
        <v>0.69721582570860741</v>
      </c>
      <c r="F1916" s="116">
        <v>0.80187167272249527</v>
      </c>
      <c r="G1916" s="116">
        <v>0.53977872496605528</v>
      </c>
      <c r="H1916" s="116">
        <v>0.57979320765858033</v>
      </c>
      <c r="I1916" s="116">
        <v>0.27849305962946991</v>
      </c>
      <c r="J1916" s="116">
        <v>0.50499981346871547</v>
      </c>
      <c r="K1916" s="48">
        <v>0.8039914949092497</v>
      </c>
      <c r="M1916" s="41">
        <v>914</v>
      </c>
      <c r="N1916" s="116" cm="1">
        <f t="array" ref="N1916:W1916">(TRANSPOSE(MMULT(幕後結果!$AB$37:$AK$46, TRANSPOSE(N915:W915))))</f>
        <v>-0.94357757605186077</v>
      </c>
      <c r="O1916" s="116">
        <v>0.13104844217076195</v>
      </c>
      <c r="P1916" s="116">
        <v>-1.1410660247840945</v>
      </c>
      <c r="Q1916" s="116">
        <v>1.1405794866079468</v>
      </c>
      <c r="R1916" s="116">
        <v>0.18400940194523735</v>
      </c>
      <c r="S1916" s="116">
        <v>-1.4470790174397814</v>
      </c>
      <c r="T1916" s="116">
        <v>1.5630176470814701</v>
      </c>
      <c r="U1916" s="116">
        <v>-0.16473525127243702</v>
      </c>
      <c r="V1916" s="116">
        <v>0.23427633606257983</v>
      </c>
      <c r="W1916" s="40">
        <v>0.43620207090480156</v>
      </c>
    </row>
    <row r="1917" spans="1:23" ht="19">
      <c r="A1917" s="85">
        <v>915</v>
      </c>
      <c r="B1917" s="116">
        <v>0.8550834933975342</v>
      </c>
      <c r="C1917" s="116">
        <v>0.54993354002497763</v>
      </c>
      <c r="D1917" s="116">
        <v>0.80655357708531183</v>
      </c>
      <c r="E1917" s="116">
        <v>0.13936361695459087</v>
      </c>
      <c r="F1917" s="116">
        <v>0.6436621031088352</v>
      </c>
      <c r="G1917" s="116">
        <v>0.21418045329851543</v>
      </c>
      <c r="H1917" s="116">
        <v>0.60245802109490554</v>
      </c>
      <c r="I1917" s="116">
        <v>0.99246343124337355</v>
      </c>
      <c r="J1917" s="116">
        <v>9.7748560543668983E-3</v>
      </c>
      <c r="K1917" s="48">
        <v>0.40337093419725267</v>
      </c>
      <c r="M1917" s="41">
        <v>915</v>
      </c>
      <c r="N1917" s="116" cm="1">
        <f t="array" ref="N1917:W1917">(TRANSPOSE(MMULT(幕後結果!$AB$37:$AK$46, TRANSPOSE(N916:W916))))</f>
        <v>0.8390951631591882</v>
      </c>
      <c r="O1917" s="116">
        <v>0.82947742284324477</v>
      </c>
      <c r="P1917" s="116">
        <v>0.5197785550546804</v>
      </c>
      <c r="Q1917" s="116">
        <v>-1.0418057408282198</v>
      </c>
      <c r="R1917" s="116">
        <v>-0.41423108629830535</v>
      </c>
      <c r="S1917" s="116">
        <v>1.1823516177851678</v>
      </c>
      <c r="T1917" s="116">
        <v>0.53836255072574679</v>
      </c>
      <c r="U1917" s="116">
        <v>1.0540333021999682</v>
      </c>
      <c r="V1917" s="116">
        <v>-0.63235569135820846</v>
      </c>
      <c r="W1917" s="40">
        <v>0.64929684272704646</v>
      </c>
    </row>
    <row r="1918" spans="1:23" ht="19">
      <c r="A1918" s="85">
        <v>916</v>
      </c>
      <c r="B1918" s="116">
        <v>0.70113881858256044</v>
      </c>
      <c r="C1918" s="116">
        <v>0.37115770806880954</v>
      </c>
      <c r="D1918" s="116">
        <v>0.86143595011072582</v>
      </c>
      <c r="E1918" s="116">
        <v>0.4981154963286456</v>
      </c>
      <c r="F1918" s="116">
        <v>0.16848644208895491</v>
      </c>
      <c r="G1918" s="116">
        <v>0.10049061404749104</v>
      </c>
      <c r="H1918" s="116">
        <v>0.77272441606994047</v>
      </c>
      <c r="I1918" s="116">
        <v>0.79283141073178798</v>
      </c>
      <c r="J1918" s="116">
        <v>0.11637010036409601</v>
      </c>
      <c r="K1918" s="48">
        <v>0.37192730031408794</v>
      </c>
      <c r="M1918" s="41">
        <v>916</v>
      </c>
      <c r="N1918" s="116" cm="1">
        <f t="array" ref="N1918:W1918">(TRANSPOSE(MMULT(幕後結果!$AB$37:$AK$46, TRANSPOSE(N917:W917))))</f>
        <v>-1.9542819925217425</v>
      </c>
      <c r="O1918" s="116">
        <v>-1.2931683403236283</v>
      </c>
      <c r="P1918" s="116">
        <v>-2.1599672073841454</v>
      </c>
      <c r="Q1918" s="116">
        <v>0.15117902842344477</v>
      </c>
      <c r="R1918" s="116">
        <v>-0.96640766947152601</v>
      </c>
      <c r="S1918" s="116">
        <v>-0.97464183609269606</v>
      </c>
      <c r="T1918" s="116">
        <v>-0.68141010285647585</v>
      </c>
      <c r="U1918" s="116">
        <v>1.826176042134231E-2</v>
      </c>
      <c r="V1918" s="116">
        <v>-0.36107542651024199</v>
      </c>
      <c r="W1918" s="40">
        <v>0.93041265561564601</v>
      </c>
    </row>
    <row r="1919" spans="1:23" ht="19">
      <c r="A1919" s="85">
        <v>917</v>
      </c>
      <c r="B1919" s="116">
        <v>0.62541700056482519</v>
      </c>
      <c r="C1919" s="116">
        <v>0.11858175115143821</v>
      </c>
      <c r="D1919" s="116">
        <v>0.90627642736505831</v>
      </c>
      <c r="E1919" s="116">
        <v>0.84896703867900203</v>
      </c>
      <c r="F1919" s="116">
        <v>0.37429558330095225</v>
      </c>
      <c r="G1919" s="116">
        <v>0.48715250104506613</v>
      </c>
      <c r="H1919" s="116">
        <v>0.23246298293849743</v>
      </c>
      <c r="I1919" s="116">
        <v>0.59917701742703922</v>
      </c>
      <c r="J1919" s="116">
        <v>0.59491236870001618</v>
      </c>
      <c r="K1919" s="48">
        <v>0.35709622836010557</v>
      </c>
      <c r="M1919" s="41">
        <v>917</v>
      </c>
      <c r="N1919" s="116" cm="1">
        <f t="array" ref="N1919:W1919">(TRANSPOSE(MMULT(幕後結果!$AB$37:$AK$46, TRANSPOSE(N918:W918))))</f>
        <v>-0.91935141564367817</v>
      </c>
      <c r="O1919" s="116">
        <v>-0.70397638516709615</v>
      </c>
      <c r="P1919" s="116">
        <v>-0.99593697376929258</v>
      </c>
      <c r="Q1919" s="116">
        <v>-0.38964599625664342</v>
      </c>
      <c r="R1919" s="116">
        <v>0.39034639846962521</v>
      </c>
      <c r="S1919" s="116">
        <v>-6.0311581640077605E-3</v>
      </c>
      <c r="T1919" s="116">
        <v>-1.0001257108529571</v>
      </c>
      <c r="U1919" s="116">
        <v>-1.7942317817822844</v>
      </c>
      <c r="V1919" s="116">
        <v>-0.99292966156428153</v>
      </c>
      <c r="W1919" s="40">
        <v>-2.1455133462130052</v>
      </c>
    </row>
    <row r="1920" spans="1:23" ht="19">
      <c r="A1920" s="85">
        <v>918</v>
      </c>
      <c r="B1920" s="116">
        <v>0.96956724213451229</v>
      </c>
      <c r="C1920" s="116">
        <v>0.28328243444609935</v>
      </c>
      <c r="D1920" s="116">
        <v>9.5922084268141417E-2</v>
      </c>
      <c r="E1920" s="116">
        <v>0.2564506642141875</v>
      </c>
      <c r="F1920" s="116">
        <v>0.46989380181838314</v>
      </c>
      <c r="G1920" s="116">
        <v>0.9322662828940369</v>
      </c>
      <c r="H1920" s="116">
        <v>0.76543630533074691</v>
      </c>
      <c r="I1920" s="116">
        <v>0.29538738636877371</v>
      </c>
      <c r="J1920" s="116">
        <v>0.78764594143010536</v>
      </c>
      <c r="K1920" s="48">
        <v>0.82678083840918659</v>
      </c>
      <c r="M1920" s="41">
        <v>918</v>
      </c>
      <c r="N1920" s="116" cm="1">
        <f t="array" ref="N1920:W1920">(TRANSPOSE(MMULT(幕後結果!$AB$37:$AK$46, TRANSPOSE(N919:W919))))</f>
        <v>0.82576796605231073</v>
      </c>
      <c r="O1920" s="116">
        <v>0.73444162248978329</v>
      </c>
      <c r="P1920" s="116">
        <v>0.64871528105848497</v>
      </c>
      <c r="Q1920" s="116">
        <v>-0.40377253712717237</v>
      </c>
      <c r="R1920" s="116">
        <v>0.22550589353566813</v>
      </c>
      <c r="S1920" s="116">
        <v>1.4794744160382667</v>
      </c>
      <c r="T1920" s="116">
        <v>-0.4091417204785695</v>
      </c>
      <c r="U1920" s="116">
        <v>-0.32289230765817856</v>
      </c>
      <c r="V1920" s="116">
        <v>1.1597298780325673</v>
      </c>
      <c r="W1920" s="40">
        <v>-1.4525735100994228</v>
      </c>
    </row>
    <row r="1921" spans="1:23" ht="19">
      <c r="A1921" s="85">
        <v>919</v>
      </c>
      <c r="B1921" s="116">
        <v>0.49959953206126895</v>
      </c>
      <c r="C1921" s="116">
        <v>0.4482866047188474</v>
      </c>
      <c r="D1921" s="116">
        <v>0.50354283217942797</v>
      </c>
      <c r="E1921" s="116">
        <v>0.93549020584405151</v>
      </c>
      <c r="F1921" s="116">
        <v>4.6419670212198172E-2</v>
      </c>
      <c r="G1921" s="116">
        <v>0.31637670423356501</v>
      </c>
      <c r="H1921" s="116">
        <v>0.43439719867281368</v>
      </c>
      <c r="I1921" s="116">
        <v>7.5040066828970797E-2</v>
      </c>
      <c r="J1921" s="116">
        <v>0.37184228037127331</v>
      </c>
      <c r="K1921" s="48">
        <v>0.22033755695459534</v>
      </c>
      <c r="M1921" s="41">
        <v>919</v>
      </c>
      <c r="N1921" s="116" cm="1">
        <f t="array" ref="N1921:W1921">(TRANSPOSE(MMULT(幕後結果!$AB$37:$AK$46, TRANSPOSE(N920:W920))))</f>
        <v>2.3015418837750832</v>
      </c>
      <c r="O1921" s="116">
        <v>1.6169548629918657</v>
      </c>
      <c r="P1921" s="116">
        <v>1.7933626564511811</v>
      </c>
      <c r="Q1921" s="116">
        <v>1.1332665502210875</v>
      </c>
      <c r="R1921" s="116">
        <v>1.0612811365117054</v>
      </c>
      <c r="S1921" s="116">
        <v>0.82995034610620566</v>
      </c>
      <c r="T1921" s="116">
        <v>-0.26528197158857869</v>
      </c>
      <c r="U1921" s="116">
        <v>1.8077129376867895E-2</v>
      </c>
      <c r="V1921" s="116">
        <v>0.33557584959069875</v>
      </c>
      <c r="W1921" s="40">
        <v>1.0479035408099531</v>
      </c>
    </row>
    <row r="1922" spans="1:23" ht="19">
      <c r="A1922" s="85">
        <v>920</v>
      </c>
      <c r="B1922" s="116">
        <v>0.88812060103775714</v>
      </c>
      <c r="C1922" s="116">
        <v>0.73887578918215335</v>
      </c>
      <c r="D1922" s="116">
        <v>0.18127736520338456</v>
      </c>
      <c r="E1922" s="116">
        <v>0.6520773683775194</v>
      </c>
      <c r="F1922" s="116">
        <v>0.30498133902788904</v>
      </c>
      <c r="G1922" s="116">
        <v>0.10546997135645886</v>
      </c>
      <c r="H1922" s="116">
        <v>0.17988663348448708</v>
      </c>
      <c r="I1922" s="116">
        <v>0.85664232054615042</v>
      </c>
      <c r="J1922" s="116">
        <v>0.42762304457438605</v>
      </c>
      <c r="K1922" s="48">
        <v>0.19646399285895089</v>
      </c>
      <c r="M1922" s="41">
        <v>920</v>
      </c>
      <c r="N1922" s="116" cm="1">
        <f t="array" ref="N1922:W1922">(TRANSPOSE(MMULT(幕後結果!$AB$37:$AK$46, TRANSPOSE(N921:W921))))</f>
        <v>0.58854998877097242</v>
      </c>
      <c r="O1922" s="116">
        <v>0.86766258752453385</v>
      </c>
      <c r="P1922" s="116">
        <v>1.1896396955484183</v>
      </c>
      <c r="Q1922" s="116">
        <v>0.48149572262238394</v>
      </c>
      <c r="R1922" s="116">
        <v>-1.2844651133893494</v>
      </c>
      <c r="S1922" s="116">
        <v>0.57778993946388058</v>
      </c>
      <c r="T1922" s="116">
        <v>1.4135485676550463</v>
      </c>
      <c r="U1922" s="116">
        <v>1.2876178843770245</v>
      </c>
      <c r="V1922" s="116">
        <v>1.3408375583190617</v>
      </c>
      <c r="W1922" s="40">
        <v>1.8936922275347818</v>
      </c>
    </row>
    <row r="1923" spans="1:23" ht="19">
      <c r="A1923" s="85">
        <v>921</v>
      </c>
      <c r="B1923" s="116">
        <v>0.98755537257826642</v>
      </c>
      <c r="C1923" s="116">
        <v>0.20595957465189918</v>
      </c>
      <c r="D1923" s="116">
        <v>0.66696386558025411</v>
      </c>
      <c r="E1923" s="116">
        <v>0.62043962940702446</v>
      </c>
      <c r="F1923" s="116">
        <v>0.61253198417518195</v>
      </c>
      <c r="G1923" s="116">
        <v>0.18253487092694054</v>
      </c>
      <c r="H1923" s="116">
        <v>0.39698388975648613</v>
      </c>
      <c r="I1923" s="116">
        <v>0.89770999730516277</v>
      </c>
      <c r="J1923" s="116">
        <v>0.22275485596416722</v>
      </c>
      <c r="K1923" s="48">
        <v>0.399217598935655</v>
      </c>
      <c r="M1923" s="41">
        <v>921</v>
      </c>
      <c r="N1923" s="116" cm="1">
        <f t="array" ref="N1923:W1923">(TRANSPOSE(MMULT(幕後結果!$AB$37:$AK$46, TRANSPOSE(N922:W922))))</f>
        <v>-2.9321339007067758E-2</v>
      </c>
      <c r="O1923" s="116">
        <v>-1.0089071670470326</v>
      </c>
      <c r="P1923" s="116">
        <v>0.53484944902313059</v>
      </c>
      <c r="Q1923" s="116">
        <v>-5.8651573238865939E-3</v>
      </c>
      <c r="R1923" s="116">
        <v>0.7250474243995686</v>
      </c>
      <c r="S1923" s="116">
        <v>-1.4867662614955304</v>
      </c>
      <c r="T1923" s="116">
        <v>0.66225617870109654</v>
      </c>
      <c r="U1923" s="116">
        <v>0.56867001086321856</v>
      </c>
      <c r="V1923" s="116">
        <v>0.52273554053056381</v>
      </c>
      <c r="W1923" s="40">
        <v>-0.75673397798410202</v>
      </c>
    </row>
    <row r="1924" spans="1:23" ht="19">
      <c r="A1924" s="85">
        <v>922</v>
      </c>
      <c r="B1924" s="116">
        <v>0.26625341859771701</v>
      </c>
      <c r="C1924" s="116">
        <v>0.79578639526701833</v>
      </c>
      <c r="D1924" s="116">
        <v>0.64511554717580766</v>
      </c>
      <c r="E1924" s="116">
        <v>0.54067262491198687</v>
      </c>
      <c r="F1924" s="116">
        <v>0.9865821665905683</v>
      </c>
      <c r="G1924" s="116">
        <v>7.8862149619074451E-2</v>
      </c>
      <c r="H1924" s="116">
        <v>0.77485965220022046</v>
      </c>
      <c r="I1924" s="116">
        <v>0.77647074167931351</v>
      </c>
      <c r="J1924" s="116">
        <v>0.25296585407768801</v>
      </c>
      <c r="K1924" s="48">
        <v>9.8832391226872263E-2</v>
      </c>
      <c r="M1924" s="41">
        <v>922</v>
      </c>
      <c r="N1924" s="116" cm="1">
        <f t="array" ref="N1924:W1924">(TRANSPOSE(MMULT(幕後結果!$AB$37:$AK$46, TRANSPOSE(N923:W923))))</f>
        <v>0.7428966915464098</v>
      </c>
      <c r="O1924" s="116">
        <v>0.24858718683876813</v>
      </c>
      <c r="P1924" s="116">
        <v>1.8770698987513343</v>
      </c>
      <c r="Q1924" s="116">
        <v>0.16986690546443126</v>
      </c>
      <c r="R1924" s="116">
        <v>-0.40869922594962393</v>
      </c>
      <c r="S1924" s="116">
        <v>0.95510603564691277</v>
      </c>
      <c r="T1924" s="116">
        <v>0.64282293967377879</v>
      </c>
      <c r="U1924" s="116">
        <v>0.69778619893979921</v>
      </c>
      <c r="V1924" s="116">
        <v>0.94572445154439921</v>
      </c>
      <c r="W1924" s="40">
        <v>0.10735408040406076</v>
      </c>
    </row>
    <row r="1925" spans="1:23" ht="19">
      <c r="A1925" s="85">
        <v>923</v>
      </c>
      <c r="B1925" s="116">
        <v>0.71014838552223858</v>
      </c>
      <c r="C1925" s="116">
        <v>0.27931079698411687</v>
      </c>
      <c r="D1925" s="116">
        <v>0.58196708632555993</v>
      </c>
      <c r="E1925" s="116">
        <v>3.5339360319192714E-2</v>
      </c>
      <c r="F1925" s="116">
        <v>0.24882675368907137</v>
      </c>
      <c r="G1925" s="116">
        <v>0.36788474840027363</v>
      </c>
      <c r="H1925" s="116">
        <v>0.74839503136369712</v>
      </c>
      <c r="I1925" s="116">
        <v>0.40422658773067721</v>
      </c>
      <c r="J1925" s="116">
        <v>2.3802872971741662E-2</v>
      </c>
      <c r="K1925" s="48">
        <v>0.82805561956554352</v>
      </c>
      <c r="M1925" s="41">
        <v>923</v>
      </c>
      <c r="N1925" s="116" cm="1">
        <f t="array" ref="N1925:W1925">(TRANSPOSE(MMULT(幕後結果!$AB$37:$AK$46, TRANSPOSE(N924:W924))))</f>
        <v>-1.4810994761557548</v>
      </c>
      <c r="O1925" s="116">
        <v>5.6213285636030008E-2</v>
      </c>
      <c r="P1925" s="116">
        <v>-2.28114475442338</v>
      </c>
      <c r="Q1925" s="116">
        <v>-0.52270957054702727</v>
      </c>
      <c r="R1925" s="116">
        <v>-1.7411933041472569</v>
      </c>
      <c r="S1925" s="116">
        <v>2.1303150742743862</v>
      </c>
      <c r="T1925" s="116">
        <v>0.1467773039099034</v>
      </c>
      <c r="U1925" s="116">
        <v>-0.40014462464470368</v>
      </c>
      <c r="V1925" s="116">
        <v>0.83039435943129081</v>
      </c>
      <c r="W1925" s="40">
        <v>-1.0572959939585436</v>
      </c>
    </row>
    <row r="1926" spans="1:23" ht="19">
      <c r="A1926" s="85">
        <v>924</v>
      </c>
      <c r="B1926" s="116">
        <v>0.65849790118249518</v>
      </c>
      <c r="C1926" s="116">
        <v>0.44701627863796567</v>
      </c>
      <c r="D1926" s="116">
        <v>0.29107118933036946</v>
      </c>
      <c r="E1926" s="116">
        <v>0.9803342542173008</v>
      </c>
      <c r="F1926" s="116">
        <v>0.14290924010317663</v>
      </c>
      <c r="G1926" s="116">
        <v>0.74120441253954716</v>
      </c>
      <c r="H1926" s="116">
        <v>0.94797011394923802</v>
      </c>
      <c r="I1926" s="116">
        <v>0.75178117936442779</v>
      </c>
      <c r="J1926" s="116">
        <v>0.26117359980038013</v>
      </c>
      <c r="K1926" s="48">
        <v>0.6237455940115566</v>
      </c>
      <c r="M1926" s="41">
        <v>924</v>
      </c>
      <c r="N1926" s="116" cm="1">
        <f t="array" ref="N1926:W1926">(TRANSPOSE(MMULT(幕後結果!$AB$37:$AK$46, TRANSPOSE(N925:W925))))</f>
        <v>0.79303020825504111</v>
      </c>
      <c r="O1926" s="116">
        <v>0.28727445515770067</v>
      </c>
      <c r="P1926" s="116">
        <v>0.72692588772329092</v>
      </c>
      <c r="Q1926" s="116">
        <v>0.49582725017114493</v>
      </c>
      <c r="R1926" s="116">
        <v>-1.1605835030538436</v>
      </c>
      <c r="S1926" s="116">
        <v>0.24716796942258246</v>
      </c>
      <c r="T1926" s="116">
        <v>0.43213154615164306</v>
      </c>
      <c r="U1926" s="116">
        <v>0.79300862572003306</v>
      </c>
      <c r="V1926" s="116">
        <v>1.0304944742218554</v>
      </c>
      <c r="W1926" s="40">
        <v>1.1990962183463161</v>
      </c>
    </row>
    <row r="1927" spans="1:23" ht="19">
      <c r="A1927" s="85">
        <v>925</v>
      </c>
      <c r="B1927" s="116">
        <v>0.15317790832872857</v>
      </c>
      <c r="C1927" s="116">
        <v>0.6638128952961817</v>
      </c>
      <c r="D1927" s="116">
        <v>0.90698631900791793</v>
      </c>
      <c r="E1927" s="116">
        <v>0.17619981184668299</v>
      </c>
      <c r="F1927" s="116">
        <v>0.44828645507257936</v>
      </c>
      <c r="G1927" s="116">
        <v>0.22874265556031315</v>
      </c>
      <c r="H1927" s="116">
        <v>0.89106481307206575</v>
      </c>
      <c r="I1927" s="116">
        <v>0.78813523039842259</v>
      </c>
      <c r="J1927" s="116">
        <v>0.14223977624024409</v>
      </c>
      <c r="K1927" s="48">
        <v>0.15724287455346264</v>
      </c>
      <c r="M1927" s="41">
        <v>925</v>
      </c>
      <c r="N1927" s="116" cm="1">
        <f t="array" ref="N1927:W1927">(TRANSPOSE(MMULT(幕後結果!$AB$37:$AK$46, TRANSPOSE(N926:W926))))</f>
        <v>1.3260319114339902</v>
      </c>
      <c r="O1927" s="116">
        <v>1.2481026440644796</v>
      </c>
      <c r="P1927" s="116">
        <v>1.3831793960315935</v>
      </c>
      <c r="Q1927" s="116">
        <v>-0.72375816161702478</v>
      </c>
      <c r="R1927" s="116">
        <v>0.2814494094437443</v>
      </c>
      <c r="S1927" s="116">
        <v>-0.49813830270414916</v>
      </c>
      <c r="T1927" s="116">
        <v>0.36361371477285276</v>
      </c>
      <c r="U1927" s="116">
        <v>-0.17817902020514195</v>
      </c>
      <c r="V1927" s="116">
        <v>-0.83960023895646563</v>
      </c>
      <c r="W1927" s="40">
        <v>-0.33246836538079821</v>
      </c>
    </row>
    <row r="1928" spans="1:23" ht="19">
      <c r="A1928" s="85">
        <v>926</v>
      </c>
      <c r="B1928" s="116">
        <v>0.1733516049539281</v>
      </c>
      <c r="C1928" s="116">
        <v>0.4128046733055446</v>
      </c>
      <c r="D1928" s="116">
        <v>0.80311376182222771</v>
      </c>
      <c r="E1928" s="116">
        <v>0.51564384837577393</v>
      </c>
      <c r="F1928" s="116">
        <v>0.11989781301826086</v>
      </c>
      <c r="G1928" s="116">
        <v>0.54983331868839613</v>
      </c>
      <c r="H1928" s="116">
        <v>0.34272349698169147</v>
      </c>
      <c r="I1928" s="116">
        <v>0.1680122265301125</v>
      </c>
      <c r="J1928" s="116">
        <v>0.18866253773404651</v>
      </c>
      <c r="K1928" s="48">
        <v>0.1656033264413681</v>
      </c>
      <c r="M1928" s="41">
        <v>926</v>
      </c>
      <c r="N1928" s="116" cm="1">
        <f t="array" ref="N1928:W1928">(TRANSPOSE(MMULT(幕後結果!$AB$37:$AK$46, TRANSPOSE(N927:W927))))</f>
        <v>0.4455768705132418</v>
      </c>
      <c r="O1928" s="116">
        <v>0.62184070438482097</v>
      </c>
      <c r="P1928" s="116">
        <v>0.40873847676147634</v>
      </c>
      <c r="Q1928" s="116">
        <v>-0.14910788601809002</v>
      </c>
      <c r="R1928" s="116">
        <v>0.13519328552262899</v>
      </c>
      <c r="S1928" s="116">
        <v>1.248317945159249</v>
      </c>
      <c r="T1928" s="116">
        <v>-0.19794225230148815</v>
      </c>
      <c r="U1928" s="116">
        <v>-1.4445784836728714</v>
      </c>
      <c r="V1928" s="116">
        <v>0.26603183648724471</v>
      </c>
      <c r="W1928" s="40">
        <v>0.14187183267196679</v>
      </c>
    </row>
    <row r="1929" spans="1:23" ht="19">
      <c r="A1929" s="85">
        <v>927</v>
      </c>
      <c r="B1929" s="116">
        <v>0.9011264414662139</v>
      </c>
      <c r="C1929" s="116">
        <v>0.57390311205209854</v>
      </c>
      <c r="D1929" s="116">
        <v>0.875448852667011</v>
      </c>
      <c r="E1929" s="116">
        <v>0.74713005804683497</v>
      </c>
      <c r="F1929" s="116">
        <v>0.23796267836151852</v>
      </c>
      <c r="G1929" s="116">
        <v>0.43644190759153378</v>
      </c>
      <c r="H1929" s="116">
        <v>0.43594346852185195</v>
      </c>
      <c r="I1929" s="116">
        <v>0.21573273673450055</v>
      </c>
      <c r="J1929" s="116">
        <v>0.64676743718040264</v>
      </c>
      <c r="K1929" s="48">
        <v>0.98275234995241934</v>
      </c>
      <c r="M1929" s="41">
        <v>927</v>
      </c>
      <c r="N1929" s="116" cm="1">
        <f t="array" ref="N1929:W1929">(TRANSPOSE(MMULT(幕後結果!$AB$37:$AK$46, TRANSPOSE(N928:W928))))</f>
        <v>-1.1488796142869298</v>
      </c>
      <c r="O1929" s="116">
        <v>-1.3005835743475687</v>
      </c>
      <c r="P1929" s="116">
        <v>-0.40678244174364697</v>
      </c>
      <c r="Q1929" s="116">
        <v>-0.18763198114661919</v>
      </c>
      <c r="R1929" s="116">
        <v>-1.3675697600976089</v>
      </c>
      <c r="S1929" s="116">
        <v>-0.23803576393187337</v>
      </c>
      <c r="T1929" s="116">
        <v>-0.35607821951388247</v>
      </c>
      <c r="U1929" s="116">
        <v>8.2087814302141487E-2</v>
      </c>
      <c r="V1929" s="116">
        <v>-0.50591690177579995</v>
      </c>
      <c r="W1929" s="40">
        <v>-0.37311402322643339</v>
      </c>
    </row>
    <row r="1930" spans="1:23" ht="19">
      <c r="A1930" s="85">
        <v>928</v>
      </c>
      <c r="B1930" s="116">
        <v>0.23989679405419828</v>
      </c>
      <c r="C1930" s="116">
        <v>0.75003305597478254</v>
      </c>
      <c r="D1930" s="116">
        <v>0.58689264342789094</v>
      </c>
      <c r="E1930" s="116">
        <v>0.34893943931893401</v>
      </c>
      <c r="F1930" s="116">
        <v>0.58750685174585349</v>
      </c>
      <c r="G1930" s="116">
        <v>0.96624741987327822</v>
      </c>
      <c r="H1930" s="116">
        <v>0.69506660660397968</v>
      </c>
      <c r="I1930" s="116">
        <v>0.35636867476037759</v>
      </c>
      <c r="J1930" s="116">
        <v>0.80400381638996032</v>
      </c>
      <c r="K1930" s="48">
        <v>8.6858768893480764E-3</v>
      </c>
      <c r="M1930" s="41">
        <v>928</v>
      </c>
      <c r="N1930" s="116" cm="1">
        <f t="array" ref="N1930:W1930">(TRANSPOSE(MMULT(幕後結果!$AB$37:$AK$46, TRANSPOSE(N929:W929))))</f>
        <v>-0.1637885303300072</v>
      </c>
      <c r="O1930" s="116">
        <v>-0.22657672618745783</v>
      </c>
      <c r="P1930" s="116">
        <v>-0.47238077119572958</v>
      </c>
      <c r="Q1930" s="116">
        <v>1.0519281511177097</v>
      </c>
      <c r="R1930" s="116">
        <v>0.10716600203413099</v>
      </c>
      <c r="S1930" s="116">
        <v>-0.11025578001876417</v>
      </c>
      <c r="T1930" s="116">
        <v>0.12693899587344568</v>
      </c>
      <c r="U1930" s="116">
        <v>1.1924842125722357</v>
      </c>
      <c r="V1930" s="116">
        <v>2.0191156252444081E-2</v>
      </c>
      <c r="W1930" s="40">
        <v>0.33335431329664489</v>
      </c>
    </row>
    <row r="1931" spans="1:23" ht="19">
      <c r="A1931" s="85">
        <v>929</v>
      </c>
      <c r="B1931" s="116">
        <v>0.8195616945074351</v>
      </c>
      <c r="C1931" s="116">
        <v>0.61857865205510199</v>
      </c>
      <c r="D1931" s="116">
        <v>0.29162179641663721</v>
      </c>
      <c r="E1931" s="116">
        <v>0.3777188037567325</v>
      </c>
      <c r="F1931" s="116">
        <v>0.62409232839651141</v>
      </c>
      <c r="G1931" s="116">
        <v>0.53611234771173644</v>
      </c>
      <c r="H1931" s="116">
        <v>0.59940139259656866</v>
      </c>
      <c r="I1931" s="116">
        <v>0.65262090776698667</v>
      </c>
      <c r="J1931" s="116">
        <v>0.28152735253663086</v>
      </c>
      <c r="K1931" s="48">
        <v>0.94708639039183673</v>
      </c>
      <c r="M1931" s="41">
        <v>929</v>
      </c>
      <c r="N1931" s="116" cm="1">
        <f t="array" ref="N1931:W1931">(TRANSPOSE(MMULT(幕後結果!$AB$37:$AK$46, TRANSPOSE(N930:W930))))</f>
        <v>-1.0785783649297327</v>
      </c>
      <c r="O1931" s="116">
        <v>-1.0572588592495169</v>
      </c>
      <c r="P1931" s="116">
        <v>-0.83653012233382651</v>
      </c>
      <c r="Q1931" s="116">
        <v>-0.59134486728512825</v>
      </c>
      <c r="R1931" s="116">
        <v>-0.48127677901138494</v>
      </c>
      <c r="S1931" s="116">
        <v>-1.2269126521213689</v>
      </c>
      <c r="T1931" s="116">
        <v>0.50285663623488774</v>
      </c>
      <c r="U1931" s="116">
        <v>8.9501860455839077E-2</v>
      </c>
      <c r="V1931" s="116">
        <v>0.26721090457230473</v>
      </c>
      <c r="W1931" s="40">
        <v>-0.12946798751727276</v>
      </c>
    </row>
    <row r="1932" spans="1:23" ht="19">
      <c r="A1932" s="85">
        <v>930</v>
      </c>
      <c r="B1932" s="116">
        <v>6.8071355817297841E-2</v>
      </c>
      <c r="C1932" s="116">
        <v>0.47330780434904107</v>
      </c>
      <c r="D1932" s="116">
        <v>0.37148919422869575</v>
      </c>
      <c r="E1932" s="116">
        <v>0.66048717267750146</v>
      </c>
      <c r="F1932" s="116">
        <v>0.95825067990379065</v>
      </c>
      <c r="G1932" s="116">
        <v>0.54043250500794904</v>
      </c>
      <c r="H1932" s="116">
        <v>0.15390301735401279</v>
      </c>
      <c r="I1932" s="116">
        <v>2.113490259030204E-2</v>
      </c>
      <c r="J1932" s="116">
        <v>5.9977642819256438E-2</v>
      </c>
      <c r="K1932" s="48">
        <v>0.63282506753324697</v>
      </c>
      <c r="M1932" s="41">
        <v>930</v>
      </c>
      <c r="N1932" s="116" cm="1">
        <f t="array" ref="N1932:W1932">(TRANSPOSE(MMULT(幕後結果!$AB$37:$AK$46, TRANSPOSE(N931:W931))))</f>
        <v>-0.6135573339692717</v>
      </c>
      <c r="O1932" s="116">
        <v>-1.1069735360949882</v>
      </c>
      <c r="P1932" s="116">
        <v>-0.78924614597659859</v>
      </c>
      <c r="Q1932" s="116">
        <v>-1.2961115289550444</v>
      </c>
      <c r="R1932" s="116">
        <v>-1.7881833735857489</v>
      </c>
      <c r="S1932" s="116">
        <v>-0.5350438105719546</v>
      </c>
      <c r="T1932" s="116">
        <v>-8.9111791591978351E-2</v>
      </c>
      <c r="U1932" s="116">
        <v>-1.6040543760073187</v>
      </c>
      <c r="V1932" s="116">
        <v>8.4752803549626443E-2</v>
      </c>
      <c r="W1932" s="40">
        <v>-0.12947433934695629</v>
      </c>
    </row>
    <row r="1933" spans="1:23" ht="19">
      <c r="A1933" s="85">
        <v>931</v>
      </c>
      <c r="B1933" s="116">
        <v>0.29805215834669774</v>
      </c>
      <c r="C1933" s="116">
        <v>0.58728743299919062</v>
      </c>
      <c r="D1933" s="116">
        <v>0.22228097747564624</v>
      </c>
      <c r="E1933" s="116">
        <v>0.59228741027283216</v>
      </c>
      <c r="F1933" s="116">
        <v>0.10526718094832099</v>
      </c>
      <c r="G1933" s="116">
        <v>0.9452308876666462</v>
      </c>
      <c r="H1933" s="116">
        <v>0.47859512055349285</v>
      </c>
      <c r="I1933" s="116">
        <v>0.81733649405569997</v>
      </c>
      <c r="J1933" s="116">
        <v>0.36606161443541052</v>
      </c>
      <c r="K1933" s="48">
        <v>0.86701136944772061</v>
      </c>
      <c r="M1933" s="41">
        <v>931</v>
      </c>
      <c r="N1933" s="116" cm="1">
        <f t="array" ref="N1933:W1933">(TRANSPOSE(MMULT(幕後結果!$AB$37:$AK$46, TRANSPOSE(N932:W932))))</f>
        <v>-0.93698165282004564</v>
      </c>
      <c r="O1933" s="116">
        <v>-0.48464488890064528</v>
      </c>
      <c r="P1933" s="116">
        <v>-0.72030464449482334</v>
      </c>
      <c r="Q1933" s="116">
        <v>-8.9077922246370983E-2</v>
      </c>
      <c r="R1933" s="116">
        <v>-0.13295798377761464</v>
      </c>
      <c r="S1933" s="116">
        <v>0.4710310032413359</v>
      </c>
      <c r="T1933" s="116">
        <v>-1.4938513864910061</v>
      </c>
      <c r="U1933" s="116">
        <v>-1.1304057963582559</v>
      </c>
      <c r="V1933" s="116">
        <v>-0.84863901657720375</v>
      </c>
      <c r="W1933" s="40">
        <v>0.56941297959189674</v>
      </c>
    </row>
    <row r="1934" spans="1:23" ht="19">
      <c r="A1934" s="85">
        <v>932</v>
      </c>
      <c r="B1934" s="116">
        <v>0.66942874850171719</v>
      </c>
      <c r="C1934" s="116">
        <v>0.57298707606972665</v>
      </c>
      <c r="D1934" s="116">
        <v>0.60392192653874011</v>
      </c>
      <c r="E1934" s="116">
        <v>0.28191316748497153</v>
      </c>
      <c r="F1934" s="116">
        <v>0.53761071886678558</v>
      </c>
      <c r="G1934" s="116">
        <v>0.63097259400582995</v>
      </c>
      <c r="H1934" s="116">
        <v>0.47961652402372335</v>
      </c>
      <c r="I1934" s="116">
        <v>0.59974411552517681</v>
      </c>
      <c r="J1934" s="116">
        <v>0.49984290388384145</v>
      </c>
      <c r="K1934" s="48">
        <v>0.35247032001058098</v>
      </c>
      <c r="M1934" s="41">
        <v>932</v>
      </c>
      <c r="N1934" s="116" cm="1">
        <f t="array" ref="N1934:W1934">(TRANSPOSE(MMULT(幕後結果!$AB$37:$AK$46, TRANSPOSE(N933:W933))))</f>
        <v>-0.96756880042155136</v>
      </c>
      <c r="O1934" s="116">
        <v>-0.10011477427123189</v>
      </c>
      <c r="P1934" s="116">
        <v>0.12648743370946447</v>
      </c>
      <c r="Q1934" s="116">
        <v>0.4405945813628418</v>
      </c>
      <c r="R1934" s="116">
        <v>4.0668819247132351E-2</v>
      </c>
      <c r="S1934" s="116">
        <v>0.67255823268438253</v>
      </c>
      <c r="T1934" s="116">
        <v>1.1833261666257617</v>
      </c>
      <c r="U1934" s="116">
        <v>1.6294088845970023</v>
      </c>
      <c r="V1934" s="116">
        <v>2.2746722344535231</v>
      </c>
      <c r="W1934" s="40">
        <v>-0.13909579735207073</v>
      </c>
    </row>
    <row r="1935" spans="1:23" ht="19">
      <c r="A1935" s="85">
        <v>933</v>
      </c>
      <c r="B1935" s="116">
        <v>0.35237479843689501</v>
      </c>
      <c r="C1935" s="116">
        <v>0.27279663458647718</v>
      </c>
      <c r="D1935" s="116">
        <v>0.42281921813086432</v>
      </c>
      <c r="E1935" s="116">
        <v>9.9099446726520268E-2</v>
      </c>
      <c r="F1935" s="116">
        <v>0.80132329591239682</v>
      </c>
      <c r="G1935" s="116">
        <v>0.21249014953097212</v>
      </c>
      <c r="H1935" s="116">
        <v>2.892359662467614E-2</v>
      </c>
      <c r="I1935" s="116">
        <v>0.85259408767045319</v>
      </c>
      <c r="J1935" s="116">
        <v>0.9473597105609366</v>
      </c>
      <c r="K1935" s="48">
        <v>0.76230587454327958</v>
      </c>
      <c r="M1935" s="41">
        <v>933</v>
      </c>
      <c r="N1935" s="116" cm="1">
        <f t="array" ref="N1935:W1935">(TRANSPOSE(MMULT(幕後結果!$AB$37:$AK$46, TRANSPOSE(N934:W934))))</f>
        <v>-1.238085284913383</v>
      </c>
      <c r="O1935" s="116">
        <v>-0.8417076678091473</v>
      </c>
      <c r="P1935" s="116">
        <v>-0.4726159310070005</v>
      </c>
      <c r="Q1935" s="116">
        <v>4.0455212176068428E-2</v>
      </c>
      <c r="R1935" s="116">
        <v>-0.76055336848156929</v>
      </c>
      <c r="S1935" s="116">
        <v>-1.5411582864303532</v>
      </c>
      <c r="T1935" s="116">
        <v>0.89200970720955697</v>
      </c>
      <c r="U1935" s="116">
        <v>-1.1747332958489769</v>
      </c>
      <c r="V1935" s="116">
        <v>-0.24790593023747073</v>
      </c>
      <c r="W1935" s="40">
        <v>-2.3526641411254747</v>
      </c>
    </row>
    <row r="1936" spans="1:23" ht="19">
      <c r="A1936" s="85">
        <v>934</v>
      </c>
      <c r="B1936" s="116">
        <v>0.12162014024611856</v>
      </c>
      <c r="C1936" s="116">
        <v>0.95450548786077172</v>
      </c>
      <c r="D1936" s="116">
        <v>0.63023382172326414</v>
      </c>
      <c r="E1936" s="116">
        <v>0.96174842799984828</v>
      </c>
      <c r="F1936" s="116">
        <v>0.19690836230793729</v>
      </c>
      <c r="G1936" s="116">
        <v>0.10195997906061249</v>
      </c>
      <c r="H1936" s="116">
        <v>0.56286159684057258</v>
      </c>
      <c r="I1936" s="116">
        <v>0.72640472940795453</v>
      </c>
      <c r="J1936" s="116">
        <v>0.95247040824463625</v>
      </c>
      <c r="K1936" s="48">
        <v>6.9979819922614483E-2</v>
      </c>
      <c r="M1936" s="41">
        <v>934</v>
      </c>
      <c r="N1936" s="116" cm="1">
        <f t="array" ref="N1936:W1936">(TRANSPOSE(MMULT(幕後結果!$AB$37:$AK$46, TRANSPOSE(N935:W935))))</f>
        <v>-0.29355674574528345</v>
      </c>
      <c r="O1936" s="116">
        <v>-0.97260704887062255</v>
      </c>
      <c r="P1936" s="116">
        <v>0.40330990394431265</v>
      </c>
      <c r="Q1936" s="116">
        <v>-0.58592260729061507</v>
      </c>
      <c r="R1936" s="116">
        <v>0.71439647144728602</v>
      </c>
      <c r="S1936" s="116">
        <v>0.68778488172865393</v>
      </c>
      <c r="T1936" s="116">
        <v>-0.44951002267690698</v>
      </c>
      <c r="U1936" s="116">
        <v>-0.20059376459389289</v>
      </c>
      <c r="V1936" s="116">
        <v>-1.5398737843407839</v>
      </c>
      <c r="W1936" s="40">
        <v>-0.27373541138379692</v>
      </c>
    </row>
    <row r="1937" spans="1:23" ht="19">
      <c r="A1937" s="85">
        <v>935</v>
      </c>
      <c r="B1937" s="116">
        <v>0.55538265176759549</v>
      </c>
      <c r="C1937" s="116">
        <v>0.7584180091563697</v>
      </c>
      <c r="D1937" s="116">
        <v>0.15869049982065597</v>
      </c>
      <c r="E1937" s="116">
        <v>4.7697763598483434E-2</v>
      </c>
      <c r="F1937" s="116">
        <v>0.8783299339332491</v>
      </c>
      <c r="G1937" s="116">
        <v>0.54327107435320721</v>
      </c>
      <c r="H1937" s="116">
        <v>0.31194299383954638</v>
      </c>
      <c r="I1937" s="116">
        <v>0.53953062101699878</v>
      </c>
      <c r="J1937" s="116">
        <v>0.47697943362074535</v>
      </c>
      <c r="K1937" s="48">
        <v>0.98679823417589985</v>
      </c>
      <c r="M1937" s="41">
        <v>935</v>
      </c>
      <c r="N1937" s="116" cm="1">
        <f t="array" ref="N1937:W1937">(TRANSPOSE(MMULT(幕後結果!$AB$37:$AK$46, TRANSPOSE(N936:W936))))</f>
        <v>-0.81300611418078095</v>
      </c>
      <c r="O1937" s="116">
        <v>-2.1986970674508792</v>
      </c>
      <c r="P1937" s="116">
        <v>-1.4117162917675268</v>
      </c>
      <c r="Q1937" s="116">
        <v>-0.9741094334723992</v>
      </c>
      <c r="R1937" s="116">
        <v>-0.77299354087770666</v>
      </c>
      <c r="S1937" s="116">
        <v>0.36375454042721</v>
      </c>
      <c r="T1937" s="116">
        <v>-1.3902712149182794</v>
      </c>
      <c r="U1937" s="116">
        <v>-2.1649691593229812</v>
      </c>
      <c r="V1937" s="116">
        <v>-1.7181730843160188</v>
      </c>
      <c r="W1937" s="40">
        <v>-1.1364592217050107</v>
      </c>
    </row>
    <row r="1938" spans="1:23" ht="19">
      <c r="A1938" s="85">
        <v>936</v>
      </c>
      <c r="B1938" s="116">
        <v>0.87421967307287529</v>
      </c>
      <c r="C1938" s="116">
        <v>0.44108357843919288</v>
      </c>
      <c r="D1938" s="116">
        <v>0.58036699603374986</v>
      </c>
      <c r="E1938" s="116">
        <v>0.89263469905254755</v>
      </c>
      <c r="F1938" s="116">
        <v>0.4191084561436107</v>
      </c>
      <c r="G1938" s="116">
        <v>0.56803768124166321</v>
      </c>
      <c r="H1938" s="116">
        <v>0.23528413413615512</v>
      </c>
      <c r="I1938" s="116">
        <v>0.34211659014826523</v>
      </c>
      <c r="J1938" s="116">
        <v>0.20559203390820158</v>
      </c>
      <c r="K1938" s="48">
        <v>0.57295480181178582</v>
      </c>
      <c r="M1938" s="41">
        <v>936</v>
      </c>
      <c r="N1938" s="116" cm="1">
        <f t="array" ref="N1938:W1938">(TRANSPOSE(MMULT(幕後結果!$AB$37:$AK$46, TRANSPOSE(N937:W937))))</f>
        <v>-0.14472957898573666</v>
      </c>
      <c r="O1938" s="116">
        <v>-0.57226177245124221</v>
      </c>
      <c r="P1938" s="116">
        <v>0.12321992543801025</v>
      </c>
      <c r="Q1938" s="116">
        <v>0.96216728980091448</v>
      </c>
      <c r="R1938" s="116">
        <v>-1.0995405901666926</v>
      </c>
      <c r="S1938" s="116">
        <v>-2.8219474532661346</v>
      </c>
      <c r="T1938" s="116">
        <v>0.5998355850087016</v>
      </c>
      <c r="U1938" s="116">
        <v>-0.70804882737132846</v>
      </c>
      <c r="V1938" s="116">
        <v>0.28252191248803371</v>
      </c>
      <c r="W1938" s="40">
        <v>-1.8931956702538373</v>
      </c>
    </row>
    <row r="1939" spans="1:23" ht="19">
      <c r="A1939" s="85">
        <v>937</v>
      </c>
      <c r="B1939" s="116">
        <v>0.32979014116827399</v>
      </c>
      <c r="C1939" s="116">
        <v>0.2799066727406252</v>
      </c>
      <c r="D1939" s="116">
        <v>0.56159572812524106</v>
      </c>
      <c r="E1939" s="116">
        <v>0.64341221857237141</v>
      </c>
      <c r="F1939" s="116">
        <v>0.85240720750757615</v>
      </c>
      <c r="G1939" s="116">
        <v>0.8284729333011418</v>
      </c>
      <c r="H1939" s="116">
        <v>0.56282537691667933</v>
      </c>
      <c r="I1939" s="116">
        <v>0.85502349114029919</v>
      </c>
      <c r="J1939" s="116">
        <v>0.58027079584300867</v>
      </c>
      <c r="K1939" s="48">
        <v>0.21068708815098791</v>
      </c>
      <c r="M1939" s="41">
        <v>937</v>
      </c>
      <c r="N1939" s="116" cm="1">
        <f t="array" ref="N1939:W1939">(TRANSPOSE(MMULT(幕後結果!$AB$37:$AK$46, TRANSPOSE(N938:W938))))</f>
        <v>-7.4185475334611992E-2</v>
      </c>
      <c r="O1939" s="116">
        <v>0.3720370692908333</v>
      </c>
      <c r="P1939" s="116">
        <v>1.2088298751503173</v>
      </c>
      <c r="Q1939" s="116">
        <v>0.15676742985921391</v>
      </c>
      <c r="R1939" s="116">
        <v>1.0433544000436803</v>
      </c>
      <c r="S1939" s="116">
        <v>1.5376511461768194</v>
      </c>
      <c r="T1939" s="116">
        <v>-0.25668533716084246</v>
      </c>
      <c r="U1939" s="116">
        <v>0.31692250772005776</v>
      </c>
      <c r="V1939" s="116">
        <v>-1.1555871683436085</v>
      </c>
      <c r="W1939" s="40">
        <v>0.20431836058635544</v>
      </c>
    </row>
    <row r="1940" spans="1:23" ht="19">
      <c r="A1940" s="85">
        <v>938</v>
      </c>
      <c r="B1940" s="116">
        <v>0.20799937501737431</v>
      </c>
      <c r="C1940" s="116">
        <v>0.76236093878391231</v>
      </c>
      <c r="D1940" s="116">
        <v>0.10845527409140687</v>
      </c>
      <c r="E1940" s="116">
        <v>0.53983319518238004</v>
      </c>
      <c r="F1940" s="116">
        <v>0.73407504888311315</v>
      </c>
      <c r="G1940" s="116">
        <v>0.18414264480750275</v>
      </c>
      <c r="H1940" s="116">
        <v>3.6240934595785923E-2</v>
      </c>
      <c r="I1940" s="116">
        <v>0.63867678321584664</v>
      </c>
      <c r="J1940" s="116">
        <v>0.56865913904808996</v>
      </c>
      <c r="K1940" s="48">
        <v>0.847429098138476</v>
      </c>
      <c r="M1940" s="41">
        <v>938</v>
      </c>
      <c r="N1940" s="116" cm="1">
        <f t="array" ref="N1940:W1940">(TRANSPOSE(MMULT(幕後結果!$AB$37:$AK$46, TRANSPOSE(N939:W939))))</f>
        <v>1.5294545709492202</v>
      </c>
      <c r="O1940" s="116">
        <v>0.95792402054475378</v>
      </c>
      <c r="P1940" s="116">
        <v>0.2607190418389671</v>
      </c>
      <c r="Q1940" s="116">
        <v>-1.5089728019540818</v>
      </c>
      <c r="R1940" s="116">
        <v>-0.1325609521967816</v>
      </c>
      <c r="S1940" s="116">
        <v>-7.1759222181117077E-2</v>
      </c>
      <c r="T1940" s="116">
        <v>-0.28317758480953958</v>
      </c>
      <c r="U1940" s="116">
        <v>0.10567670117766248</v>
      </c>
      <c r="V1940" s="116">
        <v>-0.15169376199244156</v>
      </c>
      <c r="W1940" s="40">
        <v>1.0882957312327932</v>
      </c>
    </row>
    <row r="1941" spans="1:23" ht="19">
      <c r="A1941" s="85">
        <v>939</v>
      </c>
      <c r="B1941" s="116">
        <v>0.75384489906596963</v>
      </c>
      <c r="C1941" s="116">
        <v>0.462441287650456</v>
      </c>
      <c r="D1941" s="116">
        <v>0.43338083905017033</v>
      </c>
      <c r="E1941" s="116">
        <v>0.49578995364101486</v>
      </c>
      <c r="F1941" s="116">
        <v>0.16979384935531283</v>
      </c>
      <c r="G1941" s="116">
        <v>4.3746959465518209E-4</v>
      </c>
      <c r="H1941" s="116">
        <v>0.7615824443588608</v>
      </c>
      <c r="I1941" s="116">
        <v>0.3433449326956588</v>
      </c>
      <c r="J1941" s="116">
        <v>0.49863915871861053</v>
      </c>
      <c r="K1941" s="48">
        <v>6.2376337637173318E-2</v>
      </c>
      <c r="M1941" s="41">
        <v>939</v>
      </c>
      <c r="N1941" s="116" cm="1">
        <f t="array" ref="N1941:W1941">(TRANSPOSE(MMULT(幕後結果!$AB$37:$AK$46, TRANSPOSE(N940:W940))))</f>
        <v>0.65547743983415596</v>
      </c>
      <c r="O1941" s="116">
        <v>-0.80984510154763112</v>
      </c>
      <c r="P1941" s="116">
        <v>-1.3692972988477177</v>
      </c>
      <c r="Q1941" s="116">
        <v>-1.0909164873414681</v>
      </c>
      <c r="R1941" s="116">
        <v>0.1699364379066281</v>
      </c>
      <c r="S1941" s="116">
        <v>8.3672062605385011E-2</v>
      </c>
      <c r="T1941" s="116">
        <v>0.70868248872270934</v>
      </c>
      <c r="U1941" s="116">
        <v>0.42268228033447008</v>
      </c>
      <c r="V1941" s="116">
        <v>-1.2187831114756427</v>
      </c>
      <c r="W1941" s="40">
        <v>-1.0327583341020512</v>
      </c>
    </row>
    <row r="1942" spans="1:23" ht="19">
      <c r="A1942" s="85">
        <v>940</v>
      </c>
      <c r="B1942" s="116">
        <v>0.22360191884824498</v>
      </c>
      <c r="C1942" s="116">
        <v>0.8192352963137417</v>
      </c>
      <c r="D1942" s="116">
        <v>0.10207138685911432</v>
      </c>
      <c r="E1942" s="116">
        <v>0.43600865892022456</v>
      </c>
      <c r="F1942" s="116">
        <v>0.40071181745284501</v>
      </c>
      <c r="G1942" s="116">
        <v>0.1355392655929244</v>
      </c>
      <c r="H1942" s="116">
        <v>0.7757437848887061</v>
      </c>
      <c r="I1942" s="116">
        <v>0.68158744057845744</v>
      </c>
      <c r="J1942" s="116">
        <v>0.99118275242746789</v>
      </c>
      <c r="K1942" s="48">
        <v>0.78263563707160277</v>
      </c>
      <c r="M1942" s="41">
        <v>940</v>
      </c>
      <c r="N1942" s="116" cm="1">
        <f t="array" ref="N1942:W1942">(TRANSPOSE(MMULT(幕後結果!$AB$37:$AK$46, TRANSPOSE(N941:W941))))</f>
        <v>0.42182504842865604</v>
      </c>
      <c r="O1942" s="116">
        <v>-1.5308834438245094</v>
      </c>
      <c r="P1942" s="116">
        <v>-8.2746059546800504E-2</v>
      </c>
      <c r="Q1942" s="116">
        <v>0.45359562401964282</v>
      </c>
      <c r="R1942" s="116">
        <v>-0.3299981008002989</v>
      </c>
      <c r="S1942" s="116">
        <v>-0.46039243486082981</v>
      </c>
      <c r="T1942" s="116">
        <v>-8.5264617567418627E-2</v>
      </c>
      <c r="U1942" s="116">
        <v>-4.6914239213591724E-2</v>
      </c>
      <c r="V1942" s="116">
        <v>1.4388482856999747</v>
      </c>
      <c r="W1942" s="40">
        <v>-0.63448709134796155</v>
      </c>
    </row>
    <row r="1943" spans="1:23" ht="19">
      <c r="A1943" s="85">
        <v>941</v>
      </c>
      <c r="B1943" s="116">
        <v>0.88377770446534298</v>
      </c>
      <c r="C1943" s="116">
        <v>0.18043157868368853</v>
      </c>
      <c r="D1943" s="116">
        <v>0.90467068945197782</v>
      </c>
      <c r="E1943" s="116">
        <v>0.65013145684545148</v>
      </c>
      <c r="F1943" s="116">
        <v>0.24248870680205403</v>
      </c>
      <c r="G1943" s="116">
        <v>0.57148248616832986</v>
      </c>
      <c r="H1943" s="116">
        <v>4.5437283746438295E-2</v>
      </c>
      <c r="I1943" s="116">
        <v>0.40398912237861273</v>
      </c>
      <c r="J1943" s="116">
        <v>0.94677541178863689</v>
      </c>
      <c r="K1943" s="48">
        <v>0.59057843995967763</v>
      </c>
      <c r="M1943" s="41">
        <v>941</v>
      </c>
      <c r="N1943" s="116" cm="1">
        <f t="array" ref="N1943:W1943">(TRANSPOSE(MMULT(幕後結果!$AB$37:$AK$46, TRANSPOSE(N942:W942))))</f>
        <v>0.92205240678040667</v>
      </c>
      <c r="O1943" s="116">
        <v>-0.12355658745441739</v>
      </c>
      <c r="P1943" s="116">
        <v>1.0151044239123022</v>
      </c>
      <c r="Q1943" s="116">
        <v>-0.58656568837814793</v>
      </c>
      <c r="R1943" s="116">
        <v>-0.55721657123523238</v>
      </c>
      <c r="S1943" s="116">
        <v>-1.3086146687525737</v>
      </c>
      <c r="T1943" s="116">
        <v>0.54804498955168346</v>
      </c>
      <c r="U1943" s="116">
        <v>-0.9812061840449976</v>
      </c>
      <c r="V1943" s="116">
        <v>0.20191843791394193</v>
      </c>
      <c r="W1943" s="40">
        <v>-0.2959354703833138</v>
      </c>
    </row>
    <row r="1944" spans="1:23" ht="19">
      <c r="A1944" s="85">
        <v>942</v>
      </c>
      <c r="B1944" s="116">
        <v>0.11837983595049129</v>
      </c>
      <c r="C1944" s="116">
        <v>0.80134806546162829</v>
      </c>
      <c r="D1944" s="116">
        <v>0.48036792286783347</v>
      </c>
      <c r="E1944" s="116">
        <v>0.89094858560091272</v>
      </c>
      <c r="F1944" s="116">
        <v>0.8228694576985347</v>
      </c>
      <c r="G1944" s="116">
        <v>0.84155459564187729</v>
      </c>
      <c r="H1944" s="116">
        <v>0.75293669882400094</v>
      </c>
      <c r="I1944" s="116">
        <v>0.9059341667264702</v>
      </c>
      <c r="J1944" s="116">
        <v>0.18294475324146631</v>
      </c>
      <c r="K1944" s="48">
        <v>0.66036575609266768</v>
      </c>
      <c r="M1944" s="41">
        <v>942</v>
      </c>
      <c r="N1944" s="116" cm="1">
        <f t="array" ref="N1944:W1944">(TRANSPOSE(MMULT(幕後結果!$AB$37:$AK$46, TRANSPOSE(N943:W943))))</f>
        <v>0.49619631589898627</v>
      </c>
      <c r="O1944" s="116">
        <v>1.0314989710899656</v>
      </c>
      <c r="P1944" s="116">
        <v>0.71213724573288584</v>
      </c>
      <c r="Q1944" s="116">
        <v>8.3022686793343126E-2</v>
      </c>
      <c r="R1944" s="116">
        <v>2.3845657946218597</v>
      </c>
      <c r="S1944" s="116">
        <v>0.13581903579693122</v>
      </c>
      <c r="T1944" s="116">
        <v>0.42473811348291768</v>
      </c>
      <c r="U1944" s="116">
        <v>1.1237199983534558</v>
      </c>
      <c r="V1944" s="116">
        <v>1.4932489288763848</v>
      </c>
      <c r="W1944" s="40">
        <v>0.15568400373818619</v>
      </c>
    </row>
    <row r="1945" spans="1:23" ht="19">
      <c r="A1945" s="85">
        <v>943</v>
      </c>
      <c r="B1945" s="116">
        <v>0.94821040632774833</v>
      </c>
      <c r="C1945" s="116">
        <v>0.84396868717645068</v>
      </c>
      <c r="D1945" s="116">
        <v>0.62610339170223384</v>
      </c>
      <c r="E1945" s="116">
        <v>3.12364981031934E-2</v>
      </c>
      <c r="F1945" s="116">
        <v>0.92925798064912879</v>
      </c>
      <c r="G1945" s="116">
        <v>0.57242857792041457</v>
      </c>
      <c r="H1945" s="116">
        <v>0.42209490708185315</v>
      </c>
      <c r="I1945" s="116">
        <v>0.41629651265568945</v>
      </c>
      <c r="J1945" s="116">
        <v>0.84676783446059245</v>
      </c>
      <c r="K1945" s="48">
        <v>0.32275244807207915</v>
      </c>
      <c r="M1945" s="41">
        <v>943</v>
      </c>
      <c r="N1945" s="116" cm="1">
        <f t="array" ref="N1945:W1945">(TRANSPOSE(MMULT(幕後結果!$AB$37:$AK$46, TRANSPOSE(N944:W944))))</f>
        <v>1.2580073180724065</v>
      </c>
      <c r="O1945" s="116">
        <v>0.16111823843451645</v>
      </c>
      <c r="P1945" s="116">
        <v>-2.6954699298357698E-2</v>
      </c>
      <c r="Q1945" s="116">
        <v>1.2877553013808565</v>
      </c>
      <c r="R1945" s="116">
        <v>-0.22450021910431095</v>
      </c>
      <c r="S1945" s="116">
        <v>1.1348539089488472</v>
      </c>
      <c r="T1945" s="116">
        <v>0.87928493323080115</v>
      </c>
      <c r="U1945" s="116">
        <v>0.41239186198128874</v>
      </c>
      <c r="V1945" s="116">
        <v>0.23936182352769447</v>
      </c>
      <c r="W1945" s="40">
        <v>4.1972855316599111E-2</v>
      </c>
    </row>
    <row r="1946" spans="1:23" ht="19">
      <c r="A1946" s="85">
        <v>944</v>
      </c>
      <c r="B1946" s="116">
        <v>0.99039448316261924</v>
      </c>
      <c r="C1946" s="116">
        <v>0.94510447043584866</v>
      </c>
      <c r="D1946" s="116">
        <v>0.15450214481906532</v>
      </c>
      <c r="E1946" s="116">
        <v>2.0211355195251857E-2</v>
      </c>
      <c r="F1946" s="116">
        <v>0.53311007719198433</v>
      </c>
      <c r="G1946" s="116">
        <v>0.48258468102403085</v>
      </c>
      <c r="H1946" s="116">
        <v>0.4890440274236536</v>
      </c>
      <c r="I1946" s="116">
        <v>0.46023073503142498</v>
      </c>
      <c r="J1946" s="116">
        <v>0.12763688069412038</v>
      </c>
      <c r="K1946" s="48">
        <v>0.78957757096409442</v>
      </c>
      <c r="M1946" s="41">
        <v>944</v>
      </c>
      <c r="N1946" s="116" cm="1">
        <f t="array" ref="N1946:W1946">(TRANSPOSE(MMULT(幕後結果!$AB$37:$AK$46, TRANSPOSE(N945:W945))))</f>
        <v>-0.22819004786993657</v>
      </c>
      <c r="O1946" s="116">
        <v>1.1723063087244203</v>
      </c>
      <c r="P1946" s="116">
        <v>0.25585632510624212</v>
      </c>
      <c r="Q1946" s="116">
        <v>-0.70929213402397495</v>
      </c>
      <c r="R1946" s="116">
        <v>-9.5635210247872887E-2</v>
      </c>
      <c r="S1946" s="116">
        <v>-1.1669629442877196</v>
      </c>
      <c r="T1946" s="116">
        <v>-0.69871466967229023</v>
      </c>
      <c r="U1946" s="116">
        <v>-1.1024765851356579</v>
      </c>
      <c r="V1946" s="116">
        <v>-1.4226454584340482</v>
      </c>
      <c r="W1946" s="40">
        <v>-0.31666590840961573</v>
      </c>
    </row>
    <row r="1947" spans="1:23" ht="19">
      <c r="A1947" s="85">
        <v>945</v>
      </c>
      <c r="B1947" s="116">
        <v>0.16326670199040416</v>
      </c>
      <c r="C1947" s="116">
        <v>8.5822291288249364E-2</v>
      </c>
      <c r="D1947" s="116">
        <v>0.54074787125301915</v>
      </c>
      <c r="E1947" s="116">
        <v>0.89148219126819361</v>
      </c>
      <c r="F1947" s="116">
        <v>0.18806338111580256</v>
      </c>
      <c r="G1947" s="116">
        <v>0.47330342180880969</v>
      </c>
      <c r="H1947" s="116">
        <v>0.3654496229970563</v>
      </c>
      <c r="I1947" s="116">
        <v>0.15481726191257739</v>
      </c>
      <c r="J1947" s="116">
        <v>0.55667016090810462</v>
      </c>
      <c r="K1947" s="48">
        <v>0.30750640999749734</v>
      </c>
      <c r="M1947" s="41">
        <v>945</v>
      </c>
      <c r="N1947" s="116" cm="1">
        <f t="array" ref="N1947:W1947">(TRANSPOSE(MMULT(幕後結果!$AB$37:$AK$46, TRANSPOSE(N946:W946))))</f>
        <v>0.41221022700502719</v>
      </c>
      <c r="O1947" s="116">
        <v>-0.85431229999104419</v>
      </c>
      <c r="P1947" s="116">
        <v>-0.73705215295518178</v>
      </c>
      <c r="Q1947" s="116">
        <v>1.0279436249290619E-2</v>
      </c>
      <c r="R1947" s="116">
        <v>-0.29069188795339235</v>
      </c>
      <c r="S1947" s="116">
        <v>-1.0157886686524604</v>
      </c>
      <c r="T1947" s="116">
        <v>-1.8082830548832132</v>
      </c>
      <c r="U1947" s="116">
        <v>-0.3127146598749676</v>
      </c>
      <c r="V1947" s="116">
        <v>-1.3253773455500764</v>
      </c>
      <c r="W1947" s="40">
        <v>-0.21400746582681471</v>
      </c>
    </row>
    <row r="1948" spans="1:23" ht="19">
      <c r="A1948" s="85">
        <v>946</v>
      </c>
      <c r="B1948" s="116">
        <v>0.52002423880024828</v>
      </c>
      <c r="C1948" s="116">
        <v>0.78421453121876161</v>
      </c>
      <c r="D1948" s="116">
        <v>0.93569105693749188</v>
      </c>
      <c r="E1948" s="116">
        <v>0.30895908187965149</v>
      </c>
      <c r="F1948" s="116">
        <v>0.46445174641404874</v>
      </c>
      <c r="G1948" s="116">
        <v>0.47859675719478512</v>
      </c>
      <c r="H1948" s="116">
        <v>0.87876359894184186</v>
      </c>
      <c r="I1948" s="116">
        <v>0.40468648869135371</v>
      </c>
      <c r="J1948" s="116">
        <v>0.73292451384133139</v>
      </c>
      <c r="K1948" s="48">
        <v>0.46245641816280814</v>
      </c>
      <c r="M1948" s="41">
        <v>946</v>
      </c>
      <c r="N1948" s="116" cm="1">
        <f t="array" ref="N1948:W1948">(TRANSPOSE(MMULT(幕後結果!$AB$37:$AK$46, TRANSPOSE(N947:W947))))</f>
        <v>-0.21670074048192653</v>
      </c>
      <c r="O1948" s="116">
        <v>-1.0793827395250639</v>
      </c>
      <c r="P1948" s="116">
        <v>0.33885542071832714</v>
      </c>
      <c r="Q1948" s="116">
        <v>-0.69418054092404979</v>
      </c>
      <c r="R1948" s="116">
        <v>-1.3942578206572074</v>
      </c>
      <c r="S1948" s="116">
        <v>-1.5588713679226571</v>
      </c>
      <c r="T1948" s="116">
        <v>-0.30442634151155101</v>
      </c>
      <c r="U1948" s="116">
        <v>0.46723298026056947</v>
      </c>
      <c r="V1948" s="116">
        <v>0.65851170858233987</v>
      </c>
      <c r="W1948" s="40">
        <v>-0.85788848433004061</v>
      </c>
    </row>
    <row r="1949" spans="1:23" ht="19">
      <c r="A1949" s="85">
        <v>947</v>
      </c>
      <c r="B1949" s="116">
        <v>0.25786512731092626</v>
      </c>
      <c r="C1949" s="116">
        <v>0.42403934949404376</v>
      </c>
      <c r="D1949" s="116">
        <v>0.96583708687474967</v>
      </c>
      <c r="E1949" s="116">
        <v>0.53390981276660598</v>
      </c>
      <c r="F1949" s="116">
        <v>0.78888131829510644</v>
      </c>
      <c r="G1949" s="116">
        <v>1.7631213453949579E-2</v>
      </c>
      <c r="H1949" s="116">
        <v>0.11692620694632216</v>
      </c>
      <c r="I1949" s="116">
        <v>0.53457830960089225</v>
      </c>
      <c r="J1949" s="116">
        <v>0.27804271704083661</v>
      </c>
      <c r="K1949" s="48">
        <v>0.43351072525170409</v>
      </c>
      <c r="M1949" s="41">
        <v>947</v>
      </c>
      <c r="N1949" s="116" cm="1">
        <f t="array" ref="N1949:W1949">(TRANSPOSE(MMULT(幕後結果!$AB$37:$AK$46, TRANSPOSE(N948:W948))))</f>
        <v>-0.18506443388137031</v>
      </c>
      <c r="O1949" s="116">
        <v>-0.30622098939159798</v>
      </c>
      <c r="P1949" s="116">
        <v>-0.87896145418501148</v>
      </c>
      <c r="Q1949" s="116">
        <v>1.2214292912001972</v>
      </c>
      <c r="R1949" s="116">
        <v>-0.82351720125113903</v>
      </c>
      <c r="S1949" s="116">
        <v>-1.0795697706985203</v>
      </c>
      <c r="T1949" s="116">
        <v>-0.47825683869744146</v>
      </c>
      <c r="U1949" s="116">
        <v>-1.3476422007100928</v>
      </c>
      <c r="V1949" s="116">
        <v>-1.3281624593967187</v>
      </c>
      <c r="W1949" s="40">
        <v>-0.39646809314347481</v>
      </c>
    </row>
    <row r="1950" spans="1:23" ht="19">
      <c r="A1950" s="85">
        <v>948</v>
      </c>
      <c r="B1950" s="116">
        <v>0.50504757501631148</v>
      </c>
      <c r="C1950" s="116">
        <v>0.65226544785972607</v>
      </c>
      <c r="D1950" s="116">
        <v>0.44638857046797131</v>
      </c>
      <c r="E1950" s="116">
        <v>0.74722340422248834</v>
      </c>
      <c r="F1950" s="116">
        <v>0.72264916243854205</v>
      </c>
      <c r="G1950" s="116">
        <v>0.84243348145642849</v>
      </c>
      <c r="H1950" s="116">
        <v>0.22482006344884087</v>
      </c>
      <c r="I1950" s="116">
        <v>0.83535841193355886</v>
      </c>
      <c r="J1950" s="116">
        <v>0.91467516439681118</v>
      </c>
      <c r="K1950" s="48">
        <v>0.71250533611010414</v>
      </c>
      <c r="M1950" s="41">
        <v>948</v>
      </c>
      <c r="N1950" s="116" cm="1">
        <f t="array" ref="N1950:W1950">(TRANSPOSE(MMULT(幕後結果!$AB$37:$AK$46, TRANSPOSE(N949:W949))))</f>
        <v>-1.9632674179249938</v>
      </c>
      <c r="O1950" s="116">
        <v>-2.9177190487661129</v>
      </c>
      <c r="P1950" s="116">
        <v>-2.2546289964655188</v>
      </c>
      <c r="Q1950" s="116">
        <v>-2.0443329968906578</v>
      </c>
      <c r="R1950" s="116">
        <v>-1.7587385239203956</v>
      </c>
      <c r="S1950" s="116">
        <v>-2.1633672919803182</v>
      </c>
      <c r="T1950" s="116">
        <v>-1.3370298882404572</v>
      </c>
      <c r="U1950" s="116">
        <v>0.63642356365861419</v>
      </c>
      <c r="V1950" s="116">
        <v>-0.66543335994617014</v>
      </c>
      <c r="W1950" s="40">
        <v>-1.5269018035596424</v>
      </c>
    </row>
    <row r="1951" spans="1:23" ht="19">
      <c r="A1951" s="85">
        <v>949</v>
      </c>
      <c r="B1951" s="116">
        <v>0.34817564021141933</v>
      </c>
      <c r="C1951" s="116">
        <v>0.30812703135193065</v>
      </c>
      <c r="D1951" s="116">
        <v>0.32604254054811332</v>
      </c>
      <c r="E1951" s="116">
        <v>1.3255706806868828E-2</v>
      </c>
      <c r="F1951" s="116">
        <v>0.41283184436544307</v>
      </c>
      <c r="G1951" s="116">
        <v>0.58931135868201467</v>
      </c>
      <c r="H1951" s="116">
        <v>0.46356547885500077</v>
      </c>
      <c r="I1951" s="116">
        <v>0.66690054575734115</v>
      </c>
      <c r="J1951" s="116">
        <v>0.67382568693164702</v>
      </c>
      <c r="K1951" s="48">
        <v>8.0362189814219054E-2</v>
      </c>
      <c r="M1951" s="41">
        <v>949</v>
      </c>
      <c r="N1951" s="116" cm="1">
        <f t="array" ref="N1951:W1951">(TRANSPOSE(MMULT(幕後結果!$AB$37:$AK$46, TRANSPOSE(N950:W950))))</f>
        <v>0.89857919072081716</v>
      </c>
      <c r="O1951" s="116">
        <v>-0.15875848812130405</v>
      </c>
      <c r="P1951" s="116">
        <v>7.1941325961340508E-3</v>
      </c>
      <c r="Q1951" s="116">
        <v>-1.8695762117506121</v>
      </c>
      <c r="R1951" s="116">
        <v>-5.6505361913232979E-2</v>
      </c>
      <c r="S1951" s="116">
        <v>1.4250445404732983</v>
      </c>
      <c r="T1951" s="116">
        <v>-1.5902199209434351</v>
      </c>
      <c r="U1951" s="116">
        <v>-0.28008147206176737</v>
      </c>
      <c r="V1951" s="116">
        <v>-3.007377856360673</v>
      </c>
      <c r="W1951" s="40">
        <v>-0.46113089867018187</v>
      </c>
    </row>
    <row r="1952" spans="1:23" ht="19">
      <c r="A1952" s="85">
        <v>950</v>
      </c>
      <c r="B1952" s="116">
        <v>0.42053245982093546</v>
      </c>
      <c r="C1952" s="116">
        <v>0.69489856214270129</v>
      </c>
      <c r="D1952" s="116">
        <v>0.7054059917397637</v>
      </c>
      <c r="E1952" s="116">
        <v>0.73247322491767997</v>
      </c>
      <c r="F1952" s="116">
        <v>0.27276587027256882</v>
      </c>
      <c r="G1952" s="116">
        <v>0.21725639375237815</v>
      </c>
      <c r="H1952" s="116">
        <v>0.85223713980612281</v>
      </c>
      <c r="I1952" s="116">
        <v>0.30679001445575405</v>
      </c>
      <c r="J1952" s="116">
        <v>8.1333264435202501E-2</v>
      </c>
      <c r="K1952" s="48">
        <v>0.73946520014996109</v>
      </c>
      <c r="M1952" s="41">
        <v>950</v>
      </c>
      <c r="N1952" s="116" cm="1">
        <f t="array" ref="N1952:W1952">(TRANSPOSE(MMULT(幕後結果!$AB$37:$AK$46, TRANSPOSE(N951:W951))))</f>
        <v>0.84276791556458897</v>
      </c>
      <c r="O1952" s="116">
        <v>1.576372058411089</v>
      </c>
      <c r="P1952" s="116">
        <v>0.99021504825204365</v>
      </c>
      <c r="Q1952" s="116">
        <v>1.5851152889735534</v>
      </c>
      <c r="R1952" s="116">
        <v>1.2523836541089417</v>
      </c>
      <c r="S1952" s="116">
        <v>-9.5665522796813729E-2</v>
      </c>
      <c r="T1952" s="116">
        <v>-1.0707217401463938</v>
      </c>
      <c r="U1952" s="116">
        <v>1.4072066030407759</v>
      </c>
      <c r="V1952" s="116">
        <v>-0.32537667121190528</v>
      </c>
      <c r="W1952" s="40">
        <v>2.8413473608676862</v>
      </c>
    </row>
    <row r="1953" spans="1:23" ht="19">
      <c r="A1953" s="85">
        <v>951</v>
      </c>
      <c r="B1953" s="116">
        <v>0.26777480888962635</v>
      </c>
      <c r="C1953" s="116">
        <v>0.73988227593503475</v>
      </c>
      <c r="D1953" s="116">
        <v>0.87414226272121742</v>
      </c>
      <c r="E1953" s="116">
        <v>0.35110791701289656</v>
      </c>
      <c r="F1953" s="116">
        <v>0.37313325193849978</v>
      </c>
      <c r="G1953" s="116">
        <v>0.71744451866656611</v>
      </c>
      <c r="H1953" s="116">
        <v>0.40273477134783309</v>
      </c>
      <c r="I1953" s="116">
        <v>8.4776872361489453E-2</v>
      </c>
      <c r="J1953" s="116">
        <v>4.2421791974260437E-2</v>
      </c>
      <c r="K1953" s="48">
        <v>0.14518365611377249</v>
      </c>
      <c r="M1953" s="41">
        <v>951</v>
      </c>
      <c r="N1953" s="116" cm="1">
        <f t="array" ref="N1953:W1953">(TRANSPOSE(MMULT(幕後結果!$AB$37:$AK$46, TRANSPOSE(N952:W952))))</f>
        <v>-0.85856498122027791</v>
      </c>
      <c r="O1953" s="116">
        <v>-0.72698453045441491</v>
      </c>
      <c r="P1953" s="116">
        <v>-2.228801437178729E-2</v>
      </c>
      <c r="Q1953" s="116">
        <v>-0.13271845209644123</v>
      </c>
      <c r="R1953" s="116">
        <v>-2.4598465883686811</v>
      </c>
      <c r="S1953" s="116">
        <v>-0.33834616264783463</v>
      </c>
      <c r="T1953" s="116">
        <v>0.95672032559534137</v>
      </c>
      <c r="U1953" s="116">
        <v>-1.3984203696604898</v>
      </c>
      <c r="V1953" s="116">
        <v>1.6795054595576051</v>
      </c>
      <c r="W1953" s="40">
        <v>1.5643471732530831</v>
      </c>
    </row>
    <row r="1954" spans="1:23" ht="19">
      <c r="A1954" s="85">
        <v>952</v>
      </c>
      <c r="B1954" s="116">
        <v>0.54733614987044121</v>
      </c>
      <c r="C1954" s="116">
        <v>0.73813847073820815</v>
      </c>
      <c r="D1954" s="116">
        <v>1.5700109544576346E-2</v>
      </c>
      <c r="E1954" s="116">
        <v>0.59532394582560744</v>
      </c>
      <c r="F1954" s="116">
        <v>0.89354654307769077</v>
      </c>
      <c r="G1954" s="116">
        <v>0.25231858162179521</v>
      </c>
      <c r="H1954" s="116">
        <v>0.15815188830243798</v>
      </c>
      <c r="I1954" s="116">
        <v>0.70280179677340016</v>
      </c>
      <c r="J1954" s="116">
        <v>5.4278738890738865E-2</v>
      </c>
      <c r="K1954" s="48">
        <v>0.19804676231600027</v>
      </c>
      <c r="M1954" s="41">
        <v>952</v>
      </c>
      <c r="N1954" s="116" cm="1">
        <f t="array" ref="N1954:W1954">(TRANSPOSE(MMULT(幕後結果!$AB$37:$AK$46, TRANSPOSE(N953:W953))))</f>
        <v>-0.75173802865640293</v>
      </c>
      <c r="O1954" s="116">
        <v>-0.69208748102985873</v>
      </c>
      <c r="P1954" s="116">
        <v>-1.5035599071498735</v>
      </c>
      <c r="Q1954" s="116">
        <v>1.3454582111215401</v>
      </c>
      <c r="R1954" s="116">
        <v>-1.4394418565893858</v>
      </c>
      <c r="S1954" s="116">
        <v>-0.92708290179354402</v>
      </c>
      <c r="T1954" s="116">
        <v>0.77532179168580662</v>
      </c>
      <c r="U1954" s="116">
        <v>1.5854742266024764</v>
      </c>
      <c r="V1954" s="116">
        <v>7.0506903673473231E-2</v>
      </c>
      <c r="W1954" s="40">
        <v>0.27801436679992586</v>
      </c>
    </row>
    <row r="1955" spans="1:23" ht="19">
      <c r="A1955" s="85">
        <v>953</v>
      </c>
      <c r="B1955" s="116">
        <v>0.41437903096508388</v>
      </c>
      <c r="C1955" s="116">
        <v>0.49903972969910648</v>
      </c>
      <c r="D1955" s="116">
        <v>0.16242570005786083</v>
      </c>
      <c r="E1955" s="116">
        <v>0.13979438157985524</v>
      </c>
      <c r="F1955" s="116">
        <v>0.92787713513993797</v>
      </c>
      <c r="G1955" s="116">
        <v>0.72301631445902559</v>
      </c>
      <c r="H1955" s="116">
        <v>6.4382779033832715E-2</v>
      </c>
      <c r="I1955" s="116">
        <v>0.72823498690793342</v>
      </c>
      <c r="J1955" s="116">
        <v>0.4184966936811052</v>
      </c>
      <c r="K1955" s="48">
        <v>0.40622360116533929</v>
      </c>
      <c r="M1955" s="41">
        <v>953</v>
      </c>
      <c r="N1955" s="116" cm="1">
        <f t="array" ref="N1955:W1955">(TRANSPOSE(MMULT(幕後結果!$AB$37:$AK$46, TRANSPOSE(N954:W954))))</f>
        <v>-0.21184077438877569</v>
      </c>
      <c r="O1955" s="116">
        <v>7.0909601692491733E-2</v>
      </c>
      <c r="P1955" s="116">
        <v>-0.13009129853868787</v>
      </c>
      <c r="Q1955" s="116">
        <v>0.58217791732728574</v>
      </c>
      <c r="R1955" s="116">
        <v>-0.11025020254966827</v>
      </c>
      <c r="S1955" s="116">
        <v>1.3126064947050262</v>
      </c>
      <c r="T1955" s="116">
        <v>-0.83544567664839253</v>
      </c>
      <c r="U1955" s="116">
        <v>0.34680587971612786</v>
      </c>
      <c r="V1955" s="116">
        <v>0.53320781700924835</v>
      </c>
      <c r="W1955" s="40">
        <v>-0.68503948407388393</v>
      </c>
    </row>
    <row r="1956" spans="1:23" ht="19">
      <c r="A1956" s="85">
        <v>954</v>
      </c>
      <c r="B1956" s="116">
        <v>0.33809159276405643</v>
      </c>
      <c r="C1956" s="116">
        <v>0.13061266463410415</v>
      </c>
      <c r="D1956" s="116">
        <v>0.33220816773550221</v>
      </c>
      <c r="E1956" s="116">
        <v>0.67638366766031388</v>
      </c>
      <c r="F1956" s="116">
        <v>0.52493986267650872</v>
      </c>
      <c r="G1956" s="116">
        <v>0.94795001249556843</v>
      </c>
      <c r="H1956" s="116">
        <v>0.46180448310275879</v>
      </c>
      <c r="I1956" s="116">
        <v>0.64587140051385039</v>
      </c>
      <c r="J1956" s="116">
        <v>0.10023279707698829</v>
      </c>
      <c r="K1956" s="48">
        <v>0.14273495405052539</v>
      </c>
      <c r="M1956" s="41">
        <v>954</v>
      </c>
      <c r="N1956" s="116" cm="1">
        <f t="array" ref="N1956:W1956">(TRANSPOSE(MMULT(幕後結果!$AB$37:$AK$46, TRANSPOSE(N955:W955))))</f>
        <v>0.27867890079867369</v>
      </c>
      <c r="O1956" s="116">
        <v>0.144641813182322</v>
      </c>
      <c r="P1956" s="116">
        <v>-0.28786627499137152</v>
      </c>
      <c r="Q1956" s="116">
        <v>-9.922870223570851E-2</v>
      </c>
      <c r="R1956" s="116">
        <v>0.50813153528910315</v>
      </c>
      <c r="S1956" s="116">
        <v>6.7841361038134013E-2</v>
      </c>
      <c r="T1956" s="116">
        <v>0.55608280879447158</v>
      </c>
      <c r="U1956" s="116">
        <v>-0.14593338491797936</v>
      </c>
      <c r="V1956" s="116">
        <v>-1.8745872877727845E-2</v>
      </c>
      <c r="W1956" s="40">
        <v>0.79786974971187874</v>
      </c>
    </row>
    <row r="1957" spans="1:23" ht="19">
      <c r="A1957" s="85">
        <v>955</v>
      </c>
      <c r="B1957" s="116">
        <v>0.98918264487789531</v>
      </c>
      <c r="C1957" s="116">
        <v>0.87798749898370354</v>
      </c>
      <c r="D1957" s="116">
        <v>0.89454541116014985</v>
      </c>
      <c r="E1957" s="116">
        <v>0.41742666536650397</v>
      </c>
      <c r="F1957" s="116">
        <v>0.86696743505172802</v>
      </c>
      <c r="G1957" s="116">
        <v>0.96624372225086264</v>
      </c>
      <c r="H1957" s="116">
        <v>0.84459152221282463</v>
      </c>
      <c r="I1957" s="116">
        <v>0.91276259179101826</v>
      </c>
      <c r="J1957" s="116">
        <v>0.60600480043280047</v>
      </c>
      <c r="K1957" s="48">
        <v>0.24886293558328543</v>
      </c>
      <c r="M1957" s="41">
        <v>955</v>
      </c>
      <c r="N1957" s="116" cm="1">
        <f t="array" ref="N1957:W1957">(TRANSPOSE(MMULT(幕後結果!$AB$37:$AK$46, TRANSPOSE(N956:W956))))</f>
        <v>0.55531984767915943</v>
      </c>
      <c r="O1957" s="116">
        <v>0.46126658363992062</v>
      </c>
      <c r="P1957" s="116">
        <v>1.4154377590344178</v>
      </c>
      <c r="Q1957" s="116">
        <v>0.40911545027200252</v>
      </c>
      <c r="R1957" s="116">
        <v>-1.149801847400552</v>
      </c>
      <c r="S1957" s="116">
        <v>0.89432415590313319</v>
      </c>
      <c r="T1957" s="116">
        <v>2.8446699846139539E-3</v>
      </c>
      <c r="U1957" s="116">
        <v>-4.0199935426295658E-2</v>
      </c>
      <c r="V1957" s="116">
        <v>0.87710597505170862</v>
      </c>
      <c r="W1957" s="40">
        <v>0.13036733084470634</v>
      </c>
    </row>
    <row r="1958" spans="1:23" ht="19">
      <c r="A1958" s="85">
        <v>956</v>
      </c>
      <c r="B1958" s="116">
        <v>0.8518944763840659</v>
      </c>
      <c r="C1958" s="116">
        <v>0.33592917830959301</v>
      </c>
      <c r="D1958" s="116">
        <v>7.287963434713185E-2</v>
      </c>
      <c r="E1958" s="116">
        <v>0.60373796818637482</v>
      </c>
      <c r="F1958" s="116">
        <v>0.68671614511890788</v>
      </c>
      <c r="G1958" s="116">
        <v>0.21056722575986053</v>
      </c>
      <c r="H1958" s="116">
        <v>0.1571662669607452</v>
      </c>
      <c r="I1958" s="116">
        <v>0.24101235693871437</v>
      </c>
      <c r="J1958" s="116">
        <v>0.39054880932722513</v>
      </c>
      <c r="K1958" s="48">
        <v>0.99173332128760894</v>
      </c>
      <c r="M1958" s="41">
        <v>956</v>
      </c>
      <c r="N1958" s="116" cm="1">
        <f t="array" ref="N1958:W1958">(TRANSPOSE(MMULT(幕後結果!$AB$37:$AK$46, TRANSPOSE(N957:W957))))</f>
        <v>0.34683513654932907</v>
      </c>
      <c r="O1958" s="116">
        <v>-0.73994534575811155</v>
      </c>
      <c r="P1958" s="116">
        <v>-0.36421205466423778</v>
      </c>
      <c r="Q1958" s="116">
        <v>-0.81381988846101372</v>
      </c>
      <c r="R1958" s="116">
        <v>-0.66765419538189441</v>
      </c>
      <c r="S1958" s="116">
        <v>-0.78397090487291266</v>
      </c>
      <c r="T1958" s="116">
        <v>-0.67338324558078433</v>
      </c>
      <c r="U1958" s="116">
        <v>0.35754076754751302</v>
      </c>
      <c r="V1958" s="116">
        <v>-0.71105205900100332</v>
      </c>
      <c r="W1958" s="40">
        <v>-0.48415810031650564</v>
      </c>
    </row>
    <row r="1959" spans="1:23" ht="19">
      <c r="A1959" s="85">
        <v>957</v>
      </c>
      <c r="B1959" s="116">
        <v>0.94528037362479322</v>
      </c>
      <c r="C1959" s="116">
        <v>0.49313907985338701</v>
      </c>
      <c r="D1959" s="116">
        <v>0.20729030675528182</v>
      </c>
      <c r="E1959" s="116">
        <v>0.48793658706303988</v>
      </c>
      <c r="F1959" s="116">
        <v>0.85950273397640276</v>
      </c>
      <c r="G1959" s="116">
        <v>0.63309978348711904</v>
      </c>
      <c r="H1959" s="116">
        <v>0.10991746934340485</v>
      </c>
      <c r="I1959" s="116">
        <v>0.84225779995067662</v>
      </c>
      <c r="J1959" s="116">
        <v>0.16256850579184379</v>
      </c>
      <c r="K1959" s="48">
        <v>0.80234013745470922</v>
      </c>
      <c r="M1959" s="41">
        <v>957</v>
      </c>
      <c r="N1959" s="116" cm="1">
        <f t="array" ref="N1959:W1959">(TRANSPOSE(MMULT(幕後結果!$AB$37:$AK$46, TRANSPOSE(N958:W958))))</f>
        <v>-0.46024200520862779</v>
      </c>
      <c r="O1959" s="116">
        <v>0.35746586423730209</v>
      </c>
      <c r="P1959" s="116">
        <v>1.1008947625854766</v>
      </c>
      <c r="Q1959" s="116">
        <v>-1.0477160488037007</v>
      </c>
      <c r="R1959" s="116">
        <v>6.676477790274335E-2</v>
      </c>
      <c r="S1959" s="116">
        <v>-1.0236920962259883E-2</v>
      </c>
      <c r="T1959" s="116">
        <v>-0.22445631918335643</v>
      </c>
      <c r="U1959" s="116">
        <v>-1.4454007597233807</v>
      </c>
      <c r="V1959" s="116">
        <v>0.68458127658525281</v>
      </c>
      <c r="W1959" s="40">
        <v>-8.2701183573374304E-2</v>
      </c>
    </row>
    <row r="1960" spans="1:23" ht="19">
      <c r="A1960" s="85">
        <v>958</v>
      </c>
      <c r="B1960" s="116">
        <v>0.11255602419737842</v>
      </c>
      <c r="C1960" s="116">
        <v>6.4616412156747849E-2</v>
      </c>
      <c r="D1960" s="116">
        <v>0.73861841033687736</v>
      </c>
      <c r="E1960" s="116">
        <v>0.32510268800615894</v>
      </c>
      <c r="F1960" s="116">
        <v>0.50862557849346968</v>
      </c>
      <c r="G1960" s="116">
        <v>0.89954669860402725</v>
      </c>
      <c r="H1960" s="116">
        <v>0.86918541934680871</v>
      </c>
      <c r="I1960" s="116">
        <v>7.9296049613263753E-2</v>
      </c>
      <c r="J1960" s="116">
        <v>0.57860478573446938</v>
      </c>
      <c r="K1960" s="48">
        <v>0.59796824577275753</v>
      </c>
      <c r="M1960" s="41">
        <v>958</v>
      </c>
      <c r="N1960" s="116" cm="1">
        <f t="array" ref="N1960:W1960">(TRANSPOSE(MMULT(幕後結果!$AB$37:$AK$46, TRANSPOSE(N959:W959))))</f>
        <v>8.206981772417471E-2</v>
      </c>
      <c r="O1960" s="116">
        <v>-8.7493872539036205E-2</v>
      </c>
      <c r="P1960" s="116">
        <v>0.10241252507300388</v>
      </c>
      <c r="Q1960" s="116">
        <v>0.53366733752264239</v>
      </c>
      <c r="R1960" s="116">
        <v>1.056563321600642</v>
      </c>
      <c r="S1960" s="116">
        <v>-0.1186228738146905</v>
      </c>
      <c r="T1960" s="116">
        <v>7.3500477765838901E-2</v>
      </c>
      <c r="U1960" s="116">
        <v>0.71737660753691379</v>
      </c>
      <c r="V1960" s="116">
        <v>-0.24643008434966199</v>
      </c>
      <c r="W1960" s="40">
        <v>3.4543571738942624E-2</v>
      </c>
    </row>
    <row r="1961" spans="1:23" ht="19">
      <c r="A1961" s="85">
        <v>959</v>
      </c>
      <c r="B1961" s="116">
        <v>0.61626329760110821</v>
      </c>
      <c r="C1961" s="116">
        <v>0.48870766086029538</v>
      </c>
      <c r="D1961" s="116">
        <v>0.99340422138978401</v>
      </c>
      <c r="E1961" s="116">
        <v>0.27935373199509828</v>
      </c>
      <c r="F1961" s="116">
        <v>1.3455096101525177E-2</v>
      </c>
      <c r="G1961" s="116">
        <v>0.53495954608916385</v>
      </c>
      <c r="H1961" s="116">
        <v>0.74982286198931858</v>
      </c>
      <c r="I1961" s="116">
        <v>0.34059803403279942</v>
      </c>
      <c r="J1961" s="116">
        <v>0.92399073414488941</v>
      </c>
      <c r="K1961" s="48">
        <v>0.69043358113645126</v>
      </c>
      <c r="M1961" s="41">
        <v>959</v>
      </c>
      <c r="N1961" s="116" cm="1">
        <f t="array" ref="N1961:W1961">(TRANSPOSE(MMULT(幕後結果!$AB$37:$AK$46, TRANSPOSE(N960:W960))))</f>
        <v>1.237194964770244</v>
      </c>
      <c r="O1961" s="116">
        <v>0.89293904915818634</v>
      </c>
      <c r="P1961" s="116">
        <v>0.29693952255081424</v>
      </c>
      <c r="Q1961" s="116">
        <v>-0.2622442206801629</v>
      </c>
      <c r="R1961" s="116">
        <v>-1.2437357520145687E-2</v>
      </c>
      <c r="S1961" s="116">
        <v>-0.28873266166513356</v>
      </c>
      <c r="T1961" s="116">
        <v>1.1323713654339667</v>
      </c>
      <c r="U1961" s="116">
        <v>0.88612019909401685</v>
      </c>
      <c r="V1961" s="116">
        <v>-0.23797444949132984</v>
      </c>
      <c r="W1961" s="40">
        <v>0.42861838849183148</v>
      </c>
    </row>
    <row r="1962" spans="1:23" ht="19">
      <c r="A1962" s="85">
        <v>960</v>
      </c>
      <c r="B1962" s="116">
        <v>0.61173031724359994</v>
      </c>
      <c r="C1962" s="116">
        <v>0.55858808695819961</v>
      </c>
      <c r="D1962" s="116">
        <v>4.8267285972350749E-2</v>
      </c>
      <c r="E1962" s="116">
        <v>0.5407488851505815</v>
      </c>
      <c r="F1962" s="116">
        <v>0.86518432385985267</v>
      </c>
      <c r="G1962" s="116">
        <v>0.1625278669024075</v>
      </c>
      <c r="H1962" s="116">
        <v>0.94048018290009661</v>
      </c>
      <c r="I1962" s="116">
        <v>0.44310576089531906</v>
      </c>
      <c r="J1962" s="116">
        <v>0.68568993111830889</v>
      </c>
      <c r="K1962" s="48">
        <v>0.10124628318465279</v>
      </c>
      <c r="M1962" s="41">
        <v>960</v>
      </c>
      <c r="N1962" s="116" cm="1">
        <f t="array" ref="N1962:W1962">(TRANSPOSE(MMULT(幕後結果!$AB$37:$AK$46, TRANSPOSE(N961:W961))))</f>
        <v>5.8014073785046055E-2</v>
      </c>
      <c r="O1962" s="116">
        <v>-1.0322927707232263</v>
      </c>
      <c r="P1962" s="116">
        <v>1.2612210662312486</v>
      </c>
      <c r="Q1962" s="116">
        <v>0.7596957391644088</v>
      </c>
      <c r="R1962" s="116">
        <v>0.28016293725441554</v>
      </c>
      <c r="S1962" s="116">
        <v>0.78827603486566333</v>
      </c>
      <c r="T1962" s="116">
        <v>-2.3453256908798568</v>
      </c>
      <c r="U1962" s="116">
        <v>1.6469125477561197</v>
      </c>
      <c r="V1962" s="116">
        <v>3.1116818464401841E-2</v>
      </c>
      <c r="W1962" s="40">
        <v>0.65381182513187064</v>
      </c>
    </row>
    <row r="1963" spans="1:23" ht="19">
      <c r="A1963" s="85">
        <v>961</v>
      </c>
      <c r="B1963" s="116">
        <v>0.46962338256153213</v>
      </c>
      <c r="C1963" s="116">
        <v>0.24280435902193287</v>
      </c>
      <c r="D1963" s="116">
        <v>0.6225595660989891</v>
      </c>
      <c r="E1963" s="116">
        <v>0.57829861488255707</v>
      </c>
      <c r="F1963" s="116">
        <v>0.82764668875379255</v>
      </c>
      <c r="G1963" s="116">
        <v>0.19392108343839243</v>
      </c>
      <c r="H1963" s="116">
        <v>6.956631678336711E-3</v>
      </c>
      <c r="I1963" s="116">
        <v>0.63397972277157089</v>
      </c>
      <c r="J1963" s="116">
        <v>0.33607199406642208</v>
      </c>
      <c r="K1963" s="48">
        <v>0.98357753311337848</v>
      </c>
      <c r="M1963" s="41">
        <v>961</v>
      </c>
      <c r="N1963" s="116" cm="1">
        <f t="array" ref="N1963:W1963">(TRANSPOSE(MMULT(幕後結果!$AB$37:$AK$46, TRANSPOSE(N962:W962))))</f>
        <v>0.50025707884130644</v>
      </c>
      <c r="O1963" s="116">
        <v>-1.431139469450307</v>
      </c>
      <c r="P1963" s="116">
        <v>-0.55287719834453664</v>
      </c>
      <c r="Q1963" s="116">
        <v>-0.37774491733003918</v>
      </c>
      <c r="R1963" s="116">
        <v>-1.504976187899743</v>
      </c>
      <c r="S1963" s="116">
        <v>-0.63533682786579782</v>
      </c>
      <c r="T1963" s="116">
        <v>-0.81375198979080654</v>
      </c>
      <c r="U1963" s="116">
        <v>-0.78048524722838697</v>
      </c>
      <c r="V1963" s="116">
        <v>-0.74778522579085827</v>
      </c>
      <c r="W1963" s="40">
        <v>-0.5912272259692104</v>
      </c>
    </row>
    <row r="1964" spans="1:23" ht="19">
      <c r="A1964" s="85">
        <v>962</v>
      </c>
      <c r="B1964" s="116">
        <v>0.32509570962079315</v>
      </c>
      <c r="C1964" s="116">
        <v>2.7312321358906155E-2</v>
      </c>
      <c r="D1964" s="116">
        <v>0.62462269570618512</v>
      </c>
      <c r="E1964" s="116">
        <v>0.90848696494728531</v>
      </c>
      <c r="F1964" s="116">
        <v>0.4990125146592348</v>
      </c>
      <c r="G1964" s="116">
        <v>0.88769197528959287</v>
      </c>
      <c r="H1964" s="116">
        <v>0.69638967980435806</v>
      </c>
      <c r="I1964" s="116">
        <v>3.0197833834989085E-2</v>
      </c>
      <c r="J1964" s="116">
        <v>0.23858374094293078</v>
      </c>
      <c r="K1964" s="48">
        <v>0.23649110164897569</v>
      </c>
      <c r="M1964" s="41">
        <v>962</v>
      </c>
      <c r="N1964" s="116" cm="1">
        <f t="array" ref="N1964:W1964">(TRANSPOSE(MMULT(幕後結果!$AB$37:$AK$46, TRANSPOSE(N963:W963))))</f>
        <v>-1.1633449197040884</v>
      </c>
      <c r="O1964" s="116">
        <v>-0.32155177677864222</v>
      </c>
      <c r="P1964" s="116">
        <v>-1.7428021368421636</v>
      </c>
      <c r="Q1964" s="116">
        <v>-1.8245501900640719</v>
      </c>
      <c r="R1964" s="116">
        <v>-0.43082700683001218</v>
      </c>
      <c r="S1964" s="116">
        <v>-0.89768964128135886</v>
      </c>
      <c r="T1964" s="116">
        <v>-0.68009230535368648</v>
      </c>
      <c r="U1964" s="116">
        <v>-2.071155901354782</v>
      </c>
      <c r="V1964" s="116">
        <v>-0.56782709007656029</v>
      </c>
      <c r="W1964" s="40">
        <v>-0.82256334531093456</v>
      </c>
    </row>
    <row r="1965" spans="1:23" ht="19">
      <c r="A1965" s="85">
        <v>963</v>
      </c>
      <c r="B1965" s="116">
        <v>3.815831249322077E-2</v>
      </c>
      <c r="C1965" s="116">
        <v>0.1308178918805607</v>
      </c>
      <c r="D1965" s="116">
        <v>0.59134323976073744</v>
      </c>
      <c r="E1965" s="116">
        <v>0.942917203957643</v>
      </c>
      <c r="F1965" s="116">
        <v>0.15818847310837159</v>
      </c>
      <c r="G1965" s="116">
        <v>0.47971347572574707</v>
      </c>
      <c r="H1965" s="116">
        <v>0.39790159884345844</v>
      </c>
      <c r="I1965" s="116">
        <v>0.64333661023972266</v>
      </c>
      <c r="J1965" s="116">
        <v>0.31312192141327788</v>
      </c>
      <c r="K1965" s="48">
        <v>0.73152808308864303</v>
      </c>
      <c r="M1965" s="41">
        <v>963</v>
      </c>
      <c r="N1965" s="116" cm="1">
        <f t="array" ref="N1965:W1965">(TRANSPOSE(MMULT(幕後結果!$AB$37:$AK$46, TRANSPOSE(N964:W964))))</f>
        <v>0.46523397949397793</v>
      </c>
      <c r="O1965" s="116">
        <v>-0.87632833630693197</v>
      </c>
      <c r="P1965" s="116">
        <v>-5.709581879678155E-2</v>
      </c>
      <c r="Q1965" s="116">
        <v>0.51857104078721294</v>
      </c>
      <c r="R1965" s="116">
        <v>-0.17320436369277645</v>
      </c>
      <c r="S1965" s="116">
        <v>1.0674733811717836</v>
      </c>
      <c r="T1965" s="116">
        <v>-0.43835169423547499</v>
      </c>
      <c r="U1965" s="116">
        <v>-0.17117794777882112</v>
      </c>
      <c r="V1965" s="116">
        <v>-0.12769717494356883</v>
      </c>
      <c r="W1965" s="40">
        <v>-0.75264203759570492</v>
      </c>
    </row>
    <row r="1966" spans="1:23" ht="19">
      <c r="A1966" s="85">
        <v>964</v>
      </c>
      <c r="B1966" s="116">
        <v>0.65877256274195628</v>
      </c>
      <c r="C1966" s="116">
        <v>0.94305815977627105</v>
      </c>
      <c r="D1966" s="116">
        <v>0.61106774886297233</v>
      </c>
      <c r="E1966" s="116">
        <v>0.13479197586294855</v>
      </c>
      <c r="F1966" s="116">
        <v>0.96352628910959903</v>
      </c>
      <c r="G1966" s="116">
        <v>0.54401530010340449</v>
      </c>
      <c r="H1966" s="116">
        <v>0.95924605160008314</v>
      </c>
      <c r="I1966" s="116">
        <v>0.87371197589119376</v>
      </c>
      <c r="J1966" s="116">
        <v>0.44023964286738315</v>
      </c>
      <c r="K1966" s="48">
        <v>0.11575809528512249</v>
      </c>
      <c r="M1966" s="41">
        <v>964</v>
      </c>
      <c r="N1966" s="116" cm="1">
        <f t="array" ref="N1966:W1966">(TRANSPOSE(MMULT(幕後結果!$AB$37:$AK$46, TRANSPOSE(N965:W965))))</f>
        <v>0.53337437163287138</v>
      </c>
      <c r="O1966" s="116">
        <v>-2.3790728754257806E-2</v>
      </c>
      <c r="P1966" s="116">
        <v>0.25948113657724003</v>
      </c>
      <c r="Q1966" s="116">
        <v>0.58674063780350005</v>
      </c>
      <c r="R1966" s="116">
        <v>0.98555887225613903</v>
      </c>
      <c r="S1966" s="116">
        <v>1.3620869713684123</v>
      </c>
      <c r="T1966" s="116">
        <v>-3.5661400235617507E-2</v>
      </c>
      <c r="U1966" s="116">
        <v>-0.14628576523965536</v>
      </c>
      <c r="V1966" s="116">
        <v>-0.67041725961024656</v>
      </c>
      <c r="W1966" s="40">
        <v>2.0126245896713844</v>
      </c>
    </row>
    <row r="1967" spans="1:23" ht="19">
      <c r="A1967" s="85">
        <v>965</v>
      </c>
      <c r="B1967" s="116">
        <v>0.23567529681587795</v>
      </c>
      <c r="C1967" s="116">
        <v>0.65482407639081885</v>
      </c>
      <c r="D1967" s="116">
        <v>0.85684794294856514</v>
      </c>
      <c r="E1967" s="116">
        <v>9.8326613865222789E-3</v>
      </c>
      <c r="F1967" s="116">
        <v>0.90976067514620751</v>
      </c>
      <c r="G1967" s="116">
        <v>0.83439188754798588</v>
      </c>
      <c r="H1967" s="116">
        <v>0.53782013668904693</v>
      </c>
      <c r="I1967" s="116">
        <v>0.56304868870412905</v>
      </c>
      <c r="J1967" s="116">
        <v>0.86466761013247506</v>
      </c>
      <c r="K1967" s="48">
        <v>0.56127940719031355</v>
      </c>
      <c r="M1967" s="41">
        <v>965</v>
      </c>
      <c r="N1967" s="116" cm="1">
        <f t="array" ref="N1967:W1967">(TRANSPOSE(MMULT(幕後結果!$AB$37:$AK$46, TRANSPOSE(N966:W966))))</f>
        <v>0.19375037513748494</v>
      </c>
      <c r="O1967" s="116">
        <v>-0.12250532095342388</v>
      </c>
      <c r="P1967" s="116">
        <v>0.26044080728320146</v>
      </c>
      <c r="Q1967" s="116">
        <v>1.8110473265897158</v>
      </c>
      <c r="R1967" s="116">
        <v>0.10800661959765356</v>
      </c>
      <c r="S1967" s="116">
        <v>0.4569333646325292</v>
      </c>
      <c r="T1967" s="116">
        <v>0.25223172576761438</v>
      </c>
      <c r="U1967" s="116">
        <v>0.30881452819531685</v>
      </c>
      <c r="V1967" s="116">
        <v>1.2689210118352883</v>
      </c>
      <c r="W1967" s="40">
        <v>1.6839075252234128</v>
      </c>
    </row>
    <row r="1968" spans="1:23" ht="19">
      <c r="A1968" s="85">
        <v>966</v>
      </c>
      <c r="B1968" s="116">
        <v>0.62618780265726892</v>
      </c>
      <c r="C1968" s="116">
        <v>0.690870531500414</v>
      </c>
      <c r="D1968" s="116">
        <v>0.68440319683766782</v>
      </c>
      <c r="E1968" s="116">
        <v>0.78774083013322294</v>
      </c>
      <c r="F1968" s="116">
        <v>0.40936459715006346</v>
      </c>
      <c r="G1968" s="116">
        <v>0.71554033976074627</v>
      </c>
      <c r="H1968" s="116">
        <v>0.909981510850016</v>
      </c>
      <c r="I1968" s="116">
        <v>0.38164292086601526</v>
      </c>
      <c r="J1968" s="116">
        <v>0.71227683218002769</v>
      </c>
      <c r="K1968" s="48">
        <v>0.60897307317260108</v>
      </c>
      <c r="M1968" s="41">
        <v>966</v>
      </c>
      <c r="N1968" s="116" cm="1">
        <f t="array" ref="N1968:W1968">(TRANSPOSE(MMULT(幕後結果!$AB$37:$AK$46, TRANSPOSE(N967:W967))))</f>
        <v>0.63377401540060996</v>
      </c>
      <c r="O1968" s="116">
        <v>0.49214569312167289</v>
      </c>
      <c r="P1968" s="116">
        <v>1.1302396886753763</v>
      </c>
      <c r="Q1968" s="116">
        <v>-1.4067774011400607</v>
      </c>
      <c r="R1968" s="116">
        <v>-0.27327002837126613</v>
      </c>
      <c r="S1968" s="116">
        <v>-0.17784681605153663</v>
      </c>
      <c r="T1968" s="116">
        <v>0.39549398024113003</v>
      </c>
      <c r="U1968" s="116">
        <v>0.54454450859375769</v>
      </c>
      <c r="V1968" s="116">
        <v>6.5098155757970191E-2</v>
      </c>
      <c r="W1968" s="40">
        <v>8.9697789763072189E-2</v>
      </c>
    </row>
    <row r="1969" spans="1:23" ht="19">
      <c r="A1969" s="85">
        <v>967</v>
      </c>
      <c r="B1969" s="116">
        <v>0.86732059158903785</v>
      </c>
      <c r="C1969" s="116">
        <v>0.22231057289227607</v>
      </c>
      <c r="D1969" s="116">
        <v>0.88836024399477043</v>
      </c>
      <c r="E1969" s="116">
        <v>0.2017776205207682</v>
      </c>
      <c r="F1969" s="116">
        <v>0.38275745290806196</v>
      </c>
      <c r="G1969" s="116">
        <v>0.44936592391050612</v>
      </c>
      <c r="H1969" s="116">
        <v>0.16618197974569693</v>
      </c>
      <c r="I1969" s="116">
        <v>9.175191006528105E-2</v>
      </c>
      <c r="J1969" s="116">
        <v>0.82697341428641069</v>
      </c>
      <c r="K1969" s="48">
        <v>0.64055799760275001</v>
      </c>
      <c r="M1969" s="41">
        <v>967</v>
      </c>
      <c r="N1969" s="116" cm="1">
        <f t="array" ref="N1969:W1969">(TRANSPOSE(MMULT(幕後結果!$AB$37:$AK$46, TRANSPOSE(N968:W968))))</f>
        <v>5.7545737089927211E-2</v>
      </c>
      <c r="O1969" s="116">
        <v>0.36429343253411256</v>
      </c>
      <c r="P1969" s="116">
        <v>-0.39863322232996012</v>
      </c>
      <c r="Q1969" s="116">
        <v>-0.42535660799467129</v>
      </c>
      <c r="R1969" s="116">
        <v>-0.83910574471787203</v>
      </c>
      <c r="S1969" s="116">
        <v>0.10592410303678931</v>
      </c>
      <c r="T1969" s="116">
        <v>-0.25560326374400583</v>
      </c>
      <c r="U1969" s="116">
        <v>-0.10287762913954934</v>
      </c>
      <c r="V1969" s="116">
        <v>0.16063395248487114</v>
      </c>
      <c r="W1969" s="40">
        <v>1.2711978418686654E-2</v>
      </c>
    </row>
    <row r="1970" spans="1:23" ht="19">
      <c r="A1970" s="85">
        <v>968</v>
      </c>
      <c r="B1970" s="116">
        <v>0.56014240401863957</v>
      </c>
      <c r="C1970" s="116">
        <v>0.54001355425654141</v>
      </c>
      <c r="D1970" s="116">
        <v>0.5922013127661796</v>
      </c>
      <c r="E1970" s="116">
        <v>0.51361740115335652</v>
      </c>
      <c r="F1970" s="116">
        <v>2.8802416558213473E-2</v>
      </c>
      <c r="G1970" s="116">
        <v>0.50262486762838243</v>
      </c>
      <c r="H1970" s="116">
        <v>0.30981051905969537</v>
      </c>
      <c r="I1970" s="116">
        <v>6.6891350430117846E-2</v>
      </c>
      <c r="J1970" s="116">
        <v>0.39416919604733458</v>
      </c>
      <c r="K1970" s="48">
        <v>0.91973678717749219</v>
      </c>
      <c r="M1970" s="41">
        <v>968</v>
      </c>
      <c r="N1970" s="116" cm="1">
        <f t="array" ref="N1970:W1970">(TRANSPOSE(MMULT(幕後結果!$AB$37:$AK$46, TRANSPOSE(N969:W969))))</f>
        <v>-1.5583345051871518</v>
      </c>
      <c r="O1970" s="116">
        <v>1.1813225010098756</v>
      </c>
      <c r="P1970" s="116">
        <v>0.42010142916499971</v>
      </c>
      <c r="Q1970" s="116">
        <v>0.72242650307188527</v>
      </c>
      <c r="R1970" s="116">
        <v>0.23099999851691477</v>
      </c>
      <c r="S1970" s="116">
        <v>0.84024250352974317</v>
      </c>
      <c r="T1970" s="116">
        <v>-0.41919076140595302</v>
      </c>
      <c r="U1970" s="116">
        <v>-2.7093816007550879</v>
      </c>
      <c r="V1970" s="116">
        <v>0.96806489294775966</v>
      </c>
      <c r="W1970" s="40">
        <v>-0.19999378810211499</v>
      </c>
    </row>
    <row r="1971" spans="1:23" ht="19">
      <c r="A1971" s="85">
        <v>969</v>
      </c>
      <c r="B1971" s="116">
        <v>0.83340508408423841</v>
      </c>
      <c r="C1971" s="116">
        <v>0.6059570067356288</v>
      </c>
      <c r="D1971" s="116">
        <v>0.22254652862503299</v>
      </c>
      <c r="E1971" s="116">
        <v>0.42618484005599844</v>
      </c>
      <c r="F1971" s="116">
        <v>2.7364398287683001E-2</v>
      </c>
      <c r="G1971" s="116">
        <v>0.15587841611200393</v>
      </c>
      <c r="H1971" s="116">
        <v>0.44781316680281646</v>
      </c>
      <c r="I1971" s="116">
        <v>0.67814254633970505</v>
      </c>
      <c r="J1971" s="116">
        <v>0.43930812706783251</v>
      </c>
      <c r="K1971" s="48">
        <v>0.44676192591172903</v>
      </c>
      <c r="M1971" s="41">
        <v>969</v>
      </c>
      <c r="N1971" s="116" cm="1">
        <f t="array" ref="N1971:W1971">(TRANSPOSE(MMULT(幕後結果!$AB$37:$AK$46, TRANSPOSE(N970:W970))))</f>
        <v>1.584403502346537</v>
      </c>
      <c r="O1971" s="116">
        <v>1.4006872439586</v>
      </c>
      <c r="P1971" s="116">
        <v>0.95207442601200198</v>
      </c>
      <c r="Q1971" s="116">
        <v>1.7239605228904622</v>
      </c>
      <c r="R1971" s="116">
        <v>1.3375783851652359</v>
      </c>
      <c r="S1971" s="116">
        <v>0.23607458432063089</v>
      </c>
      <c r="T1971" s="116">
        <v>1.5039757529270177</v>
      </c>
      <c r="U1971" s="116">
        <v>1.8886206023517054</v>
      </c>
      <c r="V1971" s="116">
        <v>0.91880197142024733</v>
      </c>
      <c r="W1971" s="40">
        <v>0.95877345691851013</v>
      </c>
    </row>
    <row r="1972" spans="1:23" ht="19">
      <c r="A1972" s="85">
        <v>970</v>
      </c>
      <c r="B1972" s="116">
        <v>8.5837452368349387E-2</v>
      </c>
      <c r="C1972" s="116">
        <v>0.27290853575092044</v>
      </c>
      <c r="D1972" s="116">
        <v>0.82968431795891662</v>
      </c>
      <c r="E1972" s="116">
        <v>0.9588308949371076</v>
      </c>
      <c r="F1972" s="116">
        <v>0.42881471234576529</v>
      </c>
      <c r="G1972" s="116">
        <v>2.6086355258524652E-2</v>
      </c>
      <c r="H1972" s="116">
        <v>9.01602687629941E-2</v>
      </c>
      <c r="I1972" s="116">
        <v>0.72615041001163427</v>
      </c>
      <c r="J1972" s="116">
        <v>0.93454226628363446</v>
      </c>
      <c r="K1972" s="48">
        <v>0.59771676509814897</v>
      </c>
      <c r="M1972" s="41">
        <v>970</v>
      </c>
      <c r="N1972" s="116" cm="1">
        <f t="array" ref="N1972:W1972">(TRANSPOSE(MMULT(幕後結果!$AB$37:$AK$46, TRANSPOSE(N971:W971))))</f>
        <v>-0.27268387813389972</v>
      </c>
      <c r="O1972" s="116">
        <v>-1.438198509980172</v>
      </c>
      <c r="P1972" s="116">
        <v>-1.6150800614134115</v>
      </c>
      <c r="Q1972" s="116">
        <v>-1.1157923755765862</v>
      </c>
      <c r="R1972" s="116">
        <v>-0.1772519522852225</v>
      </c>
      <c r="S1972" s="116">
        <v>-0.78905575934187466</v>
      </c>
      <c r="T1972" s="116">
        <v>-0.59197499744282644</v>
      </c>
      <c r="U1972" s="116">
        <v>-9.218902858316777E-2</v>
      </c>
      <c r="V1972" s="116">
        <v>-0.57366917839043385</v>
      </c>
      <c r="W1972" s="40">
        <v>0.75616182680760335</v>
      </c>
    </row>
    <row r="1973" spans="1:23" ht="19">
      <c r="A1973" s="85">
        <v>971</v>
      </c>
      <c r="B1973" s="116">
        <v>5.6302619627004002E-2</v>
      </c>
      <c r="C1973" s="116">
        <v>0.40018333647541926</v>
      </c>
      <c r="D1973" s="116">
        <v>0.88808989952425099</v>
      </c>
      <c r="E1973" s="116">
        <v>0.39063881822496649</v>
      </c>
      <c r="F1973" s="116">
        <v>0.52763432038119951</v>
      </c>
      <c r="G1973" s="116">
        <v>0.68917711917831093</v>
      </c>
      <c r="H1973" s="116">
        <v>0.16758679121688136</v>
      </c>
      <c r="I1973" s="116">
        <v>0.93163540714942261</v>
      </c>
      <c r="J1973" s="116">
        <v>0.82280414584722883</v>
      </c>
      <c r="K1973" s="48">
        <v>0.12340326205718122</v>
      </c>
      <c r="M1973" s="41">
        <v>971</v>
      </c>
      <c r="N1973" s="116" cm="1">
        <f t="array" ref="N1973:W1973">(TRANSPOSE(MMULT(幕後結果!$AB$37:$AK$46, TRANSPOSE(N972:W972))))</f>
        <v>0.54873621425950103</v>
      </c>
      <c r="O1973" s="116">
        <v>-0.48560142406451023</v>
      </c>
      <c r="P1973" s="116">
        <v>-0.25842128372845591</v>
      </c>
      <c r="Q1973" s="116">
        <v>-0.57649917852297694</v>
      </c>
      <c r="R1973" s="116">
        <v>-1.1346435802080204</v>
      </c>
      <c r="S1973" s="116">
        <v>0.17169829090387767</v>
      </c>
      <c r="T1973" s="116">
        <v>-1.5435860687758449</v>
      </c>
      <c r="U1973" s="116">
        <v>-0.97328079286912195</v>
      </c>
      <c r="V1973" s="116">
        <v>-0.53158367496648062</v>
      </c>
      <c r="W1973" s="40">
        <v>-0.46993331259906895</v>
      </c>
    </row>
    <row r="1974" spans="1:23" ht="19">
      <c r="A1974" s="85">
        <v>972</v>
      </c>
      <c r="B1974" s="116">
        <v>0.6073522788507717</v>
      </c>
      <c r="C1974" s="116">
        <v>0.54587488990957622</v>
      </c>
      <c r="D1974" s="116">
        <v>0.2677202960322278</v>
      </c>
      <c r="E1974" s="116">
        <v>0.38679696166060684</v>
      </c>
      <c r="F1974" s="116">
        <v>4.2256364146550762E-2</v>
      </c>
      <c r="G1974" s="116">
        <v>0.65466210953045056</v>
      </c>
      <c r="H1974" s="116">
        <v>0.765760672302507</v>
      </c>
      <c r="I1974" s="116">
        <v>0.36794017834389048</v>
      </c>
      <c r="J1974" s="116">
        <v>0.80971824498414691</v>
      </c>
      <c r="K1974" s="48">
        <v>0.34953202446132381</v>
      </c>
      <c r="M1974" s="41">
        <v>972</v>
      </c>
      <c r="N1974" s="116" cm="1">
        <f t="array" ref="N1974:W1974">(TRANSPOSE(MMULT(幕後結果!$AB$37:$AK$46, TRANSPOSE(N973:W973))))</f>
        <v>-1.7408871246266977</v>
      </c>
      <c r="O1974" s="116">
        <v>-1.3156888592484517</v>
      </c>
      <c r="P1974" s="116">
        <v>-1.0982863698573984</v>
      </c>
      <c r="Q1974" s="116">
        <v>0.55517200119159404</v>
      </c>
      <c r="R1974" s="116">
        <v>-4.9215886035807899E-2</v>
      </c>
      <c r="S1974" s="116">
        <v>0.83636167987263021</v>
      </c>
      <c r="T1974" s="116">
        <v>0.35858667670688499</v>
      </c>
      <c r="U1974" s="116">
        <v>0.61656372015100658</v>
      </c>
      <c r="V1974" s="116">
        <v>0.52665272722940748</v>
      </c>
      <c r="W1974" s="40">
        <v>-0.88402677949661779</v>
      </c>
    </row>
    <row r="1975" spans="1:23" ht="19">
      <c r="A1975" s="85">
        <v>973</v>
      </c>
      <c r="B1975" s="116">
        <v>0.8420767618360796</v>
      </c>
      <c r="C1975" s="116">
        <v>0.46672604021058128</v>
      </c>
      <c r="D1975" s="116">
        <v>0.40743992001923157</v>
      </c>
      <c r="E1975" s="116">
        <v>0.36524201311344351</v>
      </c>
      <c r="F1975" s="116">
        <v>0.67391817768387674</v>
      </c>
      <c r="G1975" s="116">
        <v>0.19768226074093986</v>
      </c>
      <c r="H1975" s="116">
        <v>0.84245560116923301</v>
      </c>
      <c r="I1975" s="116">
        <v>0.20759469498843397</v>
      </c>
      <c r="J1975" s="116">
        <v>0.91015640399916498</v>
      </c>
      <c r="K1975" s="48">
        <v>0.79899409589757386</v>
      </c>
      <c r="M1975" s="41">
        <v>973</v>
      </c>
      <c r="N1975" s="116" cm="1">
        <f t="array" ref="N1975:W1975">(TRANSPOSE(MMULT(幕後結果!$AB$37:$AK$46, TRANSPOSE(N974:W974))))</f>
        <v>-0.11253687125433776</v>
      </c>
      <c r="O1975" s="116">
        <v>-0.89494932869867494</v>
      </c>
      <c r="P1975" s="116">
        <v>-1.2073694365424139</v>
      </c>
      <c r="Q1975" s="116">
        <v>-0.92935509319172693</v>
      </c>
      <c r="R1975" s="116">
        <v>-0.25529154835659629</v>
      </c>
      <c r="S1975" s="116">
        <v>-0.16593496529775764</v>
      </c>
      <c r="T1975" s="116">
        <v>-0.48641663471971835</v>
      </c>
      <c r="U1975" s="116">
        <v>-1.0241318791063179</v>
      </c>
      <c r="V1975" s="116">
        <v>-1.423603446801156</v>
      </c>
      <c r="W1975" s="40">
        <v>-1.5409206932348924</v>
      </c>
    </row>
    <row r="1976" spans="1:23" ht="19">
      <c r="A1976" s="85">
        <v>974</v>
      </c>
      <c r="B1976" s="116">
        <v>6.4372930539453144E-2</v>
      </c>
      <c r="C1976" s="116">
        <v>0.52372634772268523</v>
      </c>
      <c r="D1976" s="116">
        <v>7.3653534820527389E-2</v>
      </c>
      <c r="E1976" s="116">
        <v>0.96493190159391484</v>
      </c>
      <c r="F1976" s="116">
        <v>0.25618282938906645</v>
      </c>
      <c r="G1976" s="116">
        <v>0.88756769159353888</v>
      </c>
      <c r="H1976" s="116">
        <v>9.4588728154301416E-2</v>
      </c>
      <c r="I1976" s="116">
        <v>5.5209652668396281E-2</v>
      </c>
      <c r="J1976" s="116">
        <v>0.89239071587445284</v>
      </c>
      <c r="K1976" s="48">
        <v>7.8448297064108274E-2</v>
      </c>
      <c r="M1976" s="41">
        <v>974</v>
      </c>
      <c r="N1976" s="116" cm="1">
        <f t="array" ref="N1976:W1976">(TRANSPOSE(MMULT(幕後結果!$AB$37:$AK$46, TRANSPOSE(N975:W975))))</f>
        <v>0.55358174861567522</v>
      </c>
      <c r="O1976" s="116">
        <v>-1.5596109002432876</v>
      </c>
      <c r="P1976" s="116">
        <v>-0.21619121242084777</v>
      </c>
      <c r="Q1976" s="116">
        <v>0.60119614872281157</v>
      </c>
      <c r="R1976" s="116">
        <v>-0.98438828644048737</v>
      </c>
      <c r="S1976" s="116">
        <v>-0.66357465458207199</v>
      </c>
      <c r="T1976" s="116">
        <v>0.3308212103265446</v>
      </c>
      <c r="U1976" s="116">
        <v>0.29426751260037604</v>
      </c>
      <c r="V1976" s="116">
        <v>1.3939976463017731</v>
      </c>
      <c r="W1976" s="40">
        <v>1.5147174056314476</v>
      </c>
    </row>
    <row r="1977" spans="1:23" ht="19">
      <c r="A1977" s="85">
        <v>975</v>
      </c>
      <c r="B1977" s="116">
        <v>0.82943827040907747</v>
      </c>
      <c r="C1977" s="116">
        <v>0.46608537777749581</v>
      </c>
      <c r="D1977" s="116">
        <v>0.41640213587085362</v>
      </c>
      <c r="E1977" s="116">
        <v>0.57936441984484799</v>
      </c>
      <c r="F1977" s="116">
        <v>0.84876612610452962</v>
      </c>
      <c r="G1977" s="116">
        <v>0.82791095986994701</v>
      </c>
      <c r="H1977" s="116">
        <v>0.32378627135256832</v>
      </c>
      <c r="I1977" s="116">
        <v>0.21457217835765308</v>
      </c>
      <c r="J1977" s="116">
        <v>0.24291690025234791</v>
      </c>
      <c r="K1977" s="48">
        <v>0.3336730208427654</v>
      </c>
      <c r="M1977" s="41">
        <v>975</v>
      </c>
      <c r="N1977" s="116" cm="1">
        <f t="array" ref="N1977:W1977">(TRANSPOSE(MMULT(幕後結果!$AB$37:$AK$46, TRANSPOSE(N976:W976))))</f>
        <v>0.54811129855863305</v>
      </c>
      <c r="O1977" s="116">
        <v>5.8701943690415564E-2</v>
      </c>
      <c r="P1977" s="116">
        <v>-0.24454147597500042</v>
      </c>
      <c r="Q1977" s="116">
        <v>-0.91989099851013678</v>
      </c>
      <c r="R1977" s="116">
        <v>0.60361702994312694</v>
      </c>
      <c r="S1977" s="116">
        <v>0.32030205909877429</v>
      </c>
      <c r="T1977" s="116">
        <v>-8.9447981122996151E-2</v>
      </c>
      <c r="U1977" s="116">
        <v>-0.96452080986244693</v>
      </c>
      <c r="V1977" s="116">
        <v>-0.89961195753955914</v>
      </c>
      <c r="W1977" s="40">
        <v>-0.30419630216567894</v>
      </c>
    </row>
    <row r="1978" spans="1:23" ht="19">
      <c r="A1978" s="85">
        <v>976</v>
      </c>
      <c r="B1978" s="116">
        <v>0.74175623819645686</v>
      </c>
      <c r="C1978" s="116">
        <v>0.14192833674967398</v>
      </c>
      <c r="D1978" s="116">
        <v>0.17379153836331995</v>
      </c>
      <c r="E1978" s="116">
        <v>0.16909533668285692</v>
      </c>
      <c r="F1978" s="116">
        <v>5.3925738349877683E-2</v>
      </c>
      <c r="G1978" s="116">
        <v>0.86291783932997634</v>
      </c>
      <c r="H1978" s="116">
        <v>0.51362527205597508</v>
      </c>
      <c r="I1978" s="116">
        <v>0.49486201871439484</v>
      </c>
      <c r="J1978" s="116">
        <v>0.51753917154395812</v>
      </c>
      <c r="K1978" s="48">
        <v>3.2334256882803114E-2</v>
      </c>
      <c r="M1978" s="41">
        <v>976</v>
      </c>
      <c r="N1978" s="116" cm="1">
        <f t="array" ref="N1978:W1978">(TRANSPOSE(MMULT(幕後結果!$AB$37:$AK$46, TRANSPOSE(N977:W977))))</f>
        <v>0.82145767195366715</v>
      </c>
      <c r="O1978" s="116">
        <v>-0.20371219026004073</v>
      </c>
      <c r="P1978" s="116">
        <v>0.18390894550026904</v>
      </c>
      <c r="Q1978" s="116">
        <v>1.4040366640038977</v>
      </c>
      <c r="R1978" s="116">
        <v>3.2427437547661364E-2</v>
      </c>
      <c r="S1978" s="116">
        <v>0.16980294100284921</v>
      </c>
      <c r="T1978" s="116">
        <v>-0.48170926837665901</v>
      </c>
      <c r="U1978" s="116">
        <v>1.071998383060075</v>
      </c>
      <c r="V1978" s="116">
        <v>-0.23446681288741283</v>
      </c>
      <c r="W1978" s="40">
        <v>0.7083077021458537</v>
      </c>
    </row>
    <row r="1979" spans="1:23" ht="19">
      <c r="A1979" s="85">
        <v>977</v>
      </c>
      <c r="B1979" s="116">
        <v>0.80150257967761918</v>
      </c>
      <c r="C1979" s="116">
        <v>0.68033476158240913</v>
      </c>
      <c r="D1979" s="116">
        <v>0.43715824346632548</v>
      </c>
      <c r="E1979" s="116">
        <v>0.55250760194872206</v>
      </c>
      <c r="F1979" s="116">
        <v>4.0370129759458084E-2</v>
      </c>
      <c r="G1979" s="116">
        <v>0.65089036358724428</v>
      </c>
      <c r="H1979" s="116">
        <v>0.54386876357141789</v>
      </c>
      <c r="I1979" s="116">
        <v>0.30968536104630306</v>
      </c>
      <c r="J1979" s="116">
        <v>0.80601108692665879</v>
      </c>
      <c r="K1979" s="48">
        <v>0.31980073388672126</v>
      </c>
      <c r="M1979" s="41">
        <v>977</v>
      </c>
      <c r="N1979" s="116" cm="1">
        <f t="array" ref="N1979:W1979">(TRANSPOSE(MMULT(幕後結果!$AB$37:$AK$46, TRANSPOSE(N978:W978))))</f>
        <v>-1.0160003895949319</v>
      </c>
      <c r="O1979" s="116">
        <v>-0.17553168793021129</v>
      </c>
      <c r="P1979" s="116">
        <v>0.95877423743906887</v>
      </c>
      <c r="Q1979" s="116">
        <v>-1.224355490389347</v>
      </c>
      <c r="R1979" s="116">
        <v>-1.3003108061715651</v>
      </c>
      <c r="S1979" s="116">
        <v>-0.94577585260729014</v>
      </c>
      <c r="T1979" s="116">
        <v>-1.9018864911595563</v>
      </c>
      <c r="U1979" s="116">
        <v>-1.6933239446895954</v>
      </c>
      <c r="V1979" s="116">
        <v>-0.91224916462065198</v>
      </c>
      <c r="W1979" s="40">
        <v>-0.76381293424872532</v>
      </c>
    </row>
    <row r="1980" spans="1:23" ht="19">
      <c r="A1980" s="85">
        <v>978</v>
      </c>
      <c r="B1980" s="116">
        <v>0.21574451639426306</v>
      </c>
      <c r="C1980" s="116">
        <v>0.83927307274329865</v>
      </c>
      <c r="D1980" s="116">
        <v>0.82835621666190051</v>
      </c>
      <c r="E1980" s="116">
        <v>9.3931430920737968E-2</v>
      </c>
      <c r="F1980" s="116">
        <v>0.18428457876705995</v>
      </c>
      <c r="G1980" s="116">
        <v>0.6512653277587348</v>
      </c>
      <c r="H1980" s="116">
        <v>0.41075445436262936</v>
      </c>
      <c r="I1980" s="116">
        <v>0.31278612511482518</v>
      </c>
      <c r="J1980" s="116">
        <v>3.5692935005495308E-2</v>
      </c>
      <c r="K1980" s="48">
        <v>0.26011785690074607</v>
      </c>
      <c r="M1980" s="41">
        <v>978</v>
      </c>
      <c r="N1980" s="116" cm="1">
        <f t="array" ref="N1980:W1980">(TRANSPOSE(MMULT(幕後結果!$AB$37:$AK$46, TRANSPOSE(N979:W979))))</f>
        <v>-0.78774154366929972</v>
      </c>
      <c r="O1980" s="116">
        <v>-0.55426809171548341</v>
      </c>
      <c r="P1980" s="116">
        <v>0.74238849655058436</v>
      </c>
      <c r="Q1980" s="116">
        <v>-0.59191990863909427</v>
      </c>
      <c r="R1980" s="116">
        <v>0.38372232093882652</v>
      </c>
      <c r="S1980" s="116">
        <v>-0.95310786043445217</v>
      </c>
      <c r="T1980" s="116">
        <v>0.25721352018304755</v>
      </c>
      <c r="U1980" s="116">
        <v>0.20069809725936472</v>
      </c>
      <c r="V1980" s="116">
        <v>-0.93122673583413262</v>
      </c>
      <c r="W1980" s="40">
        <v>0.70992371149980549</v>
      </c>
    </row>
    <row r="1981" spans="1:23" ht="19">
      <c r="A1981" s="85">
        <v>979</v>
      </c>
      <c r="B1981" s="116">
        <v>0.45197330938253133</v>
      </c>
      <c r="C1981" s="116">
        <v>0.24319994727901961</v>
      </c>
      <c r="D1981" s="116">
        <v>0.92393263136051762</v>
      </c>
      <c r="E1981" s="116">
        <v>0.77691747444283665</v>
      </c>
      <c r="F1981" s="116">
        <v>0.65385367472064559</v>
      </c>
      <c r="G1981" s="116">
        <v>0.64191262619230938</v>
      </c>
      <c r="H1981" s="116">
        <v>0.74968801391534212</v>
      </c>
      <c r="I1981" s="116">
        <v>0.60221277901175818</v>
      </c>
      <c r="J1981" s="116">
        <v>0.42667523434282772</v>
      </c>
      <c r="K1981" s="48">
        <v>0.71214668910593582</v>
      </c>
      <c r="M1981" s="41">
        <v>979</v>
      </c>
      <c r="N1981" s="116" cm="1">
        <f t="array" ref="N1981:W1981">(TRANSPOSE(MMULT(幕後結果!$AB$37:$AK$46, TRANSPOSE(N980:W980))))</f>
        <v>1.8250720060658512</v>
      </c>
      <c r="O1981" s="116">
        <v>0.45910869238038976</v>
      </c>
      <c r="P1981" s="116">
        <v>1.2905467710413103</v>
      </c>
      <c r="Q1981" s="116">
        <v>2.9648058071345118</v>
      </c>
      <c r="R1981" s="116">
        <v>0.5241341683811015</v>
      </c>
      <c r="S1981" s="116">
        <v>1.5958320215355397</v>
      </c>
      <c r="T1981" s="116">
        <v>0.19587984838327843</v>
      </c>
      <c r="U1981" s="116">
        <v>1.6779746014105337</v>
      </c>
      <c r="V1981" s="116">
        <v>-0.15841745630788096</v>
      </c>
      <c r="W1981" s="40">
        <v>2.8601430027698171</v>
      </c>
    </row>
    <row r="1982" spans="1:23" ht="19">
      <c r="A1982" s="85">
        <v>980</v>
      </c>
      <c r="B1982" s="116">
        <v>8.3707665740787363E-2</v>
      </c>
      <c r="C1982" s="116">
        <v>0.58016756279753623</v>
      </c>
      <c r="D1982" s="116">
        <v>0.22978901062234613</v>
      </c>
      <c r="E1982" s="116">
        <v>0.90592968781344352</v>
      </c>
      <c r="F1982" s="116">
        <v>0.38295629890676808</v>
      </c>
      <c r="G1982" s="116">
        <v>0.23886483530018721</v>
      </c>
      <c r="H1982" s="116">
        <v>0.43222467371082418</v>
      </c>
      <c r="I1982" s="116">
        <v>0.61725534996960052</v>
      </c>
      <c r="J1982" s="116">
        <v>0.90257886101998275</v>
      </c>
      <c r="K1982" s="48">
        <v>5.0424619103003332E-2</v>
      </c>
      <c r="M1982" s="41">
        <v>980</v>
      </c>
      <c r="N1982" s="116" cm="1">
        <f t="array" ref="N1982:W1982">(TRANSPOSE(MMULT(幕後結果!$AB$37:$AK$46, TRANSPOSE(N981:W981))))</f>
        <v>-0.11090843636663217</v>
      </c>
      <c r="O1982" s="116">
        <v>9.1452062834569067E-2</v>
      </c>
      <c r="P1982" s="116">
        <v>0.22632158005536024</v>
      </c>
      <c r="Q1982" s="116">
        <v>-0.98371533280973811</v>
      </c>
      <c r="R1982" s="116">
        <v>-0.1005344700889205</v>
      </c>
      <c r="S1982" s="116">
        <v>-0.45972723242219837</v>
      </c>
      <c r="T1982" s="116">
        <v>7.66906494236686E-2</v>
      </c>
      <c r="U1982" s="116">
        <v>-0.13269732440541365</v>
      </c>
      <c r="V1982" s="116">
        <v>-0.2523593176466119</v>
      </c>
      <c r="W1982" s="40">
        <v>-0.15658039170858828</v>
      </c>
    </row>
    <row r="1983" spans="1:23" ht="19">
      <c r="A1983" s="85">
        <v>981</v>
      </c>
      <c r="B1983" s="116">
        <v>7.1523932388776412E-2</v>
      </c>
      <c r="C1983" s="116">
        <v>0.73365601259018765</v>
      </c>
      <c r="D1983" s="116">
        <v>0.35139007432848035</v>
      </c>
      <c r="E1983" s="116">
        <v>0.86466522726353601</v>
      </c>
      <c r="F1983" s="116">
        <v>0.14737200061984979</v>
      </c>
      <c r="G1983" s="116">
        <v>0.63487264611296701</v>
      </c>
      <c r="H1983" s="116">
        <v>0.94900587726477581</v>
      </c>
      <c r="I1983" s="116">
        <v>0.32134550800348261</v>
      </c>
      <c r="J1983" s="116">
        <v>0.35532144599353277</v>
      </c>
      <c r="K1983" s="48">
        <v>1.4664961392700571E-2</v>
      </c>
      <c r="M1983" s="41">
        <v>981</v>
      </c>
      <c r="N1983" s="116" cm="1">
        <f t="array" ref="N1983:W1983">(TRANSPOSE(MMULT(幕後結果!$AB$37:$AK$46, TRANSPOSE(N982:W982))))</f>
        <v>0.23244535233500413</v>
      </c>
      <c r="O1983" s="116">
        <v>-1.7749764256702849</v>
      </c>
      <c r="P1983" s="116">
        <v>-0.68562605566621326</v>
      </c>
      <c r="Q1983" s="116">
        <v>-0.97737698553256425</v>
      </c>
      <c r="R1983" s="116">
        <v>-0.84152736629406133</v>
      </c>
      <c r="S1983" s="116">
        <v>-0.62243808471085182</v>
      </c>
      <c r="T1983" s="116">
        <v>-1.0833857773447064</v>
      </c>
      <c r="U1983" s="116">
        <v>0.31333252919966775</v>
      </c>
      <c r="V1983" s="116">
        <v>-1.7689933480988849</v>
      </c>
      <c r="W1983" s="40">
        <v>-8.86442914031631E-2</v>
      </c>
    </row>
    <row r="1984" spans="1:23" ht="19">
      <c r="A1984" s="85">
        <v>982</v>
      </c>
      <c r="B1984" s="116">
        <v>7.1360479135939903E-2</v>
      </c>
      <c r="C1984" s="116">
        <v>0.9305176355182343</v>
      </c>
      <c r="D1984" s="116">
        <v>0.73813770576888382</v>
      </c>
      <c r="E1984" s="116">
        <v>0.92456604351644112</v>
      </c>
      <c r="F1984" s="116">
        <v>0.99145696037891651</v>
      </c>
      <c r="G1984" s="116">
        <v>0.79900361154926069</v>
      </c>
      <c r="H1984" s="116">
        <v>0.25587626183205825</v>
      </c>
      <c r="I1984" s="116">
        <v>0.70336860585244332</v>
      </c>
      <c r="J1984" s="116">
        <v>0.1831126915401442</v>
      </c>
      <c r="K1984" s="48">
        <v>0.70840211919688056</v>
      </c>
      <c r="M1984" s="41">
        <v>982</v>
      </c>
      <c r="N1984" s="116" cm="1">
        <f t="array" ref="N1984:W1984">(TRANSPOSE(MMULT(幕後結果!$AB$37:$AK$46, TRANSPOSE(N983:W983))))</f>
        <v>0.37669843409978909</v>
      </c>
      <c r="O1984" s="116">
        <v>0.94000806350994515</v>
      </c>
      <c r="P1984" s="116">
        <v>0.27438602164971115</v>
      </c>
      <c r="Q1984" s="116">
        <v>-0.54910714579035069</v>
      </c>
      <c r="R1984" s="116">
        <v>-1.8897107520633847</v>
      </c>
      <c r="S1984" s="116">
        <v>0.29712757931191847</v>
      </c>
      <c r="T1984" s="116">
        <v>-0.95324011930005215</v>
      </c>
      <c r="U1984" s="116">
        <v>-1.1797953609734302</v>
      </c>
      <c r="V1984" s="116">
        <v>0.13181640702192937</v>
      </c>
      <c r="W1984" s="40">
        <v>-1.392548710100552</v>
      </c>
    </row>
    <row r="1985" spans="1:23" ht="19">
      <c r="A1985" s="85">
        <v>983</v>
      </c>
      <c r="B1985" s="116">
        <v>0.17525945934236509</v>
      </c>
      <c r="C1985" s="116">
        <v>0.64120659161430638</v>
      </c>
      <c r="D1985" s="116">
        <v>4.9936440425263795E-2</v>
      </c>
      <c r="E1985" s="116">
        <v>0.11445512976905081</v>
      </c>
      <c r="F1985" s="116">
        <v>0.99697850699114676</v>
      </c>
      <c r="G1985" s="116">
        <v>0.77717703391159265</v>
      </c>
      <c r="H1985" s="116">
        <v>5.6196496778579741E-2</v>
      </c>
      <c r="I1985" s="116">
        <v>0.75474874139764325</v>
      </c>
      <c r="J1985" s="116">
        <v>0.95912304840606288</v>
      </c>
      <c r="K1985" s="48">
        <v>0.44575800006656108</v>
      </c>
      <c r="M1985" s="41">
        <v>983</v>
      </c>
      <c r="N1985" s="116" cm="1">
        <f t="array" ref="N1985:W1985">(TRANSPOSE(MMULT(幕後結果!$AB$37:$AK$46, TRANSPOSE(N984:W984))))</f>
        <v>2.071207234823512</v>
      </c>
      <c r="O1985" s="116">
        <v>0.12223274267545781</v>
      </c>
      <c r="P1985" s="116">
        <v>1.7557382006725701</v>
      </c>
      <c r="Q1985" s="116">
        <v>0.77566851472729914</v>
      </c>
      <c r="R1985" s="116">
        <v>0.39840281370256381</v>
      </c>
      <c r="S1985" s="116">
        <v>1.032735055522066E-2</v>
      </c>
      <c r="T1985" s="116">
        <v>-0.57980433242745399</v>
      </c>
      <c r="U1985" s="116">
        <v>-0.91673661926653949</v>
      </c>
      <c r="V1985" s="116">
        <v>0.4684049586707133</v>
      </c>
      <c r="W1985" s="40">
        <v>-1.3250259326057696</v>
      </c>
    </row>
    <row r="1986" spans="1:23" ht="19">
      <c r="A1986" s="85">
        <v>984</v>
      </c>
      <c r="B1986" s="116">
        <v>0.99727465660176584</v>
      </c>
      <c r="C1986" s="116">
        <v>0.5521702933926147</v>
      </c>
      <c r="D1986" s="116">
        <v>0.19083869733773984</v>
      </c>
      <c r="E1986" s="116">
        <v>0.74456148152549395</v>
      </c>
      <c r="F1986" s="116">
        <v>0.83969444930846704</v>
      </c>
      <c r="G1986" s="116">
        <v>0.90994851223866546</v>
      </c>
      <c r="H1986" s="116">
        <v>0.41272109757339837</v>
      </c>
      <c r="I1986" s="116">
        <v>0.25729733571402669</v>
      </c>
      <c r="J1986" s="116">
        <v>0.1928182807483847</v>
      </c>
      <c r="K1986" s="48">
        <v>0.20397410369725888</v>
      </c>
      <c r="M1986" s="41">
        <v>984</v>
      </c>
      <c r="N1986" s="116" cm="1">
        <f t="array" ref="N1986:W1986">(TRANSPOSE(MMULT(幕後結果!$AB$37:$AK$46, TRANSPOSE(N985:W985))))</f>
        <v>9.898427195666859E-2</v>
      </c>
      <c r="O1986" s="116">
        <v>-1.1525231144834067</v>
      </c>
      <c r="P1986" s="116">
        <v>-3.4512375681177154E-2</v>
      </c>
      <c r="Q1986" s="116">
        <v>0.80697746006512938</v>
      </c>
      <c r="R1986" s="116">
        <v>-0.33500543363389534</v>
      </c>
      <c r="S1986" s="116">
        <v>0.94173060245222506</v>
      </c>
      <c r="T1986" s="116">
        <v>-1.9652152030923067</v>
      </c>
      <c r="U1986" s="116">
        <v>2.2972193086645669</v>
      </c>
      <c r="V1986" s="116">
        <v>-0.40608210321291893</v>
      </c>
      <c r="W1986" s="40">
        <v>-0.98580106001982371</v>
      </c>
    </row>
    <row r="1987" spans="1:23" ht="19">
      <c r="A1987" s="85">
        <v>985</v>
      </c>
      <c r="B1987" s="116">
        <v>0.21205105738061714</v>
      </c>
      <c r="C1987" s="116">
        <v>0.25428021607711759</v>
      </c>
      <c r="D1987" s="116">
        <v>0.6919790975736777</v>
      </c>
      <c r="E1987" s="116">
        <v>0.1188247558488833</v>
      </c>
      <c r="F1987" s="116">
        <v>0.7650787394339098</v>
      </c>
      <c r="G1987" s="116">
        <v>0.29804376797686771</v>
      </c>
      <c r="H1987" s="116">
        <v>0.91140449053929884</v>
      </c>
      <c r="I1987" s="116">
        <v>0.11642714477054716</v>
      </c>
      <c r="J1987" s="116">
        <v>0.88903805610679698</v>
      </c>
      <c r="K1987" s="48">
        <v>0.37311258042987649</v>
      </c>
      <c r="M1987" s="41">
        <v>985</v>
      </c>
      <c r="N1987" s="116" cm="1">
        <f t="array" ref="N1987:W1987">(TRANSPOSE(MMULT(幕後結果!$AB$37:$AK$46, TRANSPOSE(N986:W986))))</f>
        <v>-0.50774511990782289</v>
      </c>
      <c r="O1987" s="116">
        <v>-0.69311546206222308</v>
      </c>
      <c r="P1987" s="116">
        <v>-0.20575027987144678</v>
      </c>
      <c r="Q1987" s="116">
        <v>-1.5103655914895466</v>
      </c>
      <c r="R1987" s="116">
        <v>-0.20352765065696612</v>
      </c>
      <c r="S1987" s="116">
        <v>-0.67828077859861291</v>
      </c>
      <c r="T1987" s="116">
        <v>0.13457702586179021</v>
      </c>
      <c r="U1987" s="116">
        <v>0.47183210655181002</v>
      </c>
      <c r="V1987" s="116">
        <v>-0.93035195920413272</v>
      </c>
      <c r="W1987" s="40">
        <v>7.8184472935694027E-2</v>
      </c>
    </row>
    <row r="1988" spans="1:23" ht="19">
      <c r="A1988" s="85">
        <v>986</v>
      </c>
      <c r="B1988" s="116">
        <v>0.86817786461707946</v>
      </c>
      <c r="C1988" s="116">
        <v>0.49963509529163685</v>
      </c>
      <c r="D1988" s="116">
        <v>0.6797496220554935</v>
      </c>
      <c r="E1988" s="116">
        <v>0.6761855668145329</v>
      </c>
      <c r="F1988" s="116">
        <v>0.22098414175045233</v>
      </c>
      <c r="G1988" s="116">
        <v>0.27190512626082119</v>
      </c>
      <c r="H1988" s="116">
        <v>0.83178713825739092</v>
      </c>
      <c r="I1988" s="116">
        <v>0.95576550524214787</v>
      </c>
      <c r="J1988" s="116">
        <v>0.80414423453865913</v>
      </c>
      <c r="K1988" s="48">
        <v>0.70211664236186655</v>
      </c>
      <c r="M1988" s="41">
        <v>986</v>
      </c>
      <c r="N1988" s="116" cm="1">
        <f t="array" ref="N1988:W1988">(TRANSPOSE(MMULT(幕後結果!$AB$37:$AK$46, TRANSPOSE(N987:W987))))</f>
        <v>-2.1148402595748603</v>
      </c>
      <c r="O1988" s="116">
        <v>-0.51282558991424554</v>
      </c>
      <c r="P1988" s="116">
        <v>-1.925710469821754</v>
      </c>
      <c r="Q1988" s="116">
        <v>-0.73778599099015074</v>
      </c>
      <c r="R1988" s="116">
        <v>0.76515618423881482</v>
      </c>
      <c r="S1988" s="116">
        <v>-0.31382202839525586</v>
      </c>
      <c r="T1988" s="116">
        <v>0.74451264213665058</v>
      </c>
      <c r="U1988" s="116">
        <v>-0.2307289486221884</v>
      </c>
      <c r="V1988" s="116">
        <v>-0.6412392888920736</v>
      </c>
      <c r="W1988" s="40">
        <v>-4.2613925737556874E-2</v>
      </c>
    </row>
    <row r="1989" spans="1:23" ht="19">
      <c r="A1989" s="85">
        <v>987</v>
      </c>
      <c r="B1989" s="116">
        <v>0.36462606795466379</v>
      </c>
      <c r="C1989" s="116">
        <v>0.97497223561453761</v>
      </c>
      <c r="D1989" s="116">
        <v>0.76490967367614116</v>
      </c>
      <c r="E1989" s="116">
        <v>0.33653677753235534</v>
      </c>
      <c r="F1989" s="116">
        <v>0.24734471154424043</v>
      </c>
      <c r="G1989" s="116">
        <v>0.6730993089782622</v>
      </c>
      <c r="H1989" s="116">
        <v>0.45009807878195973</v>
      </c>
      <c r="I1989" s="116">
        <v>0.5037305225883153</v>
      </c>
      <c r="J1989" s="116">
        <v>0.45005399390733936</v>
      </c>
      <c r="K1989" s="48">
        <v>0.93693805328540636</v>
      </c>
      <c r="M1989" s="41">
        <v>987</v>
      </c>
      <c r="N1989" s="116" cm="1">
        <f t="array" ref="N1989:W1989">(TRANSPOSE(MMULT(幕後結果!$AB$37:$AK$46, TRANSPOSE(N988:W988))))</f>
        <v>-1.0716213291793309E-2</v>
      </c>
      <c r="O1989" s="116">
        <v>-0.68383788617738728</v>
      </c>
      <c r="P1989" s="116">
        <v>1.7218923876877595E-2</v>
      </c>
      <c r="Q1989" s="116">
        <v>1.3586407796110418</v>
      </c>
      <c r="R1989" s="116">
        <v>0.23792419590909517</v>
      </c>
      <c r="S1989" s="116">
        <v>-0.81432063668356069</v>
      </c>
      <c r="T1989" s="116">
        <v>-5.6261398990772926E-2</v>
      </c>
      <c r="U1989" s="116">
        <v>0.10442201418886227</v>
      </c>
      <c r="V1989" s="116">
        <v>0.84116645541804647</v>
      </c>
      <c r="W1989" s="40">
        <v>-1.8499100769510812</v>
      </c>
    </row>
    <row r="1990" spans="1:23" ht="19">
      <c r="A1990" s="85">
        <v>988</v>
      </c>
      <c r="B1990" s="116">
        <v>0.24117552398764452</v>
      </c>
      <c r="C1990" s="116">
        <v>0.98699585001177992</v>
      </c>
      <c r="D1990" s="116">
        <v>0.98756386010517172</v>
      </c>
      <c r="E1990" s="116">
        <v>0.75368557582504847</v>
      </c>
      <c r="F1990" s="116">
        <v>0.71155477081634655</v>
      </c>
      <c r="G1990" s="116">
        <v>0.66089825420801618</v>
      </c>
      <c r="H1990" s="116">
        <v>0.10398314609826476</v>
      </c>
      <c r="I1990" s="116">
        <v>0.14684430863579423</v>
      </c>
      <c r="J1990" s="116">
        <v>0.63626859473563857</v>
      </c>
      <c r="K1990" s="48">
        <v>0.13065033100417311</v>
      </c>
      <c r="M1990" s="41">
        <v>988</v>
      </c>
      <c r="N1990" s="116" cm="1">
        <f t="array" ref="N1990:W1990">(TRANSPOSE(MMULT(幕後結果!$AB$37:$AK$46, TRANSPOSE(N989:W989))))</f>
        <v>1.2928609978869385</v>
      </c>
      <c r="O1990" s="116">
        <v>1.6826032712817047</v>
      </c>
      <c r="P1990" s="116">
        <v>1.9787915192581331</v>
      </c>
      <c r="Q1990" s="116">
        <v>-0.93696062456842211</v>
      </c>
      <c r="R1990" s="116">
        <v>0.18116540892370636</v>
      </c>
      <c r="S1990" s="116">
        <v>0.84889095971478457</v>
      </c>
      <c r="T1990" s="116">
        <v>-1.5299462787643565</v>
      </c>
      <c r="U1990" s="116">
        <v>0.26786027003954893</v>
      </c>
      <c r="V1990" s="116">
        <v>-1.2482134612214144</v>
      </c>
      <c r="W1990" s="40">
        <v>0.91196904881637031</v>
      </c>
    </row>
    <row r="1991" spans="1:23" ht="19">
      <c r="A1991" s="85">
        <v>989</v>
      </c>
      <c r="B1991" s="116">
        <v>0.63033427162325784</v>
      </c>
      <c r="C1991" s="116">
        <v>0.84069241775800574</v>
      </c>
      <c r="D1991" s="116">
        <v>0.45056955663020837</v>
      </c>
      <c r="E1991" s="116">
        <v>0.98461706632884272</v>
      </c>
      <c r="F1991" s="116">
        <v>0.12995611865312995</v>
      </c>
      <c r="G1991" s="116">
        <v>0.71570960728933586</v>
      </c>
      <c r="H1991" s="116">
        <v>0.15194104278231535</v>
      </c>
      <c r="I1991" s="116">
        <v>1.7697532064114174E-2</v>
      </c>
      <c r="J1991" s="116">
        <v>0.87170205113381649</v>
      </c>
      <c r="K1991" s="48">
        <v>0.67849160015477383</v>
      </c>
      <c r="M1991" s="41">
        <v>989</v>
      </c>
      <c r="N1991" s="116" cm="1">
        <f t="array" ref="N1991:W1991">(TRANSPOSE(MMULT(幕後結果!$AB$37:$AK$46, TRANSPOSE(N990:W990))))</f>
        <v>6.7593776061764818E-3</v>
      </c>
      <c r="O1991" s="116">
        <v>-1.110317228386307</v>
      </c>
      <c r="P1991" s="116">
        <v>-0.39368153328320099</v>
      </c>
      <c r="Q1991" s="116">
        <v>-1.4545207555029958</v>
      </c>
      <c r="R1991" s="116">
        <v>-1.2545191429057605</v>
      </c>
      <c r="S1991" s="116">
        <v>1.3291932894686296</v>
      </c>
      <c r="T1991" s="116">
        <v>-0.41939573699208837</v>
      </c>
      <c r="U1991" s="116">
        <v>0.17540922456327157</v>
      </c>
      <c r="V1991" s="116">
        <v>0.29340976840625282</v>
      </c>
      <c r="W1991" s="40">
        <v>0.4761410633458909</v>
      </c>
    </row>
    <row r="1992" spans="1:23" ht="19">
      <c r="A1992" s="85">
        <v>990</v>
      </c>
      <c r="B1992" s="116">
        <v>9.5607425681382141E-2</v>
      </c>
      <c r="C1992" s="116">
        <v>0.95345021830428411</v>
      </c>
      <c r="D1992" s="116">
        <v>0.95695718684916331</v>
      </c>
      <c r="E1992" s="116">
        <v>1.8950124551194492E-2</v>
      </c>
      <c r="F1992" s="116">
        <v>0.36265339478056124</v>
      </c>
      <c r="G1992" s="116">
        <v>0.58337996922400048</v>
      </c>
      <c r="H1992" s="116">
        <v>0.25362332541057486</v>
      </c>
      <c r="I1992" s="116">
        <v>0.50860560515440323</v>
      </c>
      <c r="J1992" s="116">
        <v>0.64824217514142624</v>
      </c>
      <c r="K1992" s="48">
        <v>4.2836268200155958E-2</v>
      </c>
      <c r="M1992" s="41">
        <v>990</v>
      </c>
      <c r="N1992" s="116" cm="1">
        <f t="array" ref="N1992:W1992">(TRANSPOSE(MMULT(幕後結果!$AB$37:$AK$46, TRANSPOSE(N991:W991))))</f>
        <v>0.52452330321708718</v>
      </c>
      <c r="O1992" s="116">
        <v>0.54077383434706594</v>
      </c>
      <c r="P1992" s="116">
        <v>1.5472910858563749</v>
      </c>
      <c r="Q1992" s="116">
        <v>-0.37979083482785014</v>
      </c>
      <c r="R1992" s="116">
        <v>1.0578356977567127</v>
      </c>
      <c r="S1992" s="116">
        <v>9.0775111890004756E-2</v>
      </c>
      <c r="T1992" s="116">
        <v>1.9510479343621583</v>
      </c>
      <c r="U1992" s="116">
        <v>0.78738068311163301</v>
      </c>
      <c r="V1992" s="116">
        <v>0.23461288792959989</v>
      </c>
      <c r="W1992" s="40">
        <v>0.89008480195144013</v>
      </c>
    </row>
    <row r="1993" spans="1:23" ht="19">
      <c r="A1993" s="85">
        <v>991</v>
      </c>
      <c r="B1993" s="116">
        <v>0.88537788469170531</v>
      </c>
      <c r="C1993" s="116">
        <v>0.67772875840147906</v>
      </c>
      <c r="D1993" s="116">
        <v>0.13255612741892331</v>
      </c>
      <c r="E1993" s="116">
        <v>0.56658669851563515</v>
      </c>
      <c r="F1993" s="116">
        <v>0.68850682445646005</v>
      </c>
      <c r="G1993" s="116">
        <v>0.75801794786711674</v>
      </c>
      <c r="H1993" s="116">
        <v>0.82299224249262792</v>
      </c>
      <c r="I1993" s="116">
        <v>0.74761545007938524</v>
      </c>
      <c r="J1993" s="116">
        <v>6.6484974887054404E-2</v>
      </c>
      <c r="K1993" s="48">
        <v>0.4927462305116237</v>
      </c>
      <c r="M1993" s="41">
        <v>991</v>
      </c>
      <c r="N1993" s="116" cm="1">
        <f t="array" ref="N1993:W1993">(TRANSPOSE(MMULT(幕後結果!$AB$37:$AK$46, TRANSPOSE(N992:W992))))</f>
        <v>0.21881825969619143</v>
      </c>
      <c r="O1993" s="116">
        <v>-0.69945452509964712</v>
      </c>
      <c r="P1993" s="116">
        <v>-0.69099815408809606</v>
      </c>
      <c r="Q1993" s="116">
        <v>0.11643238407201778</v>
      </c>
      <c r="R1993" s="116">
        <v>-0.82846330810315638</v>
      </c>
      <c r="S1993" s="116">
        <v>1.643515587222548</v>
      </c>
      <c r="T1993" s="116">
        <v>-0.47228221683349958</v>
      </c>
      <c r="U1993" s="116">
        <v>-0.59054024972765407</v>
      </c>
      <c r="V1993" s="116">
        <v>-0.53385524678347829</v>
      </c>
      <c r="W1993" s="40">
        <v>2.3194060048615406E-2</v>
      </c>
    </row>
    <row r="1994" spans="1:23" ht="19">
      <c r="A1994" s="85">
        <v>992</v>
      </c>
      <c r="B1994" s="116">
        <v>0.97190669511293981</v>
      </c>
      <c r="C1994" s="116">
        <v>9.4015158168149426E-2</v>
      </c>
      <c r="D1994" s="116">
        <v>0.85942196216093425</v>
      </c>
      <c r="E1994" s="116">
        <v>0.14024115046879682</v>
      </c>
      <c r="F1994" s="116">
        <v>0.27538107776379617</v>
      </c>
      <c r="G1994" s="116">
        <v>0.80486159263294055</v>
      </c>
      <c r="H1994" s="116">
        <v>0.72057320728077512</v>
      </c>
      <c r="I1994" s="116">
        <v>0.18155765169168414</v>
      </c>
      <c r="J1994" s="116">
        <v>2.4448699235234184E-2</v>
      </c>
      <c r="K1994" s="48">
        <v>0.1202188731105811</v>
      </c>
      <c r="M1994" s="41">
        <v>992</v>
      </c>
      <c r="N1994" s="116" cm="1">
        <f t="array" ref="N1994:W1994">(TRANSPOSE(MMULT(幕後結果!$AB$37:$AK$46, TRANSPOSE(N993:W993))))</f>
        <v>1.1722730504627195</v>
      </c>
      <c r="O1994" s="116">
        <v>0.12971000740050143</v>
      </c>
      <c r="P1994" s="116">
        <v>-1.7732359912043472E-2</v>
      </c>
      <c r="Q1994" s="116">
        <v>-1.8613595843392092</v>
      </c>
      <c r="R1994" s="116">
        <v>0.13633904108645253</v>
      </c>
      <c r="S1994" s="116">
        <v>-0.34043069975042994</v>
      </c>
      <c r="T1994" s="116">
        <v>-0.559913348077961</v>
      </c>
      <c r="U1994" s="116">
        <v>-0.44096280433955842</v>
      </c>
      <c r="V1994" s="116">
        <v>-1.8222904375929401</v>
      </c>
      <c r="W1994" s="40">
        <v>3.3016113403677383E-2</v>
      </c>
    </row>
    <row r="1995" spans="1:23" ht="19">
      <c r="A1995" s="85">
        <v>993</v>
      </c>
      <c r="B1995" s="116">
        <v>0.52168837132318213</v>
      </c>
      <c r="C1995" s="116">
        <v>0.59920774308687563</v>
      </c>
      <c r="D1995" s="116">
        <v>0.80578713077650854</v>
      </c>
      <c r="E1995" s="116">
        <v>0.78749242598803737</v>
      </c>
      <c r="F1995" s="116">
        <v>0.24537945537759676</v>
      </c>
      <c r="G1995" s="116">
        <v>7.9417801863859161E-2</v>
      </c>
      <c r="H1995" s="116">
        <v>0.40955306749864495</v>
      </c>
      <c r="I1995" s="116">
        <v>0.9184088918925184</v>
      </c>
      <c r="J1995" s="116">
        <v>0.35730536611244368</v>
      </c>
      <c r="K1995" s="48">
        <v>0.39389571129820888</v>
      </c>
      <c r="M1995" s="41">
        <v>993</v>
      </c>
      <c r="N1995" s="116" cm="1">
        <f t="array" ref="N1995:W1995">(TRANSPOSE(MMULT(幕後結果!$AB$37:$AK$46, TRANSPOSE(N994:W994))))</f>
        <v>-0.61876291791923788</v>
      </c>
      <c r="O1995" s="116">
        <v>0.11089016101861021</v>
      </c>
      <c r="P1995" s="116">
        <v>-0.1779662260131174</v>
      </c>
      <c r="Q1995" s="116">
        <v>0.49559285579506696</v>
      </c>
      <c r="R1995" s="116">
        <v>-0.39578768343750426</v>
      </c>
      <c r="S1995" s="116">
        <v>-0.69626265015915567</v>
      </c>
      <c r="T1995" s="116">
        <v>2.3427243068136767</v>
      </c>
      <c r="U1995" s="116">
        <v>0.12726217034817511</v>
      </c>
      <c r="V1995" s="116">
        <v>1.0469310487193981</v>
      </c>
      <c r="W1995" s="40">
        <v>0.20770560766914831</v>
      </c>
    </row>
    <row r="1996" spans="1:23" ht="19">
      <c r="A1996" s="85">
        <v>994</v>
      </c>
      <c r="B1996" s="116">
        <v>0.96017194921923577</v>
      </c>
      <c r="C1996" s="116">
        <v>0.68565318022604704</v>
      </c>
      <c r="D1996" s="116">
        <v>2.0791445975613776E-2</v>
      </c>
      <c r="E1996" s="116">
        <v>0.87446745784882118</v>
      </c>
      <c r="F1996" s="116">
        <v>0.26762321179048265</v>
      </c>
      <c r="G1996" s="116">
        <v>0.71309429329978169</v>
      </c>
      <c r="H1996" s="116">
        <v>0.11074492959639959</v>
      </c>
      <c r="I1996" s="116">
        <v>0.57452886846295326</v>
      </c>
      <c r="J1996" s="116">
        <v>0.73607551675455007</v>
      </c>
      <c r="K1996" s="48">
        <v>0.95307395511902326</v>
      </c>
      <c r="M1996" s="41">
        <v>994</v>
      </c>
      <c r="N1996" s="116" cm="1">
        <f t="array" ref="N1996:W1996">(TRANSPOSE(MMULT(幕後結果!$AB$37:$AK$46, TRANSPOSE(N995:W995))))</f>
        <v>0.4330362294648169</v>
      </c>
      <c r="O1996" s="116">
        <v>0.32821357489443703</v>
      </c>
      <c r="P1996" s="116">
        <v>0.34479043082409783</v>
      </c>
      <c r="Q1996" s="116">
        <v>0.8265950503431807</v>
      </c>
      <c r="R1996" s="116">
        <v>0.5200159799616213</v>
      </c>
      <c r="S1996" s="116">
        <v>0.295684585019586</v>
      </c>
      <c r="T1996" s="116">
        <v>-0.42944953110316109</v>
      </c>
      <c r="U1996" s="116">
        <v>-0.10260077298713921</v>
      </c>
      <c r="V1996" s="116">
        <v>1.3562306892334637</v>
      </c>
      <c r="W1996" s="40">
        <v>-8.2673318735080492E-2</v>
      </c>
    </row>
    <row r="1997" spans="1:23" ht="19">
      <c r="A1997" s="85">
        <v>995</v>
      </c>
      <c r="B1997" s="116">
        <v>0.53908693726062062</v>
      </c>
      <c r="C1997" s="116">
        <v>0.13674724582272746</v>
      </c>
      <c r="D1997" s="116">
        <v>0.38069176606762967</v>
      </c>
      <c r="E1997" s="116">
        <v>0.9958580561702941</v>
      </c>
      <c r="F1997" s="116">
        <v>0.43656420724722267</v>
      </c>
      <c r="G1997" s="116">
        <v>0.80024939036539799</v>
      </c>
      <c r="H1997" s="116">
        <v>1.7512478304715584E-2</v>
      </c>
      <c r="I1997" s="116">
        <v>0.3755409458664587</v>
      </c>
      <c r="J1997" s="116">
        <v>0.5969903835068382</v>
      </c>
      <c r="K1997" s="48">
        <v>0.1580647000290365</v>
      </c>
      <c r="M1997" s="41">
        <v>995</v>
      </c>
      <c r="N1997" s="116" cm="1">
        <f t="array" ref="N1997:W1997">(TRANSPOSE(MMULT(幕後結果!$AB$37:$AK$46, TRANSPOSE(N996:W996))))</f>
        <v>1.9301249674307266</v>
      </c>
      <c r="O1997" s="116">
        <v>-0.23141993743279765</v>
      </c>
      <c r="P1997" s="116">
        <v>0.77465396485859128</v>
      </c>
      <c r="Q1997" s="116">
        <v>-0.60203592719267252</v>
      </c>
      <c r="R1997" s="116">
        <v>1.1573982231260274</v>
      </c>
      <c r="S1997" s="116">
        <v>0.34655735630205503</v>
      </c>
      <c r="T1997" s="116">
        <v>-0.70663407769018871</v>
      </c>
      <c r="U1997" s="116">
        <v>1.8667900985329235</v>
      </c>
      <c r="V1997" s="116">
        <v>-0.2520989755250051</v>
      </c>
      <c r="W1997" s="40">
        <v>0.1617755590437116</v>
      </c>
    </row>
    <row r="1998" spans="1:23" ht="19">
      <c r="A1998" s="85">
        <v>996</v>
      </c>
      <c r="B1998" s="116">
        <v>0.35195164158976877</v>
      </c>
      <c r="C1998" s="116">
        <v>0.72244424206689573</v>
      </c>
      <c r="D1998" s="116">
        <v>0.98832326712124674</v>
      </c>
      <c r="E1998" s="116">
        <v>0.59278947482163069</v>
      </c>
      <c r="F1998" s="116">
        <v>0.26721089836130285</v>
      </c>
      <c r="G1998" s="116">
        <v>0.63510555461997886</v>
      </c>
      <c r="H1998" s="116">
        <v>0.77847707363854957</v>
      </c>
      <c r="I1998" s="116">
        <v>0.24725965292674279</v>
      </c>
      <c r="J1998" s="116">
        <v>0.65157821405506211</v>
      </c>
      <c r="K1998" s="48">
        <v>0.56245966233567968</v>
      </c>
      <c r="M1998" s="41">
        <v>996</v>
      </c>
      <c r="N1998" s="116" cm="1">
        <f t="array" ref="N1998:W1998">(TRANSPOSE(MMULT(幕後結果!$AB$37:$AK$46, TRANSPOSE(N997:W997))))</f>
        <v>0.28081037870954972</v>
      </c>
      <c r="O1998" s="116">
        <v>0.94790225082137114</v>
      </c>
      <c r="P1998" s="116">
        <v>0.15321083063035335</v>
      </c>
      <c r="Q1998" s="116">
        <v>0.19781029564860733</v>
      </c>
      <c r="R1998" s="116">
        <v>-0.39666820817546244</v>
      </c>
      <c r="S1998" s="116">
        <v>-1.067711818695928</v>
      </c>
      <c r="T1998" s="116">
        <v>-0.72808573960740486</v>
      </c>
      <c r="U1998" s="116">
        <v>0.27342683839662985</v>
      </c>
      <c r="V1998" s="116">
        <v>-0.44070358558321315</v>
      </c>
      <c r="W1998" s="40">
        <v>-0.34140968402895822</v>
      </c>
    </row>
    <row r="1999" spans="1:23" ht="19">
      <c r="A1999" s="85">
        <v>997</v>
      </c>
      <c r="B1999" s="116">
        <v>0.99537517295439293</v>
      </c>
      <c r="C1999" s="116">
        <v>0.56541079863154398</v>
      </c>
      <c r="D1999" s="116">
        <v>0.34764636299062834</v>
      </c>
      <c r="E1999" s="116">
        <v>9.0624255351172689E-2</v>
      </c>
      <c r="F1999" s="116">
        <v>0.3948851433384799</v>
      </c>
      <c r="G1999" s="116">
        <v>9.8823136855312743E-3</v>
      </c>
      <c r="H1999" s="116">
        <v>0.67945886515473042</v>
      </c>
      <c r="I1999" s="116">
        <v>0.2947164615614779</v>
      </c>
      <c r="J1999" s="116">
        <v>0.40595879678083624</v>
      </c>
      <c r="K1999" s="48">
        <v>0.55074842821618786</v>
      </c>
      <c r="M1999" s="41">
        <v>997</v>
      </c>
      <c r="N1999" s="116" cm="1">
        <f t="array" ref="N1999:W1999">(TRANSPOSE(MMULT(幕後結果!$AB$37:$AK$46, TRANSPOSE(N998:W998))))</f>
        <v>1.2948001788626342</v>
      </c>
      <c r="O1999" s="116">
        <v>1.5281693016457991</v>
      </c>
      <c r="P1999" s="116">
        <v>0.73593483719320774</v>
      </c>
      <c r="Q1999" s="116">
        <v>0.58642948471257261</v>
      </c>
      <c r="R1999" s="116">
        <v>-0.47190046173929479</v>
      </c>
      <c r="S1999" s="116">
        <v>1.3915207285776061</v>
      </c>
      <c r="T1999" s="116">
        <v>0.98221264199243641</v>
      </c>
      <c r="U1999" s="116">
        <v>-1.5385440044579541</v>
      </c>
      <c r="V1999" s="116">
        <v>1.7311809566538052</v>
      </c>
      <c r="W1999" s="40">
        <v>-2.122087870787984</v>
      </c>
    </row>
    <row r="2000" spans="1:23" ht="19">
      <c r="A2000" s="85">
        <v>998</v>
      </c>
      <c r="B2000" s="116">
        <v>0.89479945098016089</v>
      </c>
      <c r="C2000" s="116">
        <v>0.66178355977904335</v>
      </c>
      <c r="D2000" s="116">
        <v>0.84578129006490199</v>
      </c>
      <c r="E2000" s="116">
        <v>0.77818207627212055</v>
      </c>
      <c r="F2000" s="116">
        <v>0.92651639338788039</v>
      </c>
      <c r="G2000" s="116">
        <v>0.53727215464282896</v>
      </c>
      <c r="H2000" s="116">
        <v>0.69542652734034638</v>
      </c>
      <c r="I2000" s="116">
        <v>5.7859181997192755E-2</v>
      </c>
      <c r="J2000" s="116">
        <v>0.8370022020619281</v>
      </c>
      <c r="K2000" s="48">
        <v>0.46288175605247495</v>
      </c>
      <c r="M2000" s="41">
        <v>998</v>
      </c>
      <c r="N2000" s="116" cm="1">
        <f t="array" ref="N2000:W2000">(TRANSPOSE(MMULT(幕後結果!$AB$37:$AK$46, TRANSPOSE(N999:W999))))</f>
        <v>-1.6770264293402686</v>
      </c>
      <c r="O2000" s="116">
        <v>-0.64386356663398447</v>
      </c>
      <c r="P2000" s="116">
        <v>-1.488864517274485</v>
      </c>
      <c r="Q2000" s="116">
        <v>-1.4064518096014571</v>
      </c>
      <c r="R2000" s="116">
        <v>-1.0499686743773742</v>
      </c>
      <c r="S2000" s="116">
        <v>-1.3037993038153826</v>
      </c>
      <c r="T2000" s="116">
        <v>-1.2064704916642102</v>
      </c>
      <c r="U2000" s="116">
        <v>-3.0009292415294571</v>
      </c>
      <c r="V2000" s="116">
        <v>-2.5528434063536176</v>
      </c>
      <c r="W2000" s="40">
        <v>-1.649727986836286</v>
      </c>
    </row>
    <row r="2001" spans="1:23" ht="19">
      <c r="A2001" s="85">
        <v>999</v>
      </c>
      <c r="B2001" s="116">
        <v>0.98943740255147339</v>
      </c>
      <c r="C2001" s="116">
        <v>0.42065977308819091</v>
      </c>
      <c r="D2001" s="116">
        <v>0.21390679678771951</v>
      </c>
      <c r="E2001" s="116">
        <v>0.78605143194816351</v>
      </c>
      <c r="F2001" s="116">
        <v>0.35500546691119195</v>
      </c>
      <c r="G2001" s="116">
        <v>0.46677015378525843</v>
      </c>
      <c r="H2001" s="116">
        <v>0.64161096023345388</v>
      </c>
      <c r="I2001" s="116">
        <v>0.91829887874586391</v>
      </c>
      <c r="J2001" s="116">
        <v>0.24610085315273711</v>
      </c>
      <c r="K2001" s="48">
        <v>0.59217400733666059</v>
      </c>
      <c r="M2001" s="41">
        <v>999</v>
      </c>
      <c r="N2001" s="116" cm="1">
        <f t="array" ref="N2001:W2001">(TRANSPOSE(MMULT(幕後結果!$AB$37:$AK$46, TRANSPOSE(N1000:W1000))))</f>
        <v>-0.4483218939425076</v>
      </c>
      <c r="O2001" s="116">
        <v>-0.71092473813033275</v>
      </c>
      <c r="P2001" s="116">
        <v>-0.87532019641689518</v>
      </c>
      <c r="Q2001" s="116">
        <v>-0.38584881320392161</v>
      </c>
      <c r="R2001" s="116">
        <v>-0.66181301733734843</v>
      </c>
      <c r="S2001" s="116">
        <v>0.85242010618003139</v>
      </c>
      <c r="T2001" s="116">
        <v>0.17554735672981031</v>
      </c>
      <c r="U2001" s="116">
        <v>-0.58874487566380784</v>
      </c>
      <c r="V2001" s="116">
        <v>-0.34113765465271645</v>
      </c>
      <c r="W2001" s="40">
        <v>1.6838158049570617E-2</v>
      </c>
    </row>
    <row r="2002" spans="1:23" ht="19.5" thickBot="1">
      <c r="A2002" s="115">
        <v>1000</v>
      </c>
      <c r="B2002" s="47">
        <v>0.89832427995028041</v>
      </c>
      <c r="C2002" s="47">
        <v>0.20681222192874138</v>
      </c>
      <c r="D2002" s="47">
        <v>0.89809332356113925</v>
      </c>
      <c r="E2002" s="47">
        <v>0.82571798902079618</v>
      </c>
      <c r="F2002" s="47">
        <v>0.32147963218082976</v>
      </c>
      <c r="G2002" s="47">
        <v>0.11295357140801765</v>
      </c>
      <c r="H2002" s="47">
        <v>0.29513105178502363</v>
      </c>
      <c r="I2002" s="47">
        <v>0.28141876469336102</v>
      </c>
      <c r="J2002" s="47">
        <v>0.69966163498963119</v>
      </c>
      <c r="K2002" s="111">
        <v>0.42747910166051084</v>
      </c>
      <c r="M2002" s="39">
        <v>1000</v>
      </c>
      <c r="N2002" s="38" cm="1">
        <f t="array" ref="N2002:W2002">(TRANSPOSE(MMULT(幕後結果!$AB$37:$AK$46, TRANSPOSE(N1001:W1001))))</f>
        <v>-1.5452243715822835</v>
      </c>
      <c r="O2002" s="38">
        <v>0.41959497947393909</v>
      </c>
      <c r="P2002" s="38">
        <v>-0.7313191119210436</v>
      </c>
      <c r="Q2002" s="38">
        <v>-0.33529793944275538</v>
      </c>
      <c r="R2002" s="38">
        <v>0.21391092757829289</v>
      </c>
      <c r="S2002" s="38">
        <v>0.96246980155186312</v>
      </c>
      <c r="T2002" s="38">
        <v>-0.87912516385605066</v>
      </c>
      <c r="U2002" s="38">
        <v>0.30214743085260343</v>
      </c>
      <c r="V2002" s="38">
        <v>-0.64816272673668629</v>
      </c>
      <c r="W2002" s="37">
        <v>3.276318953289753E-2</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4</v>
      </c>
      <c r="H7" s="4">
        <f>SUM(G7:G11)</f>
        <v>20</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4</v>
      </c>
      <c r="U9"/>
    </row>
    <row r="10" spans="1:21" ht="15.5">
      <c r="A10" s="13" t="s">
        <v>31</v>
      </c>
      <c r="B10" s="17" t="s">
        <v>72</v>
      </c>
      <c r="C10" s="21" t="s">
        <v>36</v>
      </c>
      <c r="D10" s="17" t="s">
        <v>37</v>
      </c>
      <c r="E10" s="17" t="s">
        <v>38</v>
      </c>
      <c r="F10" s="17" t="s">
        <v>39</v>
      </c>
      <c r="G10" s="4">
        <v>4</v>
      </c>
    </row>
    <row r="11" spans="1:21" ht="15.5">
      <c r="A11" s="13" t="s">
        <v>31</v>
      </c>
      <c r="B11" s="16" t="s">
        <v>73</v>
      </c>
      <c r="C11" s="17" t="s">
        <v>40</v>
      </c>
      <c r="D11" s="17" t="s">
        <v>41</v>
      </c>
      <c r="E11" s="21" t="s">
        <v>42</v>
      </c>
      <c r="F11" s="17" t="s">
        <v>110</v>
      </c>
      <c r="G11" s="4">
        <v>4</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1</v>
      </c>
      <c r="H17" s="4">
        <f>SUM(G17:G21)</f>
        <v>5</v>
      </c>
    </row>
    <row r="18" spans="1:8" ht="15.5">
      <c r="A18" s="11" t="s">
        <v>56</v>
      </c>
      <c r="B18" s="17" t="s">
        <v>74</v>
      </c>
      <c r="C18" s="17" t="s">
        <v>46</v>
      </c>
      <c r="D18" s="17" t="s">
        <v>59</v>
      </c>
      <c r="E18" s="17" t="s">
        <v>48</v>
      </c>
      <c r="F18" s="17" t="s">
        <v>60</v>
      </c>
      <c r="G18" s="4">
        <v>1</v>
      </c>
    </row>
    <row r="19" spans="1:8" ht="15.5">
      <c r="A19" s="13" t="s">
        <v>55</v>
      </c>
      <c r="B19" s="16" t="s">
        <v>75</v>
      </c>
      <c r="C19" s="17" t="s">
        <v>49</v>
      </c>
      <c r="D19" s="17" t="s">
        <v>50</v>
      </c>
      <c r="E19" s="17" t="s">
        <v>83</v>
      </c>
      <c r="F19" s="17" t="s">
        <v>53</v>
      </c>
      <c r="G19" s="4">
        <v>1</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1</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3</v>
      </c>
      <c r="H27" s="4">
        <f>SUM(G27:G31)</f>
        <v>17</v>
      </c>
    </row>
    <row r="28" spans="1:8" ht="15.5">
      <c r="A28" s="13" t="s">
        <v>66</v>
      </c>
      <c r="B28" s="16" t="s">
        <v>74</v>
      </c>
      <c r="C28" s="17" t="s">
        <v>46</v>
      </c>
      <c r="D28" s="17" t="s">
        <v>47</v>
      </c>
      <c r="E28" s="17" t="s">
        <v>48</v>
      </c>
      <c r="F28" s="17" t="s">
        <v>64</v>
      </c>
      <c r="G28" s="4">
        <v>3</v>
      </c>
    </row>
    <row r="29" spans="1:8" ht="15.5">
      <c r="A29" s="13" t="s">
        <v>66</v>
      </c>
      <c r="B29" s="17" t="s">
        <v>75</v>
      </c>
      <c r="C29" s="17" t="s">
        <v>49</v>
      </c>
      <c r="D29" s="17" t="s">
        <v>51</v>
      </c>
      <c r="E29" s="17" t="s">
        <v>52</v>
      </c>
      <c r="F29" s="17" t="s">
        <v>53</v>
      </c>
      <c r="G29" s="4">
        <v>3</v>
      </c>
    </row>
    <row r="30" spans="1:8" ht="15.5">
      <c r="A30" s="13" t="s">
        <v>66</v>
      </c>
      <c r="B30" s="17" t="s">
        <v>76</v>
      </c>
      <c r="C30" s="17" t="s">
        <v>77</v>
      </c>
      <c r="D30" s="17" t="s">
        <v>78</v>
      </c>
      <c r="E30" s="17" t="s">
        <v>79</v>
      </c>
      <c r="F30" s="17" t="s">
        <v>54</v>
      </c>
      <c r="G30" s="4">
        <v>4</v>
      </c>
    </row>
    <row r="31" spans="1:8" ht="15.5">
      <c r="A31" s="13" t="s">
        <v>66</v>
      </c>
      <c r="B31" s="16" t="s">
        <v>114</v>
      </c>
      <c r="C31" s="17" t="s">
        <v>115</v>
      </c>
      <c r="D31" s="17" t="s">
        <v>111</v>
      </c>
      <c r="E31" s="21" t="s">
        <v>112</v>
      </c>
      <c r="F31" s="17" t="s">
        <v>116</v>
      </c>
      <c r="G31" s="4">
        <v>4</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744</v>
      </c>
      <c r="B10">
        <v>22</v>
      </c>
      <c r="C10" t="s">
        <v>745</v>
      </c>
      <c r="D10">
        <v>123</v>
      </c>
    </row>
    <row r="11" spans="1:4" ht="16.5" customHeight="1">
      <c r="A11" t="s">
        <v>746</v>
      </c>
      <c r="B11" t="s">
        <v>747</v>
      </c>
      <c r="C11" t="s">
        <v>748</v>
      </c>
      <c r="D11" t="s">
        <v>749</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12"/>
  </cols>
  <sheetData>
    <row r="1" spans="1:23">
      <c r="A1" s="112" t="str" cm="1">
        <f t="array" ref="A1:W955">[2]Sheet!$A$1:$W$955</f>
        <v>股票代碼</v>
      </c>
      <c r="B1" s="112" t="str">
        <v>EPS</v>
      </c>
      <c r="C1" s="112" t="str">
        <v>Beta</v>
      </c>
      <c r="D1" s="112" t="str">
        <v>PE Ratio</v>
      </c>
      <c r="E1" s="112" t="str">
        <v>ROE</v>
      </c>
      <c r="F1" s="112" t="str">
        <v>ROA</v>
      </c>
      <c r="G1" s="112" t="str">
        <v>Gross margin</v>
      </c>
      <c r="H1" s="112" t="str">
        <v>Operating margin</v>
      </c>
      <c r="I1" s="112" t="str">
        <v>P/E Ratio</v>
      </c>
      <c r="J1" s="112" t="str">
        <v>P/B Ratio</v>
      </c>
      <c r="K1" s="112" t="str">
        <v>Revenue per share</v>
      </c>
      <c r="L1" s="112">
        <v>0</v>
      </c>
      <c r="M1" s="112">
        <v>0</v>
      </c>
      <c r="N1" s="112">
        <v>0</v>
      </c>
      <c r="O1" s="112">
        <v>0</v>
      </c>
      <c r="P1" s="112">
        <v>0</v>
      </c>
      <c r="Q1" s="112">
        <v>0</v>
      </c>
      <c r="R1" s="112">
        <v>0</v>
      </c>
      <c r="S1" s="112">
        <v>0</v>
      </c>
      <c r="T1" s="112">
        <v>0</v>
      </c>
      <c r="U1" s="112">
        <v>0</v>
      </c>
      <c r="V1" s="112">
        <v>0</v>
      </c>
      <c r="W1" s="112">
        <v>0</v>
      </c>
    </row>
    <row r="2" spans="1:23" hidden="1">
      <c r="A2" s="112" t="str">
        <v>1101.TW</v>
      </c>
      <c r="B2" s="112">
        <v>1.1000000000000001</v>
      </c>
      <c r="C2" s="112">
        <v>0.55500000000000005</v>
      </c>
      <c r="D2" s="112">
        <v>20.575758</v>
      </c>
      <c r="E2" s="112">
        <v>4.1929998000000003E-2</v>
      </c>
      <c r="F2" s="112">
        <v>1.3429999999999999E-2</v>
      </c>
      <c r="G2" s="112">
        <v>0.20221001</v>
      </c>
      <c r="H2" s="112">
        <v>4.6980000000000001E-2</v>
      </c>
      <c r="I2" s="112">
        <v>30.863636</v>
      </c>
      <c r="J2" s="112">
        <v>1.0791824999999999</v>
      </c>
      <c r="K2" s="112">
        <v>14.871</v>
      </c>
      <c r="L2" s="112">
        <v>0</v>
      </c>
      <c r="M2" s="112">
        <v>0</v>
      </c>
      <c r="N2" s="112">
        <v>0</v>
      </c>
      <c r="O2" s="112">
        <v>0</v>
      </c>
      <c r="P2" s="112">
        <v>0</v>
      </c>
      <c r="Q2" s="112">
        <v>0</v>
      </c>
      <c r="R2" s="112">
        <v>0</v>
      </c>
      <c r="S2" s="112">
        <v>0</v>
      </c>
      <c r="T2" s="112">
        <v>0</v>
      </c>
      <c r="U2" s="112">
        <v>0</v>
      </c>
      <c r="V2" s="112">
        <v>0</v>
      </c>
      <c r="W2" s="112">
        <v>0</v>
      </c>
    </row>
    <row r="3" spans="1:23" hidden="1">
      <c r="A3" s="112" t="str">
        <v>1102.TW</v>
      </c>
      <c r="B3" s="112">
        <v>3.36</v>
      </c>
      <c r="C3" s="112">
        <v>0.30399999999999999</v>
      </c>
      <c r="D3" s="112">
        <v>15.173610999999999</v>
      </c>
      <c r="E3" s="112">
        <v>5.9490000000000001E-2</v>
      </c>
      <c r="F3" s="112">
        <v>1.2940001E-2</v>
      </c>
      <c r="G3" s="112">
        <v>0.13184999999999999</v>
      </c>
      <c r="H3" s="112">
        <v>6.2039999999999998E-2</v>
      </c>
      <c r="I3" s="112">
        <v>13.005953</v>
      </c>
      <c r="J3" s="112">
        <v>0.90773135000000005</v>
      </c>
      <c r="K3" s="112">
        <v>23.353000000000002</v>
      </c>
      <c r="L3" s="112">
        <v>0</v>
      </c>
      <c r="M3" s="112">
        <v>0</v>
      </c>
      <c r="N3" s="112">
        <v>0</v>
      </c>
      <c r="O3" s="112">
        <v>0</v>
      </c>
      <c r="P3" s="112">
        <v>0</v>
      </c>
      <c r="Q3" s="112">
        <v>0</v>
      </c>
      <c r="R3" s="112">
        <v>0</v>
      </c>
      <c r="S3" s="112">
        <v>0</v>
      </c>
      <c r="T3" s="112">
        <v>0</v>
      </c>
      <c r="U3" s="112">
        <v>0</v>
      </c>
      <c r="V3" s="112">
        <v>0</v>
      </c>
      <c r="W3" s="112">
        <v>0</v>
      </c>
    </row>
    <row r="4" spans="1:23" hidden="1">
      <c r="A4" s="112" t="str">
        <v>1103.TW</v>
      </c>
      <c r="B4" s="112">
        <v>0.27</v>
      </c>
      <c r="C4" s="112">
        <v>0.67500000000000004</v>
      </c>
      <c r="D4" s="112">
        <v>42.209299999999999</v>
      </c>
      <c r="E4" s="112">
        <v>4.3200002999999997E-3</v>
      </c>
      <c r="F4" s="112">
        <v>-2.5300000000000001E-3</v>
      </c>
      <c r="G4" s="112">
        <v>0.12584999999999999</v>
      </c>
      <c r="H4" s="112">
        <v>-2.6329999999999999E-2</v>
      </c>
      <c r="I4" s="112">
        <v>67.222219999999993</v>
      </c>
      <c r="J4" s="112">
        <v>0.55157113000000002</v>
      </c>
      <c r="K4" s="112">
        <v>4.4189999999999996</v>
      </c>
      <c r="L4" s="112">
        <v>0</v>
      </c>
      <c r="M4" s="112">
        <v>0</v>
      </c>
      <c r="N4" s="112">
        <v>0</v>
      </c>
      <c r="O4" s="112">
        <v>0</v>
      </c>
      <c r="P4" s="112">
        <v>0</v>
      </c>
      <c r="Q4" s="112">
        <v>0</v>
      </c>
      <c r="R4" s="112">
        <v>0</v>
      </c>
      <c r="S4" s="112">
        <v>0</v>
      </c>
      <c r="T4" s="112">
        <v>0</v>
      </c>
      <c r="U4" s="112">
        <v>0</v>
      </c>
      <c r="V4" s="112">
        <v>0</v>
      </c>
      <c r="W4" s="112">
        <v>0</v>
      </c>
    </row>
    <row r="5" spans="1:23" hidden="1">
      <c r="A5" s="112" t="str">
        <v>1104.TW</v>
      </c>
      <c r="B5" s="112">
        <v>3.08</v>
      </c>
      <c r="C5" s="112">
        <v>0.58399999999999996</v>
      </c>
      <c r="D5" s="112">
        <v>11.837456</v>
      </c>
      <c r="E5" s="112">
        <v>0.1062</v>
      </c>
      <c r="F5" s="112">
        <v>2.1749999999999999E-2</v>
      </c>
      <c r="G5" s="112">
        <v>0.19764999999999999</v>
      </c>
      <c r="H5" s="112">
        <v>0.14233999999999999</v>
      </c>
      <c r="I5" s="112">
        <v>10.876624</v>
      </c>
      <c r="J5" s="112">
        <v>1.0312451</v>
      </c>
      <c r="K5" s="112">
        <v>11.59</v>
      </c>
      <c r="L5" s="112">
        <v>0</v>
      </c>
      <c r="M5" s="112">
        <v>0</v>
      </c>
      <c r="N5" s="112">
        <v>0</v>
      </c>
      <c r="O5" s="112">
        <v>0</v>
      </c>
      <c r="P5" s="112">
        <v>0</v>
      </c>
      <c r="Q5" s="112">
        <v>0</v>
      </c>
      <c r="R5" s="112">
        <v>0</v>
      </c>
      <c r="S5" s="112">
        <v>0</v>
      </c>
      <c r="T5" s="112">
        <v>0</v>
      </c>
      <c r="U5" s="112">
        <v>0</v>
      </c>
      <c r="V5" s="112">
        <v>0</v>
      </c>
      <c r="W5" s="112">
        <v>0</v>
      </c>
    </row>
    <row r="6" spans="1:23" hidden="1">
      <c r="A6" s="112" t="str">
        <v>1108.TW</v>
      </c>
      <c r="B6" s="112">
        <v>1.29</v>
      </c>
      <c r="C6" s="112">
        <v>0</v>
      </c>
      <c r="D6" s="112">
        <v>0</v>
      </c>
      <c r="E6" s="112">
        <v>0.11</v>
      </c>
      <c r="F6" s="112">
        <v>3.9989999999999998E-2</v>
      </c>
      <c r="G6" s="112">
        <v>0.17455000000000001</v>
      </c>
      <c r="H6" s="112">
        <v>0.13542000000000001</v>
      </c>
      <c r="I6" s="112">
        <v>13.100776</v>
      </c>
      <c r="J6" s="112">
        <v>1.4389101</v>
      </c>
      <c r="K6" s="112">
        <v>12.862</v>
      </c>
      <c r="L6" s="112">
        <v>0</v>
      </c>
      <c r="M6" s="112">
        <v>0</v>
      </c>
      <c r="N6" s="112">
        <v>0</v>
      </c>
      <c r="O6" s="112">
        <v>0</v>
      </c>
      <c r="P6" s="112">
        <v>0</v>
      </c>
      <c r="Q6" s="112">
        <v>0</v>
      </c>
      <c r="R6" s="112">
        <v>0</v>
      </c>
      <c r="S6" s="112">
        <v>0</v>
      </c>
      <c r="T6" s="112">
        <v>0</v>
      </c>
      <c r="U6" s="112">
        <v>0</v>
      </c>
      <c r="V6" s="112">
        <v>0</v>
      </c>
      <c r="W6" s="112">
        <v>0</v>
      </c>
    </row>
    <row r="7" spans="1:23" hidden="1">
      <c r="A7" s="112" t="str">
        <v>1109.TW</v>
      </c>
      <c r="B7" s="112">
        <v>1.94</v>
      </c>
      <c r="C7" s="112">
        <v>0.375</v>
      </c>
      <c r="D7" s="112">
        <v>15.555555999999999</v>
      </c>
      <c r="E7" s="112">
        <v>8.2180000000000003E-2</v>
      </c>
      <c r="F7" s="112">
        <v>5.3639997000000002E-2</v>
      </c>
      <c r="G7" s="112">
        <v>0.21423</v>
      </c>
      <c r="H7" s="112">
        <v>0.17874999999999999</v>
      </c>
      <c r="I7" s="112">
        <v>10.103092999999999</v>
      </c>
      <c r="J7" s="112">
        <v>0.8237371</v>
      </c>
      <c r="K7" s="112">
        <v>18.349</v>
      </c>
      <c r="L7" s="112">
        <v>0</v>
      </c>
      <c r="M7" s="112">
        <v>0</v>
      </c>
      <c r="N7" s="112">
        <v>0</v>
      </c>
      <c r="O7" s="112">
        <v>0</v>
      </c>
      <c r="P7" s="112">
        <v>0</v>
      </c>
      <c r="Q7" s="112">
        <v>0</v>
      </c>
      <c r="R7" s="112">
        <v>0</v>
      </c>
      <c r="S7" s="112">
        <v>0</v>
      </c>
      <c r="T7" s="112">
        <v>0</v>
      </c>
      <c r="U7" s="112">
        <v>0</v>
      </c>
      <c r="V7" s="112">
        <v>0</v>
      </c>
      <c r="W7" s="112">
        <v>0</v>
      </c>
    </row>
    <row r="8" spans="1:23" hidden="1">
      <c r="A8" s="112" t="str">
        <v>1110.TW</v>
      </c>
      <c r="B8" s="112">
        <v>0.25</v>
      </c>
      <c r="C8" s="112">
        <v>7.8E-2</v>
      </c>
      <c r="D8" s="112">
        <v>0</v>
      </c>
      <c r="E8" s="112">
        <v>1.7579999999999998E-2</v>
      </c>
      <c r="F8" s="112">
        <v>3.1199999999999999E-3</v>
      </c>
      <c r="G8" s="112">
        <v>8.9679999999999996E-2</v>
      </c>
      <c r="H8" s="112">
        <v>8.7349995999999999E-2</v>
      </c>
      <c r="I8" s="112">
        <v>80.8</v>
      </c>
      <c r="J8" s="112">
        <v>1.2899929999999999</v>
      </c>
      <c r="K8" s="112">
        <v>3.9889999999999999</v>
      </c>
      <c r="L8" s="112">
        <v>0</v>
      </c>
      <c r="M8" s="112">
        <v>0</v>
      </c>
      <c r="N8" s="112">
        <v>0</v>
      </c>
      <c r="O8" s="112">
        <v>0</v>
      </c>
      <c r="P8" s="112">
        <v>0</v>
      </c>
      <c r="Q8" s="112">
        <v>0</v>
      </c>
      <c r="R8" s="112">
        <v>0</v>
      </c>
      <c r="S8" s="112">
        <v>0</v>
      </c>
      <c r="T8" s="112">
        <v>0</v>
      </c>
      <c r="U8" s="112">
        <v>0</v>
      </c>
      <c r="V8" s="112">
        <v>0</v>
      </c>
      <c r="W8" s="112">
        <v>0</v>
      </c>
    </row>
    <row r="9" spans="1:23" hidden="1">
      <c r="A9" s="112" t="str">
        <v>1201.TW</v>
      </c>
      <c r="B9" s="112">
        <v>0.54</v>
      </c>
      <c r="C9" s="112">
        <v>0</v>
      </c>
      <c r="D9" s="112">
        <v>0</v>
      </c>
      <c r="E9" s="112">
        <v>3.7240000000000002E-2</v>
      </c>
      <c r="F9" s="112">
        <v>1.265E-2</v>
      </c>
      <c r="G9" s="112">
        <v>0.27212997999999999</v>
      </c>
      <c r="H9" s="112">
        <v>2.962E-2</v>
      </c>
      <c r="I9" s="112">
        <v>34.537033000000001</v>
      </c>
      <c r="J9" s="112">
        <v>1.2731245</v>
      </c>
      <c r="K9" s="112">
        <v>43.646999999999998</v>
      </c>
      <c r="L9" s="112">
        <v>0</v>
      </c>
      <c r="M9" s="112">
        <v>0</v>
      </c>
      <c r="N9" s="112">
        <v>0</v>
      </c>
      <c r="O9" s="112">
        <v>0</v>
      </c>
      <c r="P9" s="112">
        <v>0</v>
      </c>
      <c r="Q9" s="112">
        <v>0</v>
      </c>
      <c r="R9" s="112">
        <v>0</v>
      </c>
      <c r="S9" s="112">
        <v>0</v>
      </c>
      <c r="T9" s="112">
        <v>0</v>
      </c>
      <c r="U9" s="112">
        <v>0</v>
      </c>
      <c r="V9" s="112">
        <v>0</v>
      </c>
      <c r="W9" s="112">
        <v>0</v>
      </c>
    </row>
    <row r="10" spans="1:23" hidden="1">
      <c r="A10" s="112" t="str">
        <v>1203.TW</v>
      </c>
      <c r="B10" s="112">
        <v>2.11</v>
      </c>
      <c r="C10" s="112">
        <v>0</v>
      </c>
      <c r="D10" s="112">
        <v>28.988764</v>
      </c>
      <c r="E10" s="112">
        <v>0.11337999999999999</v>
      </c>
      <c r="F10" s="112">
        <v>5.9819999999999998E-2</v>
      </c>
      <c r="G10" s="112">
        <v>0.31175000000000003</v>
      </c>
      <c r="H10" s="112">
        <v>0.18781999999999999</v>
      </c>
      <c r="I10" s="112">
        <v>24.454977</v>
      </c>
      <c r="J10" s="112">
        <v>2.0781312000000001</v>
      </c>
      <c r="K10" s="112">
        <v>26.808</v>
      </c>
      <c r="L10" s="112">
        <v>0</v>
      </c>
      <c r="M10" s="112">
        <v>0</v>
      </c>
      <c r="N10" s="112">
        <v>0</v>
      </c>
      <c r="O10" s="112">
        <v>0</v>
      </c>
      <c r="P10" s="112">
        <v>0</v>
      </c>
      <c r="Q10" s="112">
        <v>0</v>
      </c>
      <c r="R10" s="112">
        <v>0</v>
      </c>
      <c r="S10" s="112">
        <v>0</v>
      </c>
      <c r="T10" s="112">
        <v>0</v>
      </c>
      <c r="U10" s="112">
        <v>0</v>
      </c>
      <c r="V10" s="112">
        <v>0</v>
      </c>
      <c r="W10" s="112">
        <v>0</v>
      </c>
    </row>
    <row r="11" spans="1:23" hidden="1">
      <c r="A11" s="112" t="str">
        <v>1210.TW</v>
      </c>
      <c r="B11" s="112">
        <v>4.9000000000000004</v>
      </c>
      <c r="C11" s="112">
        <v>0.57899999999999996</v>
      </c>
      <c r="D11" s="112">
        <v>11.729165999999999</v>
      </c>
      <c r="E11" s="112">
        <v>0.15823999999999999</v>
      </c>
      <c r="F11" s="112">
        <v>5.9180003000000002E-2</v>
      </c>
      <c r="G11" s="112">
        <v>0.13464999999999999</v>
      </c>
      <c r="H11" s="112">
        <v>5.3760000000000002E-2</v>
      </c>
      <c r="I11" s="112">
        <v>11.489796</v>
      </c>
      <c r="J11" s="112">
        <v>2.0097811000000001</v>
      </c>
      <c r="K11" s="112">
        <v>131.38</v>
      </c>
      <c r="L11" s="112">
        <v>0</v>
      </c>
      <c r="M11" s="112">
        <v>0</v>
      </c>
      <c r="N11" s="112">
        <v>0</v>
      </c>
      <c r="O11" s="112">
        <v>0</v>
      </c>
      <c r="P11" s="112">
        <v>0</v>
      </c>
      <c r="Q11" s="112">
        <v>0</v>
      </c>
      <c r="R11" s="112">
        <v>0</v>
      </c>
      <c r="S11" s="112">
        <v>0</v>
      </c>
      <c r="T11" s="112">
        <v>0</v>
      </c>
      <c r="U11" s="112">
        <v>0</v>
      </c>
      <c r="V11" s="112">
        <v>0</v>
      </c>
      <c r="W11" s="112">
        <v>0</v>
      </c>
    </row>
    <row r="12" spans="1:23" hidden="1">
      <c r="A12" s="112" t="str">
        <v>1213.TW</v>
      </c>
      <c r="B12" s="112">
        <v>-2.54</v>
      </c>
      <c r="C12" s="112">
        <v>0.36299999999999999</v>
      </c>
      <c r="D12" s="112">
        <v>0</v>
      </c>
      <c r="E12" s="112">
        <v>-0.46766999999999997</v>
      </c>
      <c r="F12" s="112">
        <v>-9.4469994000000002E-2</v>
      </c>
      <c r="G12" s="112">
        <v>-0.78256000000000003</v>
      </c>
      <c r="H12" s="112">
        <v>-2.8861701000000002</v>
      </c>
      <c r="I12" s="112">
        <v>0</v>
      </c>
      <c r="J12" s="112">
        <v>1.7318713999999999</v>
      </c>
      <c r="K12" s="112">
        <v>2.1320000000000001</v>
      </c>
      <c r="L12" s="112">
        <v>0</v>
      </c>
      <c r="M12" s="112">
        <v>0</v>
      </c>
      <c r="N12" s="112">
        <v>0</v>
      </c>
      <c r="O12" s="112">
        <v>0</v>
      </c>
      <c r="P12" s="112">
        <v>0</v>
      </c>
      <c r="Q12" s="112">
        <v>0</v>
      </c>
      <c r="R12" s="112">
        <v>0</v>
      </c>
      <c r="S12" s="112">
        <v>0</v>
      </c>
      <c r="T12" s="112">
        <v>0</v>
      </c>
      <c r="U12" s="112">
        <v>0</v>
      </c>
      <c r="V12" s="112">
        <v>0</v>
      </c>
      <c r="W12" s="112">
        <v>0</v>
      </c>
    </row>
    <row r="13" spans="1:23" hidden="1">
      <c r="A13" s="112" t="str">
        <v>1215.TW</v>
      </c>
      <c r="B13" s="112">
        <v>7.51</v>
      </c>
      <c r="C13" s="112">
        <v>0</v>
      </c>
      <c r="D13" s="112">
        <v>12.441314</v>
      </c>
      <c r="E13" s="112">
        <v>0.22116</v>
      </c>
      <c r="F13" s="112">
        <v>6.7490004000000006E-2</v>
      </c>
      <c r="G13" s="112">
        <v>0.17569000000000001</v>
      </c>
      <c r="H13" s="112">
        <v>7.4380000000000002E-2</v>
      </c>
      <c r="I13" s="112">
        <v>14.114513000000001</v>
      </c>
      <c r="J13" s="112">
        <v>3.1440011999999999</v>
      </c>
      <c r="K13" s="112">
        <v>97.834999999999994</v>
      </c>
      <c r="L13" s="112">
        <v>0</v>
      </c>
      <c r="M13" s="112">
        <v>0</v>
      </c>
      <c r="N13" s="112">
        <v>0</v>
      </c>
      <c r="O13" s="112">
        <v>0</v>
      </c>
      <c r="P13" s="112">
        <v>0</v>
      </c>
      <c r="Q13" s="112">
        <v>0</v>
      </c>
      <c r="R13" s="112">
        <v>0</v>
      </c>
      <c r="S13" s="112">
        <v>0</v>
      </c>
      <c r="T13" s="112">
        <v>0</v>
      </c>
      <c r="U13" s="112">
        <v>0</v>
      </c>
      <c r="V13" s="112">
        <v>0</v>
      </c>
      <c r="W13" s="112">
        <v>0</v>
      </c>
    </row>
    <row r="14" spans="1:23" hidden="1">
      <c r="A14" s="112" t="str">
        <v>1216.TW</v>
      </c>
      <c r="B14" s="112">
        <v>3.3</v>
      </c>
      <c r="C14" s="112">
        <v>0.255</v>
      </c>
      <c r="D14" s="112">
        <v>18.171295000000001</v>
      </c>
      <c r="E14" s="112">
        <v>0.1517</v>
      </c>
      <c r="F14" s="112">
        <v>3.1229999000000001E-2</v>
      </c>
      <c r="G14" s="112">
        <v>0.32351999999999997</v>
      </c>
      <c r="H14" s="112">
        <v>5.4699999999999999E-2</v>
      </c>
      <c r="I14" s="112">
        <v>23.787880000000001</v>
      </c>
      <c r="J14" s="112">
        <v>3.3275402000000001</v>
      </c>
      <c r="K14" s="112">
        <v>107.084</v>
      </c>
      <c r="L14" s="112">
        <v>0</v>
      </c>
      <c r="M14" s="112">
        <v>0</v>
      </c>
      <c r="N14" s="112">
        <v>0</v>
      </c>
      <c r="O14" s="112">
        <v>0</v>
      </c>
      <c r="P14" s="112">
        <v>0</v>
      </c>
      <c r="Q14" s="112">
        <v>0</v>
      </c>
      <c r="R14" s="112">
        <v>0</v>
      </c>
      <c r="S14" s="112">
        <v>0</v>
      </c>
      <c r="T14" s="112">
        <v>0</v>
      </c>
      <c r="U14" s="112">
        <v>0</v>
      </c>
      <c r="V14" s="112">
        <v>0</v>
      </c>
      <c r="W14" s="112">
        <v>0</v>
      </c>
    </row>
    <row r="15" spans="1:23" hidden="1">
      <c r="A15" s="112" t="str">
        <v>1217.TW</v>
      </c>
      <c r="B15" s="112">
        <v>0.44</v>
      </c>
      <c r="C15" s="112">
        <v>0.58499999999999996</v>
      </c>
      <c r="D15" s="112">
        <v>0</v>
      </c>
      <c r="E15" s="112">
        <v>3.0040000000000001E-2</v>
      </c>
      <c r="F15" s="112">
        <v>5.3699999999999998E-3</v>
      </c>
      <c r="G15" s="112">
        <v>0.29214000000000001</v>
      </c>
      <c r="H15" s="112">
        <v>3.9550000000000002E-2</v>
      </c>
      <c r="I15" s="112">
        <v>27.727271999999999</v>
      </c>
      <c r="J15" s="112">
        <v>0.85728340000000003</v>
      </c>
      <c r="K15" s="112">
        <v>9.8840000000000003</v>
      </c>
      <c r="L15" s="112">
        <v>0</v>
      </c>
      <c r="M15" s="112">
        <v>0</v>
      </c>
      <c r="N15" s="112">
        <v>0</v>
      </c>
      <c r="O15" s="112">
        <v>0</v>
      </c>
      <c r="P15" s="112">
        <v>0</v>
      </c>
      <c r="Q15" s="112">
        <v>0</v>
      </c>
      <c r="R15" s="112">
        <v>0</v>
      </c>
      <c r="S15" s="112">
        <v>0</v>
      </c>
      <c r="T15" s="112">
        <v>0</v>
      </c>
      <c r="U15" s="112">
        <v>0</v>
      </c>
      <c r="V15" s="112">
        <v>0</v>
      </c>
      <c r="W15" s="112">
        <v>0</v>
      </c>
    </row>
    <row r="16" spans="1:23" hidden="1">
      <c r="A16" s="112" t="str">
        <v>1218.TW</v>
      </c>
      <c r="B16" s="112">
        <v>0.28999999999999998</v>
      </c>
      <c r="C16" s="112">
        <v>0.25600000000000001</v>
      </c>
      <c r="D16" s="112">
        <v>18.032786999999999</v>
      </c>
      <c r="E16" s="112">
        <v>-6.5399999999999998E-3</v>
      </c>
      <c r="F16" s="112">
        <v>-2.5799998999999998E-3</v>
      </c>
      <c r="G16" s="112">
        <v>0.13800999999999999</v>
      </c>
      <c r="H16" s="112">
        <v>5.8140002000000003E-2</v>
      </c>
      <c r="I16" s="112">
        <v>75.862070000000003</v>
      </c>
      <c r="J16" s="112">
        <v>0.88577527</v>
      </c>
      <c r="K16" s="112">
        <v>23.085000000000001</v>
      </c>
      <c r="L16" s="112">
        <v>0</v>
      </c>
      <c r="M16" s="112">
        <v>0</v>
      </c>
      <c r="N16" s="112">
        <v>0</v>
      </c>
      <c r="O16" s="112">
        <v>0</v>
      </c>
      <c r="P16" s="112">
        <v>0</v>
      </c>
      <c r="Q16" s="112">
        <v>0</v>
      </c>
      <c r="R16" s="112">
        <v>0</v>
      </c>
      <c r="S16" s="112">
        <v>0</v>
      </c>
      <c r="T16" s="112">
        <v>0</v>
      </c>
      <c r="U16" s="112">
        <v>0</v>
      </c>
      <c r="V16" s="112">
        <v>0</v>
      </c>
      <c r="W16" s="112">
        <v>0</v>
      </c>
    </row>
    <row r="17" spans="1:23" hidden="1">
      <c r="A17" s="112" t="str">
        <v>1219.TW</v>
      </c>
      <c r="B17" s="112">
        <v>0.9</v>
      </c>
      <c r="C17" s="112">
        <v>0</v>
      </c>
      <c r="D17" s="112">
        <v>0</v>
      </c>
      <c r="E17" s="112">
        <v>6.5699999999999995E-2</v>
      </c>
      <c r="F17" s="112">
        <v>2.0039999999999999E-2</v>
      </c>
      <c r="G17" s="112">
        <v>9.2460009999999995E-2</v>
      </c>
      <c r="H17" s="112">
        <v>1.1030000999999999E-2</v>
      </c>
      <c r="I17" s="112">
        <v>21</v>
      </c>
      <c r="J17" s="112">
        <v>1.3376743</v>
      </c>
      <c r="K17" s="112">
        <v>47.198</v>
      </c>
      <c r="L17" s="112">
        <v>0</v>
      </c>
      <c r="M17" s="112">
        <v>0</v>
      </c>
      <c r="N17" s="112">
        <v>0</v>
      </c>
      <c r="O17" s="112">
        <v>0</v>
      </c>
      <c r="P17" s="112">
        <v>0</v>
      </c>
      <c r="Q17" s="112">
        <v>0</v>
      </c>
      <c r="R17" s="112">
        <v>0</v>
      </c>
      <c r="S17" s="112">
        <v>0</v>
      </c>
      <c r="T17" s="112">
        <v>0</v>
      </c>
      <c r="U17" s="112">
        <v>0</v>
      </c>
      <c r="V17" s="112">
        <v>0</v>
      </c>
      <c r="W17" s="112">
        <v>0</v>
      </c>
    </row>
    <row r="18" spans="1:23">
      <c r="A18" s="112" t="str">
        <v>1220.TW</v>
      </c>
      <c r="B18" s="112">
        <v>1.08</v>
      </c>
      <c r="C18" s="112">
        <v>0.27</v>
      </c>
      <c r="D18" s="112">
        <v>22.112677000000001</v>
      </c>
      <c r="E18" s="112">
        <v>6.3530000000000003E-2</v>
      </c>
      <c r="F18" s="112">
        <v>3.175E-2</v>
      </c>
      <c r="G18" s="112">
        <v>0.13300000000000001</v>
      </c>
      <c r="H18" s="112">
        <v>8.4790000000000004E-2</v>
      </c>
      <c r="I18" s="112">
        <v>14.537036000000001</v>
      </c>
      <c r="J18" s="112">
        <v>1.1943703999999999</v>
      </c>
      <c r="K18" s="112">
        <v>18.672999999999998</v>
      </c>
      <c r="L18" s="112">
        <v>0</v>
      </c>
      <c r="M18" s="112">
        <v>0</v>
      </c>
      <c r="N18" s="112">
        <v>0</v>
      </c>
      <c r="O18" s="112">
        <v>0</v>
      </c>
      <c r="P18" s="112">
        <v>0</v>
      </c>
      <c r="Q18" s="112">
        <v>0</v>
      </c>
      <c r="R18" s="112">
        <v>0</v>
      </c>
      <c r="S18" s="112">
        <v>0</v>
      </c>
      <c r="T18" s="112">
        <v>0</v>
      </c>
      <c r="U18" s="112">
        <v>0</v>
      </c>
      <c r="V18" s="112">
        <v>0</v>
      </c>
      <c r="W18" s="112">
        <v>0</v>
      </c>
    </row>
    <row r="19" spans="1:23" hidden="1">
      <c r="A19" s="112" t="str">
        <v>1225.TW</v>
      </c>
      <c r="B19" s="112">
        <v>1.63</v>
      </c>
      <c r="C19" s="112">
        <v>0.23200000000000001</v>
      </c>
      <c r="D19" s="112">
        <v>0</v>
      </c>
      <c r="E19" s="112">
        <v>0.10512000000000001</v>
      </c>
      <c r="F19" s="112">
        <v>2.8930000000000001E-2</v>
      </c>
      <c r="G19" s="112">
        <v>7.2919995000000001E-2</v>
      </c>
      <c r="H19" s="112">
        <v>4.5429999999999998E-2</v>
      </c>
      <c r="I19" s="112">
        <v>48.834353999999998</v>
      </c>
      <c r="J19" s="112">
        <v>5.2046555999999997</v>
      </c>
      <c r="K19" s="112">
        <v>63.334000000000003</v>
      </c>
      <c r="L19" s="112">
        <v>0</v>
      </c>
      <c r="M19" s="112">
        <v>0</v>
      </c>
      <c r="N19" s="112">
        <v>0</v>
      </c>
      <c r="O19" s="112">
        <v>0</v>
      </c>
      <c r="P19" s="112">
        <v>0</v>
      </c>
      <c r="Q19" s="112">
        <v>0</v>
      </c>
      <c r="R19" s="112">
        <v>0</v>
      </c>
      <c r="S19" s="112">
        <v>0</v>
      </c>
      <c r="T19" s="112">
        <v>0</v>
      </c>
      <c r="U19" s="112">
        <v>0</v>
      </c>
      <c r="V19" s="112">
        <v>0</v>
      </c>
      <c r="W19" s="112">
        <v>0</v>
      </c>
    </row>
    <row r="20" spans="1:23">
      <c r="A20" s="112" t="str">
        <v>1227.TW</v>
      </c>
      <c r="B20" s="112">
        <v>1.58</v>
      </c>
      <c r="C20" s="112">
        <v>0.25</v>
      </c>
      <c r="D20" s="112">
        <v>15.444445</v>
      </c>
      <c r="E20" s="112">
        <v>7.1419999999999997E-2</v>
      </c>
      <c r="F20" s="112">
        <v>3.1689997999999997E-2</v>
      </c>
      <c r="G20" s="112">
        <v>0.22620999999999999</v>
      </c>
      <c r="H20" s="112">
        <v>4.5370000000000001E-2</v>
      </c>
      <c r="I20" s="112">
        <v>26.392405</v>
      </c>
      <c r="J20" s="112">
        <v>2.1797081999999999</v>
      </c>
      <c r="K20" s="112">
        <v>30.606999999999999</v>
      </c>
      <c r="L20" s="112">
        <v>0</v>
      </c>
      <c r="M20" s="112">
        <v>0</v>
      </c>
      <c r="N20" s="112">
        <v>0</v>
      </c>
      <c r="O20" s="112">
        <v>0</v>
      </c>
      <c r="P20" s="112">
        <v>0</v>
      </c>
      <c r="Q20" s="112">
        <v>0</v>
      </c>
      <c r="R20" s="112">
        <v>0</v>
      </c>
      <c r="S20" s="112">
        <v>0</v>
      </c>
      <c r="T20" s="112">
        <v>0</v>
      </c>
      <c r="U20" s="112">
        <v>0</v>
      </c>
      <c r="V20" s="112">
        <v>0</v>
      </c>
      <c r="W20" s="112">
        <v>0</v>
      </c>
    </row>
    <row r="21" spans="1:23" hidden="1">
      <c r="A21" s="112" t="str">
        <v>1229.TW</v>
      </c>
      <c r="B21" s="112">
        <v>2.5299999999999998</v>
      </c>
      <c r="C21" s="112">
        <v>0.42399999999999999</v>
      </c>
      <c r="D21" s="112">
        <v>22.969283999999998</v>
      </c>
      <c r="E21" s="112">
        <v>8.0399999999999999E-2</v>
      </c>
      <c r="F21" s="112">
        <v>9.4199999999999996E-3</v>
      </c>
      <c r="G21" s="112">
        <v>0.18265000000000001</v>
      </c>
      <c r="H21" s="112">
        <v>2.9790001E-2</v>
      </c>
      <c r="I21" s="112">
        <v>26.600791999999998</v>
      </c>
      <c r="J21" s="112">
        <v>2.3277532999999999</v>
      </c>
      <c r="K21" s="112">
        <v>8.6210000000000004</v>
      </c>
      <c r="L21" s="112">
        <v>0</v>
      </c>
      <c r="M21" s="112">
        <v>0</v>
      </c>
      <c r="N21" s="112">
        <v>0</v>
      </c>
      <c r="O21" s="112">
        <v>0</v>
      </c>
      <c r="P21" s="112">
        <v>0</v>
      </c>
      <c r="Q21" s="112">
        <v>0</v>
      </c>
      <c r="R21" s="112">
        <v>0</v>
      </c>
      <c r="S21" s="112">
        <v>0</v>
      </c>
      <c r="T21" s="112">
        <v>0</v>
      </c>
      <c r="U21" s="112">
        <v>0</v>
      </c>
      <c r="V21" s="112">
        <v>0</v>
      </c>
      <c r="W21" s="112">
        <v>0</v>
      </c>
    </row>
    <row r="22" spans="1:23">
      <c r="A22" s="112" t="str">
        <v>1231.TW</v>
      </c>
      <c r="B22" s="112">
        <v>4.16</v>
      </c>
      <c r="C22" s="112">
        <v>0.26</v>
      </c>
      <c r="D22" s="112">
        <v>0</v>
      </c>
      <c r="E22" s="112">
        <v>0.17896000000000001</v>
      </c>
      <c r="F22" s="112">
        <v>4.5420000000000002E-2</v>
      </c>
      <c r="G22" s="112">
        <v>0.20874999999999999</v>
      </c>
      <c r="H22" s="112">
        <v>8.1640000000000004E-2</v>
      </c>
      <c r="I22" s="112">
        <v>24.014424999999999</v>
      </c>
      <c r="J22" s="112">
        <v>4.0695779999999999</v>
      </c>
      <c r="K22" s="112">
        <v>44.534999999999997</v>
      </c>
      <c r="L22" s="112">
        <v>0</v>
      </c>
      <c r="M22" s="112">
        <v>0</v>
      </c>
      <c r="N22" s="112">
        <v>0</v>
      </c>
      <c r="O22" s="112">
        <v>0</v>
      </c>
      <c r="P22" s="112">
        <v>0</v>
      </c>
      <c r="Q22" s="112">
        <v>0</v>
      </c>
      <c r="R22" s="112">
        <v>0</v>
      </c>
      <c r="S22" s="112">
        <v>0</v>
      </c>
      <c r="T22" s="112">
        <v>0</v>
      </c>
      <c r="U22" s="112">
        <v>0</v>
      </c>
      <c r="V22" s="112">
        <v>0</v>
      </c>
      <c r="W22" s="112">
        <v>0</v>
      </c>
    </row>
    <row r="23" spans="1:23" hidden="1">
      <c r="A23" s="112" t="str">
        <v>1232.TW</v>
      </c>
      <c r="B23" s="112">
        <v>7.12</v>
      </c>
      <c r="C23" s="112">
        <v>0.309</v>
      </c>
      <c r="D23" s="112">
        <v>0</v>
      </c>
      <c r="E23" s="112">
        <v>0.20739001000000001</v>
      </c>
      <c r="F23" s="112">
        <v>0.11178</v>
      </c>
      <c r="G23" s="112">
        <v>0.10564999</v>
      </c>
      <c r="H23" s="112">
        <v>5.8579996000000002E-2</v>
      </c>
      <c r="I23" s="112">
        <v>20.365169999999999</v>
      </c>
      <c r="J23" s="112">
        <v>4.0832414999999997</v>
      </c>
      <c r="K23" s="112">
        <v>143.63999999999999</v>
      </c>
      <c r="L23" s="112">
        <v>0</v>
      </c>
      <c r="M23" s="112">
        <v>0</v>
      </c>
      <c r="N23" s="112">
        <v>0</v>
      </c>
      <c r="O23" s="112">
        <v>0</v>
      </c>
      <c r="P23" s="112">
        <v>0</v>
      </c>
      <c r="Q23" s="112">
        <v>0</v>
      </c>
      <c r="R23" s="112">
        <v>0</v>
      </c>
      <c r="S23" s="112">
        <v>0</v>
      </c>
      <c r="T23" s="112">
        <v>0</v>
      </c>
      <c r="U23" s="112">
        <v>0</v>
      </c>
      <c r="V23" s="112">
        <v>0</v>
      </c>
      <c r="W23" s="112">
        <v>0</v>
      </c>
    </row>
    <row r="24" spans="1:23" hidden="1">
      <c r="A24" s="112" t="str">
        <v>1233.TW</v>
      </c>
      <c r="B24" s="112">
        <v>1.07</v>
      </c>
      <c r="C24" s="112">
        <v>0.25900000000000001</v>
      </c>
      <c r="D24" s="112">
        <v>0</v>
      </c>
      <c r="E24" s="112">
        <v>6.4360000000000001E-2</v>
      </c>
      <c r="F24" s="112">
        <v>2.6950000000000002E-2</v>
      </c>
      <c r="G24" s="112">
        <v>0.57918999999999998</v>
      </c>
      <c r="H24" s="112">
        <v>2.9089997999999999E-2</v>
      </c>
      <c r="I24" s="112">
        <v>31.962616000000001</v>
      </c>
      <c r="J24" s="112">
        <v>2.0838410000000001</v>
      </c>
      <c r="K24" s="112">
        <v>23.306000000000001</v>
      </c>
      <c r="L24" s="112">
        <v>0</v>
      </c>
      <c r="M24" s="112">
        <v>0</v>
      </c>
      <c r="N24" s="112">
        <v>0</v>
      </c>
      <c r="O24" s="112">
        <v>0</v>
      </c>
      <c r="P24" s="112">
        <v>0</v>
      </c>
      <c r="Q24" s="112">
        <v>0</v>
      </c>
      <c r="R24" s="112">
        <v>0</v>
      </c>
      <c r="S24" s="112">
        <v>0</v>
      </c>
      <c r="T24" s="112">
        <v>0</v>
      </c>
      <c r="U24" s="112">
        <v>0</v>
      </c>
      <c r="V24" s="112">
        <v>0</v>
      </c>
      <c r="W24" s="112">
        <v>0</v>
      </c>
    </row>
    <row r="25" spans="1:23" hidden="1">
      <c r="A25" s="112" t="str">
        <v>1234.TW</v>
      </c>
      <c r="B25" s="112">
        <v>2.33</v>
      </c>
      <c r="C25" s="112">
        <v>0.186</v>
      </c>
      <c r="D25" s="112">
        <v>0</v>
      </c>
      <c r="E25" s="112">
        <v>5.1279999999999999E-2</v>
      </c>
      <c r="F25" s="112">
        <v>1.9720000000000001E-2</v>
      </c>
      <c r="G25" s="112">
        <v>0.28039999999999998</v>
      </c>
      <c r="H25" s="112">
        <v>4.5110002000000003E-2</v>
      </c>
      <c r="I25" s="112">
        <v>18.283262000000001</v>
      </c>
      <c r="J25" s="112">
        <v>0.91814302999999997</v>
      </c>
      <c r="K25" s="112">
        <v>26.318000000000001</v>
      </c>
      <c r="L25" s="112">
        <v>0</v>
      </c>
      <c r="M25" s="112">
        <v>0</v>
      </c>
      <c r="N25" s="112">
        <v>0</v>
      </c>
      <c r="O25" s="112">
        <v>0</v>
      </c>
      <c r="P25" s="112">
        <v>0</v>
      </c>
      <c r="Q25" s="112">
        <v>0</v>
      </c>
      <c r="R25" s="112">
        <v>0</v>
      </c>
      <c r="S25" s="112">
        <v>0</v>
      </c>
      <c r="T25" s="112">
        <v>0</v>
      </c>
      <c r="U25" s="112">
        <v>0</v>
      </c>
      <c r="V25" s="112">
        <v>0</v>
      </c>
      <c r="W25" s="112">
        <v>0</v>
      </c>
    </row>
    <row r="26" spans="1:23" hidden="1">
      <c r="A26" s="112" t="str">
        <v>1235.TW</v>
      </c>
      <c r="B26" s="112">
        <v>1.1000000000000001</v>
      </c>
      <c r="C26" s="112">
        <v>0</v>
      </c>
      <c r="D26" s="112">
        <v>0</v>
      </c>
      <c r="E26" s="112">
        <v>3.8989999999999997E-2</v>
      </c>
      <c r="F26" s="112">
        <v>-7.7999999999999999E-4</v>
      </c>
      <c r="G26" s="112">
        <v>0.31861</v>
      </c>
      <c r="H26" s="112">
        <v>-0.20169999999999999</v>
      </c>
      <c r="I26" s="112">
        <v>79</v>
      </c>
      <c r="J26" s="112">
        <v>3.3141375000000002</v>
      </c>
      <c r="K26" s="112">
        <v>1.002</v>
      </c>
      <c r="L26" s="112">
        <v>0</v>
      </c>
      <c r="M26" s="112">
        <v>0</v>
      </c>
      <c r="N26" s="112">
        <v>0</v>
      </c>
      <c r="O26" s="112">
        <v>0</v>
      </c>
      <c r="P26" s="112">
        <v>0</v>
      </c>
      <c r="Q26" s="112">
        <v>0</v>
      </c>
      <c r="R26" s="112">
        <v>0</v>
      </c>
      <c r="S26" s="112">
        <v>0</v>
      </c>
      <c r="T26" s="112">
        <v>0</v>
      </c>
      <c r="U26" s="112">
        <v>0</v>
      </c>
      <c r="V26" s="112">
        <v>0</v>
      </c>
      <c r="W26" s="112">
        <v>0</v>
      </c>
    </row>
    <row r="27" spans="1:23" hidden="1">
      <c r="A27" s="112" t="str">
        <v>1236.TW</v>
      </c>
      <c r="B27" s="112">
        <v>0.22</v>
      </c>
      <c r="C27" s="112">
        <v>0</v>
      </c>
      <c r="D27" s="112">
        <v>0</v>
      </c>
      <c r="E27" s="112">
        <v>8.1199989999999993E-3</v>
      </c>
      <c r="F27" s="112">
        <v>-1.1900000000000001E-3</v>
      </c>
      <c r="G27" s="112">
        <v>0.26816000000000001</v>
      </c>
      <c r="H27" s="112">
        <v>1.129E-2</v>
      </c>
      <c r="I27" s="112">
        <v>109.545456</v>
      </c>
      <c r="J27" s="112">
        <v>0.92853015999999999</v>
      </c>
      <c r="K27" s="112">
        <v>21.209</v>
      </c>
      <c r="L27" s="112">
        <v>0</v>
      </c>
      <c r="M27" s="112">
        <v>0</v>
      </c>
      <c r="N27" s="112">
        <v>0</v>
      </c>
      <c r="O27" s="112">
        <v>0</v>
      </c>
      <c r="P27" s="112">
        <v>0</v>
      </c>
      <c r="Q27" s="112">
        <v>0</v>
      </c>
      <c r="R27" s="112">
        <v>0</v>
      </c>
      <c r="S27" s="112">
        <v>0</v>
      </c>
      <c r="T27" s="112">
        <v>0</v>
      </c>
      <c r="U27" s="112">
        <v>0</v>
      </c>
      <c r="V27" s="112">
        <v>0</v>
      </c>
      <c r="W27" s="112">
        <v>0</v>
      </c>
    </row>
    <row r="28" spans="1:23" hidden="1">
      <c r="A28" s="112" t="str">
        <v>1256.TW</v>
      </c>
      <c r="B28" s="112">
        <v>12.41</v>
      </c>
      <c r="C28" s="112">
        <v>0.52400000000000002</v>
      </c>
      <c r="D28" s="112">
        <v>17.098866000000001</v>
      </c>
      <c r="E28" s="112">
        <v>0.1116</v>
      </c>
      <c r="F28" s="112">
        <v>7.1100003999999994E-2</v>
      </c>
      <c r="G28" s="112">
        <v>0.27584999999999998</v>
      </c>
      <c r="H28" s="112">
        <v>6.4949999999999994E-2</v>
      </c>
      <c r="I28" s="112">
        <v>17.002419</v>
      </c>
      <c r="J28" s="112">
        <v>1.8308025999999999</v>
      </c>
      <c r="K28" s="112">
        <v>138.19</v>
      </c>
      <c r="L28" s="112">
        <v>0</v>
      </c>
      <c r="M28" s="112">
        <v>0</v>
      </c>
      <c r="N28" s="112">
        <v>0</v>
      </c>
      <c r="O28" s="112">
        <v>0</v>
      </c>
      <c r="P28" s="112">
        <v>0</v>
      </c>
      <c r="Q28" s="112">
        <v>0</v>
      </c>
      <c r="R28" s="112">
        <v>0</v>
      </c>
      <c r="S28" s="112">
        <v>0</v>
      </c>
      <c r="T28" s="112">
        <v>0</v>
      </c>
      <c r="U28" s="112">
        <v>0</v>
      </c>
      <c r="V28" s="112">
        <v>0</v>
      </c>
      <c r="W28" s="112">
        <v>0</v>
      </c>
    </row>
    <row r="29" spans="1:23" hidden="1">
      <c r="A29" s="112" t="str">
        <v>1301.TW</v>
      </c>
      <c r="B29" s="112">
        <v>0.81</v>
      </c>
      <c r="C29" s="112">
        <v>0.53200000000000003</v>
      </c>
      <c r="D29" s="112">
        <v>20.709875</v>
      </c>
      <c r="E29" s="112">
        <v>1.5310001E-2</v>
      </c>
      <c r="F29" s="112">
        <v>-6.4900000000000001E-3</v>
      </c>
      <c r="G29" s="112">
        <v>4.2009999999999999E-2</v>
      </c>
      <c r="H29" s="112">
        <v>-3.0040000000000001E-2</v>
      </c>
      <c r="I29" s="112">
        <v>82.839500000000001</v>
      </c>
      <c r="J29" s="112">
        <v>1.2660855</v>
      </c>
      <c r="K29" s="112">
        <v>30.638000000000002</v>
      </c>
      <c r="L29" s="112">
        <v>0</v>
      </c>
      <c r="M29" s="112">
        <v>0</v>
      </c>
      <c r="N29" s="112">
        <v>0</v>
      </c>
      <c r="O29" s="112">
        <v>0</v>
      </c>
      <c r="P29" s="112">
        <v>0</v>
      </c>
      <c r="Q29" s="112">
        <v>0</v>
      </c>
      <c r="R29" s="112">
        <v>0</v>
      </c>
      <c r="S29" s="112">
        <v>0</v>
      </c>
      <c r="T29" s="112">
        <v>0</v>
      </c>
      <c r="U29" s="112">
        <v>0</v>
      </c>
      <c r="V29" s="112">
        <v>0</v>
      </c>
      <c r="W29" s="112">
        <v>0</v>
      </c>
    </row>
    <row r="30" spans="1:23" hidden="1">
      <c r="A30" s="112" t="str">
        <v>1303.TW</v>
      </c>
      <c r="B30" s="112">
        <v>0.85</v>
      </c>
      <c r="C30" s="112">
        <v>0.63700000000000001</v>
      </c>
      <c r="D30" s="112">
        <v>18.469387000000001</v>
      </c>
      <c r="E30" s="112">
        <v>2.027E-2</v>
      </c>
      <c r="F30" s="112">
        <v>3.0000001E-5</v>
      </c>
      <c r="G30" s="112">
        <v>6.8449999999999997E-2</v>
      </c>
      <c r="H30" s="112">
        <v>-1.5800001000000001E-2</v>
      </c>
      <c r="I30" s="112">
        <v>63.882350000000002</v>
      </c>
      <c r="J30" s="112">
        <v>1.1859521</v>
      </c>
      <c r="K30" s="112">
        <v>31.852</v>
      </c>
      <c r="L30" s="112">
        <v>0</v>
      </c>
      <c r="M30" s="112">
        <v>0</v>
      </c>
      <c r="N30" s="112">
        <v>0</v>
      </c>
      <c r="O30" s="112">
        <v>0</v>
      </c>
      <c r="P30" s="112">
        <v>0</v>
      </c>
      <c r="Q30" s="112">
        <v>0</v>
      </c>
      <c r="R30" s="112">
        <v>0</v>
      </c>
      <c r="S30" s="112">
        <v>0</v>
      </c>
      <c r="T30" s="112">
        <v>0</v>
      </c>
      <c r="U30" s="112">
        <v>0</v>
      </c>
      <c r="V30" s="112">
        <v>0</v>
      </c>
      <c r="W30" s="112">
        <v>0</v>
      </c>
    </row>
    <row r="31" spans="1:23" hidden="1">
      <c r="A31" s="112" t="str">
        <v>1304.TW</v>
      </c>
      <c r="B31" s="112">
        <v>-0.47</v>
      </c>
      <c r="C31" s="112">
        <v>0</v>
      </c>
      <c r="D31" s="112">
        <v>-33.645831999999999</v>
      </c>
      <c r="E31" s="112">
        <v>-4.6789999999999998E-2</v>
      </c>
      <c r="F31" s="112">
        <v>3.64E-3</v>
      </c>
      <c r="G31" s="112">
        <v>8.5690000000000002E-2</v>
      </c>
      <c r="H31" s="112">
        <v>-3.6450000000000003E-2</v>
      </c>
      <c r="I31" s="112">
        <v>0</v>
      </c>
      <c r="J31" s="112">
        <v>0.74324630000000003</v>
      </c>
      <c r="K31" s="112">
        <v>47.755000000000003</v>
      </c>
      <c r="L31" s="112">
        <v>0</v>
      </c>
      <c r="M31" s="112">
        <v>0</v>
      </c>
      <c r="N31" s="112">
        <v>0</v>
      </c>
      <c r="O31" s="112">
        <v>0</v>
      </c>
      <c r="P31" s="112">
        <v>0</v>
      </c>
      <c r="Q31" s="112">
        <v>0</v>
      </c>
      <c r="R31" s="112">
        <v>0</v>
      </c>
      <c r="S31" s="112">
        <v>0</v>
      </c>
      <c r="T31" s="112">
        <v>0</v>
      </c>
      <c r="U31" s="112">
        <v>0</v>
      </c>
      <c r="V31" s="112">
        <v>0</v>
      </c>
      <c r="W31" s="112">
        <v>0</v>
      </c>
    </row>
    <row r="32" spans="1:23" hidden="1">
      <c r="A32" s="112" t="str">
        <v>1305.TW</v>
      </c>
      <c r="B32" s="112">
        <v>0.14000000000000001</v>
      </c>
      <c r="C32" s="112">
        <v>0</v>
      </c>
      <c r="D32" s="112">
        <v>39.361702000000001</v>
      </c>
      <c r="E32" s="112">
        <v>9.4999999999999998E-3</v>
      </c>
      <c r="F32" s="112">
        <v>-6.3000000000000003E-4</v>
      </c>
      <c r="G32" s="112">
        <v>8.9590000000000003E-2</v>
      </c>
      <c r="H32" s="112">
        <v>-3.4450000000000001E-2</v>
      </c>
      <c r="I32" s="112">
        <v>132.14285000000001</v>
      </c>
      <c r="J32" s="112">
        <v>1.2262211999999999</v>
      </c>
      <c r="K32" s="112">
        <v>21.597000000000001</v>
      </c>
      <c r="L32" s="112">
        <v>0</v>
      </c>
      <c r="M32" s="112">
        <v>0</v>
      </c>
      <c r="N32" s="112">
        <v>0</v>
      </c>
      <c r="O32" s="112">
        <v>0</v>
      </c>
      <c r="P32" s="112">
        <v>0</v>
      </c>
      <c r="Q32" s="112">
        <v>0</v>
      </c>
      <c r="R32" s="112">
        <v>0</v>
      </c>
      <c r="S32" s="112">
        <v>0</v>
      </c>
      <c r="T32" s="112">
        <v>0</v>
      </c>
      <c r="U32" s="112">
        <v>0</v>
      </c>
      <c r="V32" s="112">
        <v>0</v>
      </c>
      <c r="W32" s="112">
        <v>0</v>
      </c>
    </row>
    <row r="33" spans="1:23" hidden="1">
      <c r="A33" s="112" t="str">
        <v>1307.TW</v>
      </c>
      <c r="B33" s="112">
        <v>2.54</v>
      </c>
      <c r="C33" s="112">
        <v>0</v>
      </c>
      <c r="D33" s="112">
        <v>30.283017999999998</v>
      </c>
      <c r="E33" s="112">
        <v>0.1172</v>
      </c>
      <c r="F33" s="112">
        <v>4.1890003000000002E-2</v>
      </c>
      <c r="G33" s="112">
        <v>0.26518000000000003</v>
      </c>
      <c r="H33" s="112">
        <v>0.12864</v>
      </c>
      <c r="I33" s="112">
        <v>12.6377945</v>
      </c>
      <c r="J33" s="112">
        <v>1.4117335</v>
      </c>
      <c r="K33" s="112">
        <v>25.288</v>
      </c>
      <c r="L33" s="112">
        <v>0</v>
      </c>
      <c r="M33" s="112">
        <v>0</v>
      </c>
      <c r="N33" s="112">
        <v>0</v>
      </c>
      <c r="O33" s="112">
        <v>0</v>
      </c>
      <c r="P33" s="112">
        <v>0</v>
      </c>
      <c r="Q33" s="112">
        <v>0</v>
      </c>
      <c r="R33" s="112">
        <v>0</v>
      </c>
      <c r="S33" s="112">
        <v>0</v>
      </c>
      <c r="T33" s="112">
        <v>0</v>
      </c>
      <c r="U33" s="112">
        <v>0</v>
      </c>
      <c r="V33" s="112">
        <v>0</v>
      </c>
      <c r="W33" s="112">
        <v>0</v>
      </c>
    </row>
    <row r="34" spans="1:23" hidden="1">
      <c r="A34" s="112" t="str">
        <v>1308.TW</v>
      </c>
      <c r="B34" s="112">
        <v>-0.08</v>
      </c>
      <c r="C34" s="112">
        <v>0.39600000000000002</v>
      </c>
      <c r="D34" s="112">
        <v>69.814809999999994</v>
      </c>
      <c r="E34" s="112">
        <v>8.4399999999999996E-3</v>
      </c>
      <c r="F34" s="112">
        <v>3.6769999999999997E-2</v>
      </c>
      <c r="G34" s="112">
        <v>0.17061001000000001</v>
      </c>
      <c r="H34" s="112">
        <v>6.8029999999999993E-2</v>
      </c>
      <c r="I34" s="112">
        <v>0</v>
      </c>
      <c r="J34" s="112">
        <v>0.83904570000000001</v>
      </c>
      <c r="K34" s="112">
        <v>11.313000000000001</v>
      </c>
      <c r="L34" s="112">
        <v>0</v>
      </c>
      <c r="M34" s="112">
        <v>0</v>
      </c>
      <c r="N34" s="112">
        <v>0</v>
      </c>
      <c r="O34" s="112">
        <v>0</v>
      </c>
      <c r="P34" s="112">
        <v>0</v>
      </c>
      <c r="Q34" s="112">
        <v>0</v>
      </c>
      <c r="R34" s="112">
        <v>0</v>
      </c>
      <c r="S34" s="112">
        <v>0</v>
      </c>
      <c r="T34" s="112">
        <v>0</v>
      </c>
      <c r="U34" s="112">
        <v>0</v>
      </c>
      <c r="V34" s="112">
        <v>0</v>
      </c>
      <c r="W34" s="112">
        <v>0</v>
      </c>
    </row>
    <row r="35" spans="1:23" hidden="1">
      <c r="A35" s="112" t="str">
        <v>1309.TW</v>
      </c>
      <c r="B35" s="112">
        <v>-0.77</v>
      </c>
      <c r="C35" s="112">
        <v>0.72</v>
      </c>
      <c r="D35" s="112">
        <v>-396.25002999999998</v>
      </c>
      <c r="E35" s="112">
        <v>-3.9489999999999997E-2</v>
      </c>
      <c r="F35" s="112">
        <v>-3.2009999999999997E-2</v>
      </c>
      <c r="G35" s="112">
        <v>2.8649999999999998E-2</v>
      </c>
      <c r="H35" s="112">
        <v>-2.5910000999999998E-2</v>
      </c>
      <c r="I35" s="112">
        <v>0</v>
      </c>
      <c r="J35" s="112">
        <v>0.94790980000000002</v>
      </c>
      <c r="K35" s="112">
        <v>38.244</v>
      </c>
      <c r="L35" s="112">
        <v>0</v>
      </c>
      <c r="M35" s="112">
        <v>0</v>
      </c>
      <c r="N35" s="112">
        <v>0</v>
      </c>
      <c r="O35" s="112">
        <v>0</v>
      </c>
      <c r="P35" s="112">
        <v>0</v>
      </c>
      <c r="Q35" s="112">
        <v>0</v>
      </c>
      <c r="R35" s="112">
        <v>0</v>
      </c>
      <c r="S35" s="112">
        <v>0</v>
      </c>
      <c r="T35" s="112">
        <v>0</v>
      </c>
      <c r="U35" s="112">
        <v>0</v>
      </c>
      <c r="V35" s="112">
        <v>0</v>
      </c>
      <c r="W35" s="112">
        <v>0</v>
      </c>
    </row>
    <row r="36" spans="1:23" hidden="1">
      <c r="A36" s="112" t="str">
        <v>1310.TW</v>
      </c>
      <c r="B36" s="112">
        <v>-0.88</v>
      </c>
      <c r="C36" s="112">
        <v>0.86399999999999999</v>
      </c>
      <c r="D36" s="112">
        <v>53.269233999999997</v>
      </c>
      <c r="E36" s="112">
        <v>-6.6259999999999999E-2</v>
      </c>
      <c r="F36" s="112">
        <v>-4.086E-2</v>
      </c>
      <c r="G36" s="112">
        <v>-4.3109997999999997E-2</v>
      </c>
      <c r="H36" s="112">
        <v>-8.4500000000000006E-2</v>
      </c>
      <c r="I36" s="112">
        <v>0</v>
      </c>
      <c r="J36" s="112">
        <v>1.055399</v>
      </c>
      <c r="K36" s="112">
        <v>18.074999999999999</v>
      </c>
      <c r="L36" s="112">
        <v>0</v>
      </c>
      <c r="M36" s="112">
        <v>0</v>
      </c>
      <c r="N36" s="112">
        <v>0</v>
      </c>
      <c r="O36" s="112">
        <v>0</v>
      </c>
      <c r="P36" s="112">
        <v>0</v>
      </c>
      <c r="Q36" s="112">
        <v>0</v>
      </c>
      <c r="R36" s="112">
        <v>0</v>
      </c>
      <c r="S36" s="112">
        <v>0</v>
      </c>
      <c r="T36" s="112">
        <v>0</v>
      </c>
      <c r="U36" s="112">
        <v>0</v>
      </c>
      <c r="V36" s="112">
        <v>0</v>
      </c>
      <c r="W36" s="112">
        <v>0</v>
      </c>
    </row>
    <row r="37" spans="1:23" hidden="1">
      <c r="A37" s="112" t="str">
        <v>1312.TW</v>
      </c>
      <c r="B37" s="112">
        <v>-1.87</v>
      </c>
      <c r="C37" s="112">
        <v>0.746</v>
      </c>
      <c r="D37" s="112">
        <v>22.348483999999999</v>
      </c>
      <c r="E37" s="112">
        <v>-4.0120002000000002E-2</v>
      </c>
      <c r="F37" s="112">
        <v>-1.116E-2</v>
      </c>
      <c r="G37" s="112">
        <v>2.852E-2</v>
      </c>
      <c r="H37" s="112">
        <v>-0.12066</v>
      </c>
      <c r="I37" s="112">
        <v>0</v>
      </c>
      <c r="J37" s="112">
        <v>0.49400495999999999</v>
      </c>
      <c r="K37" s="112">
        <v>17.233000000000001</v>
      </c>
      <c r="L37" s="112">
        <v>0</v>
      </c>
      <c r="M37" s="112">
        <v>0</v>
      </c>
      <c r="N37" s="112">
        <v>0</v>
      </c>
      <c r="O37" s="112">
        <v>0</v>
      </c>
      <c r="P37" s="112">
        <v>0</v>
      </c>
      <c r="Q37" s="112">
        <v>0</v>
      </c>
      <c r="R37" s="112">
        <v>0</v>
      </c>
      <c r="S37" s="112">
        <v>0</v>
      </c>
      <c r="T37" s="112">
        <v>0</v>
      </c>
      <c r="U37" s="112">
        <v>0</v>
      </c>
      <c r="V37" s="112">
        <v>0</v>
      </c>
      <c r="W37" s="112">
        <v>0</v>
      </c>
    </row>
    <row r="38" spans="1:23" hidden="1">
      <c r="A38" s="112" t="str">
        <v>1313.TW</v>
      </c>
      <c r="B38" s="112">
        <v>-0.82</v>
      </c>
      <c r="C38" s="112">
        <v>1.1220000000000001</v>
      </c>
      <c r="D38" s="112">
        <v>-13.906250999999999</v>
      </c>
      <c r="E38" s="112">
        <v>-1.0070000000000001E-2</v>
      </c>
      <c r="F38" s="112">
        <v>-2.32E-3</v>
      </c>
      <c r="G38" s="112">
        <v>3.0159999999999999E-2</v>
      </c>
      <c r="H38" s="112">
        <v>-7.1500000000000001E-3</v>
      </c>
      <c r="I38" s="112">
        <v>0</v>
      </c>
      <c r="J38" s="112">
        <v>0.58862435999999996</v>
      </c>
      <c r="K38" s="112">
        <v>55.433</v>
      </c>
      <c r="L38" s="112">
        <v>0</v>
      </c>
      <c r="M38" s="112">
        <v>0</v>
      </c>
      <c r="N38" s="112">
        <v>0</v>
      </c>
      <c r="O38" s="112">
        <v>0</v>
      </c>
      <c r="P38" s="112">
        <v>0</v>
      </c>
      <c r="Q38" s="112">
        <v>0</v>
      </c>
      <c r="R38" s="112">
        <v>0</v>
      </c>
      <c r="S38" s="112">
        <v>0</v>
      </c>
      <c r="T38" s="112">
        <v>0</v>
      </c>
      <c r="U38" s="112">
        <v>0</v>
      </c>
      <c r="V38" s="112">
        <v>0</v>
      </c>
      <c r="W38" s="112">
        <v>0</v>
      </c>
    </row>
    <row r="39" spans="1:23">
      <c r="A39" s="112" t="str">
        <v>1314.TW</v>
      </c>
      <c r="B39" s="112">
        <v>0.05</v>
      </c>
      <c r="C39" s="112">
        <v>0.54600000000000004</v>
      </c>
      <c r="D39" s="112">
        <v>5.9195403999999998</v>
      </c>
      <c r="E39" s="112">
        <v>-1.3660001E-2</v>
      </c>
      <c r="F39" s="112">
        <v>-1.329E-2</v>
      </c>
      <c r="G39" s="112">
        <v>-4.1199997000000002E-2</v>
      </c>
      <c r="H39" s="112">
        <v>-8.3280000000000007E-2</v>
      </c>
      <c r="I39" s="112">
        <v>206</v>
      </c>
      <c r="J39" s="112">
        <v>0.49562123000000002</v>
      </c>
      <c r="K39" s="112">
        <v>6.9790000000000001</v>
      </c>
      <c r="L39" s="112">
        <v>0</v>
      </c>
      <c r="M39" s="112">
        <v>0</v>
      </c>
      <c r="N39" s="112">
        <v>0</v>
      </c>
      <c r="O39" s="112">
        <v>0</v>
      </c>
      <c r="P39" s="112">
        <v>0</v>
      </c>
      <c r="Q39" s="112">
        <v>0</v>
      </c>
      <c r="R39" s="112">
        <v>0</v>
      </c>
      <c r="S39" s="112">
        <v>0</v>
      </c>
      <c r="T39" s="112">
        <v>0</v>
      </c>
      <c r="U39" s="112">
        <v>0</v>
      </c>
      <c r="V39" s="112">
        <v>0</v>
      </c>
      <c r="W39" s="112">
        <v>0</v>
      </c>
    </row>
    <row r="40" spans="1:23">
      <c r="A40" s="112" t="str">
        <v>1315.TW</v>
      </c>
      <c r="B40" s="112">
        <v>3.75</v>
      </c>
      <c r="C40" s="112">
        <v>0</v>
      </c>
      <c r="D40" s="112">
        <v>0</v>
      </c>
      <c r="E40" s="112">
        <v>3.415E-2</v>
      </c>
      <c r="F40" s="112">
        <v>-2.32E-3</v>
      </c>
      <c r="G40" s="112">
        <v>0.14843999999999999</v>
      </c>
      <c r="H40" s="112">
        <v>-9.3600000000000003E-2</v>
      </c>
      <c r="I40" s="112">
        <v>19.173334000000001</v>
      </c>
      <c r="J40" s="112">
        <v>0.67191239999999997</v>
      </c>
      <c r="K40" s="112">
        <v>21.734999999999999</v>
      </c>
      <c r="L40" s="112">
        <v>0</v>
      </c>
      <c r="M40" s="112">
        <v>0</v>
      </c>
      <c r="N40" s="112">
        <v>0</v>
      </c>
      <c r="O40" s="112">
        <v>0</v>
      </c>
      <c r="P40" s="112">
        <v>0</v>
      </c>
      <c r="Q40" s="112">
        <v>0</v>
      </c>
      <c r="R40" s="112">
        <v>0</v>
      </c>
      <c r="S40" s="112">
        <v>0</v>
      </c>
      <c r="T40" s="112">
        <v>0</v>
      </c>
      <c r="U40" s="112">
        <v>0</v>
      </c>
      <c r="V40" s="112">
        <v>0</v>
      </c>
      <c r="W40" s="112">
        <v>0</v>
      </c>
    </row>
    <row r="41" spans="1:23" hidden="1">
      <c r="A41" s="112" t="str">
        <v>1316.TW</v>
      </c>
      <c r="B41" s="112">
        <v>-0.74</v>
      </c>
      <c r="C41" s="112">
        <v>1.1870000000000001</v>
      </c>
      <c r="D41" s="112">
        <v>85.681820000000002</v>
      </c>
      <c r="E41" s="112">
        <v>-2.6789998999999998E-2</v>
      </c>
      <c r="F41" s="112">
        <v>-9.1800000000000007E-3</v>
      </c>
      <c r="G41" s="112">
        <v>0.17238001999999999</v>
      </c>
      <c r="H41" s="112">
        <v>-0.29243999999999998</v>
      </c>
      <c r="I41" s="112">
        <v>0</v>
      </c>
      <c r="J41" s="112">
        <v>1.6196942000000001</v>
      </c>
      <c r="K41" s="112">
        <v>3.9750000000000001</v>
      </c>
      <c r="L41" s="112">
        <v>0</v>
      </c>
      <c r="M41" s="112">
        <v>0</v>
      </c>
      <c r="N41" s="112">
        <v>0</v>
      </c>
      <c r="O41" s="112">
        <v>0</v>
      </c>
      <c r="P41" s="112">
        <v>0</v>
      </c>
      <c r="Q41" s="112">
        <v>0</v>
      </c>
      <c r="R41" s="112">
        <v>0</v>
      </c>
      <c r="S41" s="112">
        <v>0</v>
      </c>
      <c r="T41" s="112">
        <v>0</v>
      </c>
      <c r="U41" s="112">
        <v>0</v>
      </c>
      <c r="V41" s="112">
        <v>0</v>
      </c>
      <c r="W41" s="112">
        <v>0</v>
      </c>
    </row>
    <row r="42" spans="1:23" hidden="1">
      <c r="A42" s="112" t="str">
        <v>1319.TW</v>
      </c>
      <c r="B42" s="112">
        <v>6.19</v>
      </c>
      <c r="C42" s="112">
        <v>0.42899999999999999</v>
      </c>
      <c r="D42" s="112">
        <v>16.394558</v>
      </c>
      <c r="E42" s="112">
        <v>0.12146</v>
      </c>
      <c r="F42" s="112">
        <v>6.8239999999999995E-2</v>
      </c>
      <c r="G42" s="112">
        <v>0.29898999999999998</v>
      </c>
      <c r="H42" s="112">
        <v>0.18451998999999999</v>
      </c>
      <c r="I42" s="112">
        <v>19.466882999999999</v>
      </c>
      <c r="J42" s="112">
        <v>2.8003719999999999</v>
      </c>
      <c r="K42" s="112">
        <v>40.338000000000001</v>
      </c>
      <c r="L42" s="112">
        <v>0</v>
      </c>
      <c r="M42" s="112">
        <v>0</v>
      </c>
      <c r="N42" s="112">
        <v>0</v>
      </c>
      <c r="O42" s="112">
        <v>0</v>
      </c>
      <c r="P42" s="112">
        <v>0</v>
      </c>
      <c r="Q42" s="112">
        <v>0</v>
      </c>
      <c r="R42" s="112">
        <v>0</v>
      </c>
      <c r="S42" s="112">
        <v>0</v>
      </c>
      <c r="T42" s="112">
        <v>0</v>
      </c>
      <c r="U42" s="112">
        <v>0</v>
      </c>
      <c r="V42" s="112">
        <v>0</v>
      </c>
      <c r="W42" s="112">
        <v>0</v>
      </c>
    </row>
    <row r="43" spans="1:23">
      <c r="A43" s="112" t="str">
        <v>1321.TW</v>
      </c>
      <c r="B43" s="112">
        <v>0.81</v>
      </c>
      <c r="C43" s="112">
        <v>0.56200000000000006</v>
      </c>
      <c r="D43" s="112">
        <v>0</v>
      </c>
      <c r="E43" s="112">
        <v>3.1899999999999998E-2</v>
      </c>
      <c r="F43" s="112">
        <v>1.8400000000000001E-3</v>
      </c>
      <c r="G43" s="112">
        <v>8.4169999999999995E-2</v>
      </c>
      <c r="H43" s="112">
        <v>3.2989999999999998E-2</v>
      </c>
      <c r="I43" s="112">
        <v>47.654319999999998</v>
      </c>
      <c r="J43" s="112">
        <v>1.3752804999999999</v>
      </c>
      <c r="K43" s="112">
        <v>22.268999999999998</v>
      </c>
      <c r="L43" s="112">
        <v>0</v>
      </c>
      <c r="M43" s="112">
        <v>0</v>
      </c>
      <c r="N43" s="112">
        <v>0</v>
      </c>
      <c r="O43" s="112">
        <v>0</v>
      </c>
      <c r="P43" s="112">
        <v>0</v>
      </c>
      <c r="Q43" s="112">
        <v>0</v>
      </c>
      <c r="R43" s="112">
        <v>0</v>
      </c>
      <c r="S43" s="112">
        <v>0</v>
      </c>
      <c r="T43" s="112">
        <v>0</v>
      </c>
      <c r="U43" s="112">
        <v>0</v>
      </c>
      <c r="V43" s="112">
        <v>0</v>
      </c>
      <c r="W43" s="112">
        <v>0</v>
      </c>
    </row>
    <row r="44" spans="1:23" hidden="1">
      <c r="A44" s="112" t="str">
        <v>1323.TW</v>
      </c>
      <c r="B44" s="112">
        <v>0.88</v>
      </c>
      <c r="C44" s="112">
        <v>0.22900000000000001</v>
      </c>
      <c r="D44" s="112">
        <v>9.2455619999999996</v>
      </c>
      <c r="E44" s="112">
        <v>6.1690003E-2</v>
      </c>
      <c r="F44" s="112">
        <v>2.4039999999999999E-2</v>
      </c>
      <c r="G44" s="112">
        <v>0.19325999999999999</v>
      </c>
      <c r="H44" s="112">
        <v>7.2270005999999998E-2</v>
      </c>
      <c r="I44" s="112">
        <v>35.511364</v>
      </c>
      <c r="J44" s="112">
        <v>1.1854184999999999</v>
      </c>
      <c r="K44" s="112">
        <v>36.408000000000001</v>
      </c>
      <c r="L44" s="112">
        <v>0</v>
      </c>
      <c r="M44" s="112">
        <v>0</v>
      </c>
      <c r="N44" s="112">
        <v>0</v>
      </c>
      <c r="O44" s="112">
        <v>0</v>
      </c>
      <c r="P44" s="112">
        <v>0</v>
      </c>
      <c r="Q44" s="112">
        <v>0</v>
      </c>
      <c r="R44" s="112">
        <v>0</v>
      </c>
      <c r="S44" s="112">
        <v>0</v>
      </c>
      <c r="T44" s="112">
        <v>0</v>
      </c>
      <c r="U44" s="112">
        <v>0</v>
      </c>
      <c r="V44" s="112">
        <v>0</v>
      </c>
      <c r="W44" s="112">
        <v>0</v>
      </c>
    </row>
    <row r="45" spans="1:23">
      <c r="A45" s="112" t="str">
        <v>1324.TW</v>
      </c>
      <c r="B45" s="112">
        <v>0.52</v>
      </c>
      <c r="C45" s="112">
        <v>0.307</v>
      </c>
      <c r="D45" s="112">
        <v>0</v>
      </c>
      <c r="E45" s="112">
        <v>4.0999997000000003E-2</v>
      </c>
      <c r="F45" s="112">
        <v>2.1319999999999999E-2</v>
      </c>
      <c r="G45" s="112">
        <v>0.21385000000000001</v>
      </c>
      <c r="H45" s="112">
        <v>4.2979999999999997E-2</v>
      </c>
      <c r="I45" s="112">
        <v>27.211538000000001</v>
      </c>
      <c r="J45" s="112">
        <v>1.0946081999999999</v>
      </c>
      <c r="K45" s="112">
        <v>12.266</v>
      </c>
      <c r="L45" s="112">
        <v>0</v>
      </c>
      <c r="M45" s="112">
        <v>0</v>
      </c>
      <c r="N45" s="112">
        <v>0</v>
      </c>
      <c r="O45" s="112">
        <v>0</v>
      </c>
      <c r="P45" s="112">
        <v>0</v>
      </c>
      <c r="Q45" s="112">
        <v>0</v>
      </c>
      <c r="R45" s="112">
        <v>0</v>
      </c>
      <c r="S45" s="112">
        <v>0</v>
      </c>
      <c r="T45" s="112">
        <v>0</v>
      </c>
      <c r="U45" s="112">
        <v>0</v>
      </c>
      <c r="V45" s="112">
        <v>0</v>
      </c>
      <c r="W45" s="112">
        <v>0</v>
      </c>
    </row>
    <row r="46" spans="1:23" hidden="1">
      <c r="A46" s="112" t="str">
        <v>1325.TW</v>
      </c>
      <c r="B46" s="112">
        <v>0.39</v>
      </c>
      <c r="C46" s="112">
        <v>0</v>
      </c>
      <c r="D46" s="112">
        <v>0</v>
      </c>
      <c r="E46" s="112">
        <v>9.5999994999999994E-3</v>
      </c>
      <c r="F46" s="112">
        <v>-1.119E-2</v>
      </c>
      <c r="G46" s="112">
        <v>-1.4160000000000001E-2</v>
      </c>
      <c r="H46" s="112">
        <v>-0.11622</v>
      </c>
      <c r="I46" s="112">
        <v>73.333336000000003</v>
      </c>
      <c r="J46" s="112">
        <v>0.85733985999999995</v>
      </c>
      <c r="K46" s="112">
        <v>4.423</v>
      </c>
      <c r="L46" s="112">
        <v>0</v>
      </c>
      <c r="M46" s="112">
        <v>0</v>
      </c>
      <c r="N46" s="112">
        <v>0</v>
      </c>
      <c r="O46" s="112">
        <v>0</v>
      </c>
      <c r="P46" s="112">
        <v>0</v>
      </c>
      <c r="Q46" s="112">
        <v>0</v>
      </c>
      <c r="R46" s="112">
        <v>0</v>
      </c>
      <c r="S46" s="112">
        <v>0</v>
      </c>
      <c r="T46" s="112">
        <v>0</v>
      </c>
      <c r="U46" s="112">
        <v>0</v>
      </c>
      <c r="V46" s="112">
        <v>0</v>
      </c>
      <c r="W46" s="112">
        <v>0</v>
      </c>
    </row>
    <row r="47" spans="1:23" hidden="1">
      <c r="A47" s="112" t="str">
        <v>1326.TW</v>
      </c>
      <c r="B47" s="112">
        <v>1.85</v>
      </c>
      <c r="C47" s="112">
        <v>0.54700000000000004</v>
      </c>
      <c r="D47" s="112">
        <v>23.012550000000001</v>
      </c>
      <c r="E47" s="112">
        <v>2.7720000000000002E-2</v>
      </c>
      <c r="F47" s="112">
        <v>-9.7999999999999997E-4</v>
      </c>
      <c r="G47" s="112">
        <v>4.0910000000000002E-2</v>
      </c>
      <c r="H47" s="112">
        <v>-1.7700000000000001E-3</v>
      </c>
      <c r="I47" s="112">
        <v>29.729728999999999</v>
      </c>
      <c r="J47" s="112">
        <v>0.98730856</v>
      </c>
      <c r="K47" s="112">
        <v>57.024000000000001</v>
      </c>
      <c r="L47" s="112">
        <v>0</v>
      </c>
      <c r="M47" s="112">
        <v>0</v>
      </c>
      <c r="N47" s="112">
        <v>0</v>
      </c>
      <c r="O47" s="112">
        <v>0</v>
      </c>
      <c r="P47" s="112">
        <v>0</v>
      </c>
      <c r="Q47" s="112">
        <v>0</v>
      </c>
      <c r="R47" s="112">
        <v>0</v>
      </c>
      <c r="S47" s="112">
        <v>0</v>
      </c>
      <c r="T47" s="112">
        <v>0</v>
      </c>
      <c r="U47" s="112">
        <v>0</v>
      </c>
      <c r="V47" s="112">
        <v>0</v>
      </c>
      <c r="W47" s="112">
        <v>0</v>
      </c>
    </row>
    <row r="48" spans="1:23" hidden="1">
      <c r="A48" s="112" t="str">
        <v>1337.TW</v>
      </c>
      <c r="B48" s="112">
        <v>-1.56</v>
      </c>
      <c r="C48" s="112">
        <v>0.61599999999999999</v>
      </c>
      <c r="D48" s="112">
        <v>0</v>
      </c>
      <c r="E48" s="112">
        <v>-8.856E-2</v>
      </c>
      <c r="F48" s="112">
        <v>-5.0669998000000001E-2</v>
      </c>
      <c r="G48" s="112">
        <v>-0.19861001</v>
      </c>
      <c r="H48" s="112">
        <v>-0.39466997999999998</v>
      </c>
      <c r="I48" s="112">
        <v>0</v>
      </c>
      <c r="J48" s="112">
        <v>0.47566639999999999</v>
      </c>
      <c r="K48" s="112">
        <v>2.87</v>
      </c>
      <c r="L48" s="112">
        <v>0</v>
      </c>
      <c r="M48" s="112">
        <v>0</v>
      </c>
      <c r="N48" s="112">
        <v>0</v>
      </c>
      <c r="O48" s="112">
        <v>0</v>
      </c>
      <c r="P48" s="112">
        <v>0</v>
      </c>
      <c r="Q48" s="112">
        <v>0</v>
      </c>
      <c r="R48" s="112">
        <v>0</v>
      </c>
      <c r="S48" s="112">
        <v>0</v>
      </c>
      <c r="T48" s="112">
        <v>0</v>
      </c>
      <c r="U48" s="112">
        <v>0</v>
      </c>
      <c r="V48" s="112">
        <v>0</v>
      </c>
      <c r="W48" s="112">
        <v>0</v>
      </c>
    </row>
    <row r="49" spans="1:23" hidden="1">
      <c r="A49" s="112" t="str">
        <v>1338.TW</v>
      </c>
      <c r="B49" s="112">
        <v>-2.06</v>
      </c>
      <c r="C49" s="112">
        <v>0.68100000000000005</v>
      </c>
      <c r="D49" s="112">
        <v>3.9385151999999999</v>
      </c>
      <c r="E49" s="112">
        <v>-2.5860000000000001E-2</v>
      </c>
      <c r="F49" s="112">
        <v>2.48E-3</v>
      </c>
      <c r="G49" s="112">
        <v>0.22122</v>
      </c>
      <c r="H49" s="112">
        <v>7.5599999999999999E-3</v>
      </c>
      <c r="I49" s="112">
        <v>0</v>
      </c>
      <c r="J49" s="112">
        <v>0.46632695000000002</v>
      </c>
      <c r="K49" s="112">
        <v>68.718000000000004</v>
      </c>
      <c r="L49" s="112">
        <v>0</v>
      </c>
      <c r="M49" s="112">
        <v>0</v>
      </c>
      <c r="N49" s="112">
        <v>0</v>
      </c>
      <c r="O49" s="112">
        <v>0</v>
      </c>
      <c r="P49" s="112">
        <v>0</v>
      </c>
      <c r="Q49" s="112">
        <v>0</v>
      </c>
      <c r="R49" s="112">
        <v>0</v>
      </c>
      <c r="S49" s="112">
        <v>0</v>
      </c>
      <c r="T49" s="112">
        <v>0</v>
      </c>
      <c r="U49" s="112">
        <v>0</v>
      </c>
      <c r="V49" s="112">
        <v>0</v>
      </c>
      <c r="W49" s="112">
        <v>0</v>
      </c>
    </row>
    <row r="50" spans="1:23" hidden="1">
      <c r="A50" s="112" t="str">
        <v>1339.TW</v>
      </c>
      <c r="B50" s="112">
        <v>6.79</v>
      </c>
      <c r="C50" s="112">
        <v>0.57499999999999996</v>
      </c>
      <c r="D50" s="112">
        <v>22.585668999999999</v>
      </c>
      <c r="E50" s="112">
        <v>0.110080004</v>
      </c>
      <c r="F50" s="112">
        <v>4.5859999999999998E-2</v>
      </c>
      <c r="G50" s="112">
        <v>0.33612999999999998</v>
      </c>
      <c r="H50" s="112">
        <v>0.26817000000000002</v>
      </c>
      <c r="I50" s="112">
        <v>10.677467</v>
      </c>
      <c r="J50" s="112">
        <v>1.3619114999999999</v>
      </c>
      <c r="K50" s="112">
        <v>27.672999999999998</v>
      </c>
      <c r="L50" s="112">
        <v>0</v>
      </c>
      <c r="M50" s="112">
        <v>0</v>
      </c>
      <c r="N50" s="112">
        <v>0</v>
      </c>
      <c r="O50" s="112">
        <v>0</v>
      </c>
      <c r="P50" s="112">
        <v>0</v>
      </c>
      <c r="Q50" s="112">
        <v>0</v>
      </c>
      <c r="R50" s="112">
        <v>0</v>
      </c>
      <c r="S50" s="112">
        <v>0</v>
      </c>
      <c r="T50" s="112">
        <v>0</v>
      </c>
      <c r="U50" s="112">
        <v>0</v>
      </c>
      <c r="V50" s="112">
        <v>0</v>
      </c>
      <c r="W50" s="112">
        <v>0</v>
      </c>
    </row>
    <row r="51" spans="1:23" hidden="1">
      <c r="A51" s="112" t="str">
        <v>1340.TW</v>
      </c>
      <c r="B51" s="112">
        <v>-5.75</v>
      </c>
      <c r="C51" s="112">
        <v>0</v>
      </c>
      <c r="D51" s="112">
        <v>0</v>
      </c>
      <c r="E51" s="112">
        <v>-0.21237</v>
      </c>
      <c r="F51" s="112">
        <v>-5.901E-2</v>
      </c>
      <c r="G51" s="112">
        <v>-0.41581002</v>
      </c>
      <c r="H51" s="112">
        <v>-1.34666</v>
      </c>
      <c r="I51" s="112">
        <v>0</v>
      </c>
      <c r="J51" s="112">
        <v>0.41812563000000003</v>
      </c>
      <c r="K51" s="112">
        <v>3.4420000000000002</v>
      </c>
      <c r="L51" s="112">
        <v>0</v>
      </c>
      <c r="M51" s="112">
        <v>0</v>
      </c>
      <c r="N51" s="112">
        <v>0</v>
      </c>
      <c r="O51" s="112">
        <v>0</v>
      </c>
      <c r="P51" s="112">
        <v>0</v>
      </c>
      <c r="Q51" s="112">
        <v>0</v>
      </c>
      <c r="R51" s="112">
        <v>0</v>
      </c>
      <c r="S51" s="112">
        <v>0</v>
      </c>
      <c r="T51" s="112">
        <v>0</v>
      </c>
      <c r="U51" s="112">
        <v>0</v>
      </c>
      <c r="V51" s="112">
        <v>0</v>
      </c>
      <c r="W51" s="112">
        <v>0</v>
      </c>
    </row>
    <row r="52" spans="1:23">
      <c r="A52" s="112" t="str">
        <v>1341.TW</v>
      </c>
      <c r="B52" s="112">
        <v>4.43</v>
      </c>
      <c r="C52" s="112">
        <v>0.23</v>
      </c>
      <c r="D52" s="112">
        <v>0</v>
      </c>
      <c r="E52" s="112">
        <v>0.18329999999999999</v>
      </c>
      <c r="F52" s="112">
        <v>8.0280000000000004E-2</v>
      </c>
      <c r="G52" s="112">
        <v>0.21254998</v>
      </c>
      <c r="H52" s="112">
        <v>0.10392999999999999</v>
      </c>
      <c r="I52" s="112">
        <v>15.823928</v>
      </c>
      <c r="J52" s="112">
        <v>2.7792094000000001</v>
      </c>
      <c r="K52" s="112">
        <v>48.951000000000001</v>
      </c>
      <c r="L52" s="112">
        <v>0</v>
      </c>
      <c r="M52" s="112">
        <v>0</v>
      </c>
      <c r="N52" s="112">
        <v>0</v>
      </c>
      <c r="O52" s="112">
        <v>0</v>
      </c>
      <c r="P52" s="112">
        <v>0</v>
      </c>
      <c r="Q52" s="112">
        <v>0</v>
      </c>
      <c r="R52" s="112">
        <v>0</v>
      </c>
      <c r="S52" s="112">
        <v>0</v>
      </c>
      <c r="T52" s="112">
        <v>0</v>
      </c>
      <c r="U52" s="112">
        <v>0</v>
      </c>
      <c r="V52" s="112">
        <v>0</v>
      </c>
      <c r="W52" s="112">
        <v>0</v>
      </c>
    </row>
    <row r="53" spans="1:23">
      <c r="A53" s="112" t="str">
        <v>1342.TW</v>
      </c>
      <c r="B53" s="112">
        <v>7.66</v>
      </c>
      <c r="C53" s="112">
        <v>0.128</v>
      </c>
      <c r="D53" s="112">
        <v>11.641026</v>
      </c>
      <c r="E53" s="112">
        <v>0.24933</v>
      </c>
      <c r="F53" s="112">
        <v>0.12333000500000001</v>
      </c>
      <c r="G53" s="112">
        <v>0.32498001999999998</v>
      </c>
      <c r="H53" s="112">
        <v>0.25974999999999998</v>
      </c>
      <c r="I53" s="112">
        <v>14.817233</v>
      </c>
      <c r="J53" s="112">
        <v>3.6086735999999999</v>
      </c>
      <c r="K53" s="112">
        <v>36.386000000000003</v>
      </c>
      <c r="L53" s="112">
        <v>0</v>
      </c>
      <c r="M53" s="112">
        <v>0</v>
      </c>
      <c r="N53" s="112">
        <v>0</v>
      </c>
      <c r="O53" s="112">
        <v>0</v>
      </c>
      <c r="P53" s="112">
        <v>0</v>
      </c>
      <c r="Q53" s="112">
        <v>0</v>
      </c>
      <c r="R53" s="112">
        <v>0</v>
      </c>
      <c r="S53" s="112">
        <v>0</v>
      </c>
      <c r="T53" s="112">
        <v>0</v>
      </c>
      <c r="U53" s="112">
        <v>0</v>
      </c>
      <c r="V53" s="112">
        <v>0</v>
      </c>
      <c r="W53" s="112">
        <v>0</v>
      </c>
    </row>
    <row r="54" spans="1:23" hidden="1">
      <c r="A54" s="112" t="str">
        <v>1402.TW</v>
      </c>
      <c r="B54" s="112">
        <v>1.67</v>
      </c>
      <c r="C54" s="112">
        <v>0.42599999999999999</v>
      </c>
      <c r="D54" s="112">
        <v>16.600985999999999</v>
      </c>
      <c r="E54" s="112">
        <v>5.3960000000000001E-2</v>
      </c>
      <c r="F54" s="112">
        <v>1.4239999999999999E-2</v>
      </c>
      <c r="G54" s="112">
        <v>0.18440000000000001</v>
      </c>
      <c r="H54" s="112">
        <v>4.9520000000000002E-2</v>
      </c>
      <c r="I54" s="112">
        <v>20.179642000000001</v>
      </c>
      <c r="J54" s="112">
        <v>0.78067089999999995</v>
      </c>
      <c r="K54" s="112">
        <v>52.177</v>
      </c>
      <c r="L54" s="112">
        <v>0</v>
      </c>
      <c r="M54" s="112">
        <v>0</v>
      </c>
      <c r="N54" s="112">
        <v>0</v>
      </c>
      <c r="O54" s="112">
        <v>0</v>
      </c>
      <c r="P54" s="112">
        <v>0</v>
      </c>
      <c r="Q54" s="112">
        <v>0</v>
      </c>
      <c r="R54" s="112">
        <v>0</v>
      </c>
      <c r="S54" s="112">
        <v>0</v>
      </c>
      <c r="T54" s="112">
        <v>0</v>
      </c>
      <c r="U54" s="112">
        <v>0</v>
      </c>
      <c r="V54" s="112">
        <v>0</v>
      </c>
      <c r="W54" s="112">
        <v>0</v>
      </c>
    </row>
    <row r="55" spans="1:23">
      <c r="A55" s="112" t="str">
        <v>1409.TW</v>
      </c>
      <c r="B55" s="112">
        <v>0.67</v>
      </c>
      <c r="C55" s="112">
        <v>0</v>
      </c>
      <c r="D55" s="112">
        <v>0</v>
      </c>
      <c r="E55" s="112">
        <v>3.4259999999999999E-2</v>
      </c>
      <c r="F55" s="112">
        <v>1.206E-2</v>
      </c>
      <c r="G55" s="112">
        <v>0.19181999999999999</v>
      </c>
      <c r="H55" s="112">
        <v>0.1016</v>
      </c>
      <c r="I55" s="112">
        <v>24.850743999999999</v>
      </c>
      <c r="J55" s="112">
        <v>0.75179479999999999</v>
      </c>
      <c r="K55" s="112">
        <v>23.978999999999999</v>
      </c>
      <c r="L55" s="112">
        <v>0</v>
      </c>
      <c r="M55" s="112">
        <v>0</v>
      </c>
      <c r="N55" s="112">
        <v>0</v>
      </c>
      <c r="O55" s="112">
        <v>0</v>
      </c>
      <c r="P55" s="112">
        <v>0</v>
      </c>
      <c r="Q55" s="112">
        <v>0</v>
      </c>
      <c r="R55" s="112">
        <v>0</v>
      </c>
      <c r="S55" s="112">
        <v>0</v>
      </c>
      <c r="T55" s="112">
        <v>0</v>
      </c>
      <c r="U55" s="112">
        <v>0</v>
      </c>
      <c r="V55" s="112">
        <v>0</v>
      </c>
      <c r="W55" s="112">
        <v>0</v>
      </c>
    </row>
    <row r="56" spans="1:23">
      <c r="A56" s="112" t="str">
        <v>1410.TW</v>
      </c>
      <c r="B56" s="112">
        <v>0.37</v>
      </c>
      <c r="C56" s="112">
        <v>0</v>
      </c>
      <c r="D56" s="112">
        <v>0</v>
      </c>
      <c r="E56" s="112">
        <v>1.975E-2</v>
      </c>
      <c r="F56" s="112">
        <v>-4.6999997E-4</v>
      </c>
      <c r="G56" s="112">
        <v>0.30898999999999999</v>
      </c>
      <c r="H56" s="112">
        <v>4.9549999999999997E-2</v>
      </c>
      <c r="I56" s="112">
        <v>100.94593999999999</v>
      </c>
      <c r="J56" s="112">
        <v>2.2195149999999999</v>
      </c>
      <c r="K56" s="112">
        <v>3.5779999999999998</v>
      </c>
      <c r="L56" s="112">
        <v>0</v>
      </c>
      <c r="M56" s="112">
        <v>0</v>
      </c>
      <c r="N56" s="112">
        <v>0</v>
      </c>
      <c r="O56" s="112">
        <v>0</v>
      </c>
      <c r="P56" s="112">
        <v>0</v>
      </c>
      <c r="Q56" s="112">
        <v>0</v>
      </c>
      <c r="R56" s="112">
        <v>0</v>
      </c>
      <c r="S56" s="112">
        <v>0</v>
      </c>
      <c r="T56" s="112">
        <v>0</v>
      </c>
      <c r="U56" s="112">
        <v>0</v>
      </c>
      <c r="V56" s="112">
        <v>0</v>
      </c>
      <c r="W56" s="112">
        <v>0</v>
      </c>
    </row>
    <row r="57" spans="1:23" hidden="1">
      <c r="A57" s="112" t="str">
        <v>1413.TW</v>
      </c>
      <c r="B57" s="112">
        <v>-0.86</v>
      </c>
      <c r="C57" s="112">
        <v>0.40400000000000003</v>
      </c>
      <c r="D57" s="112">
        <v>0</v>
      </c>
      <c r="E57" s="112">
        <v>-0.11432</v>
      </c>
      <c r="F57" s="112">
        <v>-3.3989999999999999E-2</v>
      </c>
      <c r="G57" s="112">
        <v>-3.9510000000000003E-2</v>
      </c>
      <c r="H57" s="112">
        <v>-4.3700000000000003E-2</v>
      </c>
      <c r="I57" s="112">
        <v>0</v>
      </c>
      <c r="J57" s="112">
        <v>1.1990349</v>
      </c>
      <c r="K57" s="112">
        <v>15.103999999999999</v>
      </c>
      <c r="L57" s="112">
        <v>0</v>
      </c>
      <c r="M57" s="112">
        <v>0</v>
      </c>
      <c r="N57" s="112">
        <v>0</v>
      </c>
      <c r="O57" s="112">
        <v>0</v>
      </c>
      <c r="P57" s="112">
        <v>0</v>
      </c>
      <c r="Q57" s="112">
        <v>0</v>
      </c>
      <c r="R57" s="112">
        <v>0</v>
      </c>
      <c r="S57" s="112">
        <v>0</v>
      </c>
      <c r="T57" s="112">
        <v>0</v>
      </c>
      <c r="U57" s="112">
        <v>0</v>
      </c>
      <c r="V57" s="112">
        <v>0</v>
      </c>
      <c r="W57" s="112">
        <v>0</v>
      </c>
    </row>
    <row r="58" spans="1:23">
      <c r="A58" s="112" t="str">
        <v>1414.TW</v>
      </c>
      <c r="B58" s="112">
        <v>0.27</v>
      </c>
      <c r="C58" s="112">
        <v>0.59</v>
      </c>
      <c r="D58" s="112">
        <v>0</v>
      </c>
      <c r="E58" s="112">
        <v>1.0529999999999999E-2</v>
      </c>
      <c r="F58" s="112">
        <v>-5.2100000000000002E-3</v>
      </c>
      <c r="G58" s="112">
        <v>7.1809999999999999E-2</v>
      </c>
      <c r="H58" s="112">
        <v>-9.1E-4</v>
      </c>
      <c r="I58" s="112">
        <v>73.703699999999998</v>
      </c>
      <c r="J58" s="112">
        <v>1.3972757</v>
      </c>
      <c r="K58" s="112">
        <v>2.5760000000000001</v>
      </c>
      <c r="L58" s="112">
        <v>0</v>
      </c>
      <c r="M58" s="112">
        <v>0</v>
      </c>
      <c r="N58" s="112">
        <v>0</v>
      </c>
      <c r="O58" s="112">
        <v>0</v>
      </c>
      <c r="P58" s="112">
        <v>0</v>
      </c>
      <c r="Q58" s="112">
        <v>0</v>
      </c>
      <c r="R58" s="112">
        <v>0</v>
      </c>
      <c r="S58" s="112">
        <v>0</v>
      </c>
      <c r="T58" s="112">
        <v>0</v>
      </c>
      <c r="U58" s="112">
        <v>0</v>
      </c>
      <c r="V58" s="112">
        <v>0</v>
      </c>
      <c r="W58" s="112">
        <v>0</v>
      </c>
    </row>
    <row r="59" spans="1:23" hidden="1">
      <c r="A59" s="112" t="str">
        <v>1416.TW</v>
      </c>
      <c r="B59" s="112">
        <v>0.67</v>
      </c>
      <c r="C59" s="112">
        <v>0</v>
      </c>
      <c r="D59" s="112">
        <v>0</v>
      </c>
      <c r="E59" s="112">
        <v>3.8780000000000002E-2</v>
      </c>
      <c r="F59" s="112">
        <v>-5.4000003999999996E-4</v>
      </c>
      <c r="G59" s="112">
        <v>0.38396000000000002</v>
      </c>
      <c r="H59" s="112">
        <v>4.5710000000000001E-2</v>
      </c>
      <c r="I59" s="112">
        <v>19.626864999999999</v>
      </c>
      <c r="J59" s="112">
        <v>0.65704006000000004</v>
      </c>
      <c r="K59" s="112">
        <v>1.5609999999999999</v>
      </c>
      <c r="L59" s="112">
        <v>0</v>
      </c>
      <c r="M59" s="112">
        <v>0</v>
      </c>
      <c r="N59" s="112">
        <v>0</v>
      </c>
      <c r="O59" s="112">
        <v>0</v>
      </c>
      <c r="P59" s="112">
        <v>0</v>
      </c>
      <c r="Q59" s="112">
        <v>0</v>
      </c>
      <c r="R59" s="112">
        <v>0</v>
      </c>
      <c r="S59" s="112">
        <v>0</v>
      </c>
      <c r="T59" s="112">
        <v>0</v>
      </c>
      <c r="U59" s="112">
        <v>0</v>
      </c>
      <c r="V59" s="112">
        <v>0</v>
      </c>
      <c r="W59" s="112">
        <v>0</v>
      </c>
    </row>
    <row r="60" spans="1:23">
      <c r="A60" s="112" t="str">
        <v>1417.TW</v>
      </c>
      <c r="B60" s="112">
        <v>-0.44</v>
      </c>
      <c r="C60" s="112">
        <v>0</v>
      </c>
      <c r="D60" s="112">
        <v>0</v>
      </c>
      <c r="E60" s="112">
        <v>-3.1059999000000001E-2</v>
      </c>
      <c r="F60" s="112">
        <v>-1.652E-2</v>
      </c>
      <c r="G60" s="112">
        <v>0.33612999999999998</v>
      </c>
      <c r="H60" s="112">
        <v>-8.5290000000000005E-2</v>
      </c>
      <c r="I60" s="112">
        <v>0</v>
      </c>
      <c r="J60" s="112">
        <v>0.86058520000000005</v>
      </c>
      <c r="K60" s="112">
        <v>6.8049999999999997</v>
      </c>
      <c r="L60" s="112">
        <v>0</v>
      </c>
      <c r="M60" s="112">
        <v>0</v>
      </c>
      <c r="N60" s="112">
        <v>0</v>
      </c>
      <c r="O60" s="112">
        <v>0</v>
      </c>
      <c r="P60" s="112">
        <v>0</v>
      </c>
      <c r="Q60" s="112">
        <v>0</v>
      </c>
      <c r="R60" s="112">
        <v>0</v>
      </c>
      <c r="S60" s="112">
        <v>0</v>
      </c>
      <c r="T60" s="112">
        <v>0</v>
      </c>
      <c r="U60" s="112">
        <v>0</v>
      </c>
      <c r="V60" s="112">
        <v>0</v>
      </c>
      <c r="W60" s="112">
        <v>0</v>
      </c>
    </row>
    <row r="61" spans="1:23">
      <c r="A61" s="112" t="str">
        <v>1418.TW</v>
      </c>
      <c r="B61" s="112">
        <v>0.51</v>
      </c>
      <c r="C61" s="112">
        <v>0.13200000000000001</v>
      </c>
      <c r="D61" s="112">
        <v>0</v>
      </c>
      <c r="E61" s="112">
        <v>3.1969999999999998E-2</v>
      </c>
      <c r="F61" s="112">
        <v>-1.0999999999999999E-2</v>
      </c>
      <c r="G61" s="112">
        <v>0.19006999999999999</v>
      </c>
      <c r="H61" s="112">
        <v>-5.9011100000000001</v>
      </c>
      <c r="I61" s="112">
        <v>58.431373999999998</v>
      </c>
      <c r="J61" s="112">
        <v>1.2728515</v>
      </c>
      <c r="K61" s="112">
        <v>0.379</v>
      </c>
      <c r="L61" s="112">
        <v>0</v>
      </c>
      <c r="M61" s="112">
        <v>0</v>
      </c>
      <c r="N61" s="112">
        <v>0</v>
      </c>
      <c r="O61" s="112">
        <v>0</v>
      </c>
      <c r="P61" s="112">
        <v>0</v>
      </c>
      <c r="Q61" s="112">
        <v>0</v>
      </c>
      <c r="R61" s="112">
        <v>0</v>
      </c>
      <c r="S61" s="112">
        <v>0</v>
      </c>
      <c r="T61" s="112">
        <v>0</v>
      </c>
      <c r="U61" s="112">
        <v>0</v>
      </c>
      <c r="V61" s="112">
        <v>0</v>
      </c>
      <c r="W61" s="112">
        <v>0</v>
      </c>
    </row>
    <row r="62" spans="1:23">
      <c r="A62" s="112" t="str">
        <v>1419.TW</v>
      </c>
      <c r="B62" s="112">
        <v>2.17</v>
      </c>
      <c r="C62" s="112">
        <v>0.33</v>
      </c>
      <c r="D62" s="112">
        <v>0</v>
      </c>
      <c r="E62" s="112">
        <v>5.2150000000000002E-2</v>
      </c>
      <c r="F62" s="112">
        <v>1.2760000000000001E-2</v>
      </c>
      <c r="G62" s="112">
        <v>0.29360999999999998</v>
      </c>
      <c r="H62" s="112">
        <v>0.13250000000000001</v>
      </c>
      <c r="I62" s="112">
        <v>21.981565</v>
      </c>
      <c r="J62" s="112">
        <v>1.0856948</v>
      </c>
      <c r="K62" s="112">
        <v>11.305</v>
      </c>
      <c r="L62" s="112">
        <v>0</v>
      </c>
      <c r="M62" s="112">
        <v>0</v>
      </c>
      <c r="N62" s="112">
        <v>0</v>
      </c>
      <c r="O62" s="112">
        <v>0</v>
      </c>
      <c r="P62" s="112">
        <v>0</v>
      </c>
      <c r="Q62" s="112">
        <v>0</v>
      </c>
      <c r="R62" s="112">
        <v>0</v>
      </c>
      <c r="S62" s="112">
        <v>0</v>
      </c>
      <c r="T62" s="112">
        <v>0</v>
      </c>
      <c r="U62" s="112">
        <v>0</v>
      </c>
      <c r="V62" s="112">
        <v>0</v>
      </c>
      <c r="W62" s="112">
        <v>0</v>
      </c>
    </row>
    <row r="63" spans="1:23" hidden="1">
      <c r="A63" s="112" t="str">
        <v>1423.TW</v>
      </c>
      <c r="B63" s="112">
        <v>0.38</v>
      </c>
      <c r="C63" s="112">
        <v>0.26800000000000002</v>
      </c>
      <c r="D63" s="112">
        <v>0</v>
      </c>
      <c r="E63" s="112">
        <v>2.3879999999999998E-2</v>
      </c>
      <c r="F63" s="112">
        <v>-1.367E-2</v>
      </c>
      <c r="G63" s="112">
        <v>-0.31358999999999998</v>
      </c>
      <c r="H63" s="112">
        <v>-0.25928000000000001</v>
      </c>
      <c r="I63" s="112">
        <v>94.736850000000004</v>
      </c>
      <c r="J63" s="112">
        <v>1.2533510000000001</v>
      </c>
      <c r="K63" s="112">
        <v>1.004</v>
      </c>
      <c r="L63" s="112">
        <v>0</v>
      </c>
      <c r="M63" s="112">
        <v>0</v>
      </c>
      <c r="N63" s="112">
        <v>0</v>
      </c>
      <c r="O63" s="112">
        <v>0</v>
      </c>
      <c r="P63" s="112">
        <v>0</v>
      </c>
      <c r="Q63" s="112">
        <v>0</v>
      </c>
      <c r="R63" s="112">
        <v>0</v>
      </c>
      <c r="S63" s="112">
        <v>0</v>
      </c>
      <c r="T63" s="112">
        <v>0</v>
      </c>
      <c r="U63" s="112">
        <v>0</v>
      </c>
      <c r="V63" s="112">
        <v>0</v>
      </c>
      <c r="W63" s="112">
        <v>0</v>
      </c>
    </row>
    <row r="64" spans="1:23" hidden="1">
      <c r="A64" s="112" t="str">
        <v>1432.TW</v>
      </c>
      <c r="B64" s="112">
        <v>0.5</v>
      </c>
      <c r="C64" s="112">
        <v>0</v>
      </c>
      <c r="D64" s="112">
        <v>0</v>
      </c>
      <c r="E64" s="112">
        <v>5.2410002999999997E-2</v>
      </c>
      <c r="F64" s="112">
        <v>8.77E-3</v>
      </c>
      <c r="G64" s="112">
        <v>0.43219003</v>
      </c>
      <c r="H64" s="112">
        <v>3.2329999999999998E-2</v>
      </c>
      <c r="I64" s="112">
        <v>36.200000000000003</v>
      </c>
      <c r="J64" s="112">
        <v>2.0917602</v>
      </c>
      <c r="K64" s="112">
        <v>14.824</v>
      </c>
      <c r="L64" s="112">
        <v>0</v>
      </c>
      <c r="M64" s="112">
        <v>0</v>
      </c>
      <c r="N64" s="112">
        <v>0</v>
      </c>
      <c r="O64" s="112">
        <v>0</v>
      </c>
      <c r="P64" s="112">
        <v>0</v>
      </c>
      <c r="Q64" s="112">
        <v>0</v>
      </c>
      <c r="R64" s="112">
        <v>0</v>
      </c>
      <c r="S64" s="112">
        <v>0</v>
      </c>
      <c r="T64" s="112">
        <v>0</v>
      </c>
      <c r="U64" s="112">
        <v>0</v>
      </c>
      <c r="V64" s="112">
        <v>0</v>
      </c>
      <c r="W64" s="112">
        <v>0</v>
      </c>
    </row>
    <row r="65" spans="1:23">
      <c r="A65" s="112" t="str">
        <v>1434.TW</v>
      </c>
      <c r="B65" s="112">
        <v>0.32</v>
      </c>
      <c r="C65" s="112">
        <v>0</v>
      </c>
      <c r="D65" s="112">
        <v>20.945945999999999</v>
      </c>
      <c r="E65" s="112">
        <v>1.0279999999999999E-2</v>
      </c>
      <c r="F65" s="112">
        <v>2.0699999999999998E-3</v>
      </c>
      <c r="G65" s="112">
        <v>8.9039999999999994E-2</v>
      </c>
      <c r="H65" s="112">
        <v>2.5409998E-2</v>
      </c>
      <c r="I65" s="112">
        <v>72.65625</v>
      </c>
      <c r="J65" s="112">
        <v>0.71970283999999995</v>
      </c>
      <c r="K65" s="112">
        <v>16.940000000000001</v>
      </c>
      <c r="L65" s="112">
        <v>0</v>
      </c>
      <c r="M65" s="112">
        <v>0</v>
      </c>
      <c r="N65" s="112">
        <v>0</v>
      </c>
      <c r="O65" s="112">
        <v>0</v>
      </c>
      <c r="P65" s="112">
        <v>0</v>
      </c>
      <c r="Q65" s="112">
        <v>0</v>
      </c>
      <c r="R65" s="112">
        <v>0</v>
      </c>
      <c r="S65" s="112">
        <v>0</v>
      </c>
      <c r="T65" s="112">
        <v>0</v>
      </c>
      <c r="U65" s="112">
        <v>0</v>
      </c>
      <c r="V65" s="112">
        <v>0</v>
      </c>
      <c r="W65" s="112">
        <v>0</v>
      </c>
    </row>
    <row r="66" spans="1:23" hidden="1">
      <c r="A66" s="112" t="str">
        <v>1435.TW</v>
      </c>
      <c r="B66" s="112">
        <v>-0.31</v>
      </c>
      <c r="C66" s="112">
        <v>3.5999999999999997E-2</v>
      </c>
      <c r="D66" s="112">
        <v>0</v>
      </c>
      <c r="E66" s="112">
        <v>-0.34361000000000003</v>
      </c>
      <c r="F66" s="112">
        <v>-2.4149998999999998E-2</v>
      </c>
      <c r="G66" s="112">
        <v>0.90486999999999995</v>
      </c>
      <c r="H66" s="112">
        <v>-6.5799500000000002</v>
      </c>
      <c r="I66" s="112">
        <v>0</v>
      </c>
      <c r="J66" s="112">
        <v>6.6980190000000004</v>
      </c>
      <c r="K66" s="112">
        <v>6.7000000000000004E-2</v>
      </c>
      <c r="L66" s="112">
        <v>0</v>
      </c>
      <c r="M66" s="112">
        <v>0</v>
      </c>
      <c r="N66" s="112">
        <v>0</v>
      </c>
      <c r="O66" s="112">
        <v>0</v>
      </c>
      <c r="P66" s="112">
        <v>0</v>
      </c>
      <c r="Q66" s="112">
        <v>0</v>
      </c>
      <c r="R66" s="112">
        <v>0</v>
      </c>
      <c r="S66" s="112">
        <v>0</v>
      </c>
      <c r="T66" s="112">
        <v>0</v>
      </c>
      <c r="U66" s="112">
        <v>0</v>
      </c>
      <c r="V66" s="112">
        <v>0</v>
      </c>
      <c r="W66" s="112">
        <v>0</v>
      </c>
    </row>
    <row r="67" spans="1:23" hidden="1">
      <c r="A67" s="112" t="str">
        <v>1436.TW</v>
      </c>
      <c r="B67" s="112">
        <v>7.15</v>
      </c>
      <c r="C67" s="112">
        <v>0.24399999999999999</v>
      </c>
      <c r="D67" s="112">
        <v>47.212547000000001</v>
      </c>
      <c r="E67" s="112">
        <v>0.2606</v>
      </c>
      <c r="F67" s="112">
        <v>4.8639997999999997E-2</v>
      </c>
      <c r="G67" s="112">
        <v>0.83848</v>
      </c>
      <c r="H67" s="112">
        <v>0.80105999999999999</v>
      </c>
      <c r="I67" s="112">
        <v>18.951048</v>
      </c>
      <c r="J67" s="112">
        <v>3.4759633999999999</v>
      </c>
      <c r="K67" s="112">
        <v>16.689</v>
      </c>
      <c r="L67" s="112">
        <v>0</v>
      </c>
      <c r="M67" s="112">
        <v>0</v>
      </c>
      <c r="N67" s="112">
        <v>0</v>
      </c>
      <c r="O67" s="112">
        <v>0</v>
      </c>
      <c r="P67" s="112">
        <v>0</v>
      </c>
      <c r="Q67" s="112">
        <v>0</v>
      </c>
      <c r="R67" s="112">
        <v>0</v>
      </c>
      <c r="S67" s="112">
        <v>0</v>
      </c>
      <c r="T67" s="112">
        <v>0</v>
      </c>
      <c r="U67" s="112">
        <v>0</v>
      </c>
      <c r="V67" s="112">
        <v>0</v>
      </c>
      <c r="W67" s="112">
        <v>0</v>
      </c>
    </row>
    <row r="68" spans="1:23" hidden="1">
      <c r="A68" s="112" t="str">
        <v>1437.TW</v>
      </c>
      <c r="B68" s="112">
        <v>3</v>
      </c>
      <c r="C68" s="112">
        <v>0.254</v>
      </c>
      <c r="D68" s="112">
        <v>0</v>
      </c>
      <c r="E68" s="112">
        <v>7.7859999999999999E-2</v>
      </c>
      <c r="F68" s="112">
        <v>2.181E-2</v>
      </c>
      <c r="G68" s="112">
        <v>0.62282000000000004</v>
      </c>
      <c r="H68" s="112">
        <v>0.48057</v>
      </c>
      <c r="I68" s="112">
        <v>11.933332999999999</v>
      </c>
      <c r="J68" s="112">
        <v>0.95329386000000005</v>
      </c>
      <c r="K68" s="112">
        <v>4.2469999999999999</v>
      </c>
      <c r="L68" s="112">
        <v>0</v>
      </c>
      <c r="M68" s="112">
        <v>0</v>
      </c>
      <c r="N68" s="112">
        <v>0</v>
      </c>
      <c r="O68" s="112">
        <v>0</v>
      </c>
      <c r="P68" s="112">
        <v>0</v>
      </c>
      <c r="Q68" s="112">
        <v>0</v>
      </c>
      <c r="R68" s="112">
        <v>0</v>
      </c>
      <c r="S68" s="112">
        <v>0</v>
      </c>
      <c r="T68" s="112">
        <v>0</v>
      </c>
      <c r="U68" s="112">
        <v>0</v>
      </c>
      <c r="V68" s="112">
        <v>0</v>
      </c>
      <c r="W68" s="112">
        <v>0</v>
      </c>
    </row>
    <row r="69" spans="1:23" hidden="1">
      <c r="A69" s="112" t="str">
        <v>1438.TW</v>
      </c>
      <c r="B69" s="112">
        <v>-1.05</v>
      </c>
      <c r="C69" s="112">
        <v>0.22700000000000001</v>
      </c>
      <c r="D69" s="112">
        <v>0</v>
      </c>
      <c r="E69" s="112">
        <v>-3.3550000000000003E-2</v>
      </c>
      <c r="F69" s="112">
        <v>1.6199999999999999E-3</v>
      </c>
      <c r="G69" s="112">
        <v>0.19067000000000001</v>
      </c>
      <c r="H69" s="112">
        <v>-0.19205</v>
      </c>
      <c r="I69" s="112">
        <v>0</v>
      </c>
      <c r="J69" s="112">
        <v>2.611812</v>
      </c>
      <c r="K69" s="112">
        <v>3.4660000000000002</v>
      </c>
      <c r="L69" s="112">
        <v>0</v>
      </c>
      <c r="M69" s="112">
        <v>0</v>
      </c>
      <c r="N69" s="112">
        <v>0</v>
      </c>
      <c r="O69" s="112">
        <v>0</v>
      </c>
      <c r="P69" s="112">
        <v>0</v>
      </c>
      <c r="Q69" s="112">
        <v>0</v>
      </c>
      <c r="R69" s="112">
        <v>0</v>
      </c>
      <c r="S69" s="112">
        <v>0</v>
      </c>
      <c r="T69" s="112">
        <v>0</v>
      </c>
      <c r="U69" s="112">
        <v>0</v>
      </c>
      <c r="V69" s="112">
        <v>0</v>
      </c>
      <c r="W69" s="112">
        <v>0</v>
      </c>
    </row>
    <row r="70" spans="1:23" hidden="1">
      <c r="A70" s="112" t="str">
        <v>1439.TW</v>
      </c>
      <c r="B70" s="112">
        <v>2</v>
      </c>
      <c r="C70" s="112">
        <v>0</v>
      </c>
      <c r="D70" s="112">
        <v>0</v>
      </c>
      <c r="E70" s="112">
        <v>6.3939999999999997E-2</v>
      </c>
      <c r="F70" s="112">
        <v>-3.0599999999999998E-3</v>
      </c>
      <c r="G70" s="112">
        <v>0.29094999999999999</v>
      </c>
      <c r="H70" s="112">
        <v>-0.20899001</v>
      </c>
      <c r="I70" s="112">
        <v>13.675000000000001</v>
      </c>
      <c r="J70" s="112">
        <v>0.95874082999999999</v>
      </c>
      <c r="K70" s="112">
        <v>1.544</v>
      </c>
      <c r="L70" s="112">
        <v>0</v>
      </c>
      <c r="M70" s="112">
        <v>0</v>
      </c>
      <c r="N70" s="112">
        <v>0</v>
      </c>
      <c r="O70" s="112">
        <v>0</v>
      </c>
      <c r="P70" s="112">
        <v>0</v>
      </c>
      <c r="Q70" s="112">
        <v>0</v>
      </c>
      <c r="R70" s="112">
        <v>0</v>
      </c>
      <c r="S70" s="112">
        <v>0</v>
      </c>
      <c r="T70" s="112">
        <v>0</v>
      </c>
      <c r="U70" s="112">
        <v>0</v>
      </c>
      <c r="V70" s="112">
        <v>0</v>
      </c>
      <c r="W70" s="112">
        <v>0</v>
      </c>
    </row>
    <row r="71" spans="1:23" hidden="1">
      <c r="A71" s="112" t="str">
        <v>1440.TW</v>
      </c>
      <c r="B71" s="112">
        <v>1.5</v>
      </c>
      <c r="C71" s="112">
        <v>0</v>
      </c>
      <c r="D71" s="112">
        <v>82.380949999999999</v>
      </c>
      <c r="E71" s="112">
        <v>9.0950005E-2</v>
      </c>
      <c r="F71" s="112">
        <v>-1.076E-2</v>
      </c>
      <c r="G71" s="112">
        <v>5.1529999999999999E-2</v>
      </c>
      <c r="H71" s="112">
        <v>-3.9890002000000001E-2</v>
      </c>
      <c r="I71" s="112">
        <v>11.533333000000001</v>
      </c>
      <c r="J71" s="112">
        <v>1.0502670999999999</v>
      </c>
      <c r="K71" s="112">
        <v>10.792999999999999</v>
      </c>
      <c r="L71" s="112">
        <v>0</v>
      </c>
      <c r="M71" s="112">
        <v>0</v>
      </c>
      <c r="N71" s="112">
        <v>0</v>
      </c>
      <c r="O71" s="112">
        <v>0</v>
      </c>
      <c r="P71" s="112">
        <v>0</v>
      </c>
      <c r="Q71" s="112">
        <v>0</v>
      </c>
      <c r="R71" s="112">
        <v>0</v>
      </c>
      <c r="S71" s="112">
        <v>0</v>
      </c>
      <c r="T71" s="112">
        <v>0</v>
      </c>
      <c r="U71" s="112">
        <v>0</v>
      </c>
      <c r="V71" s="112">
        <v>0</v>
      </c>
      <c r="W71" s="112">
        <v>0</v>
      </c>
    </row>
    <row r="72" spans="1:23" hidden="1">
      <c r="A72" s="112" t="str">
        <v>1441.TW</v>
      </c>
      <c r="B72" s="112">
        <v>-4.5999999999999996</v>
      </c>
      <c r="C72" s="112">
        <v>0.70899999999999996</v>
      </c>
      <c r="D72" s="112">
        <v>0</v>
      </c>
      <c r="E72" s="112">
        <v>-0.64168999999999998</v>
      </c>
      <c r="F72" s="112">
        <v>-8.7679999999999994E-2</v>
      </c>
      <c r="G72" s="112">
        <v>-0.12953000000000001</v>
      </c>
      <c r="H72" s="112">
        <v>-0.12928999999999999</v>
      </c>
      <c r="I72" s="112">
        <v>0</v>
      </c>
      <c r="J72" s="112">
        <v>2.58819</v>
      </c>
      <c r="K72" s="112">
        <v>18.291</v>
      </c>
      <c r="L72" s="112">
        <v>0</v>
      </c>
      <c r="M72" s="112">
        <v>0</v>
      </c>
      <c r="N72" s="112">
        <v>0</v>
      </c>
      <c r="O72" s="112">
        <v>0</v>
      </c>
      <c r="P72" s="112">
        <v>0</v>
      </c>
      <c r="Q72" s="112">
        <v>0</v>
      </c>
      <c r="R72" s="112">
        <v>0</v>
      </c>
      <c r="S72" s="112">
        <v>0</v>
      </c>
      <c r="T72" s="112">
        <v>0</v>
      </c>
      <c r="U72" s="112">
        <v>0</v>
      </c>
      <c r="V72" s="112">
        <v>0</v>
      </c>
      <c r="W72" s="112">
        <v>0</v>
      </c>
    </row>
    <row r="73" spans="1:23" hidden="1">
      <c r="A73" s="112" t="str">
        <v>1442.TW</v>
      </c>
      <c r="B73" s="112">
        <v>5.73</v>
      </c>
      <c r="C73" s="112">
        <v>0.53</v>
      </c>
      <c r="D73" s="112">
        <v>0</v>
      </c>
      <c r="E73" s="112">
        <v>0.26037001999999998</v>
      </c>
      <c r="F73" s="112">
        <v>7.2580000000000006E-2</v>
      </c>
      <c r="G73" s="112">
        <v>0.44895000000000002</v>
      </c>
      <c r="H73" s="112">
        <v>0.38945999999999997</v>
      </c>
      <c r="I73" s="112">
        <v>10.209424</v>
      </c>
      <c r="J73" s="112">
        <v>2.9789183000000001</v>
      </c>
      <c r="K73" s="112">
        <v>14.295999999999999</v>
      </c>
      <c r="L73" s="112">
        <v>0</v>
      </c>
      <c r="M73" s="112">
        <v>0</v>
      </c>
      <c r="N73" s="112">
        <v>0</v>
      </c>
      <c r="O73" s="112">
        <v>0</v>
      </c>
      <c r="P73" s="112">
        <v>0</v>
      </c>
      <c r="Q73" s="112">
        <v>0</v>
      </c>
      <c r="R73" s="112">
        <v>0</v>
      </c>
      <c r="S73" s="112">
        <v>0</v>
      </c>
      <c r="T73" s="112">
        <v>0</v>
      </c>
      <c r="U73" s="112">
        <v>0</v>
      </c>
      <c r="V73" s="112">
        <v>0</v>
      </c>
      <c r="W73" s="112">
        <v>0</v>
      </c>
    </row>
    <row r="74" spans="1:23" hidden="1">
      <c r="A74" s="112" t="str">
        <v>1443.TW</v>
      </c>
      <c r="B74" s="112">
        <v>1.76</v>
      </c>
      <c r="C74" s="112">
        <v>0</v>
      </c>
      <c r="D74" s="112">
        <v>0</v>
      </c>
      <c r="E74" s="112">
        <v>0.13059000000000001</v>
      </c>
      <c r="F74" s="112">
        <v>2.5749999999999999E-2</v>
      </c>
      <c r="G74" s="112">
        <v>0.45909</v>
      </c>
      <c r="H74" s="112">
        <v>0.36264000000000002</v>
      </c>
      <c r="I74" s="112">
        <v>17.897728000000001</v>
      </c>
      <c r="J74" s="112">
        <v>2.1298175000000001</v>
      </c>
      <c r="K74" s="112">
        <v>6.1360000000000001</v>
      </c>
      <c r="L74" s="112">
        <v>0</v>
      </c>
      <c r="M74" s="112">
        <v>0</v>
      </c>
      <c r="N74" s="112">
        <v>0</v>
      </c>
      <c r="O74" s="112">
        <v>0</v>
      </c>
      <c r="P74" s="112">
        <v>0</v>
      </c>
      <c r="Q74" s="112">
        <v>0</v>
      </c>
      <c r="R74" s="112">
        <v>0</v>
      </c>
      <c r="S74" s="112">
        <v>0</v>
      </c>
      <c r="T74" s="112">
        <v>0</v>
      </c>
      <c r="U74" s="112">
        <v>0</v>
      </c>
      <c r="V74" s="112">
        <v>0</v>
      </c>
      <c r="W74" s="112">
        <v>0</v>
      </c>
    </row>
    <row r="75" spans="1:23" hidden="1">
      <c r="A75" s="112" t="str">
        <v>1444.TW</v>
      </c>
      <c r="B75" s="112">
        <v>7.0000000000000007E-2</v>
      </c>
      <c r="C75" s="112">
        <v>0.47199999999999998</v>
      </c>
      <c r="D75" s="112">
        <v>35.25</v>
      </c>
      <c r="E75" s="112">
        <v>-2.6180001000000001E-2</v>
      </c>
      <c r="F75" s="112">
        <v>-1.9359999999999999E-2</v>
      </c>
      <c r="G75" s="112">
        <v>-7.4900000000000001E-3</v>
      </c>
      <c r="H75" s="112">
        <v>-8.838E-2</v>
      </c>
      <c r="I75" s="112">
        <v>141</v>
      </c>
      <c r="J75" s="112">
        <v>0.91329693999999995</v>
      </c>
      <c r="K75" s="112">
        <v>8.2349999999999994</v>
      </c>
      <c r="L75" s="112">
        <v>0</v>
      </c>
      <c r="M75" s="112">
        <v>0</v>
      </c>
      <c r="N75" s="112">
        <v>0</v>
      </c>
      <c r="O75" s="112">
        <v>0</v>
      </c>
      <c r="P75" s="112">
        <v>0</v>
      </c>
      <c r="Q75" s="112">
        <v>0</v>
      </c>
      <c r="R75" s="112">
        <v>0</v>
      </c>
      <c r="S75" s="112">
        <v>0</v>
      </c>
      <c r="T75" s="112">
        <v>0</v>
      </c>
      <c r="U75" s="112">
        <v>0</v>
      </c>
      <c r="V75" s="112">
        <v>0</v>
      </c>
      <c r="W75" s="112">
        <v>0</v>
      </c>
    </row>
    <row r="76" spans="1:23" hidden="1">
      <c r="A76" s="112" t="str">
        <v>1445.TW</v>
      </c>
      <c r="B76" s="112">
        <v>7.53</v>
      </c>
      <c r="C76" s="112">
        <v>0</v>
      </c>
      <c r="D76" s="112">
        <v>0</v>
      </c>
      <c r="E76" s="112">
        <v>0.45938000000000001</v>
      </c>
      <c r="F76" s="112">
        <v>-2.921E-2</v>
      </c>
      <c r="G76" s="112">
        <v>0.11409</v>
      </c>
      <c r="H76" s="112">
        <v>-8.3129994999999998E-2</v>
      </c>
      <c r="I76" s="112">
        <v>3.0544487999999999</v>
      </c>
      <c r="J76" s="112">
        <v>1.1156383999999999</v>
      </c>
      <c r="K76" s="112">
        <v>10.574</v>
      </c>
      <c r="L76" s="112">
        <v>0</v>
      </c>
      <c r="M76" s="112">
        <v>0</v>
      </c>
      <c r="N76" s="112">
        <v>0</v>
      </c>
      <c r="O76" s="112">
        <v>0</v>
      </c>
      <c r="P76" s="112">
        <v>0</v>
      </c>
      <c r="Q76" s="112">
        <v>0</v>
      </c>
      <c r="R76" s="112">
        <v>0</v>
      </c>
      <c r="S76" s="112">
        <v>0</v>
      </c>
      <c r="T76" s="112">
        <v>0</v>
      </c>
      <c r="U76" s="112">
        <v>0</v>
      </c>
      <c r="V76" s="112">
        <v>0</v>
      </c>
      <c r="W76" s="112">
        <v>0</v>
      </c>
    </row>
    <row r="77" spans="1:23" hidden="1">
      <c r="A77" s="112" t="str">
        <v>1446.TW</v>
      </c>
      <c r="B77" s="112">
        <v>3.02</v>
      </c>
      <c r="C77" s="112">
        <v>0.55100000000000005</v>
      </c>
      <c r="D77" s="112">
        <v>0</v>
      </c>
      <c r="E77" s="112">
        <v>7.424E-2</v>
      </c>
      <c r="F77" s="112">
        <v>1.9539999999999998E-2</v>
      </c>
      <c r="G77" s="112">
        <v>0.42031000000000002</v>
      </c>
      <c r="H77" s="112">
        <v>0.37805</v>
      </c>
      <c r="I77" s="112">
        <v>16.986754999999999</v>
      </c>
      <c r="J77" s="112">
        <v>4.6437945000000003</v>
      </c>
      <c r="K77" s="112">
        <v>4.1630000000000003</v>
      </c>
      <c r="L77" s="112">
        <v>0</v>
      </c>
      <c r="M77" s="112">
        <v>0</v>
      </c>
      <c r="N77" s="112">
        <v>0</v>
      </c>
      <c r="O77" s="112">
        <v>0</v>
      </c>
      <c r="P77" s="112">
        <v>0</v>
      </c>
      <c r="Q77" s="112">
        <v>0</v>
      </c>
      <c r="R77" s="112">
        <v>0</v>
      </c>
      <c r="S77" s="112">
        <v>0</v>
      </c>
      <c r="T77" s="112">
        <v>0</v>
      </c>
      <c r="U77" s="112">
        <v>0</v>
      </c>
      <c r="V77" s="112">
        <v>0</v>
      </c>
      <c r="W77" s="112">
        <v>0</v>
      </c>
    </row>
    <row r="78" spans="1:23">
      <c r="A78" s="112" t="str">
        <v>1447.TW</v>
      </c>
      <c r="B78" s="112">
        <v>-0.19</v>
      </c>
      <c r="C78" s="112">
        <v>0.67900000000000005</v>
      </c>
      <c r="D78" s="112">
        <v>26.083334000000001</v>
      </c>
      <c r="E78" s="112">
        <v>-4.2689999999999999E-2</v>
      </c>
      <c r="F78" s="112">
        <v>-1.932E-2</v>
      </c>
      <c r="G78" s="112">
        <v>7.7999999999999996E-3</v>
      </c>
      <c r="H78" s="112">
        <v>-1.5820000000000001E-2</v>
      </c>
      <c r="I78" s="112">
        <v>0</v>
      </c>
      <c r="J78" s="112">
        <v>0.87625986</v>
      </c>
      <c r="K78" s="112">
        <v>33.930999999999997</v>
      </c>
      <c r="L78" s="112">
        <v>0</v>
      </c>
      <c r="M78" s="112">
        <v>0</v>
      </c>
      <c r="N78" s="112">
        <v>0</v>
      </c>
      <c r="O78" s="112">
        <v>0</v>
      </c>
      <c r="P78" s="112">
        <v>0</v>
      </c>
      <c r="Q78" s="112">
        <v>0</v>
      </c>
      <c r="R78" s="112">
        <v>0</v>
      </c>
      <c r="S78" s="112">
        <v>0</v>
      </c>
      <c r="T78" s="112">
        <v>0</v>
      </c>
      <c r="U78" s="112">
        <v>0</v>
      </c>
      <c r="V78" s="112">
        <v>0</v>
      </c>
      <c r="W78" s="112">
        <v>0</v>
      </c>
    </row>
    <row r="79" spans="1:23" hidden="1">
      <c r="A79" s="112" t="str">
        <v>1449.TW</v>
      </c>
      <c r="B79" s="112">
        <v>0.91</v>
      </c>
      <c r="C79" s="112">
        <v>0.92900000000000005</v>
      </c>
      <c r="D79" s="112">
        <v>0</v>
      </c>
      <c r="E79" s="112">
        <v>4.5830000000000003E-2</v>
      </c>
      <c r="F79" s="112">
        <v>-1.4E-3</v>
      </c>
      <c r="G79" s="112">
        <v>0.15053000999999999</v>
      </c>
      <c r="H79" s="112">
        <v>-1.925E-2</v>
      </c>
      <c r="I79" s="112">
        <v>19.670328000000001</v>
      </c>
      <c r="J79" s="112">
        <v>0.92477779999999998</v>
      </c>
      <c r="K79" s="112">
        <v>31.626999999999999</v>
      </c>
      <c r="L79" s="112">
        <v>0</v>
      </c>
      <c r="M79" s="112">
        <v>0</v>
      </c>
      <c r="N79" s="112">
        <v>0</v>
      </c>
      <c r="O79" s="112">
        <v>0</v>
      </c>
      <c r="P79" s="112">
        <v>0</v>
      </c>
      <c r="Q79" s="112">
        <v>0</v>
      </c>
      <c r="R79" s="112">
        <v>0</v>
      </c>
      <c r="S79" s="112">
        <v>0</v>
      </c>
      <c r="T79" s="112">
        <v>0</v>
      </c>
      <c r="U79" s="112">
        <v>0</v>
      </c>
      <c r="V79" s="112">
        <v>0</v>
      </c>
      <c r="W79" s="112">
        <v>0</v>
      </c>
    </row>
    <row r="80" spans="1:23">
      <c r="A80" s="112" t="str">
        <v>1451.TW</v>
      </c>
      <c r="B80" s="112">
        <v>-0.61</v>
      </c>
      <c r="C80" s="112">
        <v>0</v>
      </c>
      <c r="D80" s="112">
        <v>0</v>
      </c>
      <c r="E80" s="112">
        <v>-1.67E-2</v>
      </c>
      <c r="F80" s="112">
        <v>-1.609E-2</v>
      </c>
      <c r="G80" s="112">
        <v>3.7219996999999998E-2</v>
      </c>
      <c r="H80" s="112">
        <v>-8.1799999999999998E-3</v>
      </c>
      <c r="I80" s="112">
        <v>0</v>
      </c>
      <c r="J80" s="112">
        <v>0.55697315999999997</v>
      </c>
      <c r="K80" s="112">
        <v>33.246000000000002</v>
      </c>
      <c r="L80" s="112">
        <v>0</v>
      </c>
      <c r="M80" s="112">
        <v>0</v>
      </c>
      <c r="N80" s="112">
        <v>0</v>
      </c>
      <c r="O80" s="112">
        <v>0</v>
      </c>
      <c r="P80" s="112">
        <v>0</v>
      </c>
      <c r="Q80" s="112">
        <v>0</v>
      </c>
      <c r="R80" s="112">
        <v>0</v>
      </c>
      <c r="S80" s="112">
        <v>0</v>
      </c>
      <c r="T80" s="112">
        <v>0</v>
      </c>
      <c r="U80" s="112">
        <v>0</v>
      </c>
      <c r="V80" s="112">
        <v>0</v>
      </c>
      <c r="W80" s="112">
        <v>0</v>
      </c>
    </row>
    <row r="81" spans="1:23" hidden="1">
      <c r="A81" s="112" t="str">
        <v>1452.TW</v>
      </c>
      <c r="B81" s="112">
        <v>0.13</v>
      </c>
      <c r="C81" s="112">
        <v>0</v>
      </c>
      <c r="D81" s="112">
        <v>8.6111109999999993</v>
      </c>
      <c r="E81" s="112">
        <v>2.2689999999999998E-2</v>
      </c>
      <c r="F81" s="112">
        <v>-1.086E-2</v>
      </c>
      <c r="G81" s="112">
        <v>4.1399999999999999E-2</v>
      </c>
      <c r="H81" s="112">
        <v>-1.7270000000000001E-2</v>
      </c>
      <c r="I81" s="112">
        <v>131.15384</v>
      </c>
      <c r="J81" s="112">
        <v>1.0061370999999999</v>
      </c>
      <c r="K81" s="112">
        <v>9.0660000000000007</v>
      </c>
      <c r="L81" s="112">
        <v>0</v>
      </c>
      <c r="M81" s="112">
        <v>0</v>
      </c>
      <c r="N81" s="112">
        <v>0</v>
      </c>
      <c r="O81" s="112">
        <v>0</v>
      </c>
      <c r="P81" s="112">
        <v>0</v>
      </c>
      <c r="Q81" s="112">
        <v>0</v>
      </c>
      <c r="R81" s="112">
        <v>0</v>
      </c>
      <c r="S81" s="112">
        <v>0</v>
      </c>
      <c r="T81" s="112">
        <v>0</v>
      </c>
      <c r="U81" s="112">
        <v>0</v>
      </c>
      <c r="V81" s="112">
        <v>0</v>
      </c>
      <c r="W81" s="112">
        <v>0</v>
      </c>
    </row>
    <row r="82" spans="1:23" hidden="1">
      <c r="A82" s="112" t="str">
        <v>1453.TW</v>
      </c>
      <c r="B82" s="112">
        <v>0.72</v>
      </c>
      <c r="C82" s="112">
        <v>0</v>
      </c>
      <c r="D82" s="112">
        <v>0</v>
      </c>
      <c r="E82" s="112">
        <v>5.4080000000000003E-2</v>
      </c>
      <c r="F82" s="112">
        <v>5.3399996999999996E-3</v>
      </c>
      <c r="G82" s="112">
        <v>0.31824000000000002</v>
      </c>
      <c r="H82" s="112">
        <v>-25.796509</v>
      </c>
      <c r="I82" s="112">
        <v>37.083331999999999</v>
      </c>
      <c r="J82" s="112">
        <v>2.0149422000000001</v>
      </c>
      <c r="K82" s="112">
        <v>1.899</v>
      </c>
      <c r="L82" s="112">
        <v>0</v>
      </c>
      <c r="M82" s="112">
        <v>0</v>
      </c>
      <c r="N82" s="112">
        <v>0</v>
      </c>
      <c r="O82" s="112">
        <v>0</v>
      </c>
      <c r="P82" s="112">
        <v>0</v>
      </c>
      <c r="Q82" s="112">
        <v>0</v>
      </c>
      <c r="R82" s="112">
        <v>0</v>
      </c>
      <c r="S82" s="112">
        <v>0</v>
      </c>
      <c r="T82" s="112">
        <v>0</v>
      </c>
      <c r="U82" s="112">
        <v>0</v>
      </c>
      <c r="V82" s="112">
        <v>0</v>
      </c>
      <c r="W82" s="112">
        <v>0</v>
      </c>
    </row>
    <row r="83" spans="1:23">
      <c r="A83" s="112" t="str">
        <v>1454.TW</v>
      </c>
      <c r="B83" s="112">
        <v>0.35</v>
      </c>
      <c r="C83" s="112">
        <v>0</v>
      </c>
      <c r="D83" s="112">
        <v>0</v>
      </c>
      <c r="E83" s="112">
        <v>2.649E-2</v>
      </c>
      <c r="F83" s="112">
        <v>-6.6699999999999997E-3</v>
      </c>
      <c r="G83" s="112">
        <v>9.3109995000000001E-2</v>
      </c>
      <c r="H83" s="112">
        <v>-9.8700000000000003E-3</v>
      </c>
      <c r="I83" s="112">
        <v>48.285713000000001</v>
      </c>
      <c r="J83" s="112">
        <v>1.2721114</v>
      </c>
      <c r="K83" s="112">
        <v>12.182</v>
      </c>
      <c r="L83" s="112">
        <v>0</v>
      </c>
      <c r="M83" s="112">
        <v>0</v>
      </c>
      <c r="N83" s="112">
        <v>0</v>
      </c>
      <c r="O83" s="112">
        <v>0</v>
      </c>
      <c r="P83" s="112">
        <v>0</v>
      </c>
      <c r="Q83" s="112">
        <v>0</v>
      </c>
      <c r="R83" s="112">
        <v>0</v>
      </c>
      <c r="S83" s="112">
        <v>0</v>
      </c>
      <c r="T83" s="112">
        <v>0</v>
      </c>
      <c r="U83" s="112">
        <v>0</v>
      </c>
      <c r="V83" s="112">
        <v>0</v>
      </c>
      <c r="W83" s="112">
        <v>0</v>
      </c>
    </row>
    <row r="84" spans="1:23">
      <c r="A84" s="112" t="str">
        <v>1455.TW</v>
      </c>
      <c r="B84" s="112">
        <v>-0.23</v>
      </c>
      <c r="C84" s="112">
        <v>0</v>
      </c>
      <c r="D84" s="112">
        <v>19.791665999999999</v>
      </c>
      <c r="E84" s="112">
        <v>-1.942E-2</v>
      </c>
      <c r="F84" s="112">
        <v>-2.7780002000000002E-2</v>
      </c>
      <c r="G84" s="112">
        <v>-1.085E-2</v>
      </c>
      <c r="H84" s="112">
        <v>-6.79E-3</v>
      </c>
      <c r="I84" s="112">
        <v>0</v>
      </c>
      <c r="J84" s="112">
        <v>1.1788551</v>
      </c>
      <c r="K84" s="112">
        <v>15.244</v>
      </c>
      <c r="L84" s="112">
        <v>0</v>
      </c>
      <c r="M84" s="112">
        <v>0</v>
      </c>
      <c r="N84" s="112">
        <v>0</v>
      </c>
      <c r="O84" s="112">
        <v>0</v>
      </c>
      <c r="P84" s="112">
        <v>0</v>
      </c>
      <c r="Q84" s="112">
        <v>0</v>
      </c>
      <c r="R84" s="112">
        <v>0</v>
      </c>
      <c r="S84" s="112">
        <v>0</v>
      </c>
      <c r="T84" s="112">
        <v>0</v>
      </c>
      <c r="U84" s="112">
        <v>0</v>
      </c>
      <c r="V84" s="112">
        <v>0</v>
      </c>
      <c r="W84" s="112">
        <v>0</v>
      </c>
    </row>
    <row r="85" spans="1:23">
      <c r="A85" s="112" t="str">
        <v>1456.TW</v>
      </c>
      <c r="B85" s="112">
        <v>0.22</v>
      </c>
      <c r="C85" s="112">
        <v>0.89400000000000002</v>
      </c>
      <c r="D85" s="112">
        <v>0</v>
      </c>
      <c r="E85" s="112">
        <v>3.32E-3</v>
      </c>
      <c r="F85" s="112">
        <v>2.0840000000000001E-2</v>
      </c>
      <c r="G85" s="112">
        <v>0.33395999999999998</v>
      </c>
      <c r="H85" s="112">
        <v>0.18583</v>
      </c>
      <c r="I85" s="112">
        <v>87.954543999999999</v>
      </c>
      <c r="J85" s="112">
        <v>1.1834138999999999</v>
      </c>
      <c r="K85" s="112">
        <v>17.978000000000002</v>
      </c>
      <c r="L85" s="112">
        <v>0</v>
      </c>
      <c r="M85" s="112">
        <v>0</v>
      </c>
      <c r="N85" s="112">
        <v>0</v>
      </c>
      <c r="O85" s="112">
        <v>0</v>
      </c>
      <c r="P85" s="112">
        <v>0</v>
      </c>
      <c r="Q85" s="112">
        <v>0</v>
      </c>
      <c r="R85" s="112">
        <v>0</v>
      </c>
      <c r="S85" s="112">
        <v>0</v>
      </c>
      <c r="T85" s="112">
        <v>0</v>
      </c>
      <c r="U85" s="112">
        <v>0</v>
      </c>
      <c r="V85" s="112">
        <v>0</v>
      </c>
      <c r="W85" s="112">
        <v>0</v>
      </c>
    </row>
    <row r="86" spans="1:23" hidden="1">
      <c r="A86" s="112" t="str">
        <v>1457.TW</v>
      </c>
      <c r="B86" s="112">
        <v>2.4700000000000002</v>
      </c>
      <c r="C86" s="112">
        <v>0.39900000000000002</v>
      </c>
      <c r="D86" s="112">
        <v>40.740738</v>
      </c>
      <c r="E86" s="112">
        <v>0.116009995</v>
      </c>
      <c r="F86" s="112">
        <v>-1.4999999E-4</v>
      </c>
      <c r="G86" s="112">
        <v>6.6439999999999999E-2</v>
      </c>
      <c r="H86" s="112">
        <v>-2.026E-2</v>
      </c>
      <c r="I86" s="112">
        <v>8.9068819999999995</v>
      </c>
      <c r="J86" s="112">
        <v>0.88932</v>
      </c>
      <c r="K86" s="112">
        <v>14.032</v>
      </c>
      <c r="L86" s="112">
        <v>0</v>
      </c>
      <c r="M86" s="112">
        <v>0</v>
      </c>
      <c r="N86" s="112">
        <v>0</v>
      </c>
      <c r="O86" s="112">
        <v>0</v>
      </c>
      <c r="P86" s="112">
        <v>0</v>
      </c>
      <c r="Q86" s="112">
        <v>0</v>
      </c>
      <c r="R86" s="112">
        <v>0</v>
      </c>
      <c r="S86" s="112">
        <v>0</v>
      </c>
      <c r="T86" s="112">
        <v>0</v>
      </c>
      <c r="U86" s="112">
        <v>0</v>
      </c>
      <c r="V86" s="112">
        <v>0</v>
      </c>
      <c r="W86" s="112">
        <v>0</v>
      </c>
    </row>
    <row r="87" spans="1:23" hidden="1">
      <c r="A87" s="112" t="str">
        <v>1459.TW</v>
      </c>
      <c r="B87" s="112">
        <v>0.11</v>
      </c>
      <c r="C87" s="112">
        <v>0.76700000000000002</v>
      </c>
      <c r="D87" s="112">
        <v>160</v>
      </c>
      <c r="E87" s="112">
        <v>8.3899999999999999E-3</v>
      </c>
      <c r="F87" s="112">
        <v>-3.3950000000000001E-2</v>
      </c>
      <c r="G87" s="112">
        <v>-0.13024999000000001</v>
      </c>
      <c r="H87" s="112">
        <v>-0.11793999400000001</v>
      </c>
      <c r="I87" s="112">
        <v>101.818184</v>
      </c>
      <c r="J87" s="112">
        <v>1.2734506999999999</v>
      </c>
      <c r="K87" s="112">
        <v>3.7919999999999998</v>
      </c>
      <c r="L87" s="112">
        <v>0</v>
      </c>
      <c r="M87" s="112">
        <v>0</v>
      </c>
      <c r="N87" s="112">
        <v>0</v>
      </c>
      <c r="O87" s="112">
        <v>0</v>
      </c>
      <c r="P87" s="112">
        <v>0</v>
      </c>
      <c r="Q87" s="112">
        <v>0</v>
      </c>
      <c r="R87" s="112">
        <v>0</v>
      </c>
      <c r="S87" s="112">
        <v>0</v>
      </c>
      <c r="T87" s="112">
        <v>0</v>
      </c>
      <c r="U87" s="112">
        <v>0</v>
      </c>
      <c r="V87" s="112">
        <v>0</v>
      </c>
      <c r="W87" s="112">
        <v>0</v>
      </c>
    </row>
    <row r="88" spans="1:23" hidden="1">
      <c r="A88" s="112" t="str">
        <v>1460.TW</v>
      </c>
      <c r="B88" s="112">
        <v>-1.8</v>
      </c>
      <c r="C88" s="112">
        <v>0.71299999999999997</v>
      </c>
      <c r="D88" s="112">
        <v>12.830769999999999</v>
      </c>
      <c r="E88" s="112">
        <v>-0.18757999</v>
      </c>
      <c r="F88" s="112">
        <v>-4.7780000000000003E-2</v>
      </c>
      <c r="G88" s="112">
        <v>3.8110003000000003E-2</v>
      </c>
      <c r="H88" s="112">
        <v>-0.24599001000000001</v>
      </c>
      <c r="I88" s="112">
        <v>0</v>
      </c>
      <c r="J88" s="112">
        <v>0.95862069999999999</v>
      </c>
      <c r="K88" s="112">
        <v>11.622</v>
      </c>
      <c r="L88" s="112">
        <v>0</v>
      </c>
      <c r="M88" s="112">
        <v>0</v>
      </c>
      <c r="N88" s="112">
        <v>0</v>
      </c>
      <c r="O88" s="112">
        <v>0</v>
      </c>
      <c r="P88" s="112">
        <v>0</v>
      </c>
      <c r="Q88" s="112">
        <v>0</v>
      </c>
      <c r="R88" s="112">
        <v>0</v>
      </c>
      <c r="S88" s="112">
        <v>0</v>
      </c>
      <c r="T88" s="112">
        <v>0</v>
      </c>
      <c r="U88" s="112">
        <v>0</v>
      </c>
      <c r="V88" s="112">
        <v>0</v>
      </c>
      <c r="W88" s="112">
        <v>0</v>
      </c>
    </row>
    <row r="89" spans="1:23" hidden="1">
      <c r="A89" s="112" t="str">
        <v>1463.TW</v>
      </c>
      <c r="B89" s="112">
        <v>0.53</v>
      </c>
      <c r="C89" s="112">
        <v>0.30499999999999999</v>
      </c>
      <c r="D89" s="112">
        <v>0</v>
      </c>
      <c r="E89" s="112">
        <v>4.5659999999999999E-2</v>
      </c>
      <c r="F89" s="112">
        <v>-1.191E-2</v>
      </c>
      <c r="G89" s="112">
        <v>4.5350000000000001E-2</v>
      </c>
      <c r="H89" s="112">
        <v>-0.15240000000000001</v>
      </c>
      <c r="I89" s="112">
        <v>38.113213000000002</v>
      </c>
      <c r="J89" s="112">
        <v>1.4608042000000001</v>
      </c>
      <c r="K89" s="112">
        <v>2.1139999999999999</v>
      </c>
      <c r="L89" s="112">
        <v>0</v>
      </c>
      <c r="M89" s="112">
        <v>0</v>
      </c>
      <c r="N89" s="112">
        <v>0</v>
      </c>
      <c r="O89" s="112">
        <v>0</v>
      </c>
      <c r="P89" s="112">
        <v>0</v>
      </c>
      <c r="Q89" s="112">
        <v>0</v>
      </c>
      <c r="R89" s="112">
        <v>0</v>
      </c>
      <c r="S89" s="112">
        <v>0</v>
      </c>
      <c r="T89" s="112">
        <v>0</v>
      </c>
      <c r="U89" s="112">
        <v>0</v>
      </c>
      <c r="V89" s="112">
        <v>0</v>
      </c>
      <c r="W89" s="112">
        <v>0</v>
      </c>
    </row>
    <row r="90" spans="1:23" hidden="1">
      <c r="A90" s="112" t="str">
        <v>1464.TW</v>
      </c>
      <c r="B90" s="112">
        <v>0.15</v>
      </c>
      <c r="C90" s="112">
        <v>0.49199999999999999</v>
      </c>
      <c r="D90" s="112">
        <v>13.396227</v>
      </c>
      <c r="E90" s="112">
        <v>2.0559999999999998E-2</v>
      </c>
      <c r="F90" s="112">
        <v>-3.1299998999999999E-3</v>
      </c>
      <c r="G90" s="112">
        <v>0.15762000000000001</v>
      </c>
      <c r="H90" s="112">
        <v>-1.337E-2</v>
      </c>
      <c r="I90" s="112">
        <v>94.666663999999997</v>
      </c>
      <c r="J90" s="112">
        <v>1.1565402</v>
      </c>
      <c r="K90" s="112">
        <v>24.114000000000001</v>
      </c>
      <c r="L90" s="112">
        <v>0</v>
      </c>
      <c r="M90" s="112">
        <v>0</v>
      </c>
      <c r="N90" s="112">
        <v>0</v>
      </c>
      <c r="O90" s="112">
        <v>0</v>
      </c>
      <c r="P90" s="112">
        <v>0</v>
      </c>
      <c r="Q90" s="112">
        <v>0</v>
      </c>
      <c r="R90" s="112">
        <v>0</v>
      </c>
      <c r="S90" s="112">
        <v>0</v>
      </c>
      <c r="T90" s="112">
        <v>0</v>
      </c>
      <c r="U90" s="112">
        <v>0</v>
      </c>
      <c r="V90" s="112">
        <v>0</v>
      </c>
      <c r="W90" s="112">
        <v>0</v>
      </c>
    </row>
    <row r="91" spans="1:23" hidden="1">
      <c r="A91" s="112" t="str">
        <v>1465.TW</v>
      </c>
      <c r="B91" s="112">
        <v>0.9</v>
      </c>
      <c r="C91" s="112">
        <v>0</v>
      </c>
      <c r="D91" s="112">
        <v>0</v>
      </c>
      <c r="E91" s="112">
        <v>5.7340004E-2</v>
      </c>
      <c r="F91" s="112">
        <v>-6.7299995999999997E-3</v>
      </c>
      <c r="G91" s="112">
        <v>0.10253</v>
      </c>
      <c r="H91" s="112">
        <v>-0.16206999999999999</v>
      </c>
      <c r="I91" s="112">
        <v>17.555554999999998</v>
      </c>
      <c r="J91" s="112">
        <v>1.0056647999999999</v>
      </c>
      <c r="K91" s="112">
        <v>5.6669999999999998</v>
      </c>
      <c r="L91" s="112">
        <v>0</v>
      </c>
      <c r="M91" s="112">
        <v>0</v>
      </c>
      <c r="N91" s="112">
        <v>0</v>
      </c>
      <c r="O91" s="112">
        <v>0</v>
      </c>
      <c r="P91" s="112">
        <v>0</v>
      </c>
      <c r="Q91" s="112">
        <v>0</v>
      </c>
      <c r="R91" s="112">
        <v>0</v>
      </c>
      <c r="S91" s="112">
        <v>0</v>
      </c>
      <c r="T91" s="112">
        <v>0</v>
      </c>
      <c r="U91" s="112">
        <v>0</v>
      </c>
      <c r="V91" s="112">
        <v>0</v>
      </c>
      <c r="W91" s="112">
        <v>0</v>
      </c>
    </row>
    <row r="92" spans="1:23" hidden="1">
      <c r="A92" s="112" t="str">
        <v>1466.TW</v>
      </c>
      <c r="B92" s="112">
        <v>-0.84</v>
      </c>
      <c r="C92" s="112">
        <v>0.50800000000000001</v>
      </c>
      <c r="D92" s="112">
        <v>0</v>
      </c>
      <c r="E92" s="112">
        <v>-9.9589996E-2</v>
      </c>
      <c r="F92" s="112">
        <v>-2.7890000000000002E-2</v>
      </c>
      <c r="G92" s="112">
        <v>3.2939999999999997E-2</v>
      </c>
      <c r="H92" s="112">
        <v>-1.32E-3</v>
      </c>
      <c r="I92" s="112">
        <v>0</v>
      </c>
      <c r="J92" s="112">
        <v>0.96635099999999996</v>
      </c>
      <c r="K92" s="112">
        <v>22.074000000000002</v>
      </c>
      <c r="L92" s="112">
        <v>0</v>
      </c>
      <c r="M92" s="112">
        <v>0</v>
      </c>
      <c r="N92" s="112">
        <v>0</v>
      </c>
      <c r="O92" s="112">
        <v>0</v>
      </c>
      <c r="P92" s="112">
        <v>0</v>
      </c>
      <c r="Q92" s="112">
        <v>0</v>
      </c>
      <c r="R92" s="112">
        <v>0</v>
      </c>
      <c r="S92" s="112">
        <v>0</v>
      </c>
      <c r="T92" s="112">
        <v>0</v>
      </c>
      <c r="U92" s="112">
        <v>0</v>
      </c>
      <c r="V92" s="112">
        <v>0</v>
      </c>
      <c r="W92" s="112">
        <v>0</v>
      </c>
    </row>
    <row r="93" spans="1:23" hidden="1">
      <c r="A93" s="112" t="str">
        <v>1467.TW</v>
      </c>
      <c r="B93" s="112">
        <v>-0.1</v>
      </c>
      <c r="C93" s="112">
        <v>0.78400000000000003</v>
      </c>
      <c r="D93" s="112">
        <v>0</v>
      </c>
      <c r="E93" s="112">
        <v>-5.3990003000000002E-2</v>
      </c>
      <c r="F93" s="112">
        <v>-1.3409999000000001E-2</v>
      </c>
      <c r="G93" s="112">
        <v>0.16896998999999999</v>
      </c>
      <c r="H93" s="112">
        <v>-2.3380000000000001E-2</v>
      </c>
      <c r="I93" s="112">
        <v>0</v>
      </c>
      <c r="J93" s="112">
        <v>0.96763290000000002</v>
      </c>
      <c r="K93" s="112">
        <v>19.498999999999999</v>
      </c>
      <c r="L93" s="112">
        <v>0</v>
      </c>
      <c r="M93" s="112">
        <v>0</v>
      </c>
      <c r="N93" s="112">
        <v>0</v>
      </c>
      <c r="O93" s="112">
        <v>0</v>
      </c>
      <c r="P93" s="112">
        <v>0</v>
      </c>
      <c r="Q93" s="112">
        <v>0</v>
      </c>
      <c r="R93" s="112">
        <v>0</v>
      </c>
      <c r="S93" s="112">
        <v>0</v>
      </c>
      <c r="T93" s="112">
        <v>0</v>
      </c>
      <c r="U93" s="112">
        <v>0</v>
      </c>
      <c r="V93" s="112">
        <v>0</v>
      </c>
      <c r="W93" s="112">
        <v>0</v>
      </c>
    </row>
    <row r="94" spans="1:23">
      <c r="A94" s="112" t="str">
        <v>1468.TW</v>
      </c>
      <c r="B94" s="112">
        <v>0.44</v>
      </c>
      <c r="C94" s="112">
        <v>0.59</v>
      </c>
      <c r="D94" s="112">
        <v>0</v>
      </c>
      <c r="E94" s="112">
        <v>4.4990000000000002E-2</v>
      </c>
      <c r="F94" s="112">
        <v>-1.358E-2</v>
      </c>
      <c r="G94" s="112">
        <v>7.2969999999999993E-2</v>
      </c>
      <c r="H94" s="112">
        <v>-0.19578000000000001</v>
      </c>
      <c r="I94" s="112">
        <v>32.045456000000001</v>
      </c>
      <c r="J94" s="112">
        <v>1.8850267999999999</v>
      </c>
      <c r="K94" s="112">
        <v>6.5640000000000001</v>
      </c>
      <c r="L94" s="112">
        <v>0</v>
      </c>
      <c r="M94" s="112">
        <v>0</v>
      </c>
      <c r="N94" s="112">
        <v>0</v>
      </c>
      <c r="O94" s="112">
        <v>0</v>
      </c>
      <c r="P94" s="112">
        <v>0</v>
      </c>
      <c r="Q94" s="112">
        <v>0</v>
      </c>
      <c r="R94" s="112">
        <v>0</v>
      </c>
      <c r="S94" s="112">
        <v>0</v>
      </c>
      <c r="T94" s="112">
        <v>0</v>
      </c>
      <c r="U94" s="112">
        <v>0</v>
      </c>
      <c r="V94" s="112">
        <v>0</v>
      </c>
      <c r="W94" s="112">
        <v>0</v>
      </c>
    </row>
    <row r="95" spans="1:23" hidden="1">
      <c r="A95" s="112" t="str">
        <v>1470.TW</v>
      </c>
      <c r="B95" s="112">
        <v>0.52</v>
      </c>
      <c r="C95" s="112">
        <v>0</v>
      </c>
      <c r="D95" s="112">
        <v>0</v>
      </c>
      <c r="E95" s="112">
        <v>4.6589999999999999E-2</v>
      </c>
      <c r="F95" s="112">
        <v>1.6619999E-2</v>
      </c>
      <c r="G95" s="112">
        <v>0.20465</v>
      </c>
      <c r="H95" s="112">
        <v>0.11305001000000001</v>
      </c>
      <c r="I95" s="112">
        <v>39.134616999999999</v>
      </c>
      <c r="J95" s="112">
        <v>1.8156673999999999</v>
      </c>
      <c r="K95" s="112">
        <v>7.1470000000000002</v>
      </c>
      <c r="L95" s="112">
        <v>0</v>
      </c>
      <c r="M95" s="112">
        <v>0</v>
      </c>
      <c r="N95" s="112">
        <v>0</v>
      </c>
      <c r="O95" s="112">
        <v>0</v>
      </c>
      <c r="P95" s="112">
        <v>0</v>
      </c>
      <c r="Q95" s="112">
        <v>0</v>
      </c>
      <c r="R95" s="112">
        <v>0</v>
      </c>
      <c r="S95" s="112">
        <v>0</v>
      </c>
      <c r="T95" s="112">
        <v>0</v>
      </c>
      <c r="U95" s="112">
        <v>0</v>
      </c>
      <c r="V95" s="112">
        <v>0</v>
      </c>
      <c r="W95" s="112">
        <v>0</v>
      </c>
    </row>
    <row r="96" spans="1:23">
      <c r="A96" s="112" t="str">
        <v>1471.TW</v>
      </c>
      <c r="B96" s="112">
        <v>-0.23</v>
      </c>
      <c r="C96" s="112">
        <v>1.4550000000000001</v>
      </c>
      <c r="D96" s="112">
        <v>0</v>
      </c>
      <c r="E96" s="112">
        <v>-2.7959999999999999E-2</v>
      </c>
      <c r="F96" s="112">
        <v>-3.1280000000000002E-2</v>
      </c>
      <c r="G96" s="112">
        <v>0.12200999999999999</v>
      </c>
      <c r="H96" s="112">
        <v>-0.19120999999999999</v>
      </c>
      <c r="I96" s="112">
        <v>0</v>
      </c>
      <c r="J96" s="112">
        <v>1.6152793999999999</v>
      </c>
      <c r="K96" s="112">
        <v>1.706</v>
      </c>
      <c r="L96" s="112">
        <v>0</v>
      </c>
      <c r="M96" s="112">
        <v>0</v>
      </c>
      <c r="N96" s="112">
        <v>0</v>
      </c>
      <c r="O96" s="112">
        <v>0</v>
      </c>
      <c r="P96" s="112">
        <v>0</v>
      </c>
      <c r="Q96" s="112">
        <v>0</v>
      </c>
      <c r="R96" s="112">
        <v>0</v>
      </c>
      <c r="S96" s="112">
        <v>0</v>
      </c>
      <c r="T96" s="112">
        <v>0</v>
      </c>
      <c r="U96" s="112">
        <v>0</v>
      </c>
      <c r="V96" s="112">
        <v>0</v>
      </c>
      <c r="W96" s="112">
        <v>0</v>
      </c>
    </row>
    <row r="97" spans="1:23" hidden="1">
      <c r="A97" s="112" t="str">
        <v>1472.TW</v>
      </c>
      <c r="B97" s="112">
        <v>5.03</v>
      </c>
      <c r="C97" s="112">
        <v>1.38</v>
      </c>
      <c r="D97" s="112">
        <v>0</v>
      </c>
      <c r="E97" s="112">
        <v>0.12906000000000001</v>
      </c>
      <c r="F97" s="112">
        <v>2.9790001E-2</v>
      </c>
      <c r="G97" s="112">
        <v>0.12981999999999999</v>
      </c>
      <c r="H97" s="112">
        <v>9.7430000000000003E-2</v>
      </c>
      <c r="I97" s="112">
        <v>14.532802999999999</v>
      </c>
      <c r="J97" s="112">
        <v>2.181829</v>
      </c>
      <c r="K97" s="112">
        <v>58.598999999999997</v>
      </c>
      <c r="L97" s="112">
        <v>0</v>
      </c>
      <c r="M97" s="112">
        <v>0</v>
      </c>
      <c r="N97" s="112">
        <v>0</v>
      </c>
      <c r="O97" s="112">
        <v>0</v>
      </c>
      <c r="P97" s="112">
        <v>0</v>
      </c>
      <c r="Q97" s="112">
        <v>0</v>
      </c>
      <c r="R97" s="112">
        <v>0</v>
      </c>
      <c r="S97" s="112">
        <v>0</v>
      </c>
      <c r="T97" s="112">
        <v>0</v>
      </c>
      <c r="U97" s="112">
        <v>0</v>
      </c>
      <c r="V97" s="112">
        <v>0</v>
      </c>
      <c r="W97" s="112">
        <v>0</v>
      </c>
    </row>
    <row r="98" spans="1:23" hidden="1">
      <c r="A98" s="112" t="str">
        <v>1473.TW</v>
      </c>
      <c r="B98" s="112">
        <v>3.04</v>
      </c>
      <c r="C98" s="112">
        <v>0.112</v>
      </c>
      <c r="D98" s="112">
        <v>27.007041999999998</v>
      </c>
      <c r="E98" s="112">
        <v>8.6080000000000004E-2</v>
      </c>
      <c r="F98" s="112">
        <v>3.3730000000000003E-2</v>
      </c>
      <c r="G98" s="112">
        <v>0.17868000000000001</v>
      </c>
      <c r="H98" s="112">
        <v>4.5029998000000002E-2</v>
      </c>
      <c r="I98" s="112">
        <v>12.615131</v>
      </c>
      <c r="J98" s="112">
        <v>1.515331</v>
      </c>
      <c r="K98" s="112">
        <v>44.53</v>
      </c>
      <c r="L98" s="112">
        <v>0</v>
      </c>
      <c r="M98" s="112">
        <v>0</v>
      </c>
      <c r="N98" s="112">
        <v>0</v>
      </c>
      <c r="O98" s="112">
        <v>0</v>
      </c>
      <c r="P98" s="112">
        <v>0</v>
      </c>
      <c r="Q98" s="112">
        <v>0</v>
      </c>
      <c r="R98" s="112">
        <v>0</v>
      </c>
      <c r="S98" s="112">
        <v>0</v>
      </c>
      <c r="T98" s="112">
        <v>0</v>
      </c>
      <c r="U98" s="112">
        <v>0</v>
      </c>
      <c r="V98" s="112">
        <v>0</v>
      </c>
      <c r="W98" s="112">
        <v>0</v>
      </c>
    </row>
    <row r="99" spans="1:23" hidden="1">
      <c r="A99" s="112" t="str">
        <v>1474.TW</v>
      </c>
      <c r="B99" s="112">
        <v>0.36</v>
      </c>
      <c r="C99" s="112">
        <v>0.76600000000000001</v>
      </c>
      <c r="D99" s="112">
        <v>0</v>
      </c>
      <c r="E99" s="112">
        <v>-2.0799999999999999E-2</v>
      </c>
      <c r="F99" s="112">
        <v>-1.4999999999999999E-2</v>
      </c>
      <c r="G99" s="112">
        <v>7.8479999999999994E-2</v>
      </c>
      <c r="H99" s="112">
        <v>-2.9100000000000001E-2</v>
      </c>
      <c r="I99" s="112">
        <v>39.166668000000001</v>
      </c>
      <c r="J99" s="112">
        <v>0.91392269999999998</v>
      </c>
      <c r="K99" s="112">
        <v>20.675999999999998</v>
      </c>
      <c r="L99" s="112">
        <v>0</v>
      </c>
      <c r="M99" s="112">
        <v>0</v>
      </c>
      <c r="N99" s="112">
        <v>0</v>
      </c>
      <c r="O99" s="112">
        <v>0</v>
      </c>
      <c r="P99" s="112">
        <v>0</v>
      </c>
      <c r="Q99" s="112">
        <v>0</v>
      </c>
      <c r="R99" s="112">
        <v>0</v>
      </c>
      <c r="S99" s="112">
        <v>0</v>
      </c>
      <c r="T99" s="112">
        <v>0</v>
      </c>
      <c r="U99" s="112">
        <v>0</v>
      </c>
      <c r="V99" s="112">
        <v>0</v>
      </c>
      <c r="W99" s="112">
        <v>0</v>
      </c>
    </row>
    <row r="100" spans="1:23" hidden="1">
      <c r="A100" s="112" t="str">
        <v>1475.TW</v>
      </c>
      <c r="B100" s="112">
        <v>4.95</v>
      </c>
      <c r="C100" s="112">
        <v>1.0229999999999999</v>
      </c>
      <c r="D100" s="112">
        <v>0</v>
      </c>
      <c r="E100" s="112">
        <v>0.24465998999999999</v>
      </c>
      <c r="F100" s="112">
        <v>0.11169</v>
      </c>
      <c r="G100" s="112">
        <v>0.23296</v>
      </c>
      <c r="H100" s="112">
        <v>0.24571999999999999</v>
      </c>
      <c r="I100" s="112">
        <v>11.494949999999999</v>
      </c>
      <c r="J100" s="112">
        <v>2.9759414</v>
      </c>
      <c r="K100" s="112">
        <v>36.573999999999998</v>
      </c>
      <c r="L100" s="112">
        <v>0</v>
      </c>
      <c r="M100" s="112">
        <v>0</v>
      </c>
      <c r="N100" s="112">
        <v>0</v>
      </c>
      <c r="O100" s="112">
        <v>0</v>
      </c>
      <c r="P100" s="112">
        <v>0</v>
      </c>
      <c r="Q100" s="112">
        <v>0</v>
      </c>
      <c r="R100" s="112">
        <v>0</v>
      </c>
      <c r="S100" s="112">
        <v>0</v>
      </c>
      <c r="T100" s="112">
        <v>0</v>
      </c>
      <c r="U100" s="112">
        <v>0</v>
      </c>
      <c r="V100" s="112">
        <v>0</v>
      </c>
      <c r="W100" s="112">
        <v>0</v>
      </c>
    </row>
    <row r="101" spans="1:23" hidden="1">
      <c r="A101" s="112" t="str">
        <v>1476.TW</v>
      </c>
      <c r="B101" s="112">
        <v>16.68</v>
      </c>
      <c r="C101" s="112">
        <v>1.0209999999999999</v>
      </c>
      <c r="D101" s="112">
        <v>18.234632000000001</v>
      </c>
      <c r="E101" s="112">
        <v>0.25741999999999998</v>
      </c>
      <c r="F101" s="112">
        <v>0.12731000000000001</v>
      </c>
      <c r="G101" s="112">
        <v>0.31583</v>
      </c>
      <c r="H101" s="112">
        <v>0.19344</v>
      </c>
      <c r="I101" s="112">
        <v>29.166665999999999</v>
      </c>
      <c r="J101" s="112">
        <v>5.6529674999999999</v>
      </c>
      <c r="K101" s="112">
        <v>116.36</v>
      </c>
      <c r="L101" s="112">
        <v>0</v>
      </c>
      <c r="M101" s="112">
        <v>0</v>
      </c>
      <c r="N101" s="112">
        <v>0</v>
      </c>
      <c r="O101" s="112">
        <v>0</v>
      </c>
      <c r="P101" s="112">
        <v>0</v>
      </c>
      <c r="Q101" s="112">
        <v>0</v>
      </c>
      <c r="R101" s="112">
        <v>0</v>
      </c>
      <c r="S101" s="112">
        <v>0</v>
      </c>
      <c r="T101" s="112">
        <v>0</v>
      </c>
      <c r="U101" s="112">
        <v>0</v>
      </c>
      <c r="V101" s="112">
        <v>0</v>
      </c>
      <c r="W101" s="112">
        <v>0</v>
      </c>
    </row>
    <row r="102" spans="1:23" hidden="1">
      <c r="A102" s="112" t="str">
        <v>1477.TW</v>
      </c>
      <c r="B102" s="112">
        <v>17.14</v>
      </c>
      <c r="C102" s="112">
        <v>0.84599999999999997</v>
      </c>
      <c r="D102" s="112">
        <v>18.480391999999998</v>
      </c>
      <c r="E102" s="112">
        <v>0.32208002000000002</v>
      </c>
      <c r="F102" s="112">
        <v>0.121879995</v>
      </c>
      <c r="G102" s="112">
        <v>0.2626</v>
      </c>
      <c r="H102" s="112">
        <v>0.15701999999999999</v>
      </c>
      <c r="I102" s="112">
        <v>21.995332999999999</v>
      </c>
      <c r="J102" s="112">
        <v>6.9242920000000003</v>
      </c>
      <c r="K102" s="112">
        <v>137.40600000000001</v>
      </c>
      <c r="L102" s="112">
        <v>0</v>
      </c>
      <c r="M102" s="112">
        <v>0</v>
      </c>
      <c r="N102" s="112">
        <v>0</v>
      </c>
      <c r="O102" s="112">
        <v>0</v>
      </c>
      <c r="P102" s="112">
        <v>0</v>
      </c>
      <c r="Q102" s="112">
        <v>0</v>
      </c>
      <c r="R102" s="112">
        <v>0</v>
      </c>
      <c r="S102" s="112">
        <v>0</v>
      </c>
      <c r="T102" s="112">
        <v>0</v>
      </c>
      <c r="U102" s="112">
        <v>0</v>
      </c>
      <c r="V102" s="112">
        <v>0</v>
      </c>
      <c r="W102" s="112">
        <v>0</v>
      </c>
    </row>
    <row r="103" spans="1:23" hidden="1">
      <c r="A103" s="112" t="str">
        <v>1503.TW</v>
      </c>
      <c r="B103" s="112">
        <v>5.23</v>
      </c>
      <c r="C103" s="112">
        <v>0.48499999999999999</v>
      </c>
      <c r="D103" s="112">
        <v>23.653279999999999</v>
      </c>
      <c r="E103" s="112">
        <v>7.9560000000000006E-2</v>
      </c>
      <c r="F103" s="112">
        <v>2.9870000000000001E-2</v>
      </c>
      <c r="G103" s="112">
        <v>0.17819001000000001</v>
      </c>
      <c r="H103" s="112">
        <v>5.466E-2</v>
      </c>
      <c r="I103" s="112">
        <v>46.175907000000002</v>
      </c>
      <c r="J103" s="112">
        <v>3.8801413</v>
      </c>
      <c r="K103" s="112">
        <v>61.054000000000002</v>
      </c>
      <c r="L103" s="112">
        <v>0</v>
      </c>
      <c r="M103" s="112">
        <v>0</v>
      </c>
      <c r="N103" s="112">
        <v>0</v>
      </c>
      <c r="O103" s="112">
        <v>0</v>
      </c>
      <c r="P103" s="112">
        <v>0</v>
      </c>
      <c r="Q103" s="112">
        <v>0</v>
      </c>
      <c r="R103" s="112">
        <v>0</v>
      </c>
      <c r="S103" s="112">
        <v>0</v>
      </c>
      <c r="T103" s="112">
        <v>0</v>
      </c>
      <c r="U103" s="112">
        <v>0</v>
      </c>
      <c r="V103" s="112">
        <v>0</v>
      </c>
      <c r="W103" s="112">
        <v>0</v>
      </c>
    </row>
    <row r="104" spans="1:23" hidden="1">
      <c r="A104" s="112" t="str">
        <v>1504.TW</v>
      </c>
      <c r="B104" s="112">
        <v>2.5299999999999998</v>
      </c>
      <c r="C104" s="112">
        <v>0.29499999999999998</v>
      </c>
      <c r="D104" s="112">
        <v>15.6268215</v>
      </c>
      <c r="E104" s="112">
        <v>6.8099999999999994E-2</v>
      </c>
      <c r="F104" s="112">
        <v>3.143E-2</v>
      </c>
      <c r="G104" s="112">
        <v>0.25541002000000002</v>
      </c>
      <c r="H104" s="112">
        <v>0.11902001</v>
      </c>
      <c r="I104" s="112">
        <v>21.185770000000002</v>
      </c>
      <c r="J104" s="112">
        <v>1.5192744</v>
      </c>
      <c r="K104" s="112">
        <v>27.565999999999999</v>
      </c>
      <c r="L104" s="112">
        <v>0</v>
      </c>
      <c r="M104" s="112">
        <v>0</v>
      </c>
      <c r="N104" s="112">
        <v>0</v>
      </c>
      <c r="O104" s="112">
        <v>0</v>
      </c>
      <c r="P104" s="112">
        <v>0</v>
      </c>
      <c r="Q104" s="112">
        <v>0</v>
      </c>
      <c r="R104" s="112">
        <v>0</v>
      </c>
      <c r="S104" s="112">
        <v>0</v>
      </c>
      <c r="T104" s="112">
        <v>0</v>
      </c>
      <c r="U104" s="112">
        <v>0</v>
      </c>
      <c r="V104" s="112">
        <v>0</v>
      </c>
      <c r="W104" s="112">
        <v>0</v>
      </c>
    </row>
    <row r="105" spans="1:23">
      <c r="A105" s="112" t="str">
        <v>1506.TW</v>
      </c>
      <c r="B105" s="112">
        <v>0.24</v>
      </c>
      <c r="C105" s="112">
        <v>0.50900000000000001</v>
      </c>
      <c r="D105" s="112">
        <v>0</v>
      </c>
      <c r="E105" s="112">
        <v>3.4110000000000001E-2</v>
      </c>
      <c r="F105" s="112">
        <v>1.2279999999999999E-2</v>
      </c>
      <c r="G105" s="112">
        <v>0.16194998999999999</v>
      </c>
      <c r="H105" s="112">
        <v>4.1490002999999998E-2</v>
      </c>
      <c r="I105" s="112">
        <v>70.208336000000003</v>
      </c>
      <c r="J105" s="112">
        <v>1.8579777</v>
      </c>
      <c r="K105" s="112">
        <v>3.8109999999999999</v>
      </c>
      <c r="L105" s="112">
        <v>0</v>
      </c>
      <c r="M105" s="112">
        <v>0</v>
      </c>
      <c r="N105" s="112">
        <v>0</v>
      </c>
      <c r="O105" s="112">
        <v>0</v>
      </c>
      <c r="P105" s="112">
        <v>0</v>
      </c>
      <c r="Q105" s="112">
        <v>0</v>
      </c>
      <c r="R105" s="112">
        <v>0</v>
      </c>
      <c r="S105" s="112">
        <v>0</v>
      </c>
      <c r="T105" s="112">
        <v>0</v>
      </c>
      <c r="U105" s="112">
        <v>0</v>
      </c>
      <c r="V105" s="112">
        <v>0</v>
      </c>
      <c r="W105" s="112">
        <v>0</v>
      </c>
    </row>
    <row r="106" spans="1:23">
      <c r="A106" s="112" t="str">
        <v>1512.TW</v>
      </c>
      <c r="B106" s="112">
        <v>0.04</v>
      </c>
      <c r="C106" s="112">
        <v>8.1000000000000003E-2</v>
      </c>
      <c r="D106" s="112">
        <v>0</v>
      </c>
      <c r="E106" s="112">
        <v>9.8099999999999993E-3</v>
      </c>
      <c r="F106" s="112">
        <v>-3.4630000000000001E-2</v>
      </c>
      <c r="G106" s="112">
        <v>0.20882999999999999</v>
      </c>
      <c r="H106" s="112">
        <v>-0.14884</v>
      </c>
      <c r="I106" s="112">
        <v>234</v>
      </c>
      <c r="J106" s="112">
        <v>2.4867162999999999</v>
      </c>
      <c r="K106" s="112">
        <v>11.670999999999999</v>
      </c>
      <c r="L106" s="112">
        <v>0</v>
      </c>
      <c r="M106" s="112">
        <v>0</v>
      </c>
      <c r="N106" s="112">
        <v>0</v>
      </c>
      <c r="O106" s="112">
        <v>0</v>
      </c>
      <c r="P106" s="112">
        <v>0</v>
      </c>
      <c r="Q106" s="112">
        <v>0</v>
      </c>
      <c r="R106" s="112">
        <v>0</v>
      </c>
      <c r="S106" s="112">
        <v>0</v>
      </c>
      <c r="T106" s="112">
        <v>0</v>
      </c>
      <c r="U106" s="112">
        <v>0</v>
      </c>
      <c r="V106" s="112">
        <v>0</v>
      </c>
      <c r="W106" s="112">
        <v>0</v>
      </c>
    </row>
    <row r="107" spans="1:23">
      <c r="A107" s="112" t="str">
        <v>1513.TW</v>
      </c>
      <c r="B107" s="112">
        <v>3.62</v>
      </c>
      <c r="C107" s="112">
        <v>0.80500000000000005</v>
      </c>
      <c r="D107" s="112">
        <v>16.934673</v>
      </c>
      <c r="E107" s="112">
        <v>0.10816000000000001</v>
      </c>
      <c r="F107" s="112">
        <v>6.3890000000000002E-2</v>
      </c>
      <c r="G107" s="112">
        <v>0.28986000000000001</v>
      </c>
      <c r="H107" s="112">
        <v>0.16726999000000001</v>
      </c>
      <c r="I107" s="112">
        <v>46.546962999999998</v>
      </c>
      <c r="J107" s="112">
        <v>5.2844509999999998</v>
      </c>
      <c r="K107" s="112">
        <v>45.331000000000003</v>
      </c>
      <c r="L107" s="112">
        <v>0</v>
      </c>
      <c r="M107" s="112">
        <v>0</v>
      </c>
      <c r="N107" s="112">
        <v>0</v>
      </c>
      <c r="O107" s="112">
        <v>0</v>
      </c>
      <c r="P107" s="112">
        <v>0</v>
      </c>
      <c r="Q107" s="112">
        <v>0</v>
      </c>
      <c r="R107" s="112">
        <v>0</v>
      </c>
      <c r="S107" s="112">
        <v>0</v>
      </c>
      <c r="T107" s="112">
        <v>0</v>
      </c>
      <c r="U107" s="112">
        <v>0</v>
      </c>
      <c r="V107" s="112">
        <v>0</v>
      </c>
      <c r="W107" s="112">
        <v>0</v>
      </c>
    </row>
    <row r="108" spans="1:23" hidden="1">
      <c r="A108" s="112" t="str">
        <v>1514.TW</v>
      </c>
      <c r="B108" s="112">
        <v>3.28</v>
      </c>
      <c r="C108" s="112">
        <v>0.78800000000000003</v>
      </c>
      <c r="D108" s="112">
        <v>27.680796000000001</v>
      </c>
      <c r="E108" s="112">
        <v>0.17732000000000001</v>
      </c>
      <c r="F108" s="112">
        <v>5.4959998000000003E-2</v>
      </c>
      <c r="G108" s="112">
        <v>0.17777000000000001</v>
      </c>
      <c r="H108" s="112">
        <v>0.1249</v>
      </c>
      <c r="I108" s="112">
        <v>33.841464999999999</v>
      </c>
      <c r="J108" s="112">
        <v>5.8439506999999997</v>
      </c>
      <c r="K108" s="112">
        <v>38.81</v>
      </c>
      <c r="L108" s="112">
        <v>0</v>
      </c>
      <c r="M108" s="112">
        <v>0</v>
      </c>
      <c r="N108" s="112">
        <v>0</v>
      </c>
      <c r="O108" s="112">
        <v>0</v>
      </c>
      <c r="P108" s="112">
        <v>0</v>
      </c>
      <c r="Q108" s="112">
        <v>0</v>
      </c>
      <c r="R108" s="112">
        <v>0</v>
      </c>
      <c r="S108" s="112">
        <v>0</v>
      </c>
      <c r="T108" s="112">
        <v>0</v>
      </c>
      <c r="U108" s="112">
        <v>0</v>
      </c>
      <c r="V108" s="112">
        <v>0</v>
      </c>
      <c r="W108" s="112">
        <v>0</v>
      </c>
    </row>
    <row r="109" spans="1:23" hidden="1">
      <c r="A109" s="112" t="str">
        <v>1515.TW</v>
      </c>
      <c r="B109" s="112">
        <v>3.44</v>
      </c>
      <c r="C109" s="112">
        <v>1.1339999999999999</v>
      </c>
      <c r="D109" s="112">
        <v>14.725807</v>
      </c>
      <c r="E109" s="112">
        <v>8.4849999999999995E-2</v>
      </c>
      <c r="F109" s="112">
        <v>3.5350001999999998E-2</v>
      </c>
      <c r="G109" s="112">
        <v>0.16639000000000001</v>
      </c>
      <c r="H109" s="112">
        <v>0.12607001000000001</v>
      </c>
      <c r="I109" s="112">
        <v>13.2703495</v>
      </c>
      <c r="J109" s="112">
        <v>2.1833746000000001</v>
      </c>
      <c r="K109" s="112">
        <v>36.966999999999999</v>
      </c>
      <c r="L109" s="112">
        <v>0</v>
      </c>
      <c r="M109" s="112">
        <v>0</v>
      </c>
      <c r="N109" s="112">
        <v>0</v>
      </c>
      <c r="O109" s="112">
        <v>0</v>
      </c>
      <c r="P109" s="112">
        <v>0</v>
      </c>
      <c r="Q109" s="112">
        <v>0</v>
      </c>
      <c r="R109" s="112">
        <v>0</v>
      </c>
      <c r="S109" s="112">
        <v>0</v>
      </c>
      <c r="T109" s="112">
        <v>0</v>
      </c>
      <c r="U109" s="112">
        <v>0</v>
      </c>
      <c r="V109" s="112">
        <v>0</v>
      </c>
      <c r="W109" s="112">
        <v>0</v>
      </c>
    </row>
    <row r="110" spans="1:23" hidden="1">
      <c r="A110" s="112" t="str">
        <v>1516.TW</v>
      </c>
      <c r="B110" s="112">
        <v>0.51</v>
      </c>
      <c r="C110" s="112">
        <v>0</v>
      </c>
      <c r="D110" s="112">
        <v>0</v>
      </c>
      <c r="E110" s="112">
        <v>4.4639999999999999E-2</v>
      </c>
      <c r="F110" s="112">
        <v>2.6339999999999999E-2</v>
      </c>
      <c r="G110" s="112">
        <v>4.9429998000000003E-2</v>
      </c>
      <c r="H110" s="112">
        <v>3.5060000000000001E-2</v>
      </c>
      <c r="I110" s="112">
        <v>55.392159999999997</v>
      </c>
      <c r="J110" s="112">
        <v>2.3535783000000001</v>
      </c>
      <c r="K110" s="112">
        <v>19.196000000000002</v>
      </c>
      <c r="L110" s="112">
        <v>0</v>
      </c>
      <c r="M110" s="112">
        <v>0</v>
      </c>
      <c r="N110" s="112">
        <v>0</v>
      </c>
      <c r="O110" s="112">
        <v>0</v>
      </c>
      <c r="P110" s="112">
        <v>0</v>
      </c>
      <c r="Q110" s="112">
        <v>0</v>
      </c>
      <c r="R110" s="112">
        <v>0</v>
      </c>
      <c r="S110" s="112">
        <v>0</v>
      </c>
      <c r="T110" s="112">
        <v>0</v>
      </c>
      <c r="U110" s="112">
        <v>0</v>
      </c>
      <c r="V110" s="112">
        <v>0</v>
      </c>
      <c r="W110" s="112">
        <v>0</v>
      </c>
    </row>
    <row r="111" spans="1:23">
      <c r="A111" s="112" t="str">
        <v>1517.TW</v>
      </c>
      <c r="B111" s="112">
        <v>-0.78</v>
      </c>
      <c r="C111" s="112">
        <v>0.69499999999999995</v>
      </c>
      <c r="D111" s="112">
        <v>2.5757574999999999</v>
      </c>
      <c r="E111" s="112">
        <v>-3.9669999999999997E-2</v>
      </c>
      <c r="F111" s="112">
        <v>-3.8800000000000001E-2</v>
      </c>
      <c r="G111" s="112">
        <v>2.6839999999999999E-2</v>
      </c>
      <c r="H111" s="112">
        <v>-0.26445999999999997</v>
      </c>
      <c r="I111" s="112">
        <v>0</v>
      </c>
      <c r="J111" s="112">
        <v>1.0275628999999999</v>
      </c>
      <c r="K111" s="112">
        <v>8.4749999999999996</v>
      </c>
      <c r="L111" s="112">
        <v>0</v>
      </c>
      <c r="M111" s="112">
        <v>0</v>
      </c>
      <c r="N111" s="112">
        <v>0</v>
      </c>
      <c r="O111" s="112">
        <v>0</v>
      </c>
      <c r="P111" s="112">
        <v>0</v>
      </c>
      <c r="Q111" s="112">
        <v>0</v>
      </c>
      <c r="R111" s="112">
        <v>0</v>
      </c>
      <c r="S111" s="112">
        <v>0</v>
      </c>
      <c r="T111" s="112">
        <v>0</v>
      </c>
      <c r="U111" s="112">
        <v>0</v>
      </c>
      <c r="V111" s="112">
        <v>0</v>
      </c>
      <c r="W111" s="112">
        <v>0</v>
      </c>
    </row>
    <row r="112" spans="1:23">
      <c r="A112" s="112" t="str">
        <v>1519.TW</v>
      </c>
      <c r="B112" s="112">
        <v>11.17</v>
      </c>
      <c r="C112" s="112">
        <v>0.69599999999999995</v>
      </c>
      <c r="D112" s="112">
        <v>27.064050000000002</v>
      </c>
      <c r="E112" s="112">
        <v>0.49275002000000001</v>
      </c>
      <c r="F112" s="112">
        <v>0.13237001000000001</v>
      </c>
      <c r="G112" s="112">
        <v>0.31180999999999998</v>
      </c>
      <c r="H112" s="112">
        <v>0.22</v>
      </c>
      <c r="I112" s="112">
        <v>65.443150000000003</v>
      </c>
      <c r="J112" s="112">
        <v>31.665585</v>
      </c>
      <c r="K112" s="112">
        <v>53.244</v>
      </c>
      <c r="L112" s="112">
        <v>0</v>
      </c>
      <c r="M112" s="112">
        <v>0</v>
      </c>
      <c r="N112" s="112">
        <v>0</v>
      </c>
      <c r="O112" s="112">
        <v>0</v>
      </c>
      <c r="P112" s="112">
        <v>0</v>
      </c>
      <c r="Q112" s="112">
        <v>0</v>
      </c>
      <c r="R112" s="112">
        <v>0</v>
      </c>
      <c r="S112" s="112">
        <v>0</v>
      </c>
      <c r="T112" s="112">
        <v>0</v>
      </c>
      <c r="U112" s="112">
        <v>0</v>
      </c>
      <c r="V112" s="112">
        <v>0</v>
      </c>
      <c r="W112" s="112">
        <v>0</v>
      </c>
    </row>
    <row r="113" spans="1:23">
      <c r="A113" s="112" t="str">
        <v>1521.TW</v>
      </c>
      <c r="B113" s="112">
        <v>0.73</v>
      </c>
      <c r="C113" s="112">
        <v>0.42199999999999999</v>
      </c>
      <c r="D113" s="112">
        <v>7.1234117000000001</v>
      </c>
      <c r="E113" s="112">
        <v>2.3779999999999999E-2</v>
      </c>
      <c r="F113" s="112">
        <v>3.721E-2</v>
      </c>
      <c r="G113" s="112">
        <v>0.14804</v>
      </c>
      <c r="H113" s="112">
        <v>3.4439999999999998E-2</v>
      </c>
      <c r="I113" s="112">
        <v>53.767119999999998</v>
      </c>
      <c r="J113" s="112">
        <v>1.6873738</v>
      </c>
      <c r="K113" s="112">
        <v>63.19</v>
      </c>
      <c r="L113" s="112">
        <v>0</v>
      </c>
      <c r="M113" s="112">
        <v>0</v>
      </c>
      <c r="N113" s="112">
        <v>0</v>
      </c>
      <c r="O113" s="112">
        <v>0</v>
      </c>
      <c r="P113" s="112">
        <v>0</v>
      </c>
      <c r="Q113" s="112">
        <v>0</v>
      </c>
      <c r="R113" s="112">
        <v>0</v>
      </c>
      <c r="S113" s="112">
        <v>0</v>
      </c>
      <c r="T113" s="112">
        <v>0</v>
      </c>
      <c r="U113" s="112">
        <v>0</v>
      </c>
      <c r="V113" s="112">
        <v>0</v>
      </c>
      <c r="W113" s="112">
        <v>0</v>
      </c>
    </row>
    <row r="114" spans="1:23" hidden="1">
      <c r="A114" s="112" t="str">
        <v>1522.TW</v>
      </c>
      <c r="B114" s="112">
        <v>4.67</v>
      </c>
      <c r="C114" s="112">
        <v>0.625</v>
      </c>
      <c r="D114" s="112">
        <v>12.040817000000001</v>
      </c>
      <c r="E114" s="112">
        <v>0.123780005</v>
      </c>
      <c r="F114" s="112">
        <v>4.2090002000000001E-2</v>
      </c>
      <c r="G114" s="112">
        <v>0.26811000000000001</v>
      </c>
      <c r="H114" s="112">
        <v>0.11613999999999999</v>
      </c>
      <c r="I114" s="112">
        <v>13.897216999999999</v>
      </c>
      <c r="J114" s="112">
        <v>2.2810347000000002</v>
      </c>
      <c r="K114" s="112">
        <v>61.795000000000002</v>
      </c>
      <c r="L114" s="112">
        <v>0</v>
      </c>
      <c r="M114" s="112">
        <v>0</v>
      </c>
      <c r="N114" s="112">
        <v>0</v>
      </c>
      <c r="O114" s="112">
        <v>0</v>
      </c>
      <c r="P114" s="112">
        <v>0</v>
      </c>
      <c r="Q114" s="112">
        <v>0</v>
      </c>
      <c r="R114" s="112">
        <v>0</v>
      </c>
      <c r="S114" s="112">
        <v>0</v>
      </c>
      <c r="T114" s="112">
        <v>0</v>
      </c>
      <c r="U114" s="112">
        <v>0</v>
      </c>
      <c r="V114" s="112">
        <v>0</v>
      </c>
      <c r="W114" s="112">
        <v>0</v>
      </c>
    </row>
    <row r="115" spans="1:23">
      <c r="A115" s="112" t="str">
        <v>1524.TW</v>
      </c>
      <c r="B115" s="112">
        <v>2.88</v>
      </c>
      <c r="C115" s="112">
        <v>0.46500000000000002</v>
      </c>
      <c r="D115" s="112">
        <v>32.300884000000003</v>
      </c>
      <c r="E115" s="112">
        <v>0.13458999999999999</v>
      </c>
      <c r="F115" s="112">
        <v>5.0590000000000003E-2</v>
      </c>
      <c r="G115" s="112">
        <v>0.27023000000000003</v>
      </c>
      <c r="H115" s="112">
        <v>0.20617000999999999</v>
      </c>
      <c r="I115" s="112">
        <v>12.673610999999999</v>
      </c>
      <c r="J115" s="112">
        <v>2.2363827000000001</v>
      </c>
      <c r="K115" s="112">
        <v>16.318000000000001</v>
      </c>
      <c r="L115" s="112">
        <v>0</v>
      </c>
      <c r="M115" s="112">
        <v>0</v>
      </c>
      <c r="N115" s="112">
        <v>0</v>
      </c>
      <c r="O115" s="112">
        <v>0</v>
      </c>
      <c r="P115" s="112">
        <v>0</v>
      </c>
      <c r="Q115" s="112">
        <v>0</v>
      </c>
      <c r="R115" s="112">
        <v>0</v>
      </c>
      <c r="S115" s="112">
        <v>0</v>
      </c>
      <c r="T115" s="112">
        <v>0</v>
      </c>
      <c r="U115" s="112">
        <v>0</v>
      </c>
      <c r="V115" s="112">
        <v>0</v>
      </c>
      <c r="W115" s="112">
        <v>0</v>
      </c>
    </row>
    <row r="116" spans="1:23">
      <c r="A116" s="112" t="str">
        <v>1525.TW</v>
      </c>
      <c r="B116" s="112">
        <v>3.53</v>
      </c>
      <c r="C116" s="112">
        <v>0</v>
      </c>
      <c r="D116" s="112">
        <v>13.270548</v>
      </c>
      <c r="E116" s="112">
        <v>5.3280000000000001E-2</v>
      </c>
      <c r="F116" s="112">
        <v>4.4200000000000003E-3</v>
      </c>
      <c r="G116" s="112">
        <v>0.10520001</v>
      </c>
      <c r="H116" s="112">
        <v>8.3400000000000002E-3</v>
      </c>
      <c r="I116" s="112">
        <v>21.954674000000001</v>
      </c>
      <c r="J116" s="112">
        <v>1.160336</v>
      </c>
      <c r="K116" s="112">
        <v>19.771000000000001</v>
      </c>
      <c r="L116" s="112">
        <v>0</v>
      </c>
      <c r="M116" s="112">
        <v>0</v>
      </c>
      <c r="N116" s="112">
        <v>0</v>
      </c>
      <c r="O116" s="112">
        <v>0</v>
      </c>
      <c r="P116" s="112">
        <v>0</v>
      </c>
      <c r="Q116" s="112">
        <v>0</v>
      </c>
      <c r="R116" s="112">
        <v>0</v>
      </c>
      <c r="S116" s="112">
        <v>0</v>
      </c>
      <c r="T116" s="112">
        <v>0</v>
      </c>
      <c r="U116" s="112">
        <v>0</v>
      </c>
      <c r="V116" s="112">
        <v>0</v>
      </c>
      <c r="W116" s="112">
        <v>0</v>
      </c>
    </row>
    <row r="117" spans="1:23">
      <c r="A117" s="112" t="str">
        <v>1526.TW</v>
      </c>
      <c r="B117" s="112">
        <v>-0.06</v>
      </c>
      <c r="C117" s="112">
        <v>0</v>
      </c>
      <c r="D117" s="112">
        <v>0</v>
      </c>
      <c r="E117" s="112">
        <v>-2.2699999999999999E-3</v>
      </c>
      <c r="F117" s="112">
        <v>-6.7999999999999996E-3</v>
      </c>
      <c r="G117" s="112">
        <v>0.27065</v>
      </c>
      <c r="H117" s="112">
        <v>-5.2089999999999997E-2</v>
      </c>
      <c r="I117" s="112">
        <v>0</v>
      </c>
      <c r="J117" s="112">
        <v>1.3832301</v>
      </c>
      <c r="K117" s="112">
        <v>13.792</v>
      </c>
      <c r="L117" s="112">
        <v>0</v>
      </c>
      <c r="M117" s="112">
        <v>0</v>
      </c>
      <c r="N117" s="112">
        <v>0</v>
      </c>
      <c r="O117" s="112">
        <v>0</v>
      </c>
      <c r="P117" s="112">
        <v>0</v>
      </c>
      <c r="Q117" s="112">
        <v>0</v>
      </c>
      <c r="R117" s="112">
        <v>0</v>
      </c>
      <c r="S117" s="112">
        <v>0</v>
      </c>
      <c r="T117" s="112">
        <v>0</v>
      </c>
      <c r="U117" s="112">
        <v>0</v>
      </c>
      <c r="V117" s="112">
        <v>0</v>
      </c>
      <c r="W117" s="112">
        <v>0</v>
      </c>
    </row>
    <row r="118" spans="1:23" hidden="1">
      <c r="A118" s="112" t="str">
        <v>1527.TW</v>
      </c>
      <c r="B118" s="112">
        <v>3.14</v>
      </c>
      <c r="C118" s="112">
        <v>0</v>
      </c>
      <c r="D118" s="112">
        <v>10.740740000000001</v>
      </c>
      <c r="E118" s="112">
        <v>9.0450004000000001E-2</v>
      </c>
      <c r="F118" s="112">
        <v>4.1929998000000003E-2</v>
      </c>
      <c r="G118" s="112">
        <v>0.25419000000000003</v>
      </c>
      <c r="H118" s="112">
        <v>0.14235</v>
      </c>
      <c r="I118" s="112">
        <v>13.853502000000001</v>
      </c>
      <c r="J118" s="112">
        <v>1.2407657000000001</v>
      </c>
      <c r="K118" s="112">
        <v>20.039000000000001</v>
      </c>
      <c r="L118" s="112">
        <v>0</v>
      </c>
      <c r="M118" s="112">
        <v>0</v>
      </c>
      <c r="N118" s="112">
        <v>0</v>
      </c>
      <c r="O118" s="112">
        <v>0</v>
      </c>
      <c r="P118" s="112">
        <v>0</v>
      </c>
      <c r="Q118" s="112">
        <v>0</v>
      </c>
      <c r="R118" s="112">
        <v>0</v>
      </c>
      <c r="S118" s="112">
        <v>0</v>
      </c>
      <c r="T118" s="112">
        <v>0</v>
      </c>
      <c r="U118" s="112">
        <v>0</v>
      </c>
      <c r="V118" s="112">
        <v>0</v>
      </c>
      <c r="W118" s="112">
        <v>0</v>
      </c>
    </row>
    <row r="119" spans="1:23" hidden="1">
      <c r="A119" s="112" t="str">
        <v>1528.TW</v>
      </c>
      <c r="B119" s="112">
        <v>-0.42</v>
      </c>
      <c r="C119" s="112">
        <v>0.95199999999999996</v>
      </c>
      <c r="D119" s="112">
        <v>0</v>
      </c>
      <c r="E119" s="112">
        <v>-1.191E-2</v>
      </c>
      <c r="F119" s="112">
        <v>-1.2099999999999999E-3</v>
      </c>
      <c r="G119" s="112">
        <v>0.25003999999999998</v>
      </c>
      <c r="H119" s="112">
        <v>-1.8480000999999999E-2</v>
      </c>
      <c r="I119" s="112">
        <v>0</v>
      </c>
      <c r="J119" s="112">
        <v>1.0452406000000001</v>
      </c>
      <c r="K119" s="112">
        <v>20.295000000000002</v>
      </c>
      <c r="L119" s="112">
        <v>0</v>
      </c>
      <c r="M119" s="112">
        <v>0</v>
      </c>
      <c r="N119" s="112">
        <v>0</v>
      </c>
      <c r="O119" s="112">
        <v>0</v>
      </c>
      <c r="P119" s="112">
        <v>0</v>
      </c>
      <c r="Q119" s="112">
        <v>0</v>
      </c>
      <c r="R119" s="112">
        <v>0</v>
      </c>
      <c r="S119" s="112">
        <v>0</v>
      </c>
      <c r="T119" s="112">
        <v>0</v>
      </c>
      <c r="U119" s="112">
        <v>0</v>
      </c>
      <c r="V119" s="112">
        <v>0</v>
      </c>
      <c r="W119" s="112">
        <v>0</v>
      </c>
    </row>
    <row r="120" spans="1:23" hidden="1">
      <c r="A120" s="112" t="str">
        <v>1529.TW</v>
      </c>
      <c r="B120" s="112">
        <v>0.48</v>
      </c>
      <c r="C120" s="112">
        <v>0.71599999999999997</v>
      </c>
      <c r="D120" s="112">
        <v>0</v>
      </c>
      <c r="E120" s="112">
        <v>8.1699999999999995E-2</v>
      </c>
      <c r="F120" s="112">
        <v>1.925E-2</v>
      </c>
      <c r="G120" s="112">
        <v>0.21010999999999999</v>
      </c>
      <c r="H120" s="112">
        <v>0.10704</v>
      </c>
      <c r="I120" s="112">
        <v>68.541669999999996</v>
      </c>
      <c r="J120" s="112">
        <v>2.8102846000000001</v>
      </c>
      <c r="K120" s="112">
        <v>4.9969999999999999</v>
      </c>
      <c r="L120" s="112">
        <v>0</v>
      </c>
      <c r="M120" s="112">
        <v>0</v>
      </c>
      <c r="N120" s="112">
        <v>0</v>
      </c>
      <c r="O120" s="112">
        <v>0</v>
      </c>
      <c r="P120" s="112">
        <v>0</v>
      </c>
      <c r="Q120" s="112">
        <v>0</v>
      </c>
      <c r="R120" s="112">
        <v>0</v>
      </c>
      <c r="S120" s="112">
        <v>0</v>
      </c>
      <c r="T120" s="112">
        <v>0</v>
      </c>
      <c r="U120" s="112">
        <v>0</v>
      </c>
      <c r="V120" s="112">
        <v>0</v>
      </c>
      <c r="W120" s="112">
        <v>0</v>
      </c>
    </row>
    <row r="121" spans="1:23" hidden="1">
      <c r="A121" s="112" t="str">
        <v>1530.TW</v>
      </c>
      <c r="B121" s="112">
        <v>2.2000000000000002</v>
      </c>
      <c r="C121" s="112">
        <v>0.51800000000000002</v>
      </c>
      <c r="D121" s="112">
        <v>19.553571999999999</v>
      </c>
      <c r="E121" s="112">
        <v>5.6339998000000002E-2</v>
      </c>
      <c r="F121" s="112">
        <v>3.2300000999999998E-3</v>
      </c>
      <c r="G121" s="112">
        <v>0.15204999999999999</v>
      </c>
      <c r="H121" s="112">
        <v>-3.9550000000000002E-2</v>
      </c>
      <c r="I121" s="112">
        <v>14.931817000000001</v>
      </c>
      <c r="J121" s="112">
        <v>0.96334310000000001</v>
      </c>
      <c r="K121" s="112">
        <v>24.452000000000002</v>
      </c>
      <c r="L121" s="112">
        <v>0</v>
      </c>
      <c r="M121" s="112">
        <v>0</v>
      </c>
      <c r="N121" s="112">
        <v>0</v>
      </c>
      <c r="O121" s="112">
        <v>0</v>
      </c>
      <c r="P121" s="112">
        <v>0</v>
      </c>
      <c r="Q121" s="112">
        <v>0</v>
      </c>
      <c r="R121" s="112">
        <v>0</v>
      </c>
      <c r="S121" s="112">
        <v>0</v>
      </c>
      <c r="T121" s="112">
        <v>0</v>
      </c>
      <c r="U121" s="112">
        <v>0</v>
      </c>
      <c r="V121" s="112">
        <v>0</v>
      </c>
      <c r="W121" s="112">
        <v>0</v>
      </c>
    </row>
    <row r="122" spans="1:23">
      <c r="A122" s="112" t="str">
        <v>1531.TW</v>
      </c>
      <c r="B122" s="112">
        <v>-0.06</v>
      </c>
      <c r="C122" s="112">
        <v>0</v>
      </c>
      <c r="D122" s="112">
        <v>16.329788000000001</v>
      </c>
      <c r="E122" s="112">
        <v>-2.8900000999999998E-3</v>
      </c>
      <c r="F122" s="112">
        <v>-1.5980000000000001E-2</v>
      </c>
      <c r="G122" s="112">
        <v>0.14454001</v>
      </c>
      <c r="H122" s="112">
        <v>-7.2270005999999998E-2</v>
      </c>
      <c r="I122" s="112">
        <v>0</v>
      </c>
      <c r="J122" s="112">
        <v>0.76512813999999996</v>
      </c>
      <c r="K122" s="112">
        <v>7.9950000000000001</v>
      </c>
      <c r="L122" s="112">
        <v>0</v>
      </c>
      <c r="M122" s="112">
        <v>0</v>
      </c>
      <c r="N122" s="112">
        <v>0</v>
      </c>
      <c r="O122" s="112">
        <v>0</v>
      </c>
      <c r="P122" s="112">
        <v>0</v>
      </c>
      <c r="Q122" s="112">
        <v>0</v>
      </c>
      <c r="R122" s="112">
        <v>0</v>
      </c>
      <c r="S122" s="112">
        <v>0</v>
      </c>
      <c r="T122" s="112">
        <v>0</v>
      </c>
      <c r="U122" s="112">
        <v>0</v>
      </c>
      <c r="V122" s="112">
        <v>0</v>
      </c>
      <c r="W122" s="112">
        <v>0</v>
      </c>
    </row>
    <row r="123" spans="1:23" hidden="1">
      <c r="A123" s="112" t="str">
        <v>1532.TW</v>
      </c>
      <c r="B123" s="112">
        <v>3.47</v>
      </c>
      <c r="C123" s="112">
        <v>0.58499999999999996</v>
      </c>
      <c r="D123" s="112">
        <v>0</v>
      </c>
      <c r="E123" s="112">
        <v>7.732E-2</v>
      </c>
      <c r="F123" s="112">
        <v>1.9960001000000002E-2</v>
      </c>
      <c r="G123" s="112">
        <v>0.23371</v>
      </c>
      <c r="H123" s="112">
        <v>0.10559</v>
      </c>
      <c r="I123" s="112">
        <v>14.3804035</v>
      </c>
      <c r="J123" s="112">
        <v>1.4230309000000001</v>
      </c>
      <c r="K123" s="112">
        <v>46.777000000000001</v>
      </c>
      <c r="L123" s="112">
        <v>0</v>
      </c>
      <c r="M123" s="112">
        <v>0</v>
      </c>
      <c r="N123" s="112">
        <v>0</v>
      </c>
      <c r="O123" s="112">
        <v>0</v>
      </c>
      <c r="P123" s="112">
        <v>0</v>
      </c>
      <c r="Q123" s="112">
        <v>0</v>
      </c>
      <c r="R123" s="112">
        <v>0</v>
      </c>
      <c r="S123" s="112">
        <v>0</v>
      </c>
      <c r="T123" s="112">
        <v>0</v>
      </c>
      <c r="U123" s="112">
        <v>0</v>
      </c>
      <c r="V123" s="112">
        <v>0</v>
      </c>
      <c r="W123" s="112">
        <v>0</v>
      </c>
    </row>
    <row r="124" spans="1:23" hidden="1">
      <c r="A124" s="112" t="str">
        <v>1533.TW</v>
      </c>
      <c r="B124" s="112">
        <v>-1.55</v>
      </c>
      <c r="C124" s="112">
        <v>0</v>
      </c>
      <c r="D124" s="112">
        <v>0</v>
      </c>
      <c r="E124" s="112">
        <v>-9.5880000000000007E-2</v>
      </c>
      <c r="F124" s="112">
        <v>-2.1289999E-2</v>
      </c>
      <c r="G124" s="112">
        <v>0.18969999000000001</v>
      </c>
      <c r="H124" s="112">
        <v>-0.17021</v>
      </c>
      <c r="I124" s="112">
        <v>0</v>
      </c>
      <c r="J124" s="112">
        <v>2.1457722000000001</v>
      </c>
      <c r="K124" s="112">
        <v>38.689</v>
      </c>
      <c r="L124" s="112">
        <v>0</v>
      </c>
      <c r="M124" s="112">
        <v>0</v>
      </c>
      <c r="N124" s="112">
        <v>0</v>
      </c>
      <c r="O124" s="112">
        <v>0</v>
      </c>
      <c r="P124" s="112">
        <v>0</v>
      </c>
      <c r="Q124" s="112">
        <v>0</v>
      </c>
      <c r="R124" s="112">
        <v>0</v>
      </c>
      <c r="S124" s="112">
        <v>0</v>
      </c>
      <c r="T124" s="112">
        <v>0</v>
      </c>
      <c r="U124" s="112">
        <v>0</v>
      </c>
      <c r="V124" s="112">
        <v>0</v>
      </c>
      <c r="W124" s="112">
        <v>0</v>
      </c>
    </row>
    <row r="125" spans="1:23">
      <c r="A125" s="112" t="str">
        <v>1535.TW</v>
      </c>
      <c r="B125" s="112">
        <v>4.51</v>
      </c>
      <c r="C125" s="112">
        <v>0</v>
      </c>
      <c r="D125" s="112">
        <v>0</v>
      </c>
      <c r="E125" s="112">
        <v>0.15121001000000001</v>
      </c>
      <c r="F125" s="112">
        <v>4.7050000000000002E-2</v>
      </c>
      <c r="G125" s="112">
        <v>0.1003</v>
      </c>
      <c r="H125" s="112">
        <v>4.2029999999999998E-2</v>
      </c>
      <c r="I125" s="112">
        <v>15.986694999999999</v>
      </c>
      <c r="J125" s="112">
        <v>2.3626174999999998</v>
      </c>
      <c r="K125" s="112">
        <v>83.811999999999998</v>
      </c>
      <c r="L125" s="112">
        <v>0</v>
      </c>
      <c r="M125" s="112">
        <v>0</v>
      </c>
      <c r="N125" s="112">
        <v>0</v>
      </c>
      <c r="O125" s="112">
        <v>0</v>
      </c>
      <c r="P125" s="112">
        <v>0</v>
      </c>
      <c r="Q125" s="112">
        <v>0</v>
      </c>
      <c r="R125" s="112">
        <v>0</v>
      </c>
      <c r="S125" s="112">
        <v>0</v>
      </c>
      <c r="T125" s="112">
        <v>0</v>
      </c>
      <c r="U125" s="112">
        <v>0</v>
      </c>
      <c r="V125" s="112">
        <v>0</v>
      </c>
      <c r="W125" s="112">
        <v>0</v>
      </c>
    </row>
    <row r="126" spans="1:23" hidden="1">
      <c r="A126" s="112" t="str">
        <v>1536.TW</v>
      </c>
      <c r="B126" s="112">
        <v>1.19</v>
      </c>
      <c r="C126" s="112">
        <v>0.84599999999999997</v>
      </c>
      <c r="D126" s="112">
        <v>24.909908000000001</v>
      </c>
      <c r="E126" s="112">
        <v>3.644E-2</v>
      </c>
      <c r="F126" s="112">
        <v>1.1480000000000001E-2</v>
      </c>
      <c r="G126" s="112">
        <v>0.17291000000000001</v>
      </c>
      <c r="H126" s="112">
        <v>1.3049999E-2</v>
      </c>
      <c r="I126" s="112">
        <v>46.470585</v>
      </c>
      <c r="J126" s="112">
        <v>1.7719247</v>
      </c>
      <c r="K126" s="112">
        <v>23.609000000000002</v>
      </c>
      <c r="L126" s="112">
        <v>0</v>
      </c>
      <c r="M126" s="112">
        <v>0</v>
      </c>
      <c r="N126" s="112">
        <v>0</v>
      </c>
      <c r="O126" s="112">
        <v>0</v>
      </c>
      <c r="P126" s="112">
        <v>0</v>
      </c>
      <c r="Q126" s="112">
        <v>0</v>
      </c>
      <c r="R126" s="112">
        <v>0</v>
      </c>
      <c r="S126" s="112">
        <v>0</v>
      </c>
      <c r="T126" s="112">
        <v>0</v>
      </c>
      <c r="U126" s="112">
        <v>0</v>
      </c>
      <c r="V126" s="112">
        <v>0</v>
      </c>
      <c r="W126" s="112">
        <v>0</v>
      </c>
    </row>
    <row r="127" spans="1:23">
      <c r="A127" s="112" t="str">
        <v>1537.TW</v>
      </c>
      <c r="B127" s="112">
        <v>8.4499999999999993</v>
      </c>
      <c r="C127" s="112">
        <v>0</v>
      </c>
      <c r="D127" s="112">
        <v>10.643015999999999</v>
      </c>
      <c r="E127" s="112">
        <v>0.15595999999999999</v>
      </c>
      <c r="F127" s="112">
        <v>8.6580000000000004E-2</v>
      </c>
      <c r="G127" s="112">
        <v>0.19713</v>
      </c>
      <c r="H127" s="112">
        <v>0.12753001</v>
      </c>
      <c r="I127" s="112">
        <v>17.041419999999999</v>
      </c>
      <c r="J127" s="112">
        <v>2.6446767000000002</v>
      </c>
      <c r="K127" s="112">
        <v>82.162999999999997</v>
      </c>
      <c r="L127" s="112">
        <v>0</v>
      </c>
      <c r="M127" s="112">
        <v>0</v>
      </c>
      <c r="N127" s="112">
        <v>0</v>
      </c>
      <c r="O127" s="112">
        <v>0</v>
      </c>
      <c r="P127" s="112">
        <v>0</v>
      </c>
      <c r="Q127" s="112">
        <v>0</v>
      </c>
      <c r="R127" s="112">
        <v>0</v>
      </c>
      <c r="S127" s="112">
        <v>0</v>
      </c>
      <c r="T127" s="112">
        <v>0</v>
      </c>
      <c r="U127" s="112">
        <v>0</v>
      </c>
      <c r="V127" s="112">
        <v>0</v>
      </c>
      <c r="W127" s="112">
        <v>0</v>
      </c>
    </row>
    <row r="128" spans="1:23" hidden="1">
      <c r="A128" s="112" t="str">
        <v>1538.TW</v>
      </c>
      <c r="B128" s="112">
        <v>-0.49</v>
      </c>
      <c r="C128" s="112">
        <v>0.59</v>
      </c>
      <c r="D128" s="112">
        <v>0</v>
      </c>
      <c r="E128" s="112">
        <v>-0.20254</v>
      </c>
      <c r="F128" s="112">
        <v>-0.109840006</v>
      </c>
      <c r="G128" s="112">
        <v>8.8660000000000003E-2</v>
      </c>
      <c r="H128" s="112">
        <v>-0.58916999999999997</v>
      </c>
      <c r="I128" s="112">
        <v>0</v>
      </c>
      <c r="J128" s="112">
        <v>3.673924</v>
      </c>
      <c r="K128" s="112">
        <v>4.4340000000000002</v>
      </c>
      <c r="L128" s="112">
        <v>0</v>
      </c>
      <c r="M128" s="112">
        <v>0</v>
      </c>
      <c r="N128" s="112">
        <v>0</v>
      </c>
      <c r="O128" s="112">
        <v>0</v>
      </c>
      <c r="P128" s="112">
        <v>0</v>
      </c>
      <c r="Q128" s="112">
        <v>0</v>
      </c>
      <c r="R128" s="112">
        <v>0</v>
      </c>
      <c r="S128" s="112">
        <v>0</v>
      </c>
      <c r="T128" s="112">
        <v>0</v>
      </c>
      <c r="U128" s="112">
        <v>0</v>
      </c>
      <c r="V128" s="112">
        <v>0</v>
      </c>
      <c r="W128" s="112">
        <v>0</v>
      </c>
    </row>
    <row r="129" spans="1:23">
      <c r="A129" s="112" t="str">
        <v>1539.TW</v>
      </c>
      <c r="B129" s="112">
        <v>1.65</v>
      </c>
      <c r="C129" s="112">
        <v>0.86</v>
      </c>
      <c r="D129" s="112">
        <v>10.347826</v>
      </c>
      <c r="E129" s="112">
        <v>3.8599998000000003E-2</v>
      </c>
      <c r="F129" s="112">
        <v>1.9349999999999999E-2</v>
      </c>
      <c r="G129" s="112">
        <v>0.11265000999999999</v>
      </c>
      <c r="H129" s="112">
        <v>7.4969999999999995E-2</v>
      </c>
      <c r="I129" s="112">
        <v>14.424242</v>
      </c>
      <c r="J129" s="112">
        <v>0.98330850000000003</v>
      </c>
      <c r="K129" s="112">
        <v>23.459</v>
      </c>
      <c r="L129" s="112">
        <v>0</v>
      </c>
      <c r="M129" s="112">
        <v>0</v>
      </c>
      <c r="N129" s="112">
        <v>0</v>
      </c>
      <c r="O129" s="112">
        <v>0</v>
      </c>
      <c r="P129" s="112">
        <v>0</v>
      </c>
      <c r="Q129" s="112">
        <v>0</v>
      </c>
      <c r="R129" s="112">
        <v>0</v>
      </c>
      <c r="S129" s="112">
        <v>0</v>
      </c>
      <c r="T129" s="112">
        <v>0</v>
      </c>
      <c r="U129" s="112">
        <v>0</v>
      </c>
      <c r="V129" s="112">
        <v>0</v>
      </c>
      <c r="W129" s="112">
        <v>0</v>
      </c>
    </row>
    <row r="130" spans="1:23">
      <c r="A130" s="112" t="str">
        <v>1540.TW</v>
      </c>
      <c r="B130" s="112">
        <v>1.82</v>
      </c>
      <c r="C130" s="112">
        <v>0.20200000000000001</v>
      </c>
      <c r="D130" s="112">
        <v>14.718310000000001</v>
      </c>
      <c r="E130" s="112">
        <v>7.9140000000000002E-2</v>
      </c>
      <c r="F130" s="112">
        <v>4.4150000000000002E-2</v>
      </c>
      <c r="G130" s="112">
        <v>0.32057000000000002</v>
      </c>
      <c r="H130" s="112">
        <v>0.29849999999999999</v>
      </c>
      <c r="I130" s="112">
        <v>11.483516</v>
      </c>
      <c r="J130" s="112">
        <v>1.2467191</v>
      </c>
      <c r="K130" s="112">
        <v>6.7350000000000003</v>
      </c>
      <c r="L130" s="112">
        <v>0</v>
      </c>
      <c r="M130" s="112">
        <v>0</v>
      </c>
      <c r="N130" s="112">
        <v>0</v>
      </c>
      <c r="O130" s="112">
        <v>0</v>
      </c>
      <c r="P130" s="112">
        <v>0</v>
      </c>
      <c r="Q130" s="112">
        <v>0</v>
      </c>
      <c r="R130" s="112">
        <v>0</v>
      </c>
      <c r="S130" s="112">
        <v>0</v>
      </c>
      <c r="T130" s="112">
        <v>0</v>
      </c>
      <c r="U130" s="112">
        <v>0</v>
      </c>
      <c r="V130" s="112">
        <v>0</v>
      </c>
      <c r="W130" s="112">
        <v>0</v>
      </c>
    </row>
    <row r="131" spans="1:23" hidden="1">
      <c r="A131" s="112" t="str">
        <v>1541.TW</v>
      </c>
      <c r="B131" s="112">
        <v>1.82</v>
      </c>
      <c r="C131" s="112">
        <v>0.80600000000000005</v>
      </c>
      <c r="D131" s="112">
        <v>6.5567010000000003</v>
      </c>
      <c r="E131" s="112">
        <v>6.0830000000000002E-2</v>
      </c>
      <c r="F131" s="112">
        <v>4.6969999999999998E-2</v>
      </c>
      <c r="G131" s="112">
        <v>0.19622000000000001</v>
      </c>
      <c r="H131" s="112">
        <v>0.10922</v>
      </c>
      <c r="I131" s="112">
        <v>17.472526999999999</v>
      </c>
      <c r="J131" s="112">
        <v>1.311124</v>
      </c>
      <c r="K131" s="112">
        <v>42.868000000000002</v>
      </c>
      <c r="L131" s="112">
        <v>0</v>
      </c>
      <c r="M131" s="112">
        <v>0</v>
      </c>
      <c r="N131" s="112">
        <v>0</v>
      </c>
      <c r="O131" s="112">
        <v>0</v>
      </c>
      <c r="P131" s="112">
        <v>0</v>
      </c>
      <c r="Q131" s="112">
        <v>0</v>
      </c>
      <c r="R131" s="112">
        <v>0</v>
      </c>
      <c r="S131" s="112">
        <v>0</v>
      </c>
      <c r="T131" s="112">
        <v>0</v>
      </c>
      <c r="U131" s="112">
        <v>0</v>
      </c>
      <c r="V131" s="112">
        <v>0</v>
      </c>
      <c r="W131" s="112">
        <v>0</v>
      </c>
    </row>
    <row r="132" spans="1:23" hidden="1">
      <c r="A132" s="112" t="str">
        <v>1558.TW</v>
      </c>
      <c r="B132" s="112">
        <v>5.0599999999999996</v>
      </c>
      <c r="C132" s="112">
        <v>0</v>
      </c>
      <c r="D132" s="112">
        <v>7.2297779999999996</v>
      </c>
      <c r="E132" s="112">
        <v>8.7679999999999994E-2</v>
      </c>
      <c r="F132" s="112">
        <v>3.2279997999999997E-2</v>
      </c>
      <c r="G132" s="112">
        <v>0.26832</v>
      </c>
      <c r="H132" s="112">
        <v>9.2209995000000003E-2</v>
      </c>
      <c r="I132" s="112">
        <v>19.960474000000001</v>
      </c>
      <c r="J132" s="112">
        <v>1.2229972</v>
      </c>
      <c r="K132" s="112">
        <v>114.994</v>
      </c>
      <c r="L132" s="112">
        <v>0</v>
      </c>
      <c r="M132" s="112">
        <v>0</v>
      </c>
      <c r="N132" s="112">
        <v>0</v>
      </c>
      <c r="O132" s="112">
        <v>0</v>
      </c>
      <c r="P132" s="112">
        <v>0</v>
      </c>
      <c r="Q132" s="112">
        <v>0</v>
      </c>
      <c r="R132" s="112">
        <v>0</v>
      </c>
      <c r="S132" s="112">
        <v>0</v>
      </c>
      <c r="T132" s="112">
        <v>0</v>
      </c>
      <c r="U132" s="112">
        <v>0</v>
      </c>
      <c r="V132" s="112">
        <v>0</v>
      </c>
      <c r="W132" s="112">
        <v>0</v>
      </c>
    </row>
    <row r="133" spans="1:23" hidden="1">
      <c r="A133" s="112" t="str">
        <v>1560.TW</v>
      </c>
      <c r="B133" s="112">
        <v>6.36</v>
      </c>
      <c r="C133" s="112">
        <v>0.90700000000000003</v>
      </c>
      <c r="D133" s="112">
        <v>24.488890000000001</v>
      </c>
      <c r="E133" s="112">
        <v>0.15323000000000001</v>
      </c>
      <c r="F133" s="112">
        <v>6.3530000000000003E-2</v>
      </c>
      <c r="G133" s="112">
        <v>0.31503999999999999</v>
      </c>
      <c r="H133" s="112">
        <v>0.16384001000000001</v>
      </c>
      <c r="I133" s="112">
        <v>43.317608</v>
      </c>
      <c r="J133" s="112">
        <v>6.8291110000000002</v>
      </c>
      <c r="K133" s="112">
        <v>44.362000000000002</v>
      </c>
      <c r="L133" s="112">
        <v>0</v>
      </c>
      <c r="M133" s="112">
        <v>0</v>
      </c>
      <c r="N133" s="112">
        <v>0</v>
      </c>
      <c r="O133" s="112">
        <v>0</v>
      </c>
      <c r="P133" s="112">
        <v>0</v>
      </c>
      <c r="Q133" s="112">
        <v>0</v>
      </c>
      <c r="R133" s="112">
        <v>0</v>
      </c>
      <c r="S133" s="112">
        <v>0</v>
      </c>
      <c r="T133" s="112">
        <v>0</v>
      </c>
      <c r="U133" s="112">
        <v>0</v>
      </c>
      <c r="V133" s="112">
        <v>0</v>
      </c>
      <c r="W133" s="112">
        <v>0</v>
      </c>
    </row>
    <row r="134" spans="1:23" hidden="1">
      <c r="A134" s="112" t="str">
        <v>1563.TW</v>
      </c>
      <c r="B134" s="112">
        <v>0</v>
      </c>
      <c r="C134" s="112">
        <v>0</v>
      </c>
      <c r="D134" s="112">
        <v>0</v>
      </c>
      <c r="E134" s="112">
        <v>0</v>
      </c>
      <c r="F134" s="112">
        <v>0</v>
      </c>
      <c r="G134" s="112">
        <v>0</v>
      </c>
      <c r="H134" s="112">
        <v>0</v>
      </c>
      <c r="I134" s="112">
        <v>0</v>
      </c>
      <c r="J134" s="112">
        <v>0</v>
      </c>
      <c r="K134" s="112">
        <v>0</v>
      </c>
      <c r="L134" s="112">
        <v>0</v>
      </c>
      <c r="M134" s="112">
        <v>0</v>
      </c>
      <c r="N134" s="112">
        <v>0</v>
      </c>
      <c r="O134" s="112">
        <v>0</v>
      </c>
      <c r="P134" s="112">
        <v>0</v>
      </c>
      <c r="Q134" s="112">
        <v>0</v>
      </c>
      <c r="R134" s="112">
        <v>0</v>
      </c>
      <c r="S134" s="112">
        <v>0</v>
      </c>
      <c r="T134" s="112">
        <v>0</v>
      </c>
      <c r="U134" s="112">
        <v>0</v>
      </c>
      <c r="V134" s="112">
        <v>0</v>
      </c>
      <c r="W134" s="112">
        <v>0</v>
      </c>
    </row>
    <row r="135" spans="1:23">
      <c r="A135" s="112" t="str">
        <v>1568.TW</v>
      </c>
      <c r="B135" s="112">
        <v>2.3199999999999998</v>
      </c>
      <c r="C135" s="112">
        <v>0</v>
      </c>
      <c r="D135" s="112">
        <v>10.434027</v>
      </c>
      <c r="E135" s="112">
        <v>0.14326</v>
      </c>
      <c r="F135" s="112">
        <v>5.7270000000000001E-2</v>
      </c>
      <c r="G135" s="112">
        <v>0.33646999999999999</v>
      </c>
      <c r="H135" s="112">
        <v>0.17695999000000001</v>
      </c>
      <c r="I135" s="112">
        <v>12.952586</v>
      </c>
      <c r="J135" s="112">
        <v>1.7430394</v>
      </c>
      <c r="K135" s="112">
        <v>12.138</v>
      </c>
      <c r="L135" s="112">
        <v>0</v>
      </c>
      <c r="M135" s="112">
        <v>0</v>
      </c>
      <c r="N135" s="112">
        <v>0</v>
      </c>
      <c r="O135" s="112">
        <v>0</v>
      </c>
      <c r="P135" s="112">
        <v>0</v>
      </c>
      <c r="Q135" s="112">
        <v>0</v>
      </c>
      <c r="R135" s="112">
        <v>0</v>
      </c>
      <c r="S135" s="112">
        <v>0</v>
      </c>
      <c r="T135" s="112">
        <v>0</v>
      </c>
      <c r="U135" s="112">
        <v>0</v>
      </c>
      <c r="V135" s="112">
        <v>0</v>
      </c>
      <c r="W135" s="112">
        <v>0</v>
      </c>
    </row>
    <row r="136" spans="1:23" hidden="1">
      <c r="A136" s="112" t="str">
        <v>1582.TW</v>
      </c>
      <c r="B136" s="112">
        <v>6.45</v>
      </c>
      <c r="C136" s="112">
        <v>0</v>
      </c>
      <c r="D136" s="112">
        <v>18.221831999999999</v>
      </c>
      <c r="E136" s="112">
        <v>0.12685001000000001</v>
      </c>
      <c r="F136" s="112">
        <v>5.5069998000000002E-2</v>
      </c>
      <c r="G136" s="112">
        <v>0.24813999</v>
      </c>
      <c r="H136" s="112">
        <v>0.13821</v>
      </c>
      <c r="I136" s="112">
        <v>16.046513000000001</v>
      </c>
      <c r="J136" s="112">
        <v>1.9931443</v>
      </c>
      <c r="K136" s="112">
        <v>70.143000000000001</v>
      </c>
      <c r="L136" s="112">
        <v>0</v>
      </c>
      <c r="M136" s="112">
        <v>0</v>
      </c>
      <c r="N136" s="112">
        <v>0</v>
      </c>
      <c r="O136" s="112">
        <v>0</v>
      </c>
      <c r="P136" s="112">
        <v>0</v>
      </c>
      <c r="Q136" s="112">
        <v>0</v>
      </c>
      <c r="R136" s="112">
        <v>0</v>
      </c>
      <c r="S136" s="112">
        <v>0</v>
      </c>
      <c r="T136" s="112">
        <v>0</v>
      </c>
      <c r="U136" s="112">
        <v>0</v>
      </c>
      <c r="V136" s="112">
        <v>0</v>
      </c>
      <c r="W136" s="112">
        <v>0</v>
      </c>
    </row>
    <row r="137" spans="1:23" hidden="1">
      <c r="A137" s="112" t="str">
        <v>1583.TW</v>
      </c>
      <c r="B137" s="112">
        <v>5.56</v>
      </c>
      <c r="C137" s="112">
        <v>0</v>
      </c>
      <c r="D137" s="112">
        <v>18.727271999999999</v>
      </c>
      <c r="E137" s="112">
        <v>0.10123</v>
      </c>
      <c r="F137" s="112">
        <v>1.8939999999999999E-2</v>
      </c>
      <c r="G137" s="112">
        <v>0.24145000999999999</v>
      </c>
      <c r="H137" s="112">
        <v>3.6849998000000002E-2</v>
      </c>
      <c r="I137" s="112">
        <v>12.967625999999999</v>
      </c>
      <c r="J137" s="112">
        <v>1.4398689</v>
      </c>
      <c r="K137" s="112">
        <v>46.167000000000002</v>
      </c>
      <c r="L137" s="112">
        <v>0</v>
      </c>
      <c r="M137" s="112">
        <v>0</v>
      </c>
      <c r="N137" s="112">
        <v>0</v>
      </c>
      <c r="O137" s="112">
        <v>0</v>
      </c>
      <c r="P137" s="112">
        <v>0</v>
      </c>
      <c r="Q137" s="112">
        <v>0</v>
      </c>
      <c r="R137" s="112">
        <v>0</v>
      </c>
      <c r="S137" s="112">
        <v>0</v>
      </c>
      <c r="T137" s="112">
        <v>0</v>
      </c>
      <c r="U137" s="112">
        <v>0</v>
      </c>
      <c r="V137" s="112">
        <v>0</v>
      </c>
      <c r="W137" s="112">
        <v>0</v>
      </c>
    </row>
    <row r="138" spans="1:23">
      <c r="A138" s="112" t="str">
        <v>1587.TW</v>
      </c>
      <c r="B138" s="112">
        <v>0.56000000000000005</v>
      </c>
      <c r="C138" s="112">
        <v>0.995</v>
      </c>
      <c r="D138" s="112">
        <v>99.054053999999994</v>
      </c>
      <c r="E138" s="112">
        <v>3.0369999000000002E-2</v>
      </c>
      <c r="F138" s="112">
        <v>1.0570001000000001E-2</v>
      </c>
      <c r="G138" s="112">
        <v>0.20954001</v>
      </c>
      <c r="H138" s="112">
        <v>1.1900000000000001E-2</v>
      </c>
      <c r="I138" s="112">
        <v>130.89286999999999</v>
      </c>
      <c r="J138" s="112">
        <v>3.6662834000000002</v>
      </c>
      <c r="K138" s="112">
        <v>30.922999999999998</v>
      </c>
      <c r="L138" s="112">
        <v>0</v>
      </c>
      <c r="M138" s="112">
        <v>0</v>
      </c>
      <c r="N138" s="112">
        <v>0</v>
      </c>
      <c r="O138" s="112">
        <v>0</v>
      </c>
      <c r="P138" s="112">
        <v>0</v>
      </c>
      <c r="Q138" s="112">
        <v>0</v>
      </c>
      <c r="R138" s="112">
        <v>0</v>
      </c>
      <c r="S138" s="112">
        <v>0</v>
      </c>
      <c r="T138" s="112">
        <v>0</v>
      </c>
      <c r="U138" s="112">
        <v>0</v>
      </c>
      <c r="V138" s="112">
        <v>0</v>
      </c>
      <c r="W138" s="112">
        <v>0</v>
      </c>
    </row>
    <row r="139" spans="1:23" hidden="1">
      <c r="A139" s="112" t="str">
        <v>1589.TW</v>
      </c>
      <c r="B139" s="112">
        <v>-7.59</v>
      </c>
      <c r="C139" s="112">
        <v>0.77400000000000002</v>
      </c>
      <c r="D139" s="112">
        <v>10.098468</v>
      </c>
      <c r="E139" s="112">
        <v>-3.2099999999999997E-2</v>
      </c>
      <c r="F139" s="112">
        <v>-4.5999999999999999E-3</v>
      </c>
      <c r="G139" s="112">
        <v>0.13811999999999999</v>
      </c>
      <c r="H139" s="112">
        <v>-0.12851000000000001</v>
      </c>
      <c r="I139" s="112">
        <v>0</v>
      </c>
      <c r="J139" s="112">
        <v>0.63691189999999998</v>
      </c>
      <c r="K139" s="112">
        <v>75.686000000000007</v>
      </c>
      <c r="L139" s="112">
        <v>0</v>
      </c>
      <c r="M139" s="112">
        <v>0</v>
      </c>
      <c r="N139" s="112">
        <v>0</v>
      </c>
      <c r="O139" s="112">
        <v>0</v>
      </c>
      <c r="P139" s="112">
        <v>0</v>
      </c>
      <c r="Q139" s="112">
        <v>0</v>
      </c>
      <c r="R139" s="112">
        <v>0</v>
      </c>
      <c r="S139" s="112">
        <v>0</v>
      </c>
      <c r="T139" s="112">
        <v>0</v>
      </c>
      <c r="U139" s="112">
        <v>0</v>
      </c>
      <c r="V139" s="112">
        <v>0</v>
      </c>
      <c r="W139" s="112">
        <v>0</v>
      </c>
    </row>
    <row r="140" spans="1:23" hidden="1">
      <c r="A140" s="112" t="str">
        <v>1590.TW</v>
      </c>
      <c r="B140" s="112">
        <v>35.840000000000003</v>
      </c>
      <c r="C140" s="112">
        <v>1.0680000000000001</v>
      </c>
      <c r="D140" s="112">
        <v>22.784544</v>
      </c>
      <c r="E140" s="112">
        <v>0.18011999000000001</v>
      </c>
      <c r="F140" s="112">
        <v>9.9309995999999998E-2</v>
      </c>
      <c r="G140" s="112">
        <v>0.46517999999999998</v>
      </c>
      <c r="H140" s="112">
        <v>0.30325000000000002</v>
      </c>
      <c r="I140" s="112">
        <v>30.273437999999999</v>
      </c>
      <c r="J140" s="112">
        <v>5.2156186</v>
      </c>
      <c r="K140" s="112">
        <v>150.636</v>
      </c>
      <c r="L140" s="112">
        <v>0</v>
      </c>
      <c r="M140" s="112">
        <v>0</v>
      </c>
      <c r="N140" s="112">
        <v>0</v>
      </c>
      <c r="O140" s="112">
        <v>0</v>
      </c>
      <c r="P140" s="112">
        <v>0</v>
      </c>
      <c r="Q140" s="112">
        <v>0</v>
      </c>
      <c r="R140" s="112">
        <v>0</v>
      </c>
      <c r="S140" s="112">
        <v>0</v>
      </c>
      <c r="T140" s="112">
        <v>0</v>
      </c>
      <c r="U140" s="112">
        <v>0</v>
      </c>
      <c r="V140" s="112">
        <v>0</v>
      </c>
      <c r="W140" s="112">
        <v>0</v>
      </c>
    </row>
    <row r="141" spans="1:23" hidden="1">
      <c r="A141" s="112" t="str">
        <v>1597.TW</v>
      </c>
      <c r="B141" s="112">
        <v>1.1000000000000001</v>
      </c>
      <c r="C141" s="112">
        <v>0</v>
      </c>
      <c r="D141" s="112">
        <v>12.770398999999999</v>
      </c>
      <c r="E141" s="112">
        <v>4.1939996E-2</v>
      </c>
      <c r="F141" s="112">
        <v>1.469E-2</v>
      </c>
      <c r="G141" s="112">
        <v>0.42908000000000002</v>
      </c>
      <c r="H141" s="112">
        <v>8.9770004E-2</v>
      </c>
      <c r="I141" s="112">
        <v>61.181820000000002</v>
      </c>
      <c r="J141" s="112">
        <v>2.5284593000000002</v>
      </c>
      <c r="K141" s="112">
        <v>11.675000000000001</v>
      </c>
      <c r="L141" s="112">
        <v>0</v>
      </c>
      <c r="M141" s="112">
        <v>0</v>
      </c>
      <c r="N141" s="112">
        <v>0</v>
      </c>
      <c r="O141" s="112">
        <v>0</v>
      </c>
      <c r="P141" s="112">
        <v>0</v>
      </c>
      <c r="Q141" s="112">
        <v>0</v>
      </c>
      <c r="R141" s="112">
        <v>0</v>
      </c>
      <c r="S141" s="112">
        <v>0</v>
      </c>
      <c r="T141" s="112">
        <v>0</v>
      </c>
      <c r="U141" s="112">
        <v>0</v>
      </c>
      <c r="V141" s="112">
        <v>0</v>
      </c>
      <c r="W141" s="112">
        <v>0</v>
      </c>
    </row>
    <row r="142" spans="1:23" hidden="1">
      <c r="A142" s="112" t="str">
        <v>1598.TW</v>
      </c>
      <c r="B142" s="112">
        <v>0.24</v>
      </c>
      <c r="C142" s="112">
        <v>0</v>
      </c>
      <c r="D142" s="112">
        <v>3.8046120000000001</v>
      </c>
      <c r="E142" s="112">
        <v>-5.6999999999999998E-4</v>
      </c>
      <c r="F142" s="112">
        <v>-5.0499999999999998E-3</v>
      </c>
      <c r="G142" s="112">
        <v>0.34597</v>
      </c>
      <c r="H142" s="112">
        <v>-4.1929998000000003E-2</v>
      </c>
      <c r="I142" s="112">
        <v>130.625</v>
      </c>
      <c r="J142" s="112">
        <v>1.0390773</v>
      </c>
      <c r="K142" s="112">
        <v>50.465000000000003</v>
      </c>
      <c r="L142" s="112">
        <v>0</v>
      </c>
      <c r="M142" s="112">
        <v>0</v>
      </c>
      <c r="N142" s="112">
        <v>0</v>
      </c>
      <c r="O142" s="112">
        <v>0</v>
      </c>
      <c r="P142" s="112">
        <v>0</v>
      </c>
      <c r="Q142" s="112">
        <v>0</v>
      </c>
      <c r="R142" s="112">
        <v>0</v>
      </c>
      <c r="S142" s="112">
        <v>0</v>
      </c>
      <c r="T142" s="112">
        <v>0</v>
      </c>
      <c r="U142" s="112">
        <v>0</v>
      </c>
      <c r="V142" s="112">
        <v>0</v>
      </c>
      <c r="W142" s="112">
        <v>0</v>
      </c>
    </row>
    <row r="143" spans="1:23" hidden="1">
      <c r="A143" s="112" t="str">
        <v>1603.TW</v>
      </c>
      <c r="B143" s="112">
        <v>3.25</v>
      </c>
      <c r="C143" s="112">
        <v>0.378</v>
      </c>
      <c r="D143" s="112">
        <v>0</v>
      </c>
      <c r="E143" s="112">
        <v>7.6480000000000006E-2</v>
      </c>
      <c r="F143" s="112">
        <v>3.1559999999999998E-2</v>
      </c>
      <c r="G143" s="112">
        <v>0.14890999999999999</v>
      </c>
      <c r="H143" s="112">
        <v>0.13031999999999999</v>
      </c>
      <c r="I143" s="112">
        <v>13.846154</v>
      </c>
      <c r="J143" s="112">
        <v>1.1075832000000001</v>
      </c>
      <c r="K143" s="112">
        <v>25.2</v>
      </c>
      <c r="L143" s="112">
        <v>0</v>
      </c>
      <c r="M143" s="112">
        <v>0</v>
      </c>
      <c r="N143" s="112">
        <v>0</v>
      </c>
      <c r="O143" s="112">
        <v>0</v>
      </c>
      <c r="P143" s="112">
        <v>0</v>
      </c>
      <c r="Q143" s="112">
        <v>0</v>
      </c>
      <c r="R143" s="112">
        <v>0</v>
      </c>
      <c r="S143" s="112">
        <v>0</v>
      </c>
      <c r="T143" s="112">
        <v>0</v>
      </c>
      <c r="U143" s="112">
        <v>0</v>
      </c>
      <c r="V143" s="112">
        <v>0</v>
      </c>
      <c r="W143" s="112">
        <v>0</v>
      </c>
    </row>
    <row r="144" spans="1:23">
      <c r="A144" s="112" t="str">
        <v>1604.TW</v>
      </c>
      <c r="B144" s="112">
        <v>2.11</v>
      </c>
      <c r="C144" s="112">
        <v>0.53600000000000003</v>
      </c>
      <c r="D144" s="112">
        <v>0</v>
      </c>
      <c r="E144" s="112">
        <v>9.1479993999999995E-2</v>
      </c>
      <c r="F144" s="112">
        <v>2.5690000000000001E-2</v>
      </c>
      <c r="G144" s="112">
        <v>0.19459000000000001</v>
      </c>
      <c r="H144" s="112">
        <v>2.1940000000000001E-2</v>
      </c>
      <c r="I144" s="112">
        <v>13.696683</v>
      </c>
      <c r="J144" s="112">
        <v>1.2952090000000001</v>
      </c>
      <c r="K144" s="112">
        <v>24.436</v>
      </c>
      <c r="L144" s="112">
        <v>0</v>
      </c>
      <c r="M144" s="112">
        <v>0</v>
      </c>
      <c r="N144" s="112">
        <v>0</v>
      </c>
      <c r="O144" s="112">
        <v>0</v>
      </c>
      <c r="P144" s="112">
        <v>0</v>
      </c>
      <c r="Q144" s="112">
        <v>0</v>
      </c>
      <c r="R144" s="112">
        <v>0</v>
      </c>
      <c r="S144" s="112">
        <v>0</v>
      </c>
      <c r="T144" s="112">
        <v>0</v>
      </c>
      <c r="U144" s="112">
        <v>0</v>
      </c>
      <c r="V144" s="112">
        <v>0</v>
      </c>
      <c r="W144" s="112">
        <v>0</v>
      </c>
    </row>
    <row r="145" spans="1:23" hidden="1">
      <c r="A145" s="112" t="str">
        <v>1605.TW</v>
      </c>
      <c r="B145" s="112">
        <v>0.98</v>
      </c>
      <c r="C145" s="112">
        <v>0.85499999999999998</v>
      </c>
      <c r="D145" s="112">
        <v>18.585364999999999</v>
      </c>
      <c r="E145" s="112">
        <v>3.066E-2</v>
      </c>
      <c r="F145" s="112">
        <v>9.9100000000000004E-3</v>
      </c>
      <c r="G145" s="112">
        <v>7.0019999999999999E-2</v>
      </c>
      <c r="H145" s="112">
        <v>1.201E-2</v>
      </c>
      <c r="I145" s="112">
        <v>38.877549999999999</v>
      </c>
      <c r="J145" s="112">
        <v>1.0850682</v>
      </c>
      <c r="K145" s="112">
        <v>45.390999999999998</v>
      </c>
      <c r="L145" s="112">
        <v>0</v>
      </c>
      <c r="M145" s="112">
        <v>0</v>
      </c>
      <c r="N145" s="112">
        <v>0</v>
      </c>
      <c r="O145" s="112">
        <v>0</v>
      </c>
      <c r="P145" s="112">
        <v>0</v>
      </c>
      <c r="Q145" s="112">
        <v>0</v>
      </c>
      <c r="R145" s="112">
        <v>0</v>
      </c>
      <c r="S145" s="112">
        <v>0</v>
      </c>
      <c r="T145" s="112">
        <v>0</v>
      </c>
      <c r="U145" s="112">
        <v>0</v>
      </c>
      <c r="V145" s="112">
        <v>0</v>
      </c>
      <c r="W145" s="112">
        <v>0</v>
      </c>
    </row>
    <row r="146" spans="1:23" hidden="1">
      <c r="A146" s="112" t="str">
        <v>1608.TW</v>
      </c>
      <c r="B146" s="112">
        <v>2.08</v>
      </c>
      <c r="C146" s="112">
        <v>0</v>
      </c>
      <c r="D146" s="112">
        <v>0</v>
      </c>
      <c r="E146" s="112">
        <v>0.10054</v>
      </c>
      <c r="F146" s="112">
        <v>2.0510001E-2</v>
      </c>
      <c r="G146" s="112">
        <v>6.5670000000000006E-2</v>
      </c>
      <c r="H146" s="112">
        <v>4.172E-2</v>
      </c>
      <c r="I146" s="112">
        <v>18.149038000000001</v>
      </c>
      <c r="J146" s="112">
        <v>2.0039281999999998</v>
      </c>
      <c r="K146" s="112">
        <v>23.312999999999999</v>
      </c>
      <c r="L146" s="112">
        <v>0</v>
      </c>
      <c r="M146" s="112">
        <v>0</v>
      </c>
      <c r="N146" s="112">
        <v>0</v>
      </c>
      <c r="O146" s="112">
        <v>0</v>
      </c>
      <c r="P146" s="112">
        <v>0</v>
      </c>
      <c r="Q146" s="112">
        <v>0</v>
      </c>
      <c r="R146" s="112">
        <v>0</v>
      </c>
      <c r="S146" s="112">
        <v>0</v>
      </c>
      <c r="T146" s="112">
        <v>0</v>
      </c>
      <c r="U146" s="112">
        <v>0</v>
      </c>
      <c r="V146" s="112">
        <v>0</v>
      </c>
      <c r="W146" s="112">
        <v>0</v>
      </c>
    </row>
    <row r="147" spans="1:23" hidden="1">
      <c r="A147" s="112" t="str">
        <v>1609.TW</v>
      </c>
      <c r="B147" s="112">
        <v>1.61</v>
      </c>
      <c r="C147" s="112">
        <v>0.94399999999999995</v>
      </c>
      <c r="D147" s="112">
        <v>24.878050000000002</v>
      </c>
      <c r="E147" s="112">
        <v>0.21648000000000001</v>
      </c>
      <c r="F147" s="112">
        <v>2.2409999999999999E-2</v>
      </c>
      <c r="G147" s="112">
        <v>0.13145999999999999</v>
      </c>
      <c r="H147" s="112">
        <v>7.3410004000000001E-2</v>
      </c>
      <c r="I147" s="112">
        <v>31.677019999999999</v>
      </c>
      <c r="J147" s="112">
        <v>2.6081620000000001</v>
      </c>
      <c r="K147" s="112">
        <v>37.421999999999997</v>
      </c>
      <c r="L147" s="112">
        <v>0</v>
      </c>
      <c r="M147" s="112">
        <v>0</v>
      </c>
      <c r="N147" s="112">
        <v>0</v>
      </c>
      <c r="O147" s="112">
        <v>0</v>
      </c>
      <c r="P147" s="112">
        <v>0</v>
      </c>
      <c r="Q147" s="112">
        <v>0</v>
      </c>
      <c r="R147" s="112">
        <v>0</v>
      </c>
      <c r="S147" s="112">
        <v>0</v>
      </c>
      <c r="T147" s="112">
        <v>0</v>
      </c>
      <c r="U147" s="112">
        <v>0</v>
      </c>
      <c r="V147" s="112">
        <v>0</v>
      </c>
      <c r="W147" s="112">
        <v>0</v>
      </c>
    </row>
    <row r="148" spans="1:23">
      <c r="A148" s="112" t="str">
        <v>1611.TW</v>
      </c>
      <c r="B148" s="112">
        <v>0.52</v>
      </c>
      <c r="C148" s="112">
        <v>0.43099999999999999</v>
      </c>
      <c r="D148" s="112">
        <v>0</v>
      </c>
      <c r="E148" s="112">
        <v>3.5040000000000002E-2</v>
      </c>
      <c r="F148" s="112">
        <v>7.6699999999999997E-3</v>
      </c>
      <c r="G148" s="112">
        <v>0.27382000000000001</v>
      </c>
      <c r="H148" s="112">
        <v>8.5269999999999999E-2</v>
      </c>
      <c r="I148" s="112">
        <v>34.423076999999999</v>
      </c>
      <c r="J148" s="112">
        <v>1.3346256999999999</v>
      </c>
      <c r="K148" s="112">
        <v>4.2190000000000003</v>
      </c>
      <c r="L148" s="112">
        <v>0</v>
      </c>
      <c r="M148" s="112">
        <v>0</v>
      </c>
      <c r="N148" s="112">
        <v>0</v>
      </c>
      <c r="O148" s="112">
        <v>0</v>
      </c>
      <c r="P148" s="112">
        <v>0</v>
      </c>
      <c r="Q148" s="112">
        <v>0</v>
      </c>
      <c r="R148" s="112">
        <v>0</v>
      </c>
      <c r="S148" s="112">
        <v>0</v>
      </c>
      <c r="T148" s="112">
        <v>0</v>
      </c>
      <c r="U148" s="112">
        <v>0</v>
      </c>
      <c r="V148" s="112">
        <v>0</v>
      </c>
      <c r="W148" s="112">
        <v>0</v>
      </c>
    </row>
    <row r="149" spans="1:23" hidden="1">
      <c r="A149" s="112" t="str">
        <v>1612.TW</v>
      </c>
      <c r="B149" s="112">
        <v>2.0699999999999998</v>
      </c>
      <c r="C149" s="112">
        <v>0.86899999999999999</v>
      </c>
      <c r="D149" s="112">
        <v>0</v>
      </c>
      <c r="E149" s="112">
        <v>8.5779999999999995E-2</v>
      </c>
      <c r="F149" s="112">
        <v>4.5350000000000001E-2</v>
      </c>
      <c r="G149" s="112">
        <v>0.14069999999999999</v>
      </c>
      <c r="H149" s="112">
        <v>0.11058</v>
      </c>
      <c r="I149" s="112">
        <v>18.671500000000002</v>
      </c>
      <c r="J149" s="112">
        <v>1.6179672</v>
      </c>
      <c r="K149" s="112">
        <v>19.600000000000001</v>
      </c>
      <c r="L149" s="112">
        <v>0</v>
      </c>
      <c r="M149" s="112">
        <v>0</v>
      </c>
      <c r="N149" s="112">
        <v>0</v>
      </c>
      <c r="O149" s="112">
        <v>0</v>
      </c>
      <c r="P149" s="112">
        <v>0</v>
      </c>
      <c r="Q149" s="112">
        <v>0</v>
      </c>
      <c r="R149" s="112">
        <v>0</v>
      </c>
      <c r="S149" s="112">
        <v>0</v>
      </c>
      <c r="T149" s="112">
        <v>0</v>
      </c>
      <c r="U149" s="112">
        <v>0</v>
      </c>
      <c r="V149" s="112">
        <v>0</v>
      </c>
      <c r="W149" s="112">
        <v>0</v>
      </c>
    </row>
    <row r="150" spans="1:23">
      <c r="A150" s="112" t="str">
        <v>1614.TW</v>
      </c>
      <c r="B150" s="112">
        <v>1.1200000000000001</v>
      </c>
      <c r="C150" s="112">
        <v>0</v>
      </c>
      <c r="D150" s="112">
        <v>0</v>
      </c>
      <c r="E150" s="112">
        <v>5.432E-2</v>
      </c>
      <c r="F150" s="112">
        <v>2.9489999999999999E-2</v>
      </c>
      <c r="G150" s="112">
        <v>0.20977000000000001</v>
      </c>
      <c r="H150" s="112">
        <v>1.677E-2</v>
      </c>
      <c r="I150" s="112">
        <v>39.642856999999999</v>
      </c>
      <c r="J150" s="112">
        <v>2.1137826</v>
      </c>
      <c r="K150" s="112">
        <v>21.946999999999999</v>
      </c>
      <c r="L150" s="112">
        <v>0</v>
      </c>
      <c r="M150" s="112">
        <v>0</v>
      </c>
      <c r="N150" s="112">
        <v>0</v>
      </c>
      <c r="O150" s="112">
        <v>0</v>
      </c>
      <c r="P150" s="112">
        <v>0</v>
      </c>
      <c r="Q150" s="112">
        <v>0</v>
      </c>
      <c r="R150" s="112">
        <v>0</v>
      </c>
      <c r="S150" s="112">
        <v>0</v>
      </c>
      <c r="T150" s="112">
        <v>0</v>
      </c>
      <c r="U150" s="112">
        <v>0</v>
      </c>
      <c r="V150" s="112">
        <v>0</v>
      </c>
      <c r="W150" s="112">
        <v>0</v>
      </c>
    </row>
    <row r="151" spans="1:23" hidden="1">
      <c r="A151" s="112" t="str">
        <v>1615.TW</v>
      </c>
      <c r="B151" s="112">
        <v>3.5</v>
      </c>
      <c r="C151" s="112">
        <v>0.39200000000000002</v>
      </c>
      <c r="D151" s="112">
        <v>0</v>
      </c>
      <c r="E151" s="112">
        <v>0.19045999999999999</v>
      </c>
      <c r="F151" s="112">
        <v>9.2329999999999995E-2</v>
      </c>
      <c r="G151" s="112">
        <v>0.16256000000000001</v>
      </c>
      <c r="H151" s="112">
        <v>0.13482</v>
      </c>
      <c r="I151" s="112">
        <v>19.428571999999999</v>
      </c>
      <c r="J151" s="112">
        <v>3.7706553999999999</v>
      </c>
      <c r="K151" s="112">
        <v>30.201000000000001</v>
      </c>
      <c r="L151" s="112">
        <v>0</v>
      </c>
      <c r="M151" s="112">
        <v>0</v>
      </c>
      <c r="N151" s="112">
        <v>0</v>
      </c>
      <c r="O151" s="112">
        <v>0</v>
      </c>
      <c r="P151" s="112">
        <v>0</v>
      </c>
      <c r="Q151" s="112">
        <v>0</v>
      </c>
      <c r="R151" s="112">
        <v>0</v>
      </c>
      <c r="S151" s="112">
        <v>0</v>
      </c>
      <c r="T151" s="112">
        <v>0</v>
      </c>
      <c r="U151" s="112">
        <v>0</v>
      </c>
      <c r="V151" s="112">
        <v>0</v>
      </c>
      <c r="W151" s="112">
        <v>0</v>
      </c>
    </row>
    <row r="152" spans="1:23">
      <c r="A152" s="112" t="str">
        <v>1616.TW</v>
      </c>
      <c r="B152" s="112">
        <v>1.24</v>
      </c>
      <c r="C152" s="112">
        <v>1.0649999999999999</v>
      </c>
      <c r="D152" s="112">
        <v>0</v>
      </c>
      <c r="E152" s="112">
        <v>0.12776000000000001</v>
      </c>
      <c r="F152" s="112">
        <v>5.8040000000000001E-2</v>
      </c>
      <c r="G152" s="112">
        <v>0.11472</v>
      </c>
      <c r="H152" s="112">
        <v>8.2609996000000005E-2</v>
      </c>
      <c r="I152" s="112">
        <v>19.637096</v>
      </c>
      <c r="J152" s="112">
        <v>2.4561229</v>
      </c>
      <c r="K152" s="112">
        <v>21.702999999999999</v>
      </c>
      <c r="L152" s="112">
        <v>0</v>
      </c>
      <c r="M152" s="112">
        <v>0</v>
      </c>
      <c r="N152" s="112">
        <v>0</v>
      </c>
      <c r="O152" s="112">
        <v>0</v>
      </c>
      <c r="P152" s="112">
        <v>0</v>
      </c>
      <c r="Q152" s="112">
        <v>0</v>
      </c>
      <c r="R152" s="112">
        <v>0</v>
      </c>
      <c r="S152" s="112">
        <v>0</v>
      </c>
      <c r="T152" s="112">
        <v>0</v>
      </c>
      <c r="U152" s="112">
        <v>0</v>
      </c>
      <c r="V152" s="112">
        <v>0</v>
      </c>
      <c r="W152" s="112">
        <v>0</v>
      </c>
    </row>
    <row r="153" spans="1:23" hidden="1">
      <c r="A153" s="112" t="str">
        <v>1617.TW</v>
      </c>
      <c r="B153" s="112">
        <v>0.06</v>
      </c>
      <c r="C153" s="112">
        <v>0.48499999999999999</v>
      </c>
      <c r="D153" s="112">
        <v>0</v>
      </c>
      <c r="E153" s="112">
        <v>1.0399999999999999E-3</v>
      </c>
      <c r="F153" s="112">
        <v>-4.9500000000000004E-3</v>
      </c>
      <c r="G153" s="112">
        <v>7.9899999999999999E-2</v>
      </c>
      <c r="H153" s="112">
        <v>-1.507E-2</v>
      </c>
      <c r="I153" s="112">
        <v>376.66669999999999</v>
      </c>
      <c r="J153" s="112">
        <v>1.7471975</v>
      </c>
      <c r="K153" s="112">
        <v>17.920999999999999</v>
      </c>
      <c r="L153" s="112">
        <v>0</v>
      </c>
      <c r="M153" s="112">
        <v>0</v>
      </c>
      <c r="N153" s="112">
        <v>0</v>
      </c>
      <c r="O153" s="112">
        <v>0</v>
      </c>
      <c r="P153" s="112">
        <v>0</v>
      </c>
      <c r="Q153" s="112">
        <v>0</v>
      </c>
      <c r="R153" s="112">
        <v>0</v>
      </c>
      <c r="S153" s="112">
        <v>0</v>
      </c>
      <c r="T153" s="112">
        <v>0</v>
      </c>
      <c r="U153" s="112">
        <v>0</v>
      </c>
      <c r="V153" s="112">
        <v>0</v>
      </c>
      <c r="W153" s="112">
        <v>0</v>
      </c>
    </row>
    <row r="154" spans="1:23">
      <c r="A154" s="112" t="str">
        <v>1618.TW</v>
      </c>
      <c r="B154" s="112">
        <v>2.34</v>
      </c>
      <c r="C154" s="112">
        <v>0</v>
      </c>
      <c r="D154" s="112">
        <v>0</v>
      </c>
      <c r="E154" s="112">
        <v>9.1670000000000001E-2</v>
      </c>
      <c r="F154" s="112">
        <v>5.049E-2</v>
      </c>
      <c r="G154" s="112">
        <v>0.13202</v>
      </c>
      <c r="H154" s="112">
        <v>0.12225999999999999</v>
      </c>
      <c r="I154" s="112">
        <v>21.175215000000001</v>
      </c>
      <c r="J154" s="112">
        <v>1.7557845999999999</v>
      </c>
      <c r="K154" s="112">
        <v>24.225999999999999</v>
      </c>
      <c r="L154" s="112">
        <v>0</v>
      </c>
      <c r="M154" s="112">
        <v>0</v>
      </c>
      <c r="N154" s="112">
        <v>0</v>
      </c>
      <c r="O154" s="112">
        <v>0</v>
      </c>
      <c r="P154" s="112">
        <v>0</v>
      </c>
      <c r="Q154" s="112">
        <v>0</v>
      </c>
      <c r="R154" s="112">
        <v>0</v>
      </c>
      <c r="S154" s="112">
        <v>0</v>
      </c>
      <c r="T154" s="112">
        <v>0</v>
      </c>
      <c r="U154" s="112">
        <v>0</v>
      </c>
      <c r="V154" s="112">
        <v>0</v>
      </c>
      <c r="W154" s="112">
        <v>0</v>
      </c>
    </row>
    <row r="155" spans="1:23">
      <c r="A155" s="112" t="str">
        <v>1626.TW</v>
      </c>
      <c r="B155" s="112">
        <v>-0.03</v>
      </c>
      <c r="C155" s="112">
        <v>0.59399999999999997</v>
      </c>
      <c r="D155" s="112">
        <v>0</v>
      </c>
      <c r="E155" s="112">
        <v>8.4399999999999996E-3</v>
      </c>
      <c r="F155" s="112">
        <v>-9.1E-4</v>
      </c>
      <c r="G155" s="112">
        <v>0.21745999999999999</v>
      </c>
      <c r="H155" s="112">
        <v>-3.4169999999999999E-2</v>
      </c>
      <c r="I155" s="112">
        <v>0</v>
      </c>
      <c r="J155" s="112">
        <v>0.79510546000000004</v>
      </c>
      <c r="K155" s="112">
        <v>54.976999999999997</v>
      </c>
      <c r="L155" s="112">
        <v>0</v>
      </c>
      <c r="M155" s="112">
        <v>0</v>
      </c>
      <c r="N155" s="112">
        <v>0</v>
      </c>
      <c r="O155" s="112">
        <v>0</v>
      </c>
      <c r="P155" s="112">
        <v>0</v>
      </c>
      <c r="Q155" s="112">
        <v>0</v>
      </c>
      <c r="R155" s="112">
        <v>0</v>
      </c>
      <c r="S155" s="112">
        <v>0</v>
      </c>
      <c r="T155" s="112">
        <v>0</v>
      </c>
      <c r="U155" s="112">
        <v>0</v>
      </c>
      <c r="V155" s="112">
        <v>0</v>
      </c>
      <c r="W155" s="112">
        <v>0</v>
      </c>
    </row>
    <row r="156" spans="1:23">
      <c r="A156" s="112" t="str">
        <v>1701.TW</v>
      </c>
      <c r="B156" s="112">
        <v>1.1000000000000001</v>
      </c>
      <c r="C156" s="112">
        <v>0.128</v>
      </c>
      <c r="D156" s="112">
        <v>0</v>
      </c>
      <c r="E156" s="112">
        <v>4.3430000000000003E-2</v>
      </c>
      <c r="F156" s="112">
        <v>1.1610000000000001E-2</v>
      </c>
      <c r="G156" s="112">
        <v>0.36619000000000002</v>
      </c>
      <c r="H156" s="112">
        <v>3.9570000000000001E-2</v>
      </c>
      <c r="I156" s="112">
        <v>20.181818</v>
      </c>
      <c r="J156" s="112">
        <v>0.8878935</v>
      </c>
      <c r="K156" s="112">
        <v>28.847000000000001</v>
      </c>
      <c r="L156" s="112">
        <v>0</v>
      </c>
      <c r="M156" s="112">
        <v>0</v>
      </c>
      <c r="N156" s="112">
        <v>0</v>
      </c>
      <c r="O156" s="112">
        <v>0</v>
      </c>
      <c r="P156" s="112">
        <v>0</v>
      </c>
      <c r="Q156" s="112">
        <v>0</v>
      </c>
      <c r="R156" s="112">
        <v>0</v>
      </c>
      <c r="S156" s="112">
        <v>0</v>
      </c>
      <c r="T156" s="112">
        <v>0</v>
      </c>
      <c r="U156" s="112">
        <v>0</v>
      </c>
      <c r="V156" s="112">
        <v>0</v>
      </c>
      <c r="W156" s="112">
        <v>0</v>
      </c>
    </row>
    <row r="157" spans="1:23" hidden="1">
      <c r="A157" s="112" t="str">
        <v>1702.TW</v>
      </c>
      <c r="B157" s="112">
        <v>5.0999999999999996</v>
      </c>
      <c r="C157" s="112">
        <v>0.39800000000000002</v>
      </c>
      <c r="D157" s="112">
        <v>15.577889000000001</v>
      </c>
      <c r="E157" s="112">
        <v>9.9610000000000004E-2</v>
      </c>
      <c r="F157" s="112">
        <v>3.2660000000000002E-2</v>
      </c>
      <c r="G157" s="112">
        <v>0.28688000000000002</v>
      </c>
      <c r="H157" s="112">
        <v>9.7799994000000001E-2</v>
      </c>
      <c r="I157" s="112">
        <v>12.156863</v>
      </c>
      <c r="J157" s="112">
        <v>1.5651823</v>
      </c>
      <c r="K157" s="112">
        <v>91.418000000000006</v>
      </c>
      <c r="L157" s="112">
        <v>0</v>
      </c>
      <c r="M157" s="112">
        <v>0</v>
      </c>
      <c r="N157" s="112">
        <v>0</v>
      </c>
      <c r="O157" s="112">
        <v>0</v>
      </c>
      <c r="P157" s="112">
        <v>0</v>
      </c>
      <c r="Q157" s="112">
        <v>0</v>
      </c>
      <c r="R157" s="112">
        <v>0</v>
      </c>
      <c r="S157" s="112">
        <v>0</v>
      </c>
      <c r="T157" s="112">
        <v>0</v>
      </c>
      <c r="U157" s="112">
        <v>0</v>
      </c>
      <c r="V157" s="112">
        <v>0</v>
      </c>
      <c r="W157" s="112">
        <v>0</v>
      </c>
    </row>
    <row r="158" spans="1:23" hidden="1">
      <c r="A158" s="112" t="str">
        <v>1707.TW</v>
      </c>
      <c r="B158" s="112">
        <v>9.59</v>
      </c>
      <c r="C158" s="112">
        <v>0.42099999999999999</v>
      </c>
      <c r="D158" s="112">
        <v>13.50211</v>
      </c>
      <c r="E158" s="112">
        <v>0.18809000000000001</v>
      </c>
      <c r="F158" s="112">
        <v>0.102110006</v>
      </c>
      <c r="G158" s="112">
        <v>0.80259999999999998</v>
      </c>
      <c r="H158" s="112">
        <v>0.25694</v>
      </c>
      <c r="I158" s="112">
        <v>16.684045999999999</v>
      </c>
      <c r="J158" s="112">
        <v>2.3753320000000002</v>
      </c>
      <c r="K158" s="112">
        <v>71.795000000000002</v>
      </c>
      <c r="L158" s="112">
        <v>0</v>
      </c>
      <c r="M158" s="112">
        <v>0</v>
      </c>
      <c r="N158" s="112">
        <v>0</v>
      </c>
      <c r="O158" s="112">
        <v>0</v>
      </c>
      <c r="P158" s="112">
        <v>0</v>
      </c>
      <c r="Q158" s="112">
        <v>0</v>
      </c>
      <c r="R158" s="112">
        <v>0</v>
      </c>
      <c r="S158" s="112">
        <v>0</v>
      </c>
      <c r="T158" s="112">
        <v>0</v>
      </c>
      <c r="U158" s="112">
        <v>0</v>
      </c>
      <c r="V158" s="112">
        <v>0</v>
      </c>
      <c r="W158" s="112">
        <v>0</v>
      </c>
    </row>
    <row r="159" spans="1:23">
      <c r="A159" s="112" t="str">
        <v>1708.TW</v>
      </c>
      <c r="B159" s="112">
        <v>1.32</v>
      </c>
      <c r="C159" s="112">
        <v>0.45100000000000001</v>
      </c>
      <c r="D159" s="112">
        <v>0</v>
      </c>
      <c r="E159" s="112">
        <v>-4.2199999999999998E-3</v>
      </c>
      <c r="F159" s="112">
        <v>9.7599999999999996E-3</v>
      </c>
      <c r="G159" s="112">
        <v>0.1462</v>
      </c>
      <c r="H159" s="112">
        <v>0.16433</v>
      </c>
      <c r="I159" s="112">
        <v>26.704543999999999</v>
      </c>
      <c r="J159" s="112">
        <v>1.3786764</v>
      </c>
      <c r="K159" s="112">
        <v>23.611000000000001</v>
      </c>
      <c r="L159" s="112">
        <v>0</v>
      </c>
      <c r="M159" s="112">
        <v>0</v>
      </c>
      <c r="N159" s="112">
        <v>0</v>
      </c>
      <c r="O159" s="112">
        <v>0</v>
      </c>
      <c r="P159" s="112">
        <v>0</v>
      </c>
      <c r="Q159" s="112">
        <v>0</v>
      </c>
      <c r="R159" s="112">
        <v>0</v>
      </c>
      <c r="S159" s="112">
        <v>0</v>
      </c>
      <c r="T159" s="112">
        <v>0</v>
      </c>
      <c r="U159" s="112">
        <v>0</v>
      </c>
      <c r="V159" s="112">
        <v>0</v>
      </c>
      <c r="W159" s="112">
        <v>0</v>
      </c>
    </row>
    <row r="160" spans="1:23">
      <c r="A160" s="112" t="str">
        <v>1709.TW</v>
      </c>
      <c r="B160" s="112">
        <v>1.07</v>
      </c>
      <c r="C160" s="112">
        <v>0.47199999999999998</v>
      </c>
      <c r="D160" s="112">
        <v>0</v>
      </c>
      <c r="E160" s="112">
        <v>4.9000002000000001E-2</v>
      </c>
      <c r="F160" s="112">
        <v>2.138E-2</v>
      </c>
      <c r="G160" s="112">
        <v>0.122530006</v>
      </c>
      <c r="H160" s="112">
        <v>3.7650000000000003E-2</v>
      </c>
      <c r="I160" s="112">
        <v>19.252337000000001</v>
      </c>
      <c r="J160" s="112">
        <v>1.2305855000000001</v>
      </c>
      <c r="K160" s="112">
        <v>19.774000000000001</v>
      </c>
      <c r="L160" s="112">
        <v>0</v>
      </c>
      <c r="M160" s="112">
        <v>0</v>
      </c>
      <c r="N160" s="112">
        <v>0</v>
      </c>
      <c r="O160" s="112">
        <v>0</v>
      </c>
      <c r="P160" s="112">
        <v>0</v>
      </c>
      <c r="Q160" s="112">
        <v>0</v>
      </c>
      <c r="R160" s="112">
        <v>0</v>
      </c>
      <c r="S160" s="112">
        <v>0</v>
      </c>
      <c r="T160" s="112">
        <v>0</v>
      </c>
      <c r="U160" s="112">
        <v>0</v>
      </c>
      <c r="V160" s="112">
        <v>0</v>
      </c>
      <c r="W160" s="112">
        <v>0</v>
      </c>
    </row>
    <row r="161" spans="1:23" hidden="1">
      <c r="A161" s="112" t="str">
        <v>1710.TW</v>
      </c>
      <c r="B161" s="112">
        <v>-0.39</v>
      </c>
      <c r="C161" s="112">
        <v>0.84599999999999997</v>
      </c>
      <c r="D161" s="112">
        <v>72.5</v>
      </c>
      <c r="E161" s="112">
        <v>-5.2040000000000003E-2</v>
      </c>
      <c r="F161" s="112">
        <v>-1.059E-2</v>
      </c>
      <c r="G161" s="112">
        <v>2.0539999E-2</v>
      </c>
      <c r="H161" s="112">
        <v>-4.6499999999999996E-3</v>
      </c>
      <c r="I161" s="112">
        <v>0</v>
      </c>
      <c r="J161" s="112">
        <v>1.2616924</v>
      </c>
      <c r="K161" s="112">
        <v>23.664999999999999</v>
      </c>
      <c r="L161" s="112">
        <v>0</v>
      </c>
      <c r="M161" s="112">
        <v>0</v>
      </c>
      <c r="N161" s="112">
        <v>0</v>
      </c>
      <c r="O161" s="112">
        <v>0</v>
      </c>
      <c r="P161" s="112">
        <v>0</v>
      </c>
      <c r="Q161" s="112">
        <v>0</v>
      </c>
      <c r="R161" s="112">
        <v>0</v>
      </c>
      <c r="S161" s="112">
        <v>0</v>
      </c>
      <c r="T161" s="112">
        <v>0</v>
      </c>
      <c r="U161" s="112">
        <v>0</v>
      </c>
      <c r="V161" s="112">
        <v>0</v>
      </c>
      <c r="W161" s="112">
        <v>0</v>
      </c>
    </row>
    <row r="162" spans="1:23" hidden="1">
      <c r="A162" s="112" t="str">
        <v>1711.TW</v>
      </c>
      <c r="B162" s="112">
        <v>0.16</v>
      </c>
      <c r="C162" s="112">
        <v>0.68100000000000005</v>
      </c>
      <c r="D162" s="112">
        <v>0</v>
      </c>
      <c r="E162" s="112">
        <v>1.089E-2</v>
      </c>
      <c r="F162" s="112">
        <v>4.0099999999999997E-3</v>
      </c>
      <c r="G162" s="112">
        <v>0.20349999999999999</v>
      </c>
      <c r="H162" s="112">
        <v>9.8799999999999999E-3</v>
      </c>
      <c r="I162" s="112">
        <v>122.8125</v>
      </c>
      <c r="J162" s="112">
        <v>1.2899624999999999</v>
      </c>
      <c r="K162" s="112">
        <v>14.352</v>
      </c>
      <c r="L162" s="112">
        <v>0</v>
      </c>
      <c r="M162" s="112">
        <v>0</v>
      </c>
      <c r="N162" s="112">
        <v>0</v>
      </c>
      <c r="O162" s="112">
        <v>0</v>
      </c>
      <c r="P162" s="112">
        <v>0</v>
      </c>
      <c r="Q162" s="112">
        <v>0</v>
      </c>
      <c r="R162" s="112">
        <v>0</v>
      </c>
      <c r="S162" s="112">
        <v>0</v>
      </c>
      <c r="T162" s="112">
        <v>0</v>
      </c>
      <c r="U162" s="112">
        <v>0</v>
      </c>
      <c r="V162" s="112">
        <v>0</v>
      </c>
      <c r="W162" s="112">
        <v>0</v>
      </c>
    </row>
    <row r="163" spans="1:23">
      <c r="A163" s="112" t="str">
        <v>1712.TW</v>
      </c>
      <c r="B163" s="112">
        <v>2.5499999999999998</v>
      </c>
      <c r="C163" s="112">
        <v>0.246</v>
      </c>
      <c r="D163" s="112">
        <v>27.635135999999999</v>
      </c>
      <c r="E163" s="112">
        <v>0.12275999999999999</v>
      </c>
      <c r="F163" s="112">
        <v>5.21E-2</v>
      </c>
      <c r="G163" s="112">
        <v>0.27205000000000001</v>
      </c>
      <c r="H163" s="112">
        <v>6.5140000000000003E-2</v>
      </c>
      <c r="I163" s="112">
        <v>16.039217000000001</v>
      </c>
      <c r="J163" s="112">
        <v>2.0225499</v>
      </c>
      <c r="K163" s="112">
        <v>45.453000000000003</v>
      </c>
      <c r="L163" s="112">
        <v>0</v>
      </c>
      <c r="M163" s="112">
        <v>0</v>
      </c>
      <c r="N163" s="112">
        <v>0</v>
      </c>
      <c r="O163" s="112">
        <v>0</v>
      </c>
      <c r="P163" s="112">
        <v>0</v>
      </c>
      <c r="Q163" s="112">
        <v>0</v>
      </c>
      <c r="R163" s="112">
        <v>0</v>
      </c>
      <c r="S163" s="112">
        <v>0</v>
      </c>
      <c r="T163" s="112">
        <v>0</v>
      </c>
      <c r="U163" s="112">
        <v>0</v>
      </c>
      <c r="V163" s="112">
        <v>0</v>
      </c>
      <c r="W163" s="112">
        <v>0</v>
      </c>
    </row>
    <row r="164" spans="1:23" hidden="1">
      <c r="A164" s="112" t="str">
        <v>1713.TW</v>
      </c>
      <c r="B164" s="112">
        <v>2.13</v>
      </c>
      <c r="C164" s="112">
        <v>9.9000000000000005E-2</v>
      </c>
      <c r="D164" s="112">
        <v>0</v>
      </c>
      <c r="E164" s="112">
        <v>0.14185001</v>
      </c>
      <c r="F164" s="112">
        <v>-1.171E-2</v>
      </c>
      <c r="G164" s="112">
        <v>5.1269996999999998E-2</v>
      </c>
      <c r="H164" s="112">
        <v>-0.16829</v>
      </c>
      <c r="I164" s="112">
        <v>22.629107000000001</v>
      </c>
      <c r="J164" s="112">
        <v>2.6171471999999998</v>
      </c>
      <c r="K164" s="112">
        <v>2.97</v>
      </c>
      <c r="L164" s="112">
        <v>0</v>
      </c>
      <c r="M164" s="112">
        <v>0</v>
      </c>
      <c r="N164" s="112">
        <v>0</v>
      </c>
      <c r="O164" s="112">
        <v>0</v>
      </c>
      <c r="P164" s="112">
        <v>0</v>
      </c>
      <c r="Q164" s="112">
        <v>0</v>
      </c>
      <c r="R164" s="112">
        <v>0</v>
      </c>
      <c r="S164" s="112">
        <v>0</v>
      </c>
      <c r="T164" s="112">
        <v>0</v>
      </c>
      <c r="U164" s="112">
        <v>0</v>
      </c>
      <c r="V164" s="112">
        <v>0</v>
      </c>
      <c r="W164" s="112">
        <v>0</v>
      </c>
    </row>
    <row r="165" spans="1:23" hidden="1">
      <c r="A165" s="112" t="str">
        <v>1714.TW</v>
      </c>
      <c r="B165" s="112">
        <v>0.74</v>
      </c>
      <c r="C165" s="112">
        <v>0.51100000000000001</v>
      </c>
      <c r="D165" s="112">
        <v>0</v>
      </c>
      <c r="E165" s="112">
        <v>5.3990003000000002E-2</v>
      </c>
      <c r="F165" s="112">
        <v>2.1089999000000002E-2</v>
      </c>
      <c r="G165" s="112">
        <v>9.4440006000000007E-2</v>
      </c>
      <c r="H165" s="112">
        <v>4.6260000000000003E-2</v>
      </c>
      <c r="I165" s="112">
        <v>13.270269000000001</v>
      </c>
      <c r="J165" s="112">
        <v>0.81358739999999996</v>
      </c>
      <c r="K165" s="112">
        <v>20.158000000000001</v>
      </c>
      <c r="L165" s="112">
        <v>0</v>
      </c>
      <c r="M165" s="112">
        <v>0</v>
      </c>
      <c r="N165" s="112">
        <v>0</v>
      </c>
      <c r="O165" s="112">
        <v>0</v>
      </c>
      <c r="P165" s="112">
        <v>0</v>
      </c>
      <c r="Q165" s="112">
        <v>0</v>
      </c>
      <c r="R165" s="112">
        <v>0</v>
      </c>
      <c r="S165" s="112">
        <v>0</v>
      </c>
      <c r="T165" s="112">
        <v>0</v>
      </c>
      <c r="U165" s="112">
        <v>0</v>
      </c>
      <c r="V165" s="112">
        <v>0</v>
      </c>
      <c r="W165" s="112">
        <v>0</v>
      </c>
    </row>
    <row r="166" spans="1:23">
      <c r="A166" s="112" t="str">
        <v>1717.TW</v>
      </c>
      <c r="B166" s="112">
        <v>1.53</v>
      </c>
      <c r="C166" s="112">
        <v>0</v>
      </c>
      <c r="D166" s="112">
        <v>20.324674999999999</v>
      </c>
      <c r="E166" s="112">
        <v>7.281E-2</v>
      </c>
      <c r="F166" s="112">
        <v>2.4109999999999999E-2</v>
      </c>
      <c r="G166" s="112">
        <v>0.20051000999999999</v>
      </c>
      <c r="H166" s="112">
        <v>6.0819999999999999E-2</v>
      </c>
      <c r="I166" s="112">
        <v>20.457515999999998</v>
      </c>
      <c r="J166" s="112">
        <v>1.4372962</v>
      </c>
      <c r="K166" s="112">
        <v>36.149000000000001</v>
      </c>
      <c r="L166" s="112">
        <v>0</v>
      </c>
      <c r="M166" s="112">
        <v>0</v>
      </c>
      <c r="N166" s="112">
        <v>0</v>
      </c>
      <c r="O166" s="112">
        <v>0</v>
      </c>
      <c r="P166" s="112">
        <v>0</v>
      </c>
      <c r="Q166" s="112">
        <v>0</v>
      </c>
      <c r="R166" s="112">
        <v>0</v>
      </c>
      <c r="S166" s="112">
        <v>0</v>
      </c>
      <c r="T166" s="112">
        <v>0</v>
      </c>
      <c r="U166" s="112">
        <v>0</v>
      </c>
      <c r="V166" s="112">
        <v>0</v>
      </c>
      <c r="W166" s="112">
        <v>0</v>
      </c>
    </row>
    <row r="167" spans="1:23">
      <c r="A167" s="112" t="str">
        <v>1718.TW</v>
      </c>
      <c r="B167" s="112">
        <v>-0.83</v>
      </c>
      <c r="C167" s="112">
        <v>0</v>
      </c>
      <c r="D167" s="112">
        <v>0</v>
      </c>
      <c r="E167" s="112">
        <v>5.7779997999999999E-2</v>
      </c>
      <c r="F167" s="112">
        <v>1.286E-2</v>
      </c>
      <c r="G167" s="112">
        <v>0.72163003999999997</v>
      </c>
      <c r="H167" s="112">
        <v>0.54056000000000004</v>
      </c>
      <c r="I167" s="112">
        <v>0</v>
      </c>
      <c r="J167" s="112">
        <v>0.41763460000000002</v>
      </c>
      <c r="K167" s="112">
        <v>30.687999999999999</v>
      </c>
      <c r="L167" s="112">
        <v>0</v>
      </c>
      <c r="M167" s="112">
        <v>0</v>
      </c>
      <c r="N167" s="112">
        <v>0</v>
      </c>
      <c r="O167" s="112">
        <v>0</v>
      </c>
      <c r="P167" s="112">
        <v>0</v>
      </c>
      <c r="Q167" s="112">
        <v>0</v>
      </c>
      <c r="R167" s="112">
        <v>0</v>
      </c>
      <c r="S167" s="112">
        <v>0</v>
      </c>
      <c r="T167" s="112">
        <v>0</v>
      </c>
      <c r="U167" s="112">
        <v>0</v>
      </c>
      <c r="V167" s="112">
        <v>0</v>
      </c>
      <c r="W167" s="112">
        <v>0</v>
      </c>
    </row>
    <row r="168" spans="1:23" hidden="1">
      <c r="A168" s="112" t="str">
        <v>1720.TW</v>
      </c>
      <c r="B168" s="112">
        <v>4.74</v>
      </c>
      <c r="C168" s="112">
        <v>0.14299999999999999</v>
      </c>
      <c r="D168" s="112">
        <v>13.955823000000001</v>
      </c>
      <c r="E168" s="112">
        <v>0.14871000000000001</v>
      </c>
      <c r="F168" s="112">
        <v>7.1059999999999998E-2</v>
      </c>
      <c r="G168" s="112">
        <v>0.43678</v>
      </c>
      <c r="H168" s="112">
        <v>0.19281000000000001</v>
      </c>
      <c r="I168" s="112">
        <v>14.662447999999999</v>
      </c>
      <c r="J168" s="112">
        <v>2.3436973000000001</v>
      </c>
      <c r="K168" s="112">
        <v>34.917999999999999</v>
      </c>
      <c r="L168" s="112">
        <v>0</v>
      </c>
      <c r="M168" s="112">
        <v>0</v>
      </c>
      <c r="N168" s="112">
        <v>0</v>
      </c>
      <c r="O168" s="112">
        <v>0</v>
      </c>
      <c r="P168" s="112">
        <v>0</v>
      </c>
      <c r="Q168" s="112">
        <v>0</v>
      </c>
      <c r="R168" s="112">
        <v>0</v>
      </c>
      <c r="S168" s="112">
        <v>0</v>
      </c>
      <c r="T168" s="112">
        <v>0</v>
      </c>
      <c r="U168" s="112">
        <v>0</v>
      </c>
      <c r="V168" s="112">
        <v>0</v>
      </c>
      <c r="W168" s="112">
        <v>0</v>
      </c>
    </row>
    <row r="169" spans="1:23">
      <c r="A169" s="112" t="str">
        <v>1721.TW</v>
      </c>
      <c r="B169" s="112">
        <v>-1.64</v>
      </c>
      <c r="C169" s="112">
        <v>0.51400000000000001</v>
      </c>
      <c r="D169" s="112">
        <v>0</v>
      </c>
      <c r="E169" s="112">
        <v>-0.123380005</v>
      </c>
      <c r="F169" s="112">
        <v>-4.1100003000000003E-2</v>
      </c>
      <c r="G169" s="112">
        <v>-2.8490000000000001E-2</v>
      </c>
      <c r="H169" s="112">
        <v>-1.7819999E-2</v>
      </c>
      <c r="I169" s="112">
        <v>0</v>
      </c>
      <c r="J169" s="112">
        <v>1.3333333999999999</v>
      </c>
      <c r="K169" s="112">
        <v>11.821999999999999</v>
      </c>
      <c r="L169" s="112">
        <v>0</v>
      </c>
      <c r="M169" s="112">
        <v>0</v>
      </c>
      <c r="N169" s="112">
        <v>0</v>
      </c>
      <c r="O169" s="112">
        <v>0</v>
      </c>
      <c r="P169" s="112">
        <v>0</v>
      </c>
      <c r="Q169" s="112">
        <v>0</v>
      </c>
      <c r="R169" s="112">
        <v>0</v>
      </c>
      <c r="S169" s="112">
        <v>0</v>
      </c>
      <c r="T169" s="112">
        <v>0</v>
      </c>
      <c r="U169" s="112">
        <v>0</v>
      </c>
      <c r="V169" s="112">
        <v>0</v>
      </c>
      <c r="W169" s="112">
        <v>0</v>
      </c>
    </row>
    <row r="170" spans="1:23" hidden="1">
      <c r="A170" s="112" t="str">
        <v>1722.TW</v>
      </c>
      <c r="B170" s="112">
        <v>3.8</v>
      </c>
      <c r="C170" s="112">
        <v>0.42799999999999999</v>
      </c>
      <c r="D170" s="112">
        <v>21.718212000000001</v>
      </c>
      <c r="E170" s="112">
        <v>7.2709999999999997E-2</v>
      </c>
      <c r="F170" s="112">
        <v>2.1240002000000001E-2</v>
      </c>
      <c r="G170" s="112">
        <v>0.27427000000000001</v>
      </c>
      <c r="H170" s="112">
        <v>7.016E-2</v>
      </c>
      <c r="I170" s="112">
        <v>16.631578000000001</v>
      </c>
      <c r="J170" s="112">
        <v>1.1314607999999999</v>
      </c>
      <c r="K170" s="112">
        <v>15.321</v>
      </c>
      <c r="L170" s="112">
        <v>0</v>
      </c>
      <c r="M170" s="112">
        <v>0</v>
      </c>
      <c r="N170" s="112">
        <v>0</v>
      </c>
      <c r="O170" s="112">
        <v>0</v>
      </c>
      <c r="P170" s="112">
        <v>0</v>
      </c>
      <c r="Q170" s="112">
        <v>0</v>
      </c>
      <c r="R170" s="112">
        <v>0</v>
      </c>
      <c r="S170" s="112">
        <v>0</v>
      </c>
      <c r="T170" s="112">
        <v>0</v>
      </c>
      <c r="U170" s="112">
        <v>0</v>
      </c>
      <c r="V170" s="112">
        <v>0</v>
      </c>
      <c r="W170" s="112">
        <v>0</v>
      </c>
    </row>
    <row r="171" spans="1:23" hidden="1">
      <c r="A171" s="112" t="str">
        <v>1723.TW</v>
      </c>
      <c r="B171" s="112">
        <v>5.96</v>
      </c>
      <c r="C171" s="112">
        <v>0.47699999999999998</v>
      </c>
      <c r="D171" s="112">
        <v>18.02233</v>
      </c>
      <c r="E171" s="112">
        <v>0.16455998999999999</v>
      </c>
      <c r="F171" s="112">
        <v>8.0620005999999994E-2</v>
      </c>
      <c r="G171" s="112">
        <v>0.25636998</v>
      </c>
      <c r="H171" s="112">
        <v>0.16047001</v>
      </c>
      <c r="I171" s="112">
        <v>18.959731999999999</v>
      </c>
      <c r="J171" s="112">
        <v>3.1291536999999998</v>
      </c>
      <c r="K171" s="112">
        <v>33.494999999999997</v>
      </c>
      <c r="L171" s="112">
        <v>0</v>
      </c>
      <c r="M171" s="112">
        <v>0</v>
      </c>
      <c r="N171" s="112">
        <v>0</v>
      </c>
      <c r="O171" s="112">
        <v>0</v>
      </c>
      <c r="P171" s="112">
        <v>0</v>
      </c>
      <c r="Q171" s="112">
        <v>0</v>
      </c>
      <c r="R171" s="112">
        <v>0</v>
      </c>
      <c r="S171" s="112">
        <v>0</v>
      </c>
      <c r="T171" s="112">
        <v>0</v>
      </c>
      <c r="U171" s="112">
        <v>0</v>
      </c>
      <c r="V171" s="112">
        <v>0</v>
      </c>
      <c r="W171" s="112">
        <v>0</v>
      </c>
    </row>
    <row r="172" spans="1:23" hidden="1">
      <c r="A172" s="112" t="str">
        <v>1725.TW</v>
      </c>
      <c r="B172" s="112">
        <v>1.24</v>
      </c>
      <c r="C172" s="112">
        <v>0.59899999999999998</v>
      </c>
      <c r="D172" s="112">
        <v>0</v>
      </c>
      <c r="E172" s="112">
        <v>4.5739996999999998E-2</v>
      </c>
      <c r="F172" s="112">
        <v>1.3780001E-2</v>
      </c>
      <c r="G172" s="112">
        <v>5.0560000000000001E-2</v>
      </c>
      <c r="H172" s="112">
        <v>1.8079999999999999E-2</v>
      </c>
      <c r="I172" s="112">
        <v>37.5</v>
      </c>
      <c r="J172" s="112">
        <v>1.8437015999999999</v>
      </c>
      <c r="K172" s="112">
        <v>41.234999999999999</v>
      </c>
      <c r="L172" s="112">
        <v>0</v>
      </c>
      <c r="M172" s="112">
        <v>0</v>
      </c>
      <c r="N172" s="112">
        <v>0</v>
      </c>
      <c r="O172" s="112">
        <v>0</v>
      </c>
      <c r="P172" s="112">
        <v>0</v>
      </c>
      <c r="Q172" s="112">
        <v>0</v>
      </c>
      <c r="R172" s="112">
        <v>0</v>
      </c>
      <c r="S172" s="112">
        <v>0</v>
      </c>
      <c r="T172" s="112">
        <v>0</v>
      </c>
      <c r="U172" s="112">
        <v>0</v>
      </c>
      <c r="V172" s="112">
        <v>0</v>
      </c>
      <c r="W172" s="112">
        <v>0</v>
      </c>
    </row>
    <row r="173" spans="1:23" hidden="1">
      <c r="A173" s="112" t="str">
        <v>1726.TW</v>
      </c>
      <c r="B173" s="112">
        <v>5.09</v>
      </c>
      <c r="C173" s="112">
        <v>0</v>
      </c>
      <c r="D173" s="112">
        <v>0</v>
      </c>
      <c r="E173" s="112">
        <v>8.5870000000000002E-2</v>
      </c>
      <c r="F173" s="112">
        <v>5.1400000000000001E-2</v>
      </c>
      <c r="G173" s="112">
        <v>0.25011</v>
      </c>
      <c r="H173" s="112">
        <v>0.10131999999999999</v>
      </c>
      <c r="I173" s="112">
        <v>16.20825</v>
      </c>
      <c r="J173" s="112">
        <v>1.3666180000000001</v>
      </c>
      <c r="K173" s="112">
        <v>57.731000000000002</v>
      </c>
      <c r="L173" s="112">
        <v>0</v>
      </c>
      <c r="M173" s="112">
        <v>0</v>
      </c>
      <c r="N173" s="112">
        <v>0</v>
      </c>
      <c r="O173" s="112">
        <v>0</v>
      </c>
      <c r="P173" s="112">
        <v>0</v>
      </c>
      <c r="Q173" s="112">
        <v>0</v>
      </c>
      <c r="R173" s="112">
        <v>0</v>
      </c>
      <c r="S173" s="112">
        <v>0</v>
      </c>
      <c r="T173" s="112">
        <v>0</v>
      </c>
      <c r="U173" s="112">
        <v>0</v>
      </c>
      <c r="V173" s="112">
        <v>0</v>
      </c>
      <c r="W173" s="112">
        <v>0</v>
      </c>
    </row>
    <row r="174" spans="1:23" hidden="1">
      <c r="A174" s="112" t="str">
        <v>1727.TW</v>
      </c>
      <c r="B174" s="112">
        <v>0.16</v>
      </c>
      <c r="C174" s="112">
        <v>0.82399999999999995</v>
      </c>
      <c r="D174" s="112">
        <v>0</v>
      </c>
      <c r="E174" s="112">
        <v>1.09399995E-2</v>
      </c>
      <c r="F174" s="112">
        <v>6.7000003999999997E-4</v>
      </c>
      <c r="G174" s="112">
        <v>0.11178</v>
      </c>
      <c r="H174" s="112">
        <v>-2.5190001E-2</v>
      </c>
      <c r="I174" s="112">
        <v>181.25</v>
      </c>
      <c r="J174" s="112">
        <v>1.8660318</v>
      </c>
      <c r="K174" s="112">
        <v>15.227</v>
      </c>
      <c r="L174" s="112">
        <v>0</v>
      </c>
      <c r="M174" s="112">
        <v>0</v>
      </c>
      <c r="N174" s="112">
        <v>0</v>
      </c>
      <c r="O174" s="112">
        <v>0</v>
      </c>
      <c r="P174" s="112">
        <v>0</v>
      </c>
      <c r="Q174" s="112">
        <v>0</v>
      </c>
      <c r="R174" s="112">
        <v>0</v>
      </c>
      <c r="S174" s="112">
        <v>0</v>
      </c>
      <c r="T174" s="112">
        <v>0</v>
      </c>
      <c r="U174" s="112">
        <v>0</v>
      </c>
      <c r="V174" s="112">
        <v>0</v>
      </c>
      <c r="W174" s="112">
        <v>0</v>
      </c>
    </row>
    <row r="175" spans="1:23">
      <c r="A175" s="112" t="str">
        <v>1730.TW</v>
      </c>
      <c r="B175" s="112">
        <v>3.31</v>
      </c>
      <c r="C175" s="112">
        <v>0.27900000000000003</v>
      </c>
      <c r="D175" s="112">
        <v>0</v>
      </c>
      <c r="E175" s="112">
        <v>0.13383001</v>
      </c>
      <c r="F175" s="112">
        <v>7.3139999999999997E-2</v>
      </c>
      <c r="G175" s="112">
        <v>0.47397998000000002</v>
      </c>
      <c r="H175" s="112">
        <v>0.11521000000000001</v>
      </c>
      <c r="I175" s="112">
        <v>17.069486999999999</v>
      </c>
      <c r="J175" s="112">
        <v>1.9425152999999999</v>
      </c>
      <c r="K175" s="112">
        <v>41.374000000000002</v>
      </c>
      <c r="L175" s="112">
        <v>0</v>
      </c>
      <c r="M175" s="112">
        <v>0</v>
      </c>
      <c r="N175" s="112">
        <v>0</v>
      </c>
      <c r="O175" s="112">
        <v>0</v>
      </c>
      <c r="P175" s="112">
        <v>0</v>
      </c>
      <c r="Q175" s="112">
        <v>0</v>
      </c>
      <c r="R175" s="112">
        <v>0</v>
      </c>
      <c r="S175" s="112">
        <v>0</v>
      </c>
      <c r="T175" s="112">
        <v>0</v>
      </c>
      <c r="U175" s="112">
        <v>0</v>
      </c>
      <c r="V175" s="112">
        <v>0</v>
      </c>
      <c r="W175" s="112">
        <v>0</v>
      </c>
    </row>
    <row r="176" spans="1:23" hidden="1">
      <c r="A176" s="112" t="str">
        <v>1731.TW</v>
      </c>
      <c r="B176" s="112">
        <v>1.3</v>
      </c>
      <c r="C176" s="112">
        <v>0.36799999999999999</v>
      </c>
      <c r="D176" s="112">
        <v>22.636361999999998</v>
      </c>
      <c r="E176" s="112">
        <v>8.3830009999999996E-2</v>
      </c>
      <c r="F176" s="112">
        <v>4.5379999999999997E-2</v>
      </c>
      <c r="G176" s="112">
        <v>0.65683997000000005</v>
      </c>
      <c r="H176" s="112">
        <v>0.11251</v>
      </c>
      <c r="I176" s="112">
        <v>19.153846999999999</v>
      </c>
      <c r="J176" s="112">
        <v>1.6245841000000001</v>
      </c>
      <c r="K176" s="112">
        <v>9.7859999999999996</v>
      </c>
      <c r="L176" s="112">
        <v>0</v>
      </c>
      <c r="M176" s="112">
        <v>0</v>
      </c>
      <c r="N176" s="112">
        <v>0</v>
      </c>
      <c r="O176" s="112">
        <v>0</v>
      </c>
      <c r="P176" s="112">
        <v>0</v>
      </c>
      <c r="Q176" s="112">
        <v>0</v>
      </c>
      <c r="R176" s="112">
        <v>0</v>
      </c>
      <c r="S176" s="112">
        <v>0</v>
      </c>
      <c r="T176" s="112">
        <v>0</v>
      </c>
      <c r="U176" s="112">
        <v>0</v>
      </c>
      <c r="V176" s="112">
        <v>0</v>
      </c>
      <c r="W176" s="112">
        <v>0</v>
      </c>
    </row>
    <row r="177" spans="1:23" hidden="1">
      <c r="A177" s="112" t="str">
        <v>1732.TW</v>
      </c>
      <c r="B177" s="112">
        <v>0.02</v>
      </c>
      <c r="C177" s="112">
        <v>0.19900000000000001</v>
      </c>
      <c r="D177" s="112">
        <v>0</v>
      </c>
      <c r="E177" s="112">
        <v>-1.2630000000000001E-2</v>
      </c>
      <c r="F177" s="112">
        <v>-6.7799999999999996E-3</v>
      </c>
      <c r="G177" s="112">
        <v>0.38838001999999999</v>
      </c>
      <c r="H177" s="112">
        <v>-2.4389998999999999E-2</v>
      </c>
      <c r="I177" s="112">
        <v>1455</v>
      </c>
      <c r="J177" s="112">
        <v>2.5898897999999999</v>
      </c>
      <c r="K177" s="112">
        <v>13.058999999999999</v>
      </c>
      <c r="L177" s="112">
        <v>0</v>
      </c>
      <c r="M177" s="112">
        <v>0</v>
      </c>
      <c r="N177" s="112">
        <v>0</v>
      </c>
      <c r="O177" s="112">
        <v>0</v>
      </c>
      <c r="P177" s="112">
        <v>0</v>
      </c>
      <c r="Q177" s="112">
        <v>0</v>
      </c>
      <c r="R177" s="112">
        <v>0</v>
      </c>
      <c r="S177" s="112">
        <v>0</v>
      </c>
      <c r="T177" s="112">
        <v>0</v>
      </c>
      <c r="U177" s="112">
        <v>0</v>
      </c>
      <c r="V177" s="112">
        <v>0</v>
      </c>
      <c r="W177" s="112">
        <v>0</v>
      </c>
    </row>
    <row r="178" spans="1:23" hidden="1">
      <c r="A178" s="112" t="str">
        <v>1733.TW</v>
      </c>
      <c r="B178" s="112">
        <v>1.08</v>
      </c>
      <c r="C178" s="112">
        <v>0.42099999999999999</v>
      </c>
      <c r="D178" s="112">
        <v>17.25131</v>
      </c>
      <c r="E178" s="112">
        <v>6.4019999999999994E-2</v>
      </c>
      <c r="F178" s="112">
        <v>3.6819999999999999E-2</v>
      </c>
      <c r="G178" s="112">
        <v>0.31679000000000002</v>
      </c>
      <c r="H178" s="112">
        <v>9.3439995999999997E-2</v>
      </c>
      <c r="I178" s="112">
        <v>30.509257999999999</v>
      </c>
      <c r="J178" s="112">
        <v>1.8333056000000001</v>
      </c>
      <c r="K178" s="112">
        <v>16.774000000000001</v>
      </c>
      <c r="L178" s="112">
        <v>0</v>
      </c>
      <c r="M178" s="112">
        <v>0</v>
      </c>
      <c r="N178" s="112">
        <v>0</v>
      </c>
      <c r="O178" s="112">
        <v>0</v>
      </c>
      <c r="P178" s="112">
        <v>0</v>
      </c>
      <c r="Q178" s="112">
        <v>0</v>
      </c>
      <c r="R178" s="112">
        <v>0</v>
      </c>
      <c r="S178" s="112">
        <v>0</v>
      </c>
      <c r="T178" s="112">
        <v>0</v>
      </c>
      <c r="U178" s="112">
        <v>0</v>
      </c>
      <c r="V178" s="112">
        <v>0</v>
      </c>
      <c r="W178" s="112">
        <v>0</v>
      </c>
    </row>
    <row r="179" spans="1:23" hidden="1">
      <c r="A179" s="112" t="str">
        <v>1734.TW</v>
      </c>
      <c r="B179" s="112">
        <v>2.41</v>
      </c>
      <c r="C179" s="112">
        <v>0.67400000000000004</v>
      </c>
      <c r="D179" s="112">
        <v>0</v>
      </c>
      <c r="E179" s="112">
        <v>0.10786999999999999</v>
      </c>
      <c r="F179" s="112">
        <v>2.9020000000000001E-2</v>
      </c>
      <c r="G179" s="112">
        <v>0.36919999999999997</v>
      </c>
      <c r="H179" s="112">
        <v>0.15303998999999999</v>
      </c>
      <c r="I179" s="112">
        <v>15.248962000000001</v>
      </c>
      <c r="J179" s="112">
        <v>1.98939</v>
      </c>
      <c r="K179" s="112">
        <v>17.666</v>
      </c>
      <c r="L179" s="112">
        <v>0</v>
      </c>
      <c r="M179" s="112">
        <v>0</v>
      </c>
      <c r="N179" s="112">
        <v>0</v>
      </c>
      <c r="O179" s="112">
        <v>0</v>
      </c>
      <c r="P179" s="112">
        <v>0</v>
      </c>
      <c r="Q179" s="112">
        <v>0</v>
      </c>
      <c r="R179" s="112">
        <v>0</v>
      </c>
      <c r="S179" s="112">
        <v>0</v>
      </c>
      <c r="T179" s="112">
        <v>0</v>
      </c>
      <c r="U179" s="112">
        <v>0</v>
      </c>
      <c r="V179" s="112">
        <v>0</v>
      </c>
      <c r="W179" s="112">
        <v>0</v>
      </c>
    </row>
    <row r="180" spans="1:23" hidden="1">
      <c r="A180" s="112" t="str">
        <v>1735.TW</v>
      </c>
      <c r="B180" s="112">
        <v>0.84</v>
      </c>
      <c r="C180" s="112">
        <v>0.217</v>
      </c>
      <c r="D180" s="112">
        <v>20.465116999999999</v>
      </c>
      <c r="E180" s="112">
        <v>5.0259999999999999E-2</v>
      </c>
      <c r="F180" s="112">
        <v>1.711E-2</v>
      </c>
      <c r="G180" s="112">
        <v>0.18579000000000001</v>
      </c>
      <c r="H180" s="112">
        <v>5.9880000000000003E-2</v>
      </c>
      <c r="I180" s="112">
        <v>20.952380999999999</v>
      </c>
      <c r="J180" s="112">
        <v>1.1679607999999999</v>
      </c>
      <c r="K180" s="112">
        <v>23.821000000000002</v>
      </c>
      <c r="L180" s="112">
        <v>0</v>
      </c>
      <c r="M180" s="112">
        <v>0</v>
      </c>
      <c r="N180" s="112">
        <v>0</v>
      </c>
      <c r="O180" s="112">
        <v>0</v>
      </c>
      <c r="P180" s="112">
        <v>0</v>
      </c>
      <c r="Q180" s="112">
        <v>0</v>
      </c>
      <c r="R180" s="112">
        <v>0</v>
      </c>
      <c r="S180" s="112">
        <v>0</v>
      </c>
      <c r="T180" s="112">
        <v>0</v>
      </c>
      <c r="U180" s="112">
        <v>0</v>
      </c>
      <c r="V180" s="112">
        <v>0</v>
      </c>
      <c r="W180" s="112">
        <v>0</v>
      </c>
    </row>
    <row r="181" spans="1:23" hidden="1">
      <c r="A181" s="112" t="str">
        <v>1736.TW</v>
      </c>
      <c r="B181" s="112">
        <v>4.0199999999999996</v>
      </c>
      <c r="C181" s="112">
        <v>0</v>
      </c>
      <c r="D181" s="112">
        <v>29.288136000000002</v>
      </c>
      <c r="E181" s="112">
        <v>0.13340001000000001</v>
      </c>
      <c r="F181" s="112">
        <v>2.6370000000000001E-2</v>
      </c>
      <c r="G181" s="112">
        <v>0.4909</v>
      </c>
      <c r="H181" s="112">
        <v>-4.1339997000000003E-2</v>
      </c>
      <c r="I181" s="112">
        <v>21.492538</v>
      </c>
      <c r="J181" s="112">
        <v>2.750016</v>
      </c>
      <c r="K181" s="112">
        <v>129.20599999999999</v>
      </c>
      <c r="L181" s="112">
        <v>0</v>
      </c>
      <c r="M181" s="112">
        <v>0</v>
      </c>
      <c r="N181" s="112">
        <v>0</v>
      </c>
      <c r="O181" s="112">
        <v>0</v>
      </c>
      <c r="P181" s="112">
        <v>0</v>
      </c>
      <c r="Q181" s="112">
        <v>0</v>
      </c>
      <c r="R181" s="112">
        <v>0</v>
      </c>
      <c r="S181" s="112">
        <v>0</v>
      </c>
      <c r="T181" s="112">
        <v>0</v>
      </c>
      <c r="U181" s="112">
        <v>0</v>
      </c>
      <c r="V181" s="112">
        <v>0</v>
      </c>
      <c r="W181" s="112">
        <v>0</v>
      </c>
    </row>
    <row r="182" spans="1:23" hidden="1">
      <c r="A182" s="112" t="str">
        <v>1737.TW</v>
      </c>
      <c r="B182" s="112">
        <v>1.48</v>
      </c>
      <c r="C182" s="112">
        <v>0</v>
      </c>
      <c r="D182" s="112">
        <v>0</v>
      </c>
      <c r="E182" s="112">
        <v>2.9610000000000001E-2</v>
      </c>
      <c r="F182" s="112">
        <v>2.4979999999999999E-2</v>
      </c>
      <c r="G182" s="112">
        <v>0.17385</v>
      </c>
      <c r="H182" s="112">
        <v>2.9360002E-2</v>
      </c>
      <c r="I182" s="112">
        <v>23.074325999999999</v>
      </c>
      <c r="J182" s="112">
        <v>1.0393524000000001</v>
      </c>
      <c r="K182" s="112">
        <v>36.262999999999998</v>
      </c>
      <c r="L182" s="112">
        <v>0</v>
      </c>
      <c r="M182" s="112">
        <v>0</v>
      </c>
      <c r="N182" s="112">
        <v>0</v>
      </c>
      <c r="O182" s="112">
        <v>0</v>
      </c>
      <c r="P182" s="112">
        <v>0</v>
      </c>
      <c r="Q182" s="112">
        <v>0</v>
      </c>
      <c r="R182" s="112">
        <v>0</v>
      </c>
      <c r="S182" s="112">
        <v>0</v>
      </c>
      <c r="T182" s="112">
        <v>0</v>
      </c>
      <c r="U182" s="112">
        <v>0</v>
      </c>
      <c r="V182" s="112">
        <v>0</v>
      </c>
      <c r="W182" s="112">
        <v>0</v>
      </c>
    </row>
    <row r="183" spans="1:23" hidden="1">
      <c r="A183" s="112" t="str">
        <v>1752.TW</v>
      </c>
      <c r="B183" s="112">
        <v>1.57</v>
      </c>
      <c r="C183" s="112">
        <v>0</v>
      </c>
      <c r="D183" s="112">
        <v>17.275642000000001</v>
      </c>
      <c r="E183" s="112">
        <v>6.7220000000000002E-2</v>
      </c>
      <c r="F183" s="112">
        <v>3.875E-2</v>
      </c>
      <c r="G183" s="112">
        <v>0.34361000000000003</v>
      </c>
      <c r="H183" s="112">
        <v>0.12291000000000001</v>
      </c>
      <c r="I183" s="112">
        <v>34.331209999999999</v>
      </c>
      <c r="J183" s="112">
        <v>2.4481084000000002</v>
      </c>
      <c r="K183" s="112">
        <v>20.838000000000001</v>
      </c>
      <c r="L183" s="112">
        <v>0</v>
      </c>
      <c r="M183" s="112">
        <v>0</v>
      </c>
      <c r="N183" s="112">
        <v>0</v>
      </c>
      <c r="O183" s="112">
        <v>0</v>
      </c>
      <c r="P183" s="112">
        <v>0</v>
      </c>
      <c r="Q183" s="112">
        <v>0</v>
      </c>
      <c r="R183" s="112">
        <v>0</v>
      </c>
      <c r="S183" s="112">
        <v>0</v>
      </c>
      <c r="T183" s="112">
        <v>0</v>
      </c>
      <c r="U183" s="112">
        <v>0</v>
      </c>
      <c r="V183" s="112">
        <v>0</v>
      </c>
      <c r="W183" s="112">
        <v>0</v>
      </c>
    </row>
    <row r="184" spans="1:23" hidden="1">
      <c r="A184" s="112" t="str">
        <v>1760.TW</v>
      </c>
      <c r="B184" s="112">
        <v>1.1499999999999999</v>
      </c>
      <c r="C184" s="112">
        <v>0.24</v>
      </c>
      <c r="D184" s="112">
        <v>20.354906</v>
      </c>
      <c r="E184" s="112">
        <v>3.9419996999999998E-2</v>
      </c>
      <c r="F184" s="112">
        <v>3.0980000000000001E-2</v>
      </c>
      <c r="G184" s="112">
        <v>0.51778000000000002</v>
      </c>
      <c r="H184" s="112">
        <v>0.10813</v>
      </c>
      <c r="I184" s="112">
        <v>84.782610000000005</v>
      </c>
      <c r="J184" s="112">
        <v>4.3741589999999997</v>
      </c>
      <c r="K184" s="112">
        <v>21.949000000000002</v>
      </c>
      <c r="L184" s="112">
        <v>0</v>
      </c>
      <c r="M184" s="112">
        <v>0</v>
      </c>
      <c r="N184" s="112">
        <v>0</v>
      </c>
      <c r="O184" s="112">
        <v>0</v>
      </c>
      <c r="P184" s="112">
        <v>0</v>
      </c>
      <c r="Q184" s="112">
        <v>0</v>
      </c>
      <c r="R184" s="112">
        <v>0</v>
      </c>
      <c r="S184" s="112">
        <v>0</v>
      </c>
      <c r="T184" s="112">
        <v>0</v>
      </c>
      <c r="U184" s="112">
        <v>0</v>
      </c>
      <c r="V184" s="112">
        <v>0</v>
      </c>
      <c r="W184" s="112">
        <v>0</v>
      </c>
    </row>
    <row r="185" spans="1:23">
      <c r="A185" s="112" t="str">
        <v>1762.TW</v>
      </c>
      <c r="B185" s="112">
        <v>1.62</v>
      </c>
      <c r="C185" s="112">
        <v>0</v>
      </c>
      <c r="D185" s="112">
        <v>17.723880000000001</v>
      </c>
      <c r="E185" s="112">
        <v>3.7199999999999997E-2</v>
      </c>
      <c r="F185" s="112">
        <v>1.091E-2</v>
      </c>
      <c r="G185" s="112">
        <v>0.33438997999999998</v>
      </c>
      <c r="H185" s="112">
        <v>5.6929998000000002E-2</v>
      </c>
      <c r="I185" s="112">
        <v>29.320988</v>
      </c>
      <c r="J185" s="112">
        <v>1.0960103999999999</v>
      </c>
      <c r="K185" s="112">
        <v>20.251000000000001</v>
      </c>
      <c r="L185" s="112">
        <v>0</v>
      </c>
      <c r="M185" s="112">
        <v>0</v>
      </c>
      <c r="N185" s="112">
        <v>0</v>
      </c>
      <c r="O185" s="112">
        <v>0</v>
      </c>
      <c r="P185" s="112">
        <v>0</v>
      </c>
      <c r="Q185" s="112">
        <v>0</v>
      </c>
      <c r="R185" s="112">
        <v>0</v>
      </c>
      <c r="S185" s="112">
        <v>0</v>
      </c>
      <c r="T185" s="112">
        <v>0</v>
      </c>
      <c r="U185" s="112">
        <v>0</v>
      </c>
      <c r="V185" s="112">
        <v>0</v>
      </c>
      <c r="W185" s="112">
        <v>0</v>
      </c>
    </row>
    <row r="186" spans="1:23">
      <c r="A186" s="112" t="str">
        <v>1773.TW</v>
      </c>
      <c r="B186" s="112">
        <v>6.43</v>
      </c>
      <c r="C186" s="112">
        <v>0.81200000000000006</v>
      </c>
      <c r="D186" s="112">
        <v>0</v>
      </c>
      <c r="E186" s="112">
        <v>0.18856001</v>
      </c>
      <c r="F186" s="112">
        <v>8.2129999999999995E-2</v>
      </c>
      <c r="G186" s="112">
        <v>0.32027</v>
      </c>
      <c r="H186" s="112">
        <v>0.19601999000000001</v>
      </c>
      <c r="I186" s="112">
        <v>25.427682999999998</v>
      </c>
      <c r="J186" s="112">
        <v>4.6958469999999997</v>
      </c>
      <c r="K186" s="112">
        <v>39.411999999999999</v>
      </c>
      <c r="L186" s="112">
        <v>0</v>
      </c>
      <c r="M186" s="112">
        <v>0</v>
      </c>
      <c r="N186" s="112">
        <v>0</v>
      </c>
      <c r="O186" s="112">
        <v>0</v>
      </c>
      <c r="P186" s="112">
        <v>0</v>
      </c>
      <c r="Q186" s="112">
        <v>0</v>
      </c>
      <c r="R186" s="112">
        <v>0</v>
      </c>
      <c r="S186" s="112">
        <v>0</v>
      </c>
      <c r="T186" s="112">
        <v>0</v>
      </c>
      <c r="U186" s="112">
        <v>0</v>
      </c>
      <c r="V186" s="112">
        <v>0</v>
      </c>
      <c r="W186" s="112">
        <v>0</v>
      </c>
    </row>
    <row r="187" spans="1:23">
      <c r="A187" s="112" t="str">
        <v>1776.TW</v>
      </c>
      <c r="B187" s="112">
        <v>0.55000000000000004</v>
      </c>
      <c r="C187" s="112">
        <v>0.191</v>
      </c>
      <c r="D187" s="112">
        <v>14.335938000000001</v>
      </c>
      <c r="E187" s="112">
        <v>2.8490000000000001E-2</v>
      </c>
      <c r="F187" s="112">
        <v>4.4600000000000004E-3</v>
      </c>
      <c r="G187" s="112">
        <v>0.15237999999999999</v>
      </c>
      <c r="H187" s="112">
        <v>5.9359997999999997E-2</v>
      </c>
      <c r="I187" s="112">
        <v>33.363636</v>
      </c>
      <c r="J187" s="112">
        <v>1.253244</v>
      </c>
      <c r="K187" s="112">
        <v>18.189</v>
      </c>
      <c r="L187" s="112">
        <v>0</v>
      </c>
      <c r="M187" s="112">
        <v>0</v>
      </c>
      <c r="N187" s="112">
        <v>0</v>
      </c>
      <c r="O187" s="112">
        <v>0</v>
      </c>
      <c r="P187" s="112">
        <v>0</v>
      </c>
      <c r="Q187" s="112">
        <v>0</v>
      </c>
      <c r="R187" s="112">
        <v>0</v>
      </c>
      <c r="S187" s="112">
        <v>0</v>
      </c>
      <c r="T187" s="112">
        <v>0</v>
      </c>
      <c r="U187" s="112">
        <v>0</v>
      </c>
      <c r="V187" s="112">
        <v>0</v>
      </c>
      <c r="W187" s="112">
        <v>0</v>
      </c>
    </row>
    <row r="188" spans="1:23" hidden="1">
      <c r="A188" s="112" t="str">
        <v>1783.TW</v>
      </c>
      <c r="B188" s="112">
        <v>1.65</v>
      </c>
      <c r="C188" s="112">
        <v>0</v>
      </c>
      <c r="D188" s="112">
        <v>0</v>
      </c>
      <c r="E188" s="112">
        <v>0.11108</v>
      </c>
      <c r="F188" s="112">
        <v>5.7750000000000003E-2</v>
      </c>
      <c r="G188" s="112">
        <v>0.68489999999999995</v>
      </c>
      <c r="H188" s="112">
        <v>0.19941</v>
      </c>
      <c r="I188" s="112">
        <v>25.787877999999999</v>
      </c>
      <c r="J188" s="112">
        <v>2.7921779999999998</v>
      </c>
      <c r="K188" s="112">
        <v>6.7530000000000001</v>
      </c>
      <c r="L188" s="112">
        <v>0</v>
      </c>
      <c r="M188" s="112">
        <v>0</v>
      </c>
      <c r="N188" s="112">
        <v>0</v>
      </c>
      <c r="O188" s="112">
        <v>0</v>
      </c>
      <c r="P188" s="112">
        <v>0</v>
      </c>
      <c r="Q188" s="112">
        <v>0</v>
      </c>
      <c r="R188" s="112">
        <v>0</v>
      </c>
      <c r="S188" s="112">
        <v>0</v>
      </c>
      <c r="T188" s="112">
        <v>0</v>
      </c>
      <c r="U188" s="112">
        <v>0</v>
      </c>
      <c r="V188" s="112">
        <v>0</v>
      </c>
      <c r="W188" s="112">
        <v>0</v>
      </c>
    </row>
    <row r="189" spans="1:23" hidden="1">
      <c r="A189" s="112" t="str">
        <v>1786.TW</v>
      </c>
      <c r="B189" s="112">
        <v>2.65</v>
      </c>
      <c r="C189" s="112">
        <v>0.63600000000000001</v>
      </c>
      <c r="D189" s="112">
        <v>14.813153</v>
      </c>
      <c r="E189" s="112">
        <v>0.12639</v>
      </c>
      <c r="F189" s="112">
        <v>5.8799999999999998E-2</v>
      </c>
      <c r="G189" s="112">
        <v>0.74134003999999998</v>
      </c>
      <c r="H189" s="112">
        <v>0.24482999999999999</v>
      </c>
      <c r="I189" s="112">
        <v>37.396225000000001</v>
      </c>
      <c r="J189" s="112">
        <v>4.3723802999999997</v>
      </c>
      <c r="K189" s="112">
        <v>11.721</v>
      </c>
      <c r="L189" s="112">
        <v>0</v>
      </c>
      <c r="M189" s="112">
        <v>0</v>
      </c>
      <c r="N189" s="112">
        <v>0</v>
      </c>
      <c r="O189" s="112">
        <v>0</v>
      </c>
      <c r="P189" s="112">
        <v>0</v>
      </c>
      <c r="Q189" s="112">
        <v>0</v>
      </c>
      <c r="R189" s="112">
        <v>0</v>
      </c>
      <c r="S189" s="112">
        <v>0</v>
      </c>
      <c r="T189" s="112">
        <v>0</v>
      </c>
      <c r="U189" s="112">
        <v>0</v>
      </c>
      <c r="V189" s="112">
        <v>0</v>
      </c>
      <c r="W189" s="112">
        <v>0</v>
      </c>
    </row>
    <row r="190" spans="1:23" hidden="1">
      <c r="A190" s="112" t="str">
        <v>1789.TW</v>
      </c>
      <c r="B190" s="112">
        <v>0.49</v>
      </c>
      <c r="C190" s="112">
        <v>0.29799999999999999</v>
      </c>
      <c r="D190" s="112">
        <v>109.61539</v>
      </c>
      <c r="E190" s="112">
        <v>2.7579999000000001E-2</v>
      </c>
      <c r="F190" s="112">
        <v>1.6629999999999999E-2</v>
      </c>
      <c r="G190" s="112">
        <v>0.38166</v>
      </c>
      <c r="H190" s="112">
        <v>0.17058999999999999</v>
      </c>
      <c r="I190" s="112">
        <v>58.163265000000003</v>
      </c>
      <c r="J190" s="112">
        <v>2.1744105999999999</v>
      </c>
      <c r="K190" s="112">
        <v>4.0289999999999999</v>
      </c>
      <c r="L190" s="112">
        <v>0</v>
      </c>
      <c r="M190" s="112">
        <v>0</v>
      </c>
      <c r="N190" s="112">
        <v>0</v>
      </c>
      <c r="O190" s="112">
        <v>0</v>
      </c>
      <c r="P190" s="112">
        <v>0</v>
      </c>
      <c r="Q190" s="112">
        <v>0</v>
      </c>
      <c r="R190" s="112">
        <v>0</v>
      </c>
      <c r="S190" s="112">
        <v>0</v>
      </c>
      <c r="T190" s="112">
        <v>0</v>
      </c>
      <c r="U190" s="112">
        <v>0</v>
      </c>
      <c r="V190" s="112">
        <v>0</v>
      </c>
      <c r="W190" s="112">
        <v>0</v>
      </c>
    </row>
    <row r="191" spans="1:23" hidden="1">
      <c r="A191" s="112" t="str">
        <v>1795.TW</v>
      </c>
      <c r="B191" s="112">
        <v>15.06</v>
      </c>
      <c r="C191" s="112">
        <v>0.52200000000000002</v>
      </c>
      <c r="D191" s="112">
        <v>11.910829</v>
      </c>
      <c r="E191" s="112">
        <v>0.25278</v>
      </c>
      <c r="F191" s="112">
        <v>8.9969999999999994E-2</v>
      </c>
      <c r="G191" s="112">
        <v>0.53990000000000005</v>
      </c>
      <c r="H191" s="112">
        <v>0.29908000000000001</v>
      </c>
      <c r="I191" s="112">
        <v>18.625498</v>
      </c>
      <c r="J191" s="112">
        <v>4.3243660000000004</v>
      </c>
      <c r="K191" s="112">
        <v>63.627000000000002</v>
      </c>
      <c r="L191" s="112">
        <v>0</v>
      </c>
      <c r="M191" s="112">
        <v>0</v>
      </c>
      <c r="N191" s="112">
        <v>0</v>
      </c>
      <c r="O191" s="112">
        <v>0</v>
      </c>
      <c r="P191" s="112">
        <v>0</v>
      </c>
      <c r="Q191" s="112">
        <v>0</v>
      </c>
      <c r="R191" s="112">
        <v>0</v>
      </c>
      <c r="S191" s="112">
        <v>0</v>
      </c>
      <c r="T191" s="112">
        <v>0</v>
      </c>
      <c r="U191" s="112">
        <v>0</v>
      </c>
      <c r="V191" s="112">
        <v>0</v>
      </c>
      <c r="W191" s="112">
        <v>0</v>
      </c>
    </row>
    <row r="192" spans="1:23" hidden="1">
      <c r="A192" s="112" t="str">
        <v>1802.TW</v>
      </c>
      <c r="B192" s="112">
        <v>0.21</v>
      </c>
      <c r="C192" s="112">
        <v>0</v>
      </c>
      <c r="D192" s="112">
        <v>5.1339290000000002</v>
      </c>
      <c r="E192" s="112">
        <v>1.222E-2</v>
      </c>
      <c r="F192" s="112">
        <v>4.45E-3</v>
      </c>
      <c r="G192" s="112">
        <v>0.12443</v>
      </c>
      <c r="H192" s="112">
        <v>-8.7199990000000008E-3</v>
      </c>
      <c r="I192" s="112">
        <v>82.142859999999999</v>
      </c>
      <c r="J192" s="112">
        <v>1.0130968</v>
      </c>
      <c r="K192" s="112">
        <v>15.78</v>
      </c>
      <c r="L192" s="112">
        <v>0</v>
      </c>
      <c r="M192" s="112">
        <v>0</v>
      </c>
      <c r="N192" s="112">
        <v>0</v>
      </c>
      <c r="O192" s="112">
        <v>0</v>
      </c>
      <c r="P192" s="112">
        <v>0</v>
      </c>
      <c r="Q192" s="112">
        <v>0</v>
      </c>
      <c r="R192" s="112">
        <v>0</v>
      </c>
      <c r="S192" s="112">
        <v>0</v>
      </c>
      <c r="T192" s="112">
        <v>0</v>
      </c>
      <c r="U192" s="112">
        <v>0</v>
      </c>
      <c r="V192" s="112">
        <v>0</v>
      </c>
      <c r="W192" s="112">
        <v>0</v>
      </c>
    </row>
    <row r="193" spans="1:23" hidden="1">
      <c r="A193" s="112" t="str">
        <v>1805.TW</v>
      </c>
      <c r="B193" s="112">
        <v>-1.05</v>
      </c>
      <c r="C193" s="112">
        <v>0</v>
      </c>
      <c r="D193" s="112">
        <v>0</v>
      </c>
      <c r="E193" s="112">
        <v>-8.9660000000000004E-2</v>
      </c>
      <c r="F193" s="112">
        <v>-2.1270001E-2</v>
      </c>
      <c r="G193" s="112">
        <v>3.96E-3</v>
      </c>
      <c r="H193" s="112">
        <v>-7.9265504</v>
      </c>
      <c r="I193" s="112">
        <v>0</v>
      </c>
      <c r="J193" s="112">
        <v>2.4137930000000001</v>
      </c>
      <c r="K193" s="112">
        <v>2.0230000000000001</v>
      </c>
      <c r="L193" s="112">
        <v>0</v>
      </c>
      <c r="M193" s="112">
        <v>0</v>
      </c>
      <c r="N193" s="112">
        <v>0</v>
      </c>
      <c r="O193" s="112">
        <v>0</v>
      </c>
      <c r="P193" s="112">
        <v>0</v>
      </c>
      <c r="Q193" s="112">
        <v>0</v>
      </c>
      <c r="R193" s="112">
        <v>0</v>
      </c>
      <c r="S193" s="112">
        <v>0</v>
      </c>
      <c r="T193" s="112">
        <v>0</v>
      </c>
      <c r="U193" s="112">
        <v>0</v>
      </c>
      <c r="V193" s="112">
        <v>0</v>
      </c>
      <c r="W193" s="112">
        <v>0</v>
      </c>
    </row>
    <row r="194" spans="1:23" hidden="1">
      <c r="A194" s="112" t="str">
        <v>1806.TW</v>
      </c>
      <c r="B194" s="112">
        <v>-0.13</v>
      </c>
      <c r="C194" s="112">
        <v>0.88700000000000001</v>
      </c>
      <c r="D194" s="112">
        <v>34.687503999999997</v>
      </c>
      <c r="E194" s="112">
        <v>-9.1599999999999997E-3</v>
      </c>
      <c r="F194" s="112">
        <v>1.8870000000000001E-2</v>
      </c>
      <c r="G194" s="112">
        <v>0.28853000000000001</v>
      </c>
      <c r="H194" s="112">
        <v>0.13158</v>
      </c>
      <c r="I194" s="112">
        <v>0</v>
      </c>
      <c r="J194" s="112">
        <v>0.80283519999999997</v>
      </c>
      <c r="K194" s="112">
        <v>8.0370000000000008</v>
      </c>
      <c r="L194" s="112">
        <v>0</v>
      </c>
      <c r="M194" s="112">
        <v>0</v>
      </c>
      <c r="N194" s="112">
        <v>0</v>
      </c>
      <c r="O194" s="112">
        <v>0</v>
      </c>
      <c r="P194" s="112">
        <v>0</v>
      </c>
      <c r="Q194" s="112">
        <v>0</v>
      </c>
      <c r="R194" s="112">
        <v>0</v>
      </c>
      <c r="S194" s="112">
        <v>0</v>
      </c>
      <c r="T194" s="112">
        <v>0</v>
      </c>
      <c r="U194" s="112">
        <v>0</v>
      </c>
      <c r="V194" s="112">
        <v>0</v>
      </c>
      <c r="W194" s="112">
        <v>0</v>
      </c>
    </row>
    <row r="195" spans="1:23" hidden="1">
      <c r="A195" s="112" t="str">
        <v>1808.TW</v>
      </c>
      <c r="B195" s="112">
        <v>15.5</v>
      </c>
      <c r="C195" s="112">
        <v>0.20699999999999999</v>
      </c>
      <c r="D195" s="112">
        <v>49.295772999999997</v>
      </c>
      <c r="E195" s="112">
        <v>0.78852999999999995</v>
      </c>
      <c r="F195" s="112">
        <v>0.12968001000000001</v>
      </c>
      <c r="G195" s="112">
        <v>0.36764999999999998</v>
      </c>
      <c r="H195" s="112">
        <v>0.25781999999999999</v>
      </c>
      <c r="I195" s="112">
        <v>6.7741939999999996</v>
      </c>
      <c r="J195" s="112">
        <v>3.5052577999999999</v>
      </c>
      <c r="K195" s="112">
        <v>68.031000000000006</v>
      </c>
      <c r="L195" s="112">
        <v>0</v>
      </c>
      <c r="M195" s="112">
        <v>0</v>
      </c>
      <c r="N195" s="112">
        <v>0</v>
      </c>
      <c r="O195" s="112">
        <v>0</v>
      </c>
      <c r="P195" s="112">
        <v>0</v>
      </c>
      <c r="Q195" s="112">
        <v>0</v>
      </c>
      <c r="R195" s="112">
        <v>0</v>
      </c>
      <c r="S195" s="112">
        <v>0</v>
      </c>
      <c r="T195" s="112">
        <v>0</v>
      </c>
      <c r="U195" s="112">
        <v>0</v>
      </c>
      <c r="V195" s="112">
        <v>0</v>
      </c>
      <c r="W195" s="112">
        <v>0</v>
      </c>
    </row>
    <row r="196" spans="1:23" hidden="1">
      <c r="A196" s="112" t="str">
        <v>1809.TW</v>
      </c>
      <c r="B196" s="112">
        <v>0.09</v>
      </c>
      <c r="C196" s="112">
        <v>1.085</v>
      </c>
      <c r="D196" s="112">
        <v>269.5</v>
      </c>
      <c r="E196" s="112">
        <v>-4.7999998000000004E-3</v>
      </c>
      <c r="F196" s="112">
        <v>-4.5999999999999999E-3</v>
      </c>
      <c r="G196" s="112">
        <v>0.16863</v>
      </c>
      <c r="H196" s="112">
        <v>1.328E-2</v>
      </c>
      <c r="I196" s="112">
        <v>299.44443000000001</v>
      </c>
      <c r="J196" s="112">
        <v>1.5363129</v>
      </c>
      <c r="K196" s="112">
        <v>14.525</v>
      </c>
      <c r="L196" s="112">
        <v>0</v>
      </c>
      <c r="M196" s="112">
        <v>0</v>
      </c>
      <c r="N196" s="112">
        <v>0</v>
      </c>
      <c r="O196" s="112">
        <v>0</v>
      </c>
      <c r="P196" s="112">
        <v>0</v>
      </c>
      <c r="Q196" s="112">
        <v>0</v>
      </c>
      <c r="R196" s="112">
        <v>0</v>
      </c>
      <c r="S196" s="112">
        <v>0</v>
      </c>
      <c r="T196" s="112">
        <v>0</v>
      </c>
      <c r="U196" s="112">
        <v>0</v>
      </c>
      <c r="V196" s="112">
        <v>0</v>
      </c>
      <c r="W196" s="112">
        <v>0</v>
      </c>
    </row>
    <row r="197" spans="1:23">
      <c r="A197" s="112" t="str">
        <v>1810.TW</v>
      </c>
      <c r="B197" s="112">
        <v>0.04</v>
      </c>
      <c r="C197" s="112">
        <v>0</v>
      </c>
      <c r="D197" s="112">
        <v>43.695652000000003</v>
      </c>
      <c r="E197" s="112">
        <v>2.5899999999999999E-3</v>
      </c>
      <c r="F197" s="112">
        <v>-1.1800000000000001E-3</v>
      </c>
      <c r="G197" s="112">
        <v>0.24504999999999999</v>
      </c>
      <c r="H197" s="112">
        <v>-1.9349999999999999E-2</v>
      </c>
      <c r="I197" s="112">
        <v>502.50002999999998</v>
      </c>
      <c r="J197" s="112">
        <v>0.88871204999999998</v>
      </c>
      <c r="K197" s="112">
        <v>16.533000000000001</v>
      </c>
      <c r="L197" s="112">
        <v>0</v>
      </c>
      <c r="M197" s="112">
        <v>0</v>
      </c>
      <c r="N197" s="112">
        <v>0</v>
      </c>
      <c r="O197" s="112">
        <v>0</v>
      </c>
      <c r="P197" s="112">
        <v>0</v>
      </c>
      <c r="Q197" s="112">
        <v>0</v>
      </c>
      <c r="R197" s="112">
        <v>0</v>
      </c>
      <c r="S197" s="112">
        <v>0</v>
      </c>
      <c r="T197" s="112">
        <v>0</v>
      </c>
      <c r="U197" s="112">
        <v>0</v>
      </c>
      <c r="V197" s="112">
        <v>0</v>
      </c>
      <c r="W197" s="112">
        <v>0</v>
      </c>
    </row>
    <row r="198" spans="1:23" hidden="1">
      <c r="A198" s="112" t="str">
        <v>1817.TW</v>
      </c>
      <c r="B198" s="112">
        <v>3.72</v>
      </c>
      <c r="C198" s="112">
        <v>0.39800000000000002</v>
      </c>
      <c r="D198" s="112">
        <v>10.394736999999999</v>
      </c>
      <c r="E198" s="112">
        <v>0.11666000999999999</v>
      </c>
      <c r="F198" s="112">
        <v>6.6430000000000003E-2</v>
      </c>
      <c r="G198" s="112">
        <v>0.34293000000000001</v>
      </c>
      <c r="H198" s="112">
        <v>0.16254999000000001</v>
      </c>
      <c r="I198" s="112">
        <v>10.618278999999999</v>
      </c>
      <c r="J198" s="112">
        <v>1.4181087000000001</v>
      </c>
      <c r="K198" s="112">
        <v>34.697000000000003</v>
      </c>
      <c r="L198" s="112">
        <v>0</v>
      </c>
      <c r="M198" s="112">
        <v>0</v>
      </c>
      <c r="N198" s="112">
        <v>0</v>
      </c>
      <c r="O198" s="112">
        <v>0</v>
      </c>
      <c r="P198" s="112">
        <v>0</v>
      </c>
      <c r="Q198" s="112">
        <v>0</v>
      </c>
      <c r="R198" s="112">
        <v>0</v>
      </c>
      <c r="S198" s="112">
        <v>0</v>
      </c>
      <c r="T198" s="112">
        <v>0</v>
      </c>
      <c r="U198" s="112">
        <v>0</v>
      </c>
      <c r="V198" s="112">
        <v>0</v>
      </c>
      <c r="W198" s="112">
        <v>0</v>
      </c>
    </row>
    <row r="199" spans="1:23" hidden="1">
      <c r="A199" s="112" t="str">
        <v>1903.TW</v>
      </c>
      <c r="B199" s="112">
        <v>0.42</v>
      </c>
      <c r="C199" s="112">
        <v>0.88600000000000001</v>
      </c>
      <c r="D199" s="112">
        <v>0</v>
      </c>
      <c r="E199" s="112">
        <v>1.8249999999999999E-2</v>
      </c>
      <c r="F199" s="112">
        <v>-4.4900000000000001E-3</v>
      </c>
      <c r="G199" s="112">
        <v>0.49650001999999999</v>
      </c>
      <c r="H199" s="112">
        <v>-0.16189999999999999</v>
      </c>
      <c r="I199" s="112">
        <v>151.90477000000001</v>
      </c>
      <c r="J199" s="112">
        <v>3.8568492000000001</v>
      </c>
      <c r="K199" s="112">
        <v>0.65800000000000003</v>
      </c>
      <c r="L199" s="112">
        <v>0</v>
      </c>
      <c r="M199" s="112">
        <v>0</v>
      </c>
      <c r="N199" s="112">
        <v>0</v>
      </c>
      <c r="O199" s="112">
        <v>0</v>
      </c>
      <c r="P199" s="112">
        <v>0</v>
      </c>
      <c r="Q199" s="112">
        <v>0</v>
      </c>
      <c r="R199" s="112">
        <v>0</v>
      </c>
      <c r="S199" s="112">
        <v>0</v>
      </c>
      <c r="T199" s="112">
        <v>0</v>
      </c>
      <c r="U199" s="112">
        <v>0</v>
      </c>
      <c r="V199" s="112">
        <v>0</v>
      </c>
      <c r="W199" s="112">
        <v>0</v>
      </c>
    </row>
    <row r="200" spans="1:23" hidden="1">
      <c r="A200" s="112" t="str">
        <v>1904.TW</v>
      </c>
      <c r="B200" s="112">
        <v>0.77</v>
      </c>
      <c r="C200" s="112">
        <v>0.45700000000000002</v>
      </c>
      <c r="D200" s="112">
        <v>27.216984</v>
      </c>
      <c r="E200" s="112">
        <v>3.1630001999999997E-2</v>
      </c>
      <c r="F200" s="112">
        <v>1.7670000000000002E-2</v>
      </c>
      <c r="G200" s="112">
        <v>0.18167</v>
      </c>
      <c r="H200" s="112">
        <v>7.8869999999999996E-2</v>
      </c>
      <c r="I200" s="112">
        <v>37.467533000000003</v>
      </c>
      <c r="J200" s="112">
        <v>1.1081236999999999</v>
      </c>
      <c r="K200" s="112">
        <v>38.045999999999999</v>
      </c>
      <c r="L200" s="112">
        <v>0</v>
      </c>
      <c r="M200" s="112">
        <v>0</v>
      </c>
      <c r="N200" s="112">
        <v>0</v>
      </c>
      <c r="O200" s="112">
        <v>0</v>
      </c>
      <c r="P200" s="112">
        <v>0</v>
      </c>
      <c r="Q200" s="112">
        <v>0</v>
      </c>
      <c r="R200" s="112">
        <v>0</v>
      </c>
      <c r="S200" s="112">
        <v>0</v>
      </c>
      <c r="T200" s="112">
        <v>0</v>
      </c>
      <c r="U200" s="112">
        <v>0</v>
      </c>
      <c r="V200" s="112">
        <v>0</v>
      </c>
      <c r="W200" s="112">
        <v>0</v>
      </c>
    </row>
    <row r="201" spans="1:23">
      <c r="A201" s="112" t="str">
        <v>1905.TW</v>
      </c>
      <c r="B201" s="112">
        <v>-0.53</v>
      </c>
      <c r="C201" s="112">
        <v>0.97299999999999998</v>
      </c>
      <c r="D201" s="112">
        <v>761.66669999999999</v>
      </c>
      <c r="E201" s="112">
        <v>-3.1170000999999999E-2</v>
      </c>
      <c r="F201" s="112">
        <v>-1.5149999000000001E-2</v>
      </c>
      <c r="G201" s="112">
        <v>5.2010002999999999E-2</v>
      </c>
      <c r="H201" s="112">
        <v>8.6599999999999993E-3</v>
      </c>
      <c r="I201" s="112">
        <v>0</v>
      </c>
      <c r="J201" s="112">
        <v>1.6376406999999999</v>
      </c>
      <c r="K201" s="112">
        <v>19.28</v>
      </c>
      <c r="L201" s="112">
        <v>0</v>
      </c>
      <c r="M201" s="112">
        <v>0</v>
      </c>
      <c r="N201" s="112">
        <v>0</v>
      </c>
      <c r="O201" s="112">
        <v>0</v>
      </c>
      <c r="P201" s="112">
        <v>0</v>
      </c>
      <c r="Q201" s="112">
        <v>0</v>
      </c>
      <c r="R201" s="112">
        <v>0</v>
      </c>
      <c r="S201" s="112">
        <v>0</v>
      </c>
      <c r="T201" s="112">
        <v>0</v>
      </c>
      <c r="U201" s="112">
        <v>0</v>
      </c>
      <c r="V201" s="112">
        <v>0</v>
      </c>
      <c r="W201" s="112">
        <v>0</v>
      </c>
    </row>
    <row r="202" spans="1:23" hidden="1">
      <c r="A202" s="112" t="str">
        <v>1906.TW</v>
      </c>
      <c r="B202" s="112">
        <v>0.78</v>
      </c>
      <c r="C202" s="112">
        <v>0</v>
      </c>
      <c r="D202" s="112">
        <v>0</v>
      </c>
      <c r="E202" s="112">
        <v>2.4969999999999999E-2</v>
      </c>
      <c r="F202" s="112">
        <v>2.5999999999999999E-3</v>
      </c>
      <c r="G202" s="112">
        <v>6.9949999999999998E-2</v>
      </c>
      <c r="H202" s="112">
        <v>5.9100003E-3</v>
      </c>
      <c r="I202" s="112">
        <v>21.089745000000001</v>
      </c>
      <c r="J202" s="112">
        <v>0.56013349999999995</v>
      </c>
      <c r="K202" s="112">
        <v>23.434999999999999</v>
      </c>
      <c r="L202" s="112">
        <v>0</v>
      </c>
      <c r="M202" s="112">
        <v>0</v>
      </c>
      <c r="N202" s="112">
        <v>0</v>
      </c>
      <c r="O202" s="112">
        <v>0</v>
      </c>
      <c r="P202" s="112">
        <v>0</v>
      </c>
      <c r="Q202" s="112">
        <v>0</v>
      </c>
      <c r="R202" s="112">
        <v>0</v>
      </c>
      <c r="S202" s="112">
        <v>0</v>
      </c>
      <c r="T202" s="112">
        <v>0</v>
      </c>
      <c r="U202" s="112">
        <v>0</v>
      </c>
      <c r="V202" s="112">
        <v>0</v>
      </c>
      <c r="W202" s="112">
        <v>0</v>
      </c>
    </row>
    <row r="203" spans="1:23">
      <c r="A203" s="112" t="str">
        <v>1907.TW</v>
      </c>
      <c r="B203" s="112">
        <v>1.28</v>
      </c>
      <c r="C203" s="112">
        <v>0.82199999999999995</v>
      </c>
      <c r="D203" s="112">
        <v>24.834710000000001</v>
      </c>
      <c r="E203" s="112">
        <v>2.9240001000000002E-2</v>
      </c>
      <c r="F203" s="112">
        <v>5.9999996999999996E-4</v>
      </c>
      <c r="G203" s="112">
        <v>0.13650999999999999</v>
      </c>
      <c r="H203" s="112">
        <v>3.041E-2</v>
      </c>
      <c r="I203" s="112">
        <v>23.476562000000001</v>
      </c>
      <c r="J203" s="112">
        <v>0.85328110000000001</v>
      </c>
      <c r="K203" s="112">
        <v>44.488</v>
      </c>
      <c r="L203" s="112">
        <v>0</v>
      </c>
      <c r="M203" s="112">
        <v>0</v>
      </c>
      <c r="N203" s="112">
        <v>0</v>
      </c>
      <c r="O203" s="112">
        <v>0</v>
      </c>
      <c r="P203" s="112">
        <v>0</v>
      </c>
      <c r="Q203" s="112">
        <v>0</v>
      </c>
      <c r="R203" s="112">
        <v>0</v>
      </c>
      <c r="S203" s="112">
        <v>0</v>
      </c>
      <c r="T203" s="112">
        <v>0</v>
      </c>
      <c r="U203" s="112">
        <v>0</v>
      </c>
      <c r="V203" s="112">
        <v>0</v>
      </c>
      <c r="W203" s="112">
        <v>0</v>
      </c>
    </row>
    <row r="204" spans="1:23" hidden="1">
      <c r="A204" s="112" t="str">
        <v>1909.TW</v>
      </c>
      <c r="B204" s="112">
        <v>-0.28999999999999998</v>
      </c>
      <c r="C204" s="112">
        <v>1.1140000000000001</v>
      </c>
      <c r="D204" s="112">
        <v>-48.666663999999997</v>
      </c>
      <c r="E204" s="112">
        <v>-1.6750000000000001E-2</v>
      </c>
      <c r="F204" s="112">
        <v>5.0299999999999997E-3</v>
      </c>
      <c r="G204" s="112">
        <v>0.10732</v>
      </c>
      <c r="H204" s="112">
        <v>1.6539999999999999E-2</v>
      </c>
      <c r="I204" s="112">
        <v>0</v>
      </c>
      <c r="J204" s="112">
        <v>0.86842733999999999</v>
      </c>
      <c r="K204" s="112">
        <v>35.171999999999997</v>
      </c>
      <c r="L204" s="112">
        <v>0</v>
      </c>
      <c r="M204" s="112">
        <v>0</v>
      </c>
      <c r="N204" s="112">
        <v>0</v>
      </c>
      <c r="O204" s="112">
        <v>0</v>
      </c>
      <c r="P204" s="112">
        <v>0</v>
      </c>
      <c r="Q204" s="112">
        <v>0</v>
      </c>
      <c r="R204" s="112">
        <v>0</v>
      </c>
      <c r="S204" s="112">
        <v>0</v>
      </c>
      <c r="T204" s="112">
        <v>0</v>
      </c>
      <c r="U204" s="112">
        <v>0</v>
      </c>
      <c r="V204" s="112">
        <v>0</v>
      </c>
      <c r="W204" s="112">
        <v>0</v>
      </c>
    </row>
    <row r="205" spans="1:23" hidden="1">
      <c r="A205" s="112" t="str">
        <v>2002.TW</v>
      </c>
      <c r="B205" s="112">
        <v>0.2</v>
      </c>
      <c r="C205" s="112">
        <v>0.749</v>
      </c>
      <c r="D205" s="112">
        <v>26.304348000000001</v>
      </c>
      <c r="E205" s="112">
        <v>1.3509999999999999E-2</v>
      </c>
      <c r="F205" s="112">
        <v>3.9199999999999999E-3</v>
      </c>
      <c r="G205" s="112">
        <v>4.759E-2</v>
      </c>
      <c r="H205" s="112">
        <v>8.2000000000000007E-3</v>
      </c>
      <c r="I205" s="112">
        <v>121</v>
      </c>
      <c r="J205" s="112">
        <v>1.1974863</v>
      </c>
      <c r="K205" s="112">
        <v>23.815999999999999</v>
      </c>
      <c r="L205" s="112">
        <v>0</v>
      </c>
      <c r="M205" s="112">
        <v>0</v>
      </c>
      <c r="N205" s="112">
        <v>0</v>
      </c>
      <c r="O205" s="112">
        <v>0</v>
      </c>
      <c r="P205" s="112">
        <v>0</v>
      </c>
      <c r="Q205" s="112">
        <v>0</v>
      </c>
      <c r="R205" s="112">
        <v>0</v>
      </c>
      <c r="S205" s="112">
        <v>0</v>
      </c>
      <c r="T205" s="112">
        <v>0</v>
      </c>
      <c r="U205" s="112">
        <v>0</v>
      </c>
      <c r="V205" s="112">
        <v>0</v>
      </c>
      <c r="W205" s="112">
        <v>0</v>
      </c>
    </row>
    <row r="206" spans="1:23">
      <c r="A206" s="112" t="str">
        <v>2006.TW</v>
      </c>
      <c r="B206" s="112">
        <v>6.38</v>
      </c>
      <c r="C206" s="112">
        <v>0.46899999999999997</v>
      </c>
      <c r="D206" s="112">
        <v>12.375000999999999</v>
      </c>
      <c r="E206" s="112">
        <v>0.16566</v>
      </c>
      <c r="F206" s="112">
        <v>6.6720000000000002E-2</v>
      </c>
      <c r="G206" s="112">
        <v>0.13888</v>
      </c>
      <c r="H206" s="112">
        <v>9.4700000000000006E-2</v>
      </c>
      <c r="I206" s="112">
        <v>10.862069</v>
      </c>
      <c r="J206" s="112">
        <v>1.7342343</v>
      </c>
      <c r="K206" s="112">
        <v>85.45</v>
      </c>
      <c r="L206" s="112">
        <v>0</v>
      </c>
      <c r="M206" s="112">
        <v>0</v>
      </c>
      <c r="N206" s="112">
        <v>0</v>
      </c>
      <c r="O206" s="112">
        <v>0</v>
      </c>
      <c r="P206" s="112">
        <v>0</v>
      </c>
      <c r="Q206" s="112">
        <v>0</v>
      </c>
      <c r="R206" s="112">
        <v>0</v>
      </c>
      <c r="S206" s="112">
        <v>0</v>
      </c>
      <c r="T206" s="112">
        <v>0</v>
      </c>
      <c r="U206" s="112">
        <v>0</v>
      </c>
      <c r="V206" s="112">
        <v>0</v>
      </c>
      <c r="W206" s="112">
        <v>0</v>
      </c>
    </row>
    <row r="207" spans="1:23">
      <c r="A207" s="112" t="str">
        <v>2007.TW</v>
      </c>
      <c r="B207" s="112">
        <v>-1.77</v>
      </c>
      <c r="C207" s="112">
        <v>0.73099999999999998</v>
      </c>
      <c r="D207" s="112">
        <v>0</v>
      </c>
      <c r="E207" s="112">
        <v>-0.15562999</v>
      </c>
      <c r="F207" s="112">
        <v>-3.338E-2</v>
      </c>
      <c r="G207" s="112">
        <v>-9.325E-2</v>
      </c>
      <c r="H207" s="112">
        <v>-0.17468001</v>
      </c>
      <c r="I207" s="112">
        <v>0</v>
      </c>
      <c r="J207" s="112">
        <v>1.1395751000000001</v>
      </c>
      <c r="K207" s="112">
        <v>9.4510000000000005</v>
      </c>
      <c r="L207" s="112">
        <v>0</v>
      </c>
      <c r="M207" s="112">
        <v>0</v>
      </c>
      <c r="N207" s="112">
        <v>0</v>
      </c>
      <c r="O207" s="112">
        <v>0</v>
      </c>
      <c r="P207" s="112">
        <v>0</v>
      </c>
      <c r="Q207" s="112">
        <v>0</v>
      </c>
      <c r="R207" s="112">
        <v>0</v>
      </c>
      <c r="S207" s="112">
        <v>0</v>
      </c>
      <c r="T207" s="112">
        <v>0</v>
      </c>
      <c r="U207" s="112">
        <v>0</v>
      </c>
      <c r="V207" s="112">
        <v>0</v>
      </c>
      <c r="W207" s="112">
        <v>0</v>
      </c>
    </row>
    <row r="208" spans="1:23" hidden="1">
      <c r="A208" s="112" t="str">
        <v>2008.TW</v>
      </c>
      <c r="B208" s="112">
        <v>1.94</v>
      </c>
      <c r="C208" s="112">
        <v>0.42699999999999999</v>
      </c>
      <c r="D208" s="112">
        <v>0</v>
      </c>
      <c r="E208" s="112">
        <v>0.13821</v>
      </c>
      <c r="F208" s="112">
        <v>7.4900000000000001E-3</v>
      </c>
      <c r="G208" s="112">
        <v>0.13800999999999999</v>
      </c>
      <c r="H208" s="112">
        <v>7.7259994999999998E-2</v>
      </c>
      <c r="I208" s="112">
        <v>12.757731</v>
      </c>
      <c r="J208" s="112">
        <v>1.3701285000000001</v>
      </c>
      <c r="K208" s="112">
        <v>7.5549999999999997</v>
      </c>
      <c r="L208" s="112">
        <v>0</v>
      </c>
      <c r="M208" s="112">
        <v>0</v>
      </c>
      <c r="N208" s="112">
        <v>0</v>
      </c>
      <c r="O208" s="112">
        <v>0</v>
      </c>
      <c r="P208" s="112">
        <v>0</v>
      </c>
      <c r="Q208" s="112">
        <v>0</v>
      </c>
      <c r="R208" s="112">
        <v>0</v>
      </c>
      <c r="S208" s="112">
        <v>0</v>
      </c>
      <c r="T208" s="112">
        <v>0</v>
      </c>
      <c r="U208" s="112">
        <v>0</v>
      </c>
      <c r="V208" s="112">
        <v>0</v>
      </c>
      <c r="W208" s="112">
        <v>0</v>
      </c>
    </row>
    <row r="209" spans="1:23" hidden="1">
      <c r="A209" s="112" t="str">
        <v>2009.TW</v>
      </c>
      <c r="B209" s="112">
        <v>-0.04</v>
      </c>
      <c r="C209" s="112">
        <v>0</v>
      </c>
      <c r="D209" s="112">
        <v>55.979377999999997</v>
      </c>
      <c r="E209" s="112">
        <v>-1.9699998999999999E-3</v>
      </c>
      <c r="F209" s="112">
        <v>-5.3100003999999998E-3</v>
      </c>
      <c r="G209" s="112">
        <v>-5.13E-3</v>
      </c>
      <c r="H209" s="112">
        <v>-1.6199999999999999E-3</v>
      </c>
      <c r="I209" s="112">
        <v>0</v>
      </c>
      <c r="J209" s="112">
        <v>3.2655761000000001</v>
      </c>
      <c r="K209" s="112">
        <v>7.3579999999999997</v>
      </c>
      <c r="L209" s="112">
        <v>0</v>
      </c>
      <c r="M209" s="112">
        <v>0</v>
      </c>
      <c r="N209" s="112">
        <v>0</v>
      </c>
      <c r="O209" s="112">
        <v>0</v>
      </c>
      <c r="P209" s="112">
        <v>0</v>
      </c>
      <c r="Q209" s="112">
        <v>0</v>
      </c>
      <c r="R209" s="112">
        <v>0</v>
      </c>
      <c r="S209" s="112">
        <v>0</v>
      </c>
      <c r="T209" s="112">
        <v>0</v>
      </c>
      <c r="U209" s="112">
        <v>0</v>
      </c>
      <c r="V209" s="112">
        <v>0</v>
      </c>
      <c r="W209" s="112">
        <v>0</v>
      </c>
    </row>
    <row r="210" spans="1:23" hidden="1">
      <c r="A210" s="112" t="str">
        <v>2010.TW</v>
      </c>
      <c r="B210" s="112">
        <v>1.34</v>
      </c>
      <c r="C210" s="112">
        <v>0.79900000000000004</v>
      </c>
      <c r="D210" s="112">
        <v>17.820515</v>
      </c>
      <c r="E210" s="112">
        <v>7.5370000000000006E-2</v>
      </c>
      <c r="F210" s="112">
        <v>2.8219999999999999E-2</v>
      </c>
      <c r="G210" s="112">
        <v>8.3239999999999995E-2</v>
      </c>
      <c r="H210" s="112">
        <v>5.2580000000000002E-2</v>
      </c>
      <c r="I210" s="112">
        <v>15.559701</v>
      </c>
      <c r="J210" s="112">
        <v>1.1549327</v>
      </c>
      <c r="K210" s="112">
        <v>32.725000000000001</v>
      </c>
      <c r="L210" s="112">
        <v>0</v>
      </c>
      <c r="M210" s="112">
        <v>0</v>
      </c>
      <c r="N210" s="112">
        <v>0</v>
      </c>
      <c r="O210" s="112">
        <v>0</v>
      </c>
      <c r="P210" s="112">
        <v>0</v>
      </c>
      <c r="Q210" s="112">
        <v>0</v>
      </c>
      <c r="R210" s="112">
        <v>0</v>
      </c>
      <c r="S210" s="112">
        <v>0</v>
      </c>
      <c r="T210" s="112">
        <v>0</v>
      </c>
      <c r="U210" s="112">
        <v>0</v>
      </c>
      <c r="V210" s="112">
        <v>0</v>
      </c>
      <c r="W210" s="112">
        <v>0</v>
      </c>
    </row>
    <row r="211" spans="1:23" hidden="1">
      <c r="A211" s="112" t="str">
        <v>2012.TW</v>
      </c>
      <c r="B211" s="112">
        <v>0.83</v>
      </c>
      <c r="C211" s="112">
        <v>0.64700000000000002</v>
      </c>
      <c r="D211" s="112">
        <v>6.7226889999999999</v>
      </c>
      <c r="E211" s="112">
        <v>7.1080000000000004E-2</v>
      </c>
      <c r="F211" s="112">
        <v>2.3009999999999999E-2</v>
      </c>
      <c r="G211" s="112">
        <v>0.15590999999999999</v>
      </c>
      <c r="H211" s="112">
        <v>5.289E-2</v>
      </c>
      <c r="I211" s="112">
        <v>28.915662999999999</v>
      </c>
      <c r="J211" s="112">
        <v>1.5638236000000001</v>
      </c>
      <c r="K211" s="112">
        <v>30.353999999999999</v>
      </c>
      <c r="L211" s="112">
        <v>0</v>
      </c>
      <c r="M211" s="112">
        <v>0</v>
      </c>
      <c r="N211" s="112">
        <v>0</v>
      </c>
      <c r="O211" s="112">
        <v>0</v>
      </c>
      <c r="P211" s="112">
        <v>0</v>
      </c>
      <c r="Q211" s="112">
        <v>0</v>
      </c>
      <c r="R211" s="112">
        <v>0</v>
      </c>
      <c r="S211" s="112">
        <v>0</v>
      </c>
      <c r="T211" s="112">
        <v>0</v>
      </c>
      <c r="U211" s="112">
        <v>0</v>
      </c>
      <c r="V211" s="112">
        <v>0</v>
      </c>
      <c r="W211" s="112">
        <v>0</v>
      </c>
    </row>
    <row r="212" spans="1:23" hidden="1">
      <c r="A212" s="112" t="str">
        <v>2013.TW</v>
      </c>
      <c r="B212" s="112">
        <v>2.78</v>
      </c>
      <c r="C212" s="112">
        <v>0.72199999999999998</v>
      </c>
      <c r="D212" s="112">
        <v>0</v>
      </c>
      <c r="E212" s="112">
        <v>0.10288999</v>
      </c>
      <c r="F212" s="112">
        <v>2.4039999999999999E-2</v>
      </c>
      <c r="G212" s="112">
        <v>4.9939999999999998E-2</v>
      </c>
      <c r="H212" s="112">
        <v>3.2379999999999999E-2</v>
      </c>
      <c r="I212" s="112">
        <v>21.115107999999999</v>
      </c>
      <c r="J212" s="112">
        <v>2.1557107000000002</v>
      </c>
      <c r="K212" s="112">
        <v>93.001000000000005</v>
      </c>
      <c r="L212" s="112">
        <v>0</v>
      </c>
      <c r="M212" s="112">
        <v>0</v>
      </c>
      <c r="N212" s="112">
        <v>0</v>
      </c>
      <c r="O212" s="112">
        <v>0</v>
      </c>
      <c r="P212" s="112">
        <v>0</v>
      </c>
      <c r="Q212" s="112">
        <v>0</v>
      </c>
      <c r="R212" s="112">
        <v>0</v>
      </c>
      <c r="S212" s="112">
        <v>0</v>
      </c>
      <c r="T212" s="112">
        <v>0</v>
      </c>
      <c r="U212" s="112">
        <v>0</v>
      </c>
      <c r="V212" s="112">
        <v>0</v>
      </c>
      <c r="W212" s="112">
        <v>0</v>
      </c>
    </row>
    <row r="213" spans="1:23" hidden="1">
      <c r="A213" s="112" t="str">
        <v>2014.TW</v>
      </c>
      <c r="B213" s="112">
        <v>-0.13</v>
      </c>
      <c r="C213" s="112">
        <v>1.5620000000000001</v>
      </c>
      <c r="D213" s="112">
        <v>12.734807</v>
      </c>
      <c r="E213" s="112">
        <v>-1.048E-2</v>
      </c>
      <c r="F213" s="112">
        <v>-8.2799999999999992E-3</v>
      </c>
      <c r="G213" s="112">
        <v>1.9300000000000001E-3</v>
      </c>
      <c r="H213" s="112">
        <v>5.62E-3</v>
      </c>
      <c r="I213" s="112">
        <v>0</v>
      </c>
      <c r="J213" s="112">
        <v>2.1745280999999999</v>
      </c>
      <c r="K213" s="112">
        <v>25.652000000000001</v>
      </c>
      <c r="L213" s="112">
        <v>0</v>
      </c>
      <c r="M213" s="112">
        <v>0</v>
      </c>
      <c r="N213" s="112">
        <v>0</v>
      </c>
      <c r="O213" s="112">
        <v>0</v>
      </c>
      <c r="P213" s="112">
        <v>0</v>
      </c>
      <c r="Q213" s="112">
        <v>0</v>
      </c>
      <c r="R213" s="112">
        <v>0</v>
      </c>
      <c r="S213" s="112">
        <v>0</v>
      </c>
      <c r="T213" s="112">
        <v>0</v>
      </c>
      <c r="U213" s="112">
        <v>0</v>
      </c>
      <c r="V213" s="112">
        <v>0</v>
      </c>
      <c r="W213" s="112">
        <v>0</v>
      </c>
    </row>
    <row r="214" spans="1:23" hidden="1">
      <c r="A214" s="112" t="str">
        <v>2015.TW</v>
      </c>
      <c r="B214" s="112">
        <v>4.08</v>
      </c>
      <c r="C214" s="112">
        <v>0.71599999999999997</v>
      </c>
      <c r="D214" s="112">
        <v>16.252822999999999</v>
      </c>
      <c r="E214" s="112">
        <v>0.11726</v>
      </c>
      <c r="F214" s="112">
        <v>6.3079999999999997E-2</v>
      </c>
      <c r="G214" s="112">
        <v>0.102919996</v>
      </c>
      <c r="H214" s="112">
        <v>8.1619999999999998E-2</v>
      </c>
      <c r="I214" s="112">
        <v>17.647058000000001</v>
      </c>
      <c r="J214" s="112">
        <v>2.0470247000000001</v>
      </c>
      <c r="K214" s="112">
        <v>59.55</v>
      </c>
      <c r="L214" s="112">
        <v>0</v>
      </c>
      <c r="M214" s="112">
        <v>0</v>
      </c>
      <c r="N214" s="112">
        <v>0</v>
      </c>
      <c r="O214" s="112">
        <v>0</v>
      </c>
      <c r="P214" s="112">
        <v>0</v>
      </c>
      <c r="Q214" s="112">
        <v>0</v>
      </c>
      <c r="R214" s="112">
        <v>0</v>
      </c>
      <c r="S214" s="112">
        <v>0</v>
      </c>
      <c r="T214" s="112">
        <v>0</v>
      </c>
      <c r="U214" s="112">
        <v>0</v>
      </c>
      <c r="V214" s="112">
        <v>0</v>
      </c>
      <c r="W214" s="112">
        <v>0</v>
      </c>
    </row>
    <row r="215" spans="1:23" hidden="1">
      <c r="A215" s="112" t="str">
        <v>2017.TW</v>
      </c>
      <c r="B215" s="112">
        <v>0.06</v>
      </c>
      <c r="C215" s="112">
        <v>0.65</v>
      </c>
      <c r="D215" s="112">
        <v>0</v>
      </c>
      <c r="E215" s="112">
        <v>-3.3230000000000003E-2</v>
      </c>
      <c r="F215" s="112">
        <v>-2.5579999999999999E-2</v>
      </c>
      <c r="G215" s="112">
        <v>-1.635E-2</v>
      </c>
      <c r="H215" s="112">
        <v>-0.20752999999999999</v>
      </c>
      <c r="I215" s="112">
        <v>245.83333999999999</v>
      </c>
      <c r="J215" s="112">
        <v>1.1831235</v>
      </c>
      <c r="K215" s="112">
        <v>8.0020000000000007</v>
      </c>
      <c r="L215" s="112">
        <v>0</v>
      </c>
      <c r="M215" s="112">
        <v>0</v>
      </c>
      <c r="N215" s="112">
        <v>0</v>
      </c>
      <c r="O215" s="112">
        <v>0</v>
      </c>
      <c r="P215" s="112">
        <v>0</v>
      </c>
      <c r="Q215" s="112">
        <v>0</v>
      </c>
      <c r="R215" s="112">
        <v>0</v>
      </c>
      <c r="S215" s="112">
        <v>0</v>
      </c>
      <c r="T215" s="112">
        <v>0</v>
      </c>
      <c r="U215" s="112">
        <v>0</v>
      </c>
      <c r="V215" s="112">
        <v>0</v>
      </c>
      <c r="W215" s="112">
        <v>0</v>
      </c>
    </row>
    <row r="216" spans="1:23" hidden="1">
      <c r="A216" s="112" t="str">
        <v>2020.TW</v>
      </c>
      <c r="B216" s="112">
        <v>5.77</v>
      </c>
      <c r="C216" s="112">
        <v>0</v>
      </c>
      <c r="D216" s="112">
        <v>30.220586999999998</v>
      </c>
      <c r="E216" s="112">
        <v>0.35467997000000001</v>
      </c>
      <c r="F216" s="112">
        <v>3.9170000000000003E-2</v>
      </c>
      <c r="G216" s="112">
        <v>0.12401</v>
      </c>
      <c r="H216" s="112">
        <v>8.5070000000000007E-2</v>
      </c>
      <c r="I216" s="112">
        <v>7.1230500000000001</v>
      </c>
      <c r="J216" s="112">
        <v>2.2433274000000001</v>
      </c>
      <c r="K216" s="112">
        <v>30.477</v>
      </c>
      <c r="L216" s="112">
        <v>0</v>
      </c>
      <c r="M216" s="112">
        <v>0</v>
      </c>
      <c r="N216" s="112">
        <v>0</v>
      </c>
      <c r="O216" s="112">
        <v>0</v>
      </c>
      <c r="P216" s="112">
        <v>0</v>
      </c>
      <c r="Q216" s="112">
        <v>0</v>
      </c>
      <c r="R216" s="112">
        <v>0</v>
      </c>
      <c r="S216" s="112">
        <v>0</v>
      </c>
      <c r="T216" s="112">
        <v>0</v>
      </c>
      <c r="U216" s="112">
        <v>0</v>
      </c>
      <c r="V216" s="112">
        <v>0</v>
      </c>
      <c r="W216" s="112">
        <v>0</v>
      </c>
    </row>
    <row r="217" spans="1:23" hidden="1">
      <c r="A217" s="112" t="str">
        <v>2022.TW</v>
      </c>
      <c r="B217" s="112">
        <v>0.61</v>
      </c>
      <c r="C217" s="112">
        <v>1.056</v>
      </c>
      <c r="D217" s="112">
        <v>0</v>
      </c>
      <c r="E217" s="112">
        <v>5.1240000000000001E-2</v>
      </c>
      <c r="F217" s="112">
        <v>2.895E-2</v>
      </c>
      <c r="G217" s="112">
        <v>0.14102000000000001</v>
      </c>
      <c r="H217" s="112">
        <v>4.795E-2</v>
      </c>
      <c r="I217" s="112">
        <v>19.918032</v>
      </c>
      <c r="J217" s="112">
        <v>1.1328670999999999</v>
      </c>
      <c r="K217" s="112">
        <v>24.972999999999999</v>
      </c>
      <c r="L217" s="112">
        <v>0</v>
      </c>
      <c r="M217" s="112">
        <v>0</v>
      </c>
      <c r="N217" s="112">
        <v>0</v>
      </c>
      <c r="O217" s="112">
        <v>0</v>
      </c>
      <c r="P217" s="112">
        <v>0</v>
      </c>
      <c r="Q217" s="112">
        <v>0</v>
      </c>
      <c r="R217" s="112">
        <v>0</v>
      </c>
      <c r="S217" s="112">
        <v>0</v>
      </c>
      <c r="T217" s="112">
        <v>0</v>
      </c>
      <c r="U217" s="112">
        <v>0</v>
      </c>
      <c r="V217" s="112">
        <v>0</v>
      </c>
      <c r="W217" s="112">
        <v>0</v>
      </c>
    </row>
    <row r="218" spans="1:23" hidden="1">
      <c r="A218" s="112" t="str">
        <v>2023.TW</v>
      </c>
      <c r="B218" s="112">
        <v>-0.54</v>
      </c>
      <c r="C218" s="112">
        <v>0.748</v>
      </c>
      <c r="D218" s="112">
        <v>41.052630000000001</v>
      </c>
      <c r="E218" s="112">
        <v>-4.5969999999999997E-2</v>
      </c>
      <c r="F218" s="112">
        <v>1.0779999E-2</v>
      </c>
      <c r="G218" s="112">
        <v>9.1560000000000002E-2</v>
      </c>
      <c r="H218" s="112">
        <v>1.264E-2</v>
      </c>
      <c r="I218" s="112">
        <v>0</v>
      </c>
      <c r="J218" s="112">
        <v>1.0264508999999999</v>
      </c>
      <c r="K218" s="112">
        <v>37.341999999999999</v>
      </c>
      <c r="L218" s="112">
        <v>0</v>
      </c>
      <c r="M218" s="112">
        <v>0</v>
      </c>
      <c r="N218" s="112">
        <v>0</v>
      </c>
      <c r="O218" s="112">
        <v>0</v>
      </c>
      <c r="P218" s="112">
        <v>0</v>
      </c>
      <c r="Q218" s="112">
        <v>0</v>
      </c>
      <c r="R218" s="112">
        <v>0</v>
      </c>
      <c r="S218" s="112">
        <v>0</v>
      </c>
      <c r="T218" s="112">
        <v>0</v>
      </c>
      <c r="U218" s="112">
        <v>0</v>
      </c>
      <c r="V218" s="112">
        <v>0</v>
      </c>
      <c r="W218" s="112">
        <v>0</v>
      </c>
    </row>
    <row r="219" spans="1:23" hidden="1">
      <c r="A219" s="112" t="str">
        <v>2024.TW</v>
      </c>
      <c r="B219" s="112">
        <v>-0.41</v>
      </c>
      <c r="C219" s="112">
        <v>0.28799999999999998</v>
      </c>
      <c r="D219" s="112">
        <v>0</v>
      </c>
      <c r="E219" s="112">
        <v>-4.7840000000000001E-2</v>
      </c>
      <c r="F219" s="112">
        <v>-1.396E-2</v>
      </c>
      <c r="G219" s="112">
        <v>1.9949999999999999E-2</v>
      </c>
      <c r="H219" s="112">
        <v>-2.6020000000000001E-2</v>
      </c>
      <c r="I219" s="112">
        <v>0</v>
      </c>
      <c r="J219" s="112">
        <v>2.0814881000000001</v>
      </c>
      <c r="K219" s="112">
        <v>9.3989999999999991</v>
      </c>
      <c r="L219" s="112">
        <v>0</v>
      </c>
      <c r="M219" s="112">
        <v>0</v>
      </c>
      <c r="N219" s="112">
        <v>0</v>
      </c>
      <c r="O219" s="112">
        <v>0</v>
      </c>
      <c r="P219" s="112">
        <v>0</v>
      </c>
      <c r="Q219" s="112">
        <v>0</v>
      </c>
      <c r="R219" s="112">
        <v>0</v>
      </c>
      <c r="S219" s="112">
        <v>0</v>
      </c>
      <c r="T219" s="112">
        <v>0</v>
      </c>
      <c r="U219" s="112">
        <v>0</v>
      </c>
      <c r="V219" s="112">
        <v>0</v>
      </c>
      <c r="W219" s="112">
        <v>0</v>
      </c>
    </row>
    <row r="220" spans="1:23" hidden="1">
      <c r="A220" s="112" t="str">
        <v>2025.TW</v>
      </c>
      <c r="B220" s="112">
        <v>0.6</v>
      </c>
      <c r="C220" s="112">
        <v>0.495</v>
      </c>
      <c r="D220" s="112">
        <v>0</v>
      </c>
      <c r="E220" s="112">
        <v>0.14391999999999999</v>
      </c>
      <c r="F220" s="112">
        <v>-7.1129999999999999E-2</v>
      </c>
      <c r="G220" s="112">
        <v>-0.21096000000000001</v>
      </c>
      <c r="H220" s="112">
        <v>-0.25656000000000001</v>
      </c>
      <c r="I220" s="112">
        <v>20.916665999999999</v>
      </c>
      <c r="J220" s="112">
        <v>2.0702739000000001</v>
      </c>
      <c r="K220" s="112">
        <v>2.6269999999999998</v>
      </c>
      <c r="L220" s="112">
        <v>0</v>
      </c>
      <c r="M220" s="112">
        <v>0</v>
      </c>
      <c r="N220" s="112">
        <v>0</v>
      </c>
      <c r="O220" s="112">
        <v>0</v>
      </c>
      <c r="P220" s="112">
        <v>0</v>
      </c>
      <c r="Q220" s="112">
        <v>0</v>
      </c>
      <c r="R220" s="112">
        <v>0</v>
      </c>
      <c r="S220" s="112">
        <v>0</v>
      </c>
      <c r="T220" s="112">
        <v>0</v>
      </c>
      <c r="U220" s="112">
        <v>0</v>
      </c>
      <c r="V220" s="112">
        <v>0</v>
      </c>
      <c r="W220" s="112">
        <v>0</v>
      </c>
    </row>
    <row r="221" spans="1:23" hidden="1">
      <c r="A221" s="112" t="str">
        <v>2027.TW</v>
      </c>
      <c r="B221" s="112">
        <v>1.92</v>
      </c>
      <c r="C221" s="112">
        <v>0.73099999999999998</v>
      </c>
      <c r="D221" s="112">
        <v>13.065068</v>
      </c>
      <c r="E221" s="112">
        <v>9.1800004000000004E-2</v>
      </c>
      <c r="F221" s="112">
        <v>3.9379999999999998E-2</v>
      </c>
      <c r="G221" s="112">
        <v>0.19214999999999999</v>
      </c>
      <c r="H221" s="112">
        <v>4.5700002000000003E-2</v>
      </c>
      <c r="I221" s="112">
        <v>19.869793000000001</v>
      </c>
      <c r="J221" s="112">
        <v>1.2970014999999999</v>
      </c>
      <c r="K221" s="112">
        <v>43.603999999999999</v>
      </c>
      <c r="L221" s="112">
        <v>0</v>
      </c>
      <c r="M221" s="112">
        <v>0</v>
      </c>
      <c r="N221" s="112">
        <v>0</v>
      </c>
      <c r="O221" s="112">
        <v>0</v>
      </c>
      <c r="P221" s="112">
        <v>0</v>
      </c>
      <c r="Q221" s="112">
        <v>0</v>
      </c>
      <c r="R221" s="112">
        <v>0</v>
      </c>
      <c r="S221" s="112">
        <v>0</v>
      </c>
      <c r="T221" s="112">
        <v>0</v>
      </c>
      <c r="U221" s="112">
        <v>0</v>
      </c>
      <c r="V221" s="112">
        <v>0</v>
      </c>
      <c r="W221" s="112">
        <v>0</v>
      </c>
    </row>
    <row r="222" spans="1:23">
      <c r="A222" s="112" t="str">
        <v>2028.TW</v>
      </c>
      <c r="B222" s="112">
        <v>1.19</v>
      </c>
      <c r="C222" s="112">
        <v>1.244</v>
      </c>
      <c r="D222" s="112">
        <v>0</v>
      </c>
      <c r="E222" s="112">
        <v>9.4259999999999997E-2</v>
      </c>
      <c r="F222" s="112">
        <v>3.739E-2</v>
      </c>
      <c r="G222" s="112">
        <v>6.5349995999999994E-2</v>
      </c>
      <c r="H222" s="112">
        <v>5.0440001999999998E-2</v>
      </c>
      <c r="I222" s="112">
        <v>23.067226000000002</v>
      </c>
      <c r="J222" s="112">
        <v>1.9952027999999999</v>
      </c>
      <c r="K222" s="112">
        <v>32.316000000000003</v>
      </c>
      <c r="L222" s="112">
        <v>0</v>
      </c>
      <c r="M222" s="112">
        <v>0</v>
      </c>
      <c r="N222" s="112">
        <v>0</v>
      </c>
      <c r="O222" s="112">
        <v>0</v>
      </c>
      <c r="P222" s="112">
        <v>0</v>
      </c>
      <c r="Q222" s="112">
        <v>0</v>
      </c>
      <c r="R222" s="112">
        <v>0</v>
      </c>
      <c r="S222" s="112">
        <v>0</v>
      </c>
      <c r="T222" s="112">
        <v>0</v>
      </c>
      <c r="U222" s="112">
        <v>0</v>
      </c>
      <c r="V222" s="112">
        <v>0</v>
      </c>
      <c r="W222" s="112">
        <v>0</v>
      </c>
    </row>
    <row r="223" spans="1:23" hidden="1">
      <c r="A223" s="112" t="str">
        <v>2029.TW</v>
      </c>
      <c r="B223" s="112">
        <v>1.94</v>
      </c>
      <c r="C223" s="112">
        <v>0.88200000000000001</v>
      </c>
      <c r="D223" s="112">
        <v>45</v>
      </c>
      <c r="E223" s="112">
        <v>6.3719999999999999E-2</v>
      </c>
      <c r="F223" s="112">
        <v>4.3439999999999999E-2</v>
      </c>
      <c r="G223" s="112">
        <v>0.109639995</v>
      </c>
      <c r="H223" s="112">
        <v>7.0360000000000006E-2</v>
      </c>
      <c r="I223" s="112">
        <v>14.613401</v>
      </c>
      <c r="J223" s="112">
        <v>0.91487026000000005</v>
      </c>
      <c r="K223" s="112">
        <v>38.573999999999998</v>
      </c>
      <c r="L223" s="112">
        <v>0</v>
      </c>
      <c r="M223" s="112">
        <v>0</v>
      </c>
      <c r="N223" s="112">
        <v>0</v>
      </c>
      <c r="O223" s="112">
        <v>0</v>
      </c>
      <c r="P223" s="112">
        <v>0</v>
      </c>
      <c r="Q223" s="112">
        <v>0</v>
      </c>
      <c r="R223" s="112">
        <v>0</v>
      </c>
      <c r="S223" s="112">
        <v>0</v>
      </c>
      <c r="T223" s="112">
        <v>0</v>
      </c>
      <c r="U223" s="112">
        <v>0</v>
      </c>
      <c r="V223" s="112">
        <v>0</v>
      </c>
      <c r="W223" s="112">
        <v>0</v>
      </c>
    </row>
    <row r="224" spans="1:23">
      <c r="A224" s="112" t="str">
        <v>2030.TW</v>
      </c>
      <c r="B224" s="112">
        <v>-0.46</v>
      </c>
      <c r="C224" s="112">
        <v>0.56899999999999995</v>
      </c>
      <c r="D224" s="112">
        <v>12.000000999999999</v>
      </c>
      <c r="E224" s="112">
        <v>1.0140000999999999E-2</v>
      </c>
      <c r="F224" s="112">
        <v>1.2990000999999999E-2</v>
      </c>
      <c r="G224" s="112">
        <v>7.2889999999999996E-2</v>
      </c>
      <c r="H224" s="112">
        <v>1.0720001E-2</v>
      </c>
      <c r="I224" s="112">
        <v>0</v>
      </c>
      <c r="J224" s="112">
        <v>1.0825283999999999</v>
      </c>
      <c r="K224" s="112">
        <v>45.831000000000003</v>
      </c>
      <c r="L224" s="112">
        <v>0</v>
      </c>
      <c r="M224" s="112">
        <v>0</v>
      </c>
      <c r="N224" s="112">
        <v>0</v>
      </c>
      <c r="O224" s="112">
        <v>0</v>
      </c>
      <c r="P224" s="112">
        <v>0</v>
      </c>
      <c r="Q224" s="112">
        <v>0</v>
      </c>
      <c r="R224" s="112">
        <v>0</v>
      </c>
      <c r="S224" s="112">
        <v>0</v>
      </c>
      <c r="T224" s="112">
        <v>0</v>
      </c>
      <c r="U224" s="112">
        <v>0</v>
      </c>
      <c r="V224" s="112">
        <v>0</v>
      </c>
      <c r="W224" s="112">
        <v>0</v>
      </c>
    </row>
    <row r="225" spans="1:23" hidden="1">
      <c r="A225" s="112" t="str">
        <v>2031.TW</v>
      </c>
      <c r="B225" s="112">
        <v>6.07</v>
      </c>
      <c r="C225" s="112">
        <v>1.163</v>
      </c>
      <c r="D225" s="112">
        <v>10.770576999999999</v>
      </c>
      <c r="E225" s="112">
        <v>0.15642998999999999</v>
      </c>
      <c r="F225" s="112">
        <v>2.0320000000000001E-2</v>
      </c>
      <c r="G225" s="112">
        <v>8.9940004000000004E-2</v>
      </c>
      <c r="H225" s="112">
        <v>4.5440003E-2</v>
      </c>
      <c r="I225" s="112">
        <v>10.131796</v>
      </c>
      <c r="J225" s="112">
        <v>1.7418642</v>
      </c>
      <c r="K225" s="112">
        <v>50.055</v>
      </c>
      <c r="L225" s="112">
        <v>0</v>
      </c>
      <c r="M225" s="112">
        <v>0</v>
      </c>
      <c r="N225" s="112">
        <v>0</v>
      </c>
      <c r="O225" s="112">
        <v>0</v>
      </c>
      <c r="P225" s="112">
        <v>0</v>
      </c>
      <c r="Q225" s="112">
        <v>0</v>
      </c>
      <c r="R225" s="112">
        <v>0</v>
      </c>
      <c r="S225" s="112">
        <v>0</v>
      </c>
      <c r="T225" s="112">
        <v>0</v>
      </c>
      <c r="U225" s="112">
        <v>0</v>
      </c>
      <c r="V225" s="112">
        <v>0</v>
      </c>
      <c r="W225" s="112">
        <v>0</v>
      </c>
    </row>
    <row r="226" spans="1:23">
      <c r="A226" s="112" t="str">
        <v>2032.TW</v>
      </c>
      <c r="B226" s="112">
        <v>0.03</v>
      </c>
      <c r="C226" s="112">
        <v>0.94599999999999995</v>
      </c>
      <c r="D226" s="112">
        <v>0</v>
      </c>
      <c r="E226" s="112">
        <v>-1.239E-2</v>
      </c>
      <c r="F226" s="112">
        <v>-1.9279999999999999E-2</v>
      </c>
      <c r="G226" s="112">
        <v>1.5440000000000001E-2</v>
      </c>
      <c r="H226" s="112">
        <v>-2.341E-2</v>
      </c>
      <c r="I226" s="112">
        <v>586.66669999999999</v>
      </c>
      <c r="J226" s="112">
        <v>1.3870281</v>
      </c>
      <c r="K226" s="112">
        <v>21.928999999999998</v>
      </c>
      <c r="L226" s="112">
        <v>0</v>
      </c>
      <c r="M226" s="112">
        <v>0</v>
      </c>
      <c r="N226" s="112">
        <v>0</v>
      </c>
      <c r="O226" s="112">
        <v>0</v>
      </c>
      <c r="P226" s="112">
        <v>0</v>
      </c>
      <c r="Q226" s="112">
        <v>0</v>
      </c>
      <c r="R226" s="112">
        <v>0</v>
      </c>
      <c r="S226" s="112">
        <v>0</v>
      </c>
      <c r="T226" s="112">
        <v>0</v>
      </c>
      <c r="U226" s="112">
        <v>0</v>
      </c>
      <c r="V226" s="112">
        <v>0</v>
      </c>
      <c r="W226" s="112">
        <v>0</v>
      </c>
    </row>
    <row r="227" spans="1:23" hidden="1">
      <c r="A227" s="112" t="str">
        <v>2033.TW</v>
      </c>
      <c r="B227" s="112">
        <v>0.08</v>
      </c>
      <c r="C227" s="112">
        <v>0.75600000000000001</v>
      </c>
      <c r="D227" s="112">
        <v>70.652175999999997</v>
      </c>
      <c r="E227" s="112">
        <v>-3.0300000000000001E-3</v>
      </c>
      <c r="F227" s="112">
        <v>-2.9699997999999999E-3</v>
      </c>
      <c r="G227" s="112">
        <v>8.8859999999999995E-2</v>
      </c>
      <c r="H227" s="112">
        <v>2.479E-2</v>
      </c>
      <c r="I227" s="112">
        <v>203.125</v>
      </c>
      <c r="J227" s="112">
        <v>1.2748098000000001</v>
      </c>
      <c r="K227" s="112">
        <v>7.2690000000000001</v>
      </c>
      <c r="L227" s="112">
        <v>0</v>
      </c>
      <c r="M227" s="112">
        <v>0</v>
      </c>
      <c r="N227" s="112">
        <v>0</v>
      </c>
      <c r="O227" s="112">
        <v>0</v>
      </c>
      <c r="P227" s="112">
        <v>0</v>
      </c>
      <c r="Q227" s="112">
        <v>0</v>
      </c>
      <c r="R227" s="112">
        <v>0</v>
      </c>
      <c r="S227" s="112">
        <v>0</v>
      </c>
      <c r="T227" s="112">
        <v>0</v>
      </c>
      <c r="U227" s="112">
        <v>0</v>
      </c>
      <c r="V227" s="112">
        <v>0</v>
      </c>
      <c r="W227" s="112">
        <v>0</v>
      </c>
    </row>
    <row r="228" spans="1:23">
      <c r="A228" s="112" t="str">
        <v>2034.TW</v>
      </c>
      <c r="B228" s="112">
        <v>-0.49</v>
      </c>
      <c r="C228" s="112">
        <v>0</v>
      </c>
      <c r="D228" s="112">
        <v>19.11111</v>
      </c>
      <c r="E228" s="112">
        <v>-2.1059999999999999E-2</v>
      </c>
      <c r="F228" s="112">
        <v>1.401E-2</v>
      </c>
      <c r="G228" s="112">
        <v>8.695E-2</v>
      </c>
      <c r="H228" s="112">
        <v>7.1120000000000003E-2</v>
      </c>
      <c r="I228" s="112">
        <v>0</v>
      </c>
      <c r="J228" s="112">
        <v>1.3106426</v>
      </c>
      <c r="K228" s="112">
        <v>31.54</v>
      </c>
      <c r="L228" s="112">
        <v>0</v>
      </c>
      <c r="M228" s="112">
        <v>0</v>
      </c>
      <c r="N228" s="112">
        <v>0</v>
      </c>
      <c r="O228" s="112">
        <v>0</v>
      </c>
      <c r="P228" s="112">
        <v>0</v>
      </c>
      <c r="Q228" s="112">
        <v>0</v>
      </c>
      <c r="R228" s="112">
        <v>0</v>
      </c>
      <c r="S228" s="112">
        <v>0</v>
      </c>
      <c r="T228" s="112">
        <v>0</v>
      </c>
      <c r="U228" s="112">
        <v>0</v>
      </c>
      <c r="V228" s="112">
        <v>0</v>
      </c>
      <c r="W228" s="112">
        <v>0</v>
      </c>
    </row>
    <row r="229" spans="1:23" hidden="1">
      <c r="A229" s="112" t="str">
        <v>2038.TW</v>
      </c>
      <c r="B229" s="112">
        <v>0.25</v>
      </c>
      <c r="C229" s="112">
        <v>1.56</v>
      </c>
      <c r="D229" s="112">
        <v>0</v>
      </c>
      <c r="E229" s="112">
        <v>7.5900000000000004E-3</v>
      </c>
      <c r="F229" s="112">
        <v>3.2100000000000002E-3</v>
      </c>
      <c r="G229" s="112">
        <v>2.6939999999999999E-2</v>
      </c>
      <c r="H229" s="112">
        <v>6.4900000000000001E-3</v>
      </c>
      <c r="I229" s="112">
        <v>85.4</v>
      </c>
      <c r="J229" s="112">
        <v>1.0985336000000001</v>
      </c>
      <c r="K229" s="112">
        <v>49.204999999999998</v>
      </c>
      <c r="L229" s="112">
        <v>0</v>
      </c>
      <c r="M229" s="112">
        <v>0</v>
      </c>
      <c r="N229" s="112">
        <v>0</v>
      </c>
      <c r="O229" s="112">
        <v>0</v>
      </c>
      <c r="P229" s="112">
        <v>0</v>
      </c>
      <c r="Q229" s="112">
        <v>0</v>
      </c>
      <c r="R229" s="112">
        <v>0</v>
      </c>
      <c r="S229" s="112">
        <v>0</v>
      </c>
      <c r="T229" s="112">
        <v>0</v>
      </c>
      <c r="U229" s="112">
        <v>0</v>
      </c>
      <c r="V229" s="112">
        <v>0</v>
      </c>
      <c r="W229" s="112">
        <v>0</v>
      </c>
    </row>
    <row r="230" spans="1:23" hidden="1">
      <c r="A230" s="112" t="str">
        <v>2049.TW</v>
      </c>
      <c r="B230" s="112">
        <v>5.62</v>
      </c>
      <c r="C230" s="112">
        <v>1.409</v>
      </c>
      <c r="D230" s="112">
        <v>23.150963000000001</v>
      </c>
      <c r="E230" s="112">
        <v>5.2270003000000002E-2</v>
      </c>
      <c r="F230" s="112">
        <v>3.1989999999999998E-2</v>
      </c>
      <c r="G230" s="112">
        <v>0.31078</v>
      </c>
      <c r="H230" s="112">
        <v>3.1050000000000001E-2</v>
      </c>
      <c r="I230" s="112">
        <v>40.658363000000001</v>
      </c>
      <c r="J230" s="112">
        <v>2.3098774</v>
      </c>
      <c r="K230" s="112">
        <v>69.625</v>
      </c>
      <c r="L230" s="112">
        <v>0</v>
      </c>
      <c r="M230" s="112">
        <v>0</v>
      </c>
      <c r="N230" s="112">
        <v>0</v>
      </c>
      <c r="O230" s="112">
        <v>0</v>
      </c>
      <c r="P230" s="112">
        <v>0</v>
      </c>
      <c r="Q230" s="112">
        <v>0</v>
      </c>
      <c r="R230" s="112">
        <v>0</v>
      </c>
      <c r="S230" s="112">
        <v>0</v>
      </c>
      <c r="T230" s="112">
        <v>0</v>
      </c>
      <c r="U230" s="112">
        <v>0</v>
      </c>
      <c r="V230" s="112">
        <v>0</v>
      </c>
      <c r="W230" s="112">
        <v>0</v>
      </c>
    </row>
    <row r="231" spans="1:23">
      <c r="A231" s="112" t="str">
        <v>2059.TW</v>
      </c>
      <c r="B231" s="112">
        <v>37.74</v>
      </c>
      <c r="C231" s="112">
        <v>0</v>
      </c>
      <c r="D231" s="112">
        <v>22.317361999999999</v>
      </c>
      <c r="E231" s="112">
        <v>0.21405001000000001</v>
      </c>
      <c r="F231" s="112">
        <v>0.10067</v>
      </c>
      <c r="G231" s="112">
        <v>0.62111000000000005</v>
      </c>
      <c r="H231" s="112">
        <v>0.52182996000000004</v>
      </c>
      <c r="I231" s="112">
        <v>32.458927000000003</v>
      </c>
      <c r="J231" s="112">
        <v>6.5400305000000003</v>
      </c>
      <c r="K231" s="112">
        <v>68.628</v>
      </c>
      <c r="L231" s="112">
        <v>0</v>
      </c>
      <c r="M231" s="112">
        <v>0</v>
      </c>
      <c r="N231" s="112">
        <v>0</v>
      </c>
      <c r="O231" s="112">
        <v>0</v>
      </c>
      <c r="P231" s="112">
        <v>0</v>
      </c>
      <c r="Q231" s="112">
        <v>0</v>
      </c>
      <c r="R231" s="112">
        <v>0</v>
      </c>
      <c r="S231" s="112">
        <v>0</v>
      </c>
      <c r="T231" s="112">
        <v>0</v>
      </c>
      <c r="U231" s="112">
        <v>0</v>
      </c>
      <c r="V231" s="112">
        <v>0</v>
      </c>
      <c r="W231" s="112">
        <v>0</v>
      </c>
    </row>
    <row r="232" spans="1:23" hidden="1">
      <c r="A232" s="112" t="str">
        <v>2062.TW</v>
      </c>
      <c r="B232" s="112">
        <v>2.48</v>
      </c>
      <c r="C232" s="112">
        <v>0.68799999999999994</v>
      </c>
      <c r="D232" s="112">
        <v>11.310862</v>
      </c>
      <c r="E232" s="112">
        <v>4.2909999999999997E-2</v>
      </c>
      <c r="F232" s="112">
        <v>1.6889999999999999E-2</v>
      </c>
      <c r="G232" s="112">
        <v>0.119160004</v>
      </c>
      <c r="H232" s="112">
        <v>6.8059999999999996E-2</v>
      </c>
      <c r="I232" s="112">
        <v>12.17742</v>
      </c>
      <c r="J232" s="112">
        <v>0.82237289999999996</v>
      </c>
      <c r="K232" s="112">
        <v>37.835999999999999</v>
      </c>
      <c r="L232" s="112">
        <v>0</v>
      </c>
      <c r="M232" s="112">
        <v>0</v>
      </c>
      <c r="N232" s="112">
        <v>0</v>
      </c>
      <c r="O232" s="112">
        <v>0</v>
      </c>
      <c r="P232" s="112">
        <v>0</v>
      </c>
      <c r="Q232" s="112">
        <v>0</v>
      </c>
      <c r="R232" s="112">
        <v>0</v>
      </c>
      <c r="S232" s="112">
        <v>0</v>
      </c>
      <c r="T232" s="112">
        <v>0</v>
      </c>
      <c r="U232" s="112">
        <v>0</v>
      </c>
      <c r="V232" s="112">
        <v>0</v>
      </c>
      <c r="W232" s="112">
        <v>0</v>
      </c>
    </row>
    <row r="233" spans="1:23" hidden="1">
      <c r="A233" s="112" t="str">
        <v>2069.TW</v>
      </c>
      <c r="B233" s="112">
        <v>-1.18</v>
      </c>
      <c r="C233" s="112">
        <v>0.64200000000000002</v>
      </c>
      <c r="D233" s="112">
        <v>0</v>
      </c>
      <c r="E233" s="112">
        <v>-4.947E-2</v>
      </c>
      <c r="F233" s="112">
        <v>0</v>
      </c>
      <c r="G233" s="112">
        <v>3.3439999999999998E-2</v>
      </c>
      <c r="H233" s="112">
        <v>-2.8889999E-2</v>
      </c>
      <c r="I233" s="112">
        <v>0</v>
      </c>
      <c r="J233" s="112">
        <v>0.74378330000000004</v>
      </c>
      <c r="K233" s="112">
        <v>68.748000000000005</v>
      </c>
      <c r="L233" s="112">
        <v>0</v>
      </c>
      <c r="M233" s="112">
        <v>0</v>
      </c>
      <c r="N233" s="112">
        <v>0</v>
      </c>
      <c r="O233" s="112">
        <v>0</v>
      </c>
      <c r="P233" s="112">
        <v>0</v>
      </c>
      <c r="Q233" s="112">
        <v>0</v>
      </c>
      <c r="R233" s="112">
        <v>0</v>
      </c>
      <c r="S233" s="112">
        <v>0</v>
      </c>
      <c r="T233" s="112">
        <v>0</v>
      </c>
      <c r="U233" s="112">
        <v>0</v>
      </c>
      <c r="V233" s="112">
        <v>0</v>
      </c>
      <c r="W233" s="112">
        <v>0</v>
      </c>
    </row>
    <row r="234" spans="1:23" hidden="1">
      <c r="A234" s="112" t="str">
        <v>2101.TW</v>
      </c>
      <c r="B234" s="112">
        <v>0.24</v>
      </c>
      <c r="C234" s="112">
        <v>0.35699999999999998</v>
      </c>
      <c r="D234" s="112">
        <v>118.54167</v>
      </c>
      <c r="E234" s="112">
        <v>1.29700005E-2</v>
      </c>
      <c r="F234" s="112">
        <v>6.9999998000000001E-3</v>
      </c>
      <c r="G234" s="112">
        <v>0.19511998999999999</v>
      </c>
      <c r="H234" s="112">
        <v>9.9809999999999996E-2</v>
      </c>
      <c r="I234" s="112">
        <v>237.08333999999999</v>
      </c>
      <c r="J234" s="112">
        <v>4.5809517</v>
      </c>
      <c r="K234" s="112">
        <v>9.4160000000000004</v>
      </c>
      <c r="L234" s="112">
        <v>0</v>
      </c>
      <c r="M234" s="112">
        <v>0</v>
      </c>
      <c r="N234" s="112">
        <v>0</v>
      </c>
      <c r="O234" s="112">
        <v>0</v>
      </c>
      <c r="P234" s="112">
        <v>0</v>
      </c>
      <c r="Q234" s="112">
        <v>0</v>
      </c>
      <c r="R234" s="112">
        <v>0</v>
      </c>
      <c r="S234" s="112">
        <v>0</v>
      </c>
      <c r="T234" s="112">
        <v>0</v>
      </c>
      <c r="U234" s="112">
        <v>0</v>
      </c>
      <c r="V234" s="112">
        <v>0</v>
      </c>
      <c r="W234" s="112">
        <v>0</v>
      </c>
    </row>
    <row r="235" spans="1:23" hidden="1">
      <c r="A235" s="112" t="str">
        <v>2102.TW</v>
      </c>
      <c r="B235" s="112">
        <v>-2.88</v>
      </c>
      <c r="C235" s="112">
        <v>0.63900000000000001</v>
      </c>
      <c r="D235" s="112">
        <v>0</v>
      </c>
      <c r="E235" s="112">
        <v>-0.30963000000000002</v>
      </c>
      <c r="F235" s="112">
        <v>-5.6570000000000002E-2</v>
      </c>
      <c r="G235" s="112">
        <v>-0.62028000000000005</v>
      </c>
      <c r="H235" s="112">
        <v>-3.0824600000000002</v>
      </c>
      <c r="I235" s="112">
        <v>0</v>
      </c>
      <c r="J235" s="112">
        <v>1.2976220999999999</v>
      </c>
      <c r="K235" s="112">
        <v>1.0409999999999999</v>
      </c>
      <c r="L235" s="112">
        <v>0</v>
      </c>
      <c r="M235" s="112">
        <v>0</v>
      </c>
      <c r="N235" s="112">
        <v>0</v>
      </c>
      <c r="O235" s="112">
        <v>0</v>
      </c>
      <c r="P235" s="112">
        <v>0</v>
      </c>
      <c r="Q235" s="112">
        <v>0</v>
      </c>
      <c r="R235" s="112">
        <v>0</v>
      </c>
      <c r="S235" s="112">
        <v>0</v>
      </c>
      <c r="T235" s="112">
        <v>0</v>
      </c>
      <c r="U235" s="112">
        <v>0</v>
      </c>
      <c r="V235" s="112">
        <v>0</v>
      </c>
      <c r="W235" s="112">
        <v>0</v>
      </c>
    </row>
    <row r="236" spans="1:23" hidden="1">
      <c r="A236" s="112" t="str">
        <v>2103.TW</v>
      </c>
      <c r="B236" s="112">
        <v>0.83</v>
      </c>
      <c r="C236" s="112">
        <v>0</v>
      </c>
      <c r="D236" s="112">
        <v>25.860213999999999</v>
      </c>
      <c r="E236" s="112">
        <v>4.6100000000000002E-2</v>
      </c>
      <c r="F236" s="112">
        <v>1.694E-2</v>
      </c>
      <c r="G236" s="112">
        <v>0.10750999999999999</v>
      </c>
      <c r="H236" s="112">
        <v>4.7559999999999998E-2</v>
      </c>
      <c r="I236" s="112">
        <v>28.975902999999999</v>
      </c>
      <c r="J236" s="112">
        <v>0.98792310000000005</v>
      </c>
      <c r="K236" s="112">
        <v>38.938000000000002</v>
      </c>
      <c r="L236" s="112">
        <v>0</v>
      </c>
      <c r="M236" s="112">
        <v>0</v>
      </c>
      <c r="N236" s="112">
        <v>0</v>
      </c>
      <c r="O236" s="112">
        <v>0</v>
      </c>
      <c r="P236" s="112">
        <v>0</v>
      </c>
      <c r="Q236" s="112">
        <v>0</v>
      </c>
      <c r="R236" s="112">
        <v>0</v>
      </c>
      <c r="S236" s="112">
        <v>0</v>
      </c>
      <c r="T236" s="112">
        <v>0</v>
      </c>
      <c r="U236" s="112">
        <v>0</v>
      </c>
      <c r="V236" s="112">
        <v>0</v>
      </c>
      <c r="W236" s="112">
        <v>0</v>
      </c>
    </row>
    <row r="237" spans="1:23" hidden="1">
      <c r="A237" s="112" t="str">
        <v>2104.TW</v>
      </c>
      <c r="B237" s="112">
        <v>-0.78</v>
      </c>
      <c r="C237" s="112">
        <v>0.73099999999999998</v>
      </c>
      <c r="D237" s="112">
        <v>66.111109999999996</v>
      </c>
      <c r="E237" s="112">
        <v>-1.52900005E-2</v>
      </c>
      <c r="F237" s="112">
        <v>1.6300001E-3</v>
      </c>
      <c r="G237" s="112">
        <v>8.1999995000000006E-2</v>
      </c>
      <c r="H237" s="112">
        <v>3.424E-2</v>
      </c>
      <c r="I237" s="112">
        <v>0</v>
      </c>
      <c r="J237" s="112">
        <v>0.51576180000000005</v>
      </c>
      <c r="K237" s="112">
        <v>18.428000000000001</v>
      </c>
      <c r="L237" s="112">
        <v>0</v>
      </c>
      <c r="M237" s="112">
        <v>0</v>
      </c>
      <c r="N237" s="112">
        <v>0</v>
      </c>
      <c r="O237" s="112">
        <v>0</v>
      </c>
      <c r="P237" s="112">
        <v>0</v>
      </c>
      <c r="Q237" s="112">
        <v>0</v>
      </c>
      <c r="R237" s="112">
        <v>0</v>
      </c>
      <c r="S237" s="112">
        <v>0</v>
      </c>
      <c r="T237" s="112">
        <v>0</v>
      </c>
      <c r="U237" s="112">
        <v>0</v>
      </c>
      <c r="V237" s="112">
        <v>0</v>
      </c>
      <c r="W237" s="112">
        <v>0</v>
      </c>
    </row>
    <row r="238" spans="1:23">
      <c r="A238" s="112" t="str">
        <v>2105.TW</v>
      </c>
      <c r="B238" s="112">
        <v>2.0299999999999998</v>
      </c>
      <c r="C238" s="112">
        <v>0.51400000000000001</v>
      </c>
      <c r="D238" s="112">
        <v>18.790849999999999</v>
      </c>
      <c r="E238" s="112">
        <v>9.5219999999999999E-2</v>
      </c>
      <c r="F238" s="112">
        <v>4.8759999999999998E-2</v>
      </c>
      <c r="G238" s="112">
        <v>0.25247999999999998</v>
      </c>
      <c r="H238" s="112">
        <v>0.115830004</v>
      </c>
      <c r="I238" s="112">
        <v>28.325123000000001</v>
      </c>
      <c r="J238" s="112">
        <v>2.2639577000000002</v>
      </c>
      <c r="K238" s="112">
        <v>29.707999999999998</v>
      </c>
      <c r="L238" s="112">
        <v>0</v>
      </c>
      <c r="M238" s="112">
        <v>0</v>
      </c>
      <c r="N238" s="112">
        <v>0</v>
      </c>
      <c r="O238" s="112">
        <v>0</v>
      </c>
      <c r="P238" s="112">
        <v>0</v>
      </c>
      <c r="Q238" s="112">
        <v>0</v>
      </c>
      <c r="R238" s="112">
        <v>0</v>
      </c>
      <c r="S238" s="112">
        <v>0</v>
      </c>
      <c r="T238" s="112">
        <v>0</v>
      </c>
      <c r="U238" s="112">
        <v>0</v>
      </c>
      <c r="V238" s="112">
        <v>0</v>
      </c>
      <c r="W238" s="112">
        <v>0</v>
      </c>
    </row>
    <row r="239" spans="1:23" hidden="1">
      <c r="A239" s="112" t="str">
        <v>2106.TW</v>
      </c>
      <c r="B239" s="112">
        <v>1.78</v>
      </c>
      <c r="C239" s="112">
        <v>0.29299999999999998</v>
      </c>
      <c r="D239" s="112">
        <v>23.943663000000001</v>
      </c>
      <c r="E239" s="112">
        <v>4.5229997000000001E-2</v>
      </c>
      <c r="F239" s="112">
        <v>1.7919999999999998E-2</v>
      </c>
      <c r="G239" s="112">
        <v>0.19373000000000001</v>
      </c>
      <c r="H239" s="112">
        <v>7.4950000000000003E-2</v>
      </c>
      <c r="I239" s="112">
        <v>19.101123999999999</v>
      </c>
      <c r="J239" s="112">
        <v>1.6586984</v>
      </c>
      <c r="K239" s="112">
        <v>36.070999999999998</v>
      </c>
      <c r="L239" s="112">
        <v>0</v>
      </c>
      <c r="M239" s="112">
        <v>0</v>
      </c>
      <c r="N239" s="112">
        <v>0</v>
      </c>
      <c r="O239" s="112">
        <v>0</v>
      </c>
      <c r="P239" s="112">
        <v>0</v>
      </c>
      <c r="Q239" s="112">
        <v>0</v>
      </c>
      <c r="R239" s="112">
        <v>0</v>
      </c>
      <c r="S239" s="112">
        <v>0</v>
      </c>
      <c r="T239" s="112">
        <v>0</v>
      </c>
      <c r="U239" s="112">
        <v>0</v>
      </c>
      <c r="V239" s="112">
        <v>0</v>
      </c>
      <c r="W239" s="112">
        <v>0</v>
      </c>
    </row>
    <row r="240" spans="1:23" hidden="1">
      <c r="A240" s="112" t="str">
        <v>2107.TW</v>
      </c>
      <c r="B240" s="112">
        <v>1.8</v>
      </c>
      <c r="C240" s="112">
        <v>0.60299999999999998</v>
      </c>
      <c r="D240" s="112">
        <v>0</v>
      </c>
      <c r="E240" s="112">
        <v>4.2770000000000002E-2</v>
      </c>
      <c r="F240" s="112">
        <v>8.909999E-3</v>
      </c>
      <c r="G240" s="112">
        <v>0.30934</v>
      </c>
      <c r="H240" s="112">
        <v>9.9779989999999999E-2</v>
      </c>
      <c r="I240" s="112">
        <v>14.722222</v>
      </c>
      <c r="J240" s="112">
        <v>0.64868300000000001</v>
      </c>
      <c r="K240" s="112">
        <v>4.2060000000000004</v>
      </c>
      <c r="L240" s="112">
        <v>0</v>
      </c>
      <c r="M240" s="112">
        <v>0</v>
      </c>
      <c r="N240" s="112">
        <v>0</v>
      </c>
      <c r="O240" s="112">
        <v>0</v>
      </c>
      <c r="P240" s="112">
        <v>0</v>
      </c>
      <c r="Q240" s="112">
        <v>0</v>
      </c>
      <c r="R240" s="112">
        <v>0</v>
      </c>
      <c r="S240" s="112">
        <v>0</v>
      </c>
      <c r="T240" s="112">
        <v>0</v>
      </c>
      <c r="U240" s="112">
        <v>0</v>
      </c>
      <c r="V240" s="112">
        <v>0</v>
      </c>
      <c r="W240" s="112">
        <v>0</v>
      </c>
    </row>
    <row r="241" spans="1:23" hidden="1">
      <c r="A241" s="112" t="str">
        <v>2108.TW</v>
      </c>
      <c r="B241" s="112">
        <v>1.3</v>
      </c>
      <c r="C241" s="112">
        <v>0</v>
      </c>
      <c r="D241" s="112">
        <v>10.237389</v>
      </c>
      <c r="E241" s="112">
        <v>6.0049999999999999E-2</v>
      </c>
      <c r="F241" s="112">
        <v>2.8330000000000001E-2</v>
      </c>
      <c r="G241" s="112">
        <v>0.23066998999999999</v>
      </c>
      <c r="H241" s="112">
        <v>7.671E-2</v>
      </c>
      <c r="I241" s="112">
        <v>26.538461999999999</v>
      </c>
      <c r="J241" s="112">
        <v>1.2196847</v>
      </c>
      <c r="K241" s="112">
        <v>18.038</v>
      </c>
      <c r="L241" s="112">
        <v>0</v>
      </c>
      <c r="M241" s="112">
        <v>0</v>
      </c>
      <c r="N241" s="112">
        <v>0</v>
      </c>
      <c r="O241" s="112">
        <v>0</v>
      </c>
      <c r="P241" s="112">
        <v>0</v>
      </c>
      <c r="Q241" s="112">
        <v>0</v>
      </c>
      <c r="R241" s="112">
        <v>0</v>
      </c>
      <c r="S241" s="112">
        <v>0</v>
      </c>
      <c r="T241" s="112">
        <v>0</v>
      </c>
      <c r="U241" s="112">
        <v>0</v>
      </c>
      <c r="V241" s="112">
        <v>0</v>
      </c>
      <c r="W241" s="112">
        <v>0</v>
      </c>
    </row>
    <row r="242" spans="1:23" hidden="1">
      <c r="A242" s="112" t="str">
        <v>2109.TW</v>
      </c>
      <c r="B242" s="112">
        <v>1.75</v>
      </c>
      <c r="C242" s="112">
        <v>0.48299999999999998</v>
      </c>
      <c r="D242" s="112">
        <v>0</v>
      </c>
      <c r="E242" s="112">
        <v>0.10829999999999999</v>
      </c>
      <c r="F242" s="112">
        <v>3.5529999999999999E-2</v>
      </c>
      <c r="G242" s="112">
        <v>0.21945999999999999</v>
      </c>
      <c r="H242" s="112">
        <v>0.18432999999999999</v>
      </c>
      <c r="I242" s="112">
        <v>10.571427999999999</v>
      </c>
      <c r="J242" s="112">
        <v>1.4982184000000001</v>
      </c>
      <c r="K242" s="112">
        <v>16.733000000000001</v>
      </c>
      <c r="L242" s="112">
        <v>0</v>
      </c>
      <c r="M242" s="112">
        <v>0</v>
      </c>
      <c r="N242" s="112">
        <v>0</v>
      </c>
      <c r="O242" s="112">
        <v>0</v>
      </c>
      <c r="P242" s="112">
        <v>0</v>
      </c>
      <c r="Q242" s="112">
        <v>0</v>
      </c>
      <c r="R242" s="112">
        <v>0</v>
      </c>
      <c r="S242" s="112">
        <v>0</v>
      </c>
      <c r="T242" s="112">
        <v>0</v>
      </c>
      <c r="U242" s="112">
        <v>0</v>
      </c>
      <c r="V242" s="112">
        <v>0</v>
      </c>
      <c r="W242" s="112">
        <v>0</v>
      </c>
    </row>
    <row r="243" spans="1:23" hidden="1">
      <c r="A243" s="112" t="str">
        <v>2114.TW</v>
      </c>
      <c r="B243" s="112">
        <v>6.02</v>
      </c>
      <c r="C243" s="112">
        <v>0.39100000000000001</v>
      </c>
      <c r="D243" s="112">
        <v>0</v>
      </c>
      <c r="E243" s="112">
        <v>0.15404999999999999</v>
      </c>
      <c r="F243" s="112">
        <v>8.906E-2</v>
      </c>
      <c r="G243" s="112">
        <v>0.42312</v>
      </c>
      <c r="H243" s="112">
        <v>0.33838000000000001</v>
      </c>
      <c r="I243" s="112">
        <v>18.521595000000001</v>
      </c>
      <c r="J243" s="112">
        <v>2.8155142999999998</v>
      </c>
      <c r="K243" s="112">
        <v>19.978000000000002</v>
      </c>
      <c r="L243" s="112">
        <v>0</v>
      </c>
      <c r="M243" s="112">
        <v>0</v>
      </c>
      <c r="N243" s="112">
        <v>0</v>
      </c>
      <c r="O243" s="112">
        <v>0</v>
      </c>
      <c r="P243" s="112">
        <v>0</v>
      </c>
      <c r="Q243" s="112">
        <v>0</v>
      </c>
      <c r="R243" s="112">
        <v>0</v>
      </c>
      <c r="S243" s="112">
        <v>0</v>
      </c>
      <c r="T243" s="112">
        <v>0</v>
      </c>
      <c r="U243" s="112">
        <v>0</v>
      </c>
      <c r="V243" s="112">
        <v>0</v>
      </c>
      <c r="W243" s="112">
        <v>0</v>
      </c>
    </row>
    <row r="244" spans="1:23" hidden="1">
      <c r="A244" s="112" t="str">
        <v>2115.TW</v>
      </c>
      <c r="B244" s="112">
        <v>0.94</v>
      </c>
      <c r="C244" s="112">
        <v>0</v>
      </c>
      <c r="D244" s="112">
        <v>13.072288500000001</v>
      </c>
      <c r="E244" s="112">
        <v>2.9690001000000001E-2</v>
      </c>
      <c r="F244" s="112">
        <v>2.8269999000000001E-2</v>
      </c>
      <c r="G244" s="112">
        <v>0.20660999999999999</v>
      </c>
      <c r="H244" s="112">
        <v>0.10047</v>
      </c>
      <c r="I244" s="112">
        <v>34.627659999999999</v>
      </c>
      <c r="J244" s="112">
        <v>1.0154105</v>
      </c>
      <c r="K244" s="112">
        <v>27.498999999999999</v>
      </c>
      <c r="L244" s="112">
        <v>0</v>
      </c>
      <c r="M244" s="112">
        <v>0</v>
      </c>
      <c r="N244" s="112">
        <v>0</v>
      </c>
      <c r="O244" s="112">
        <v>0</v>
      </c>
      <c r="P244" s="112">
        <v>0</v>
      </c>
      <c r="Q244" s="112">
        <v>0</v>
      </c>
      <c r="R244" s="112">
        <v>0</v>
      </c>
      <c r="S244" s="112">
        <v>0</v>
      </c>
      <c r="T244" s="112">
        <v>0</v>
      </c>
      <c r="U244" s="112">
        <v>0</v>
      </c>
      <c r="V244" s="112">
        <v>0</v>
      </c>
      <c r="W244" s="112">
        <v>0</v>
      </c>
    </row>
    <row r="245" spans="1:23" hidden="1">
      <c r="A245" s="112" t="str">
        <v>2201.TW</v>
      </c>
      <c r="B245" s="112">
        <v>4.01</v>
      </c>
      <c r="C245" s="112">
        <v>0.92200000000000004</v>
      </c>
      <c r="D245" s="112">
        <v>11.860465</v>
      </c>
      <c r="E245" s="112">
        <v>0.105349995</v>
      </c>
      <c r="F245" s="112">
        <v>1.4710000000000001E-2</v>
      </c>
      <c r="G245" s="112">
        <v>0.35410999999999998</v>
      </c>
      <c r="H245" s="112">
        <v>7.1690000000000004E-2</v>
      </c>
      <c r="I245" s="112">
        <v>17.805485000000001</v>
      </c>
      <c r="J245" s="112">
        <v>1.2661595000000001</v>
      </c>
      <c r="K245" s="112">
        <v>81.069000000000003</v>
      </c>
      <c r="L245" s="112">
        <v>0</v>
      </c>
      <c r="M245" s="112">
        <v>0</v>
      </c>
      <c r="N245" s="112">
        <v>0</v>
      </c>
      <c r="O245" s="112">
        <v>0</v>
      </c>
      <c r="P245" s="112">
        <v>0</v>
      </c>
      <c r="Q245" s="112">
        <v>0</v>
      </c>
      <c r="R245" s="112">
        <v>0</v>
      </c>
      <c r="S245" s="112">
        <v>0</v>
      </c>
      <c r="T245" s="112">
        <v>0</v>
      </c>
      <c r="U245" s="112">
        <v>0</v>
      </c>
      <c r="V245" s="112">
        <v>0</v>
      </c>
      <c r="W245" s="112">
        <v>0</v>
      </c>
    </row>
    <row r="246" spans="1:23" hidden="1">
      <c r="A246" s="112" t="str">
        <v>2204.TW</v>
      </c>
      <c r="B246" s="112">
        <v>9.93</v>
      </c>
      <c r="C246" s="112">
        <v>0</v>
      </c>
      <c r="D246" s="112">
        <v>10.786802</v>
      </c>
      <c r="E246" s="112">
        <v>0.15473999999999999</v>
      </c>
      <c r="F246" s="112">
        <v>3.6199997999999997E-2</v>
      </c>
      <c r="G246" s="112">
        <v>0.15537999999999999</v>
      </c>
      <c r="H246" s="112">
        <v>7.2410000000000002E-2</v>
      </c>
      <c r="I246" s="112">
        <v>12.839879</v>
      </c>
      <c r="J246" s="112">
        <v>2.0526110000000002</v>
      </c>
      <c r="K246" s="112">
        <v>76.397000000000006</v>
      </c>
      <c r="L246" s="112">
        <v>0</v>
      </c>
      <c r="M246" s="112">
        <v>0</v>
      </c>
      <c r="N246" s="112">
        <v>0</v>
      </c>
      <c r="O246" s="112">
        <v>0</v>
      </c>
      <c r="P246" s="112">
        <v>0</v>
      </c>
      <c r="Q246" s="112">
        <v>0</v>
      </c>
      <c r="R246" s="112">
        <v>0</v>
      </c>
      <c r="S246" s="112">
        <v>0</v>
      </c>
      <c r="T246" s="112">
        <v>0</v>
      </c>
      <c r="U246" s="112">
        <v>0</v>
      </c>
      <c r="V246" s="112">
        <v>0</v>
      </c>
      <c r="W246" s="112">
        <v>0</v>
      </c>
    </row>
    <row r="247" spans="1:23" hidden="1">
      <c r="A247" s="112" t="str">
        <v>2206.TW</v>
      </c>
      <c r="B247" s="112">
        <v>7.98</v>
      </c>
      <c r="C247" s="112">
        <v>0.32600000000000001</v>
      </c>
      <c r="D247" s="112">
        <v>0</v>
      </c>
      <c r="E247" s="112">
        <v>0.29202</v>
      </c>
      <c r="F247" s="112">
        <v>6.3729999999999995E-2</v>
      </c>
      <c r="G247" s="112">
        <v>0.20802999999999999</v>
      </c>
      <c r="H247" s="112">
        <v>7.0949999999999999E-2</v>
      </c>
      <c r="I247" s="112">
        <v>9.7243110000000001</v>
      </c>
      <c r="J247" s="112">
        <v>2.7448619999999999</v>
      </c>
      <c r="K247" s="112">
        <v>81.328000000000003</v>
      </c>
      <c r="L247" s="112">
        <v>0</v>
      </c>
      <c r="M247" s="112">
        <v>0</v>
      </c>
      <c r="N247" s="112">
        <v>0</v>
      </c>
      <c r="O247" s="112">
        <v>0</v>
      </c>
      <c r="P247" s="112">
        <v>0</v>
      </c>
      <c r="Q247" s="112">
        <v>0</v>
      </c>
      <c r="R247" s="112">
        <v>0</v>
      </c>
      <c r="S247" s="112">
        <v>0</v>
      </c>
      <c r="T247" s="112">
        <v>0</v>
      </c>
      <c r="U247" s="112">
        <v>0</v>
      </c>
      <c r="V247" s="112">
        <v>0</v>
      </c>
      <c r="W247" s="112">
        <v>0</v>
      </c>
    </row>
    <row r="248" spans="1:23" hidden="1">
      <c r="A248" s="112" t="str">
        <v>2207.TW</v>
      </c>
      <c r="B248" s="112">
        <v>42.46</v>
      </c>
      <c r="C248" s="112">
        <v>0.83799999999999997</v>
      </c>
      <c r="D248" s="112">
        <v>12.988676999999999</v>
      </c>
      <c r="E248" s="112">
        <v>0.31234000000000001</v>
      </c>
      <c r="F248" s="112">
        <v>4.8839998000000003E-2</v>
      </c>
      <c r="G248" s="112">
        <v>0.21023000999999999</v>
      </c>
      <c r="H248" s="112">
        <v>0.14083000000000001</v>
      </c>
      <c r="I248" s="112">
        <v>14.31936</v>
      </c>
      <c r="J248" s="112">
        <v>5.1539396999999996</v>
      </c>
      <c r="K248" s="112">
        <v>506.75</v>
      </c>
      <c r="L248" s="112">
        <v>0</v>
      </c>
      <c r="M248" s="112">
        <v>0</v>
      </c>
      <c r="N248" s="112">
        <v>0</v>
      </c>
      <c r="O248" s="112">
        <v>0</v>
      </c>
      <c r="P248" s="112">
        <v>0</v>
      </c>
      <c r="Q248" s="112">
        <v>0</v>
      </c>
      <c r="R248" s="112">
        <v>0</v>
      </c>
      <c r="S248" s="112">
        <v>0</v>
      </c>
      <c r="T248" s="112">
        <v>0</v>
      </c>
      <c r="U248" s="112">
        <v>0</v>
      </c>
      <c r="V248" s="112">
        <v>0</v>
      </c>
      <c r="W248" s="112">
        <v>0</v>
      </c>
    </row>
    <row r="249" spans="1:23" hidden="1">
      <c r="A249" s="112" t="str">
        <v>2208.TW</v>
      </c>
      <c r="B249" s="112">
        <v>-2.77</v>
      </c>
      <c r="C249" s="112">
        <v>0.95799999999999996</v>
      </c>
      <c r="D249" s="112">
        <v>-4.2263279999999996</v>
      </c>
      <c r="E249" s="112">
        <v>-0.49145</v>
      </c>
      <c r="F249" s="112">
        <v>-4.1250000000000002E-2</v>
      </c>
      <c r="G249" s="112">
        <v>-0.11228</v>
      </c>
      <c r="H249" s="112">
        <v>-0.10536</v>
      </c>
      <c r="I249" s="112">
        <v>0</v>
      </c>
      <c r="J249" s="112">
        <v>2.5540821999999999</v>
      </c>
      <c r="K249" s="112">
        <v>23.015000000000001</v>
      </c>
      <c r="L249" s="112">
        <v>0</v>
      </c>
      <c r="M249" s="112">
        <v>0</v>
      </c>
      <c r="N249" s="112">
        <v>0</v>
      </c>
      <c r="O249" s="112">
        <v>0</v>
      </c>
      <c r="P249" s="112">
        <v>0</v>
      </c>
      <c r="Q249" s="112">
        <v>0</v>
      </c>
      <c r="R249" s="112">
        <v>0</v>
      </c>
      <c r="S249" s="112">
        <v>0</v>
      </c>
      <c r="T249" s="112">
        <v>0</v>
      </c>
      <c r="U249" s="112">
        <v>0</v>
      </c>
      <c r="V249" s="112">
        <v>0</v>
      </c>
      <c r="W249" s="112">
        <v>0</v>
      </c>
    </row>
    <row r="250" spans="1:23" hidden="1">
      <c r="A250" s="112" t="str">
        <v>2211.TW</v>
      </c>
      <c r="B250" s="112">
        <v>8.7799999999999994</v>
      </c>
      <c r="C250" s="112">
        <v>0.58499999999999996</v>
      </c>
      <c r="D250" s="112">
        <v>28.150406</v>
      </c>
      <c r="E250" s="112">
        <v>0.16409999</v>
      </c>
      <c r="F250" s="112">
        <v>6.1550002999999999E-2</v>
      </c>
      <c r="G250" s="112">
        <v>0.35127000000000003</v>
      </c>
      <c r="H250" s="112">
        <v>0.30717</v>
      </c>
      <c r="I250" s="112">
        <v>15.774487499999999</v>
      </c>
      <c r="J250" s="112">
        <v>2.3762546000000002</v>
      </c>
      <c r="K250" s="112">
        <v>26.59</v>
      </c>
      <c r="L250" s="112">
        <v>0</v>
      </c>
      <c r="M250" s="112">
        <v>0</v>
      </c>
      <c r="N250" s="112">
        <v>0</v>
      </c>
      <c r="O250" s="112">
        <v>0</v>
      </c>
      <c r="P250" s="112">
        <v>0</v>
      </c>
      <c r="Q250" s="112">
        <v>0</v>
      </c>
      <c r="R250" s="112">
        <v>0</v>
      </c>
      <c r="S250" s="112">
        <v>0</v>
      </c>
      <c r="T250" s="112">
        <v>0</v>
      </c>
      <c r="U250" s="112">
        <v>0</v>
      </c>
      <c r="V250" s="112">
        <v>0</v>
      </c>
      <c r="W250" s="112">
        <v>0</v>
      </c>
    </row>
    <row r="251" spans="1:23" hidden="1">
      <c r="A251" s="112" t="str">
        <v>2227.TW</v>
      </c>
      <c r="B251" s="112">
        <v>4.58</v>
      </c>
      <c r="C251" s="112">
        <v>0.52700000000000002</v>
      </c>
      <c r="D251" s="112">
        <v>6.9889783999999997</v>
      </c>
      <c r="E251" s="112">
        <v>7.1129999999999999E-2</v>
      </c>
      <c r="F251" s="112">
        <v>6.4099999999999999E-3</v>
      </c>
      <c r="G251" s="112">
        <v>0.12020001</v>
      </c>
      <c r="H251" s="112">
        <v>3.6389999999999999E-2</v>
      </c>
      <c r="I251" s="112">
        <v>30.458514999999998</v>
      </c>
      <c r="J251" s="112">
        <v>2.2060217999999998</v>
      </c>
      <c r="K251" s="112">
        <v>88.841999999999999</v>
      </c>
      <c r="L251" s="112">
        <v>0</v>
      </c>
      <c r="M251" s="112">
        <v>0</v>
      </c>
      <c r="N251" s="112">
        <v>0</v>
      </c>
      <c r="O251" s="112">
        <v>0</v>
      </c>
      <c r="P251" s="112">
        <v>0</v>
      </c>
      <c r="Q251" s="112">
        <v>0</v>
      </c>
      <c r="R251" s="112">
        <v>0</v>
      </c>
      <c r="S251" s="112">
        <v>0</v>
      </c>
      <c r="T251" s="112">
        <v>0</v>
      </c>
      <c r="U251" s="112">
        <v>0</v>
      </c>
      <c r="V251" s="112">
        <v>0</v>
      </c>
      <c r="W251" s="112">
        <v>0</v>
      </c>
    </row>
    <row r="252" spans="1:23">
      <c r="A252" s="112" t="str">
        <v>2228.TW</v>
      </c>
      <c r="B252" s="112">
        <v>9.02</v>
      </c>
      <c r="C252" s="112">
        <v>0.624</v>
      </c>
      <c r="D252" s="112">
        <v>13.836104000000001</v>
      </c>
      <c r="E252" s="112">
        <v>0.15221999999999999</v>
      </c>
      <c r="F252" s="112">
        <v>6.0939997000000003E-2</v>
      </c>
      <c r="G252" s="112">
        <v>0.25152999999999998</v>
      </c>
      <c r="H252" s="112">
        <v>0.11921</v>
      </c>
      <c r="I252" s="112">
        <v>12.915742</v>
      </c>
      <c r="J252" s="112">
        <v>1.8760365999999999</v>
      </c>
      <c r="K252" s="112">
        <v>66.14</v>
      </c>
      <c r="L252" s="112">
        <v>0</v>
      </c>
      <c r="M252" s="112">
        <v>0</v>
      </c>
      <c r="N252" s="112">
        <v>0</v>
      </c>
      <c r="O252" s="112">
        <v>0</v>
      </c>
      <c r="P252" s="112">
        <v>0</v>
      </c>
      <c r="Q252" s="112">
        <v>0</v>
      </c>
      <c r="R252" s="112">
        <v>0</v>
      </c>
      <c r="S252" s="112">
        <v>0</v>
      </c>
      <c r="T252" s="112">
        <v>0</v>
      </c>
      <c r="U252" s="112">
        <v>0</v>
      </c>
      <c r="V252" s="112">
        <v>0</v>
      </c>
      <c r="W252" s="112">
        <v>0</v>
      </c>
    </row>
    <row r="253" spans="1:23" hidden="1">
      <c r="A253" s="112" t="str">
        <v>2231.TW</v>
      </c>
      <c r="B253" s="112">
        <v>2.74</v>
      </c>
      <c r="C253" s="112">
        <v>0.874</v>
      </c>
      <c r="D253" s="112">
        <v>14.435389499999999</v>
      </c>
      <c r="E253" s="112">
        <v>6.1109999999999998E-2</v>
      </c>
      <c r="F253" s="112">
        <v>2.7650000000000001E-2</v>
      </c>
      <c r="G253" s="112">
        <v>0.39751998</v>
      </c>
      <c r="H253" s="112">
        <v>-4.2119999999999998E-2</v>
      </c>
      <c r="I253" s="112">
        <v>45.255474</v>
      </c>
      <c r="J253" s="112">
        <v>4.1504890000000003</v>
      </c>
      <c r="K253" s="112">
        <v>31.215</v>
      </c>
      <c r="L253" s="112">
        <v>0</v>
      </c>
      <c r="M253" s="112">
        <v>0</v>
      </c>
      <c r="N253" s="112">
        <v>0</v>
      </c>
      <c r="O253" s="112">
        <v>0</v>
      </c>
      <c r="P253" s="112">
        <v>0</v>
      </c>
      <c r="Q253" s="112">
        <v>0</v>
      </c>
      <c r="R253" s="112">
        <v>0</v>
      </c>
      <c r="S253" s="112">
        <v>0</v>
      </c>
      <c r="T253" s="112">
        <v>0</v>
      </c>
      <c r="U253" s="112">
        <v>0</v>
      </c>
      <c r="V253" s="112">
        <v>0</v>
      </c>
      <c r="W253" s="112">
        <v>0</v>
      </c>
    </row>
    <row r="254" spans="1:23">
      <c r="A254" s="112" t="str">
        <v>2233.TW</v>
      </c>
      <c r="B254" s="112">
        <v>9.6999999999999993</v>
      </c>
      <c r="C254" s="112">
        <v>0</v>
      </c>
      <c r="D254" s="112">
        <v>12.641508999999999</v>
      </c>
      <c r="E254" s="112">
        <v>0.15861</v>
      </c>
      <c r="F254" s="112">
        <v>7.1239999999999998E-2</v>
      </c>
      <c r="G254" s="112">
        <v>0.34429999999999999</v>
      </c>
      <c r="H254" s="112">
        <v>0.18740999999999999</v>
      </c>
      <c r="I254" s="112">
        <v>13.814432999999999</v>
      </c>
      <c r="J254" s="112">
        <v>2.1169704999999999</v>
      </c>
      <c r="K254" s="112">
        <v>56.71</v>
      </c>
      <c r="L254" s="112">
        <v>0</v>
      </c>
      <c r="M254" s="112">
        <v>0</v>
      </c>
      <c r="N254" s="112">
        <v>0</v>
      </c>
      <c r="O254" s="112">
        <v>0</v>
      </c>
      <c r="P254" s="112">
        <v>0</v>
      </c>
      <c r="Q254" s="112">
        <v>0</v>
      </c>
      <c r="R254" s="112">
        <v>0</v>
      </c>
      <c r="S254" s="112">
        <v>0</v>
      </c>
      <c r="T254" s="112">
        <v>0</v>
      </c>
      <c r="U254" s="112">
        <v>0</v>
      </c>
      <c r="V254" s="112">
        <v>0</v>
      </c>
      <c r="W254" s="112">
        <v>0</v>
      </c>
    </row>
    <row r="255" spans="1:23">
      <c r="A255" s="112" t="str">
        <v>2236.TW</v>
      </c>
      <c r="B255" s="112">
        <v>2.5</v>
      </c>
      <c r="C255" s="112">
        <v>0.90600000000000003</v>
      </c>
      <c r="D255" s="112">
        <v>17.678570000000001</v>
      </c>
      <c r="E255" s="112">
        <v>9.3280000000000002E-2</v>
      </c>
      <c r="F255" s="112">
        <v>4.9930000000000002E-2</v>
      </c>
      <c r="G255" s="112">
        <v>0.31859999999999999</v>
      </c>
      <c r="H255" s="112">
        <v>0.18391001000000001</v>
      </c>
      <c r="I255" s="112">
        <v>31.679998000000001</v>
      </c>
      <c r="J255" s="112">
        <v>2.5808973000000002</v>
      </c>
      <c r="K255" s="112">
        <v>39</v>
      </c>
      <c r="L255" s="112">
        <v>0</v>
      </c>
      <c r="M255" s="112">
        <v>0</v>
      </c>
      <c r="N255" s="112">
        <v>0</v>
      </c>
      <c r="O255" s="112">
        <v>0</v>
      </c>
      <c r="P255" s="112">
        <v>0</v>
      </c>
      <c r="Q255" s="112">
        <v>0</v>
      </c>
      <c r="R255" s="112">
        <v>0</v>
      </c>
      <c r="S255" s="112">
        <v>0</v>
      </c>
      <c r="T255" s="112">
        <v>0</v>
      </c>
      <c r="U255" s="112">
        <v>0</v>
      </c>
      <c r="V255" s="112">
        <v>0</v>
      </c>
      <c r="W255" s="112">
        <v>0</v>
      </c>
    </row>
    <row r="256" spans="1:23">
      <c r="A256" s="112" t="str">
        <v>2239.TW</v>
      </c>
      <c r="B256" s="112">
        <v>2.2000000000000002</v>
      </c>
      <c r="C256" s="112">
        <v>0.97499999999999998</v>
      </c>
      <c r="D256" s="112">
        <v>7.5261784</v>
      </c>
      <c r="E256" s="112">
        <v>1.512E-2</v>
      </c>
      <c r="F256" s="112">
        <v>1.0190001000000001E-2</v>
      </c>
      <c r="G256" s="112">
        <v>0.12925</v>
      </c>
      <c r="H256" s="112">
        <v>3.533E-2</v>
      </c>
      <c r="I256" s="112">
        <v>26.136364</v>
      </c>
      <c r="J256" s="112">
        <v>0.58596336999999998</v>
      </c>
      <c r="K256" s="112">
        <v>203.03700000000001</v>
      </c>
      <c r="L256" s="112">
        <v>0</v>
      </c>
      <c r="M256" s="112">
        <v>0</v>
      </c>
      <c r="N256" s="112">
        <v>0</v>
      </c>
      <c r="O256" s="112">
        <v>0</v>
      </c>
      <c r="P256" s="112">
        <v>0</v>
      </c>
      <c r="Q256" s="112">
        <v>0</v>
      </c>
      <c r="R256" s="112">
        <v>0</v>
      </c>
      <c r="S256" s="112">
        <v>0</v>
      </c>
      <c r="T256" s="112">
        <v>0</v>
      </c>
      <c r="U256" s="112">
        <v>0</v>
      </c>
      <c r="V256" s="112">
        <v>0</v>
      </c>
      <c r="W256" s="112">
        <v>0</v>
      </c>
    </row>
    <row r="257" spans="1:23" hidden="1">
      <c r="A257" s="112" t="str">
        <v>2241.TW</v>
      </c>
      <c r="B257" s="112">
        <v>-2.0299999999999998</v>
      </c>
      <c r="C257" s="112">
        <v>0.621</v>
      </c>
      <c r="D257" s="112">
        <v>0</v>
      </c>
      <c r="E257" s="112">
        <v>-0.15528</v>
      </c>
      <c r="F257" s="112">
        <v>-5.203E-2</v>
      </c>
      <c r="G257" s="112">
        <v>-6.7600000000000004E-3</v>
      </c>
      <c r="H257" s="112">
        <v>-0.28804000000000002</v>
      </c>
      <c r="I257" s="112">
        <v>0</v>
      </c>
      <c r="J257" s="112">
        <v>3.3069641999999999</v>
      </c>
      <c r="K257" s="112">
        <v>9.7840000000000007</v>
      </c>
      <c r="L257" s="112">
        <v>0</v>
      </c>
      <c r="M257" s="112">
        <v>0</v>
      </c>
      <c r="N257" s="112">
        <v>0</v>
      </c>
      <c r="O257" s="112">
        <v>0</v>
      </c>
      <c r="P257" s="112">
        <v>0</v>
      </c>
      <c r="Q257" s="112">
        <v>0</v>
      </c>
      <c r="R257" s="112">
        <v>0</v>
      </c>
      <c r="S257" s="112">
        <v>0</v>
      </c>
      <c r="T257" s="112">
        <v>0</v>
      </c>
      <c r="U257" s="112">
        <v>0</v>
      </c>
      <c r="V257" s="112">
        <v>0</v>
      </c>
      <c r="W257" s="112">
        <v>0</v>
      </c>
    </row>
    <row r="258" spans="1:23" hidden="1">
      <c r="A258" s="112" t="str">
        <v>2243.TW</v>
      </c>
      <c r="B258" s="112">
        <v>-1.33</v>
      </c>
      <c r="C258" s="112">
        <v>1.1060000000000001</v>
      </c>
      <c r="D258" s="112">
        <v>0</v>
      </c>
      <c r="E258" s="112">
        <v>-0.24681998999999999</v>
      </c>
      <c r="F258" s="112">
        <v>-2.1979999E-2</v>
      </c>
      <c r="G258" s="112">
        <v>6.6699999999999997E-3</v>
      </c>
      <c r="H258" s="112">
        <v>-0.10281</v>
      </c>
      <c r="I258" s="112">
        <v>0</v>
      </c>
      <c r="J258" s="112">
        <v>1.8401145999999999</v>
      </c>
      <c r="K258" s="112">
        <v>25.683</v>
      </c>
      <c r="L258" s="112">
        <v>0</v>
      </c>
      <c r="M258" s="112">
        <v>0</v>
      </c>
      <c r="N258" s="112">
        <v>0</v>
      </c>
      <c r="O258" s="112">
        <v>0</v>
      </c>
      <c r="P258" s="112">
        <v>0</v>
      </c>
      <c r="Q258" s="112">
        <v>0</v>
      </c>
      <c r="R258" s="112">
        <v>0</v>
      </c>
      <c r="S258" s="112">
        <v>0</v>
      </c>
      <c r="T258" s="112">
        <v>0</v>
      </c>
      <c r="U258" s="112">
        <v>0</v>
      </c>
      <c r="V258" s="112">
        <v>0</v>
      </c>
      <c r="W258" s="112">
        <v>0</v>
      </c>
    </row>
    <row r="259" spans="1:23">
      <c r="A259" s="112" t="str">
        <v>2247.TW</v>
      </c>
      <c r="B259" s="112">
        <v>22.35</v>
      </c>
      <c r="C259" s="112">
        <v>0</v>
      </c>
      <c r="D259" s="112">
        <v>0</v>
      </c>
      <c r="E259" s="112">
        <v>0.15554999999999999</v>
      </c>
      <c r="F259" s="112">
        <v>6.1780000000000002E-2</v>
      </c>
      <c r="G259" s="112">
        <v>0.11464000000000001</v>
      </c>
      <c r="H259" s="112">
        <v>3.8289999999999998E-2</v>
      </c>
      <c r="I259" s="112">
        <v>14.474273</v>
      </c>
      <c r="J259" s="112">
        <v>2.2178802000000002</v>
      </c>
      <c r="K259" s="112">
        <v>646.34100000000001</v>
      </c>
      <c r="L259" s="112">
        <v>0</v>
      </c>
      <c r="M259" s="112">
        <v>0</v>
      </c>
      <c r="N259" s="112">
        <v>0</v>
      </c>
      <c r="O259" s="112">
        <v>0</v>
      </c>
      <c r="P259" s="112">
        <v>0</v>
      </c>
      <c r="Q259" s="112">
        <v>0</v>
      </c>
      <c r="R259" s="112">
        <v>0</v>
      </c>
      <c r="S259" s="112">
        <v>0</v>
      </c>
      <c r="T259" s="112">
        <v>0</v>
      </c>
      <c r="U259" s="112">
        <v>0</v>
      </c>
      <c r="V259" s="112">
        <v>0</v>
      </c>
      <c r="W259" s="112">
        <v>0</v>
      </c>
    </row>
    <row r="260" spans="1:23">
      <c r="A260" s="112" t="str">
        <v>2250.TW</v>
      </c>
      <c r="B260" s="112">
        <v>5.48</v>
      </c>
      <c r="C260" s="112">
        <v>0</v>
      </c>
      <c r="D260" s="112">
        <v>0</v>
      </c>
      <c r="E260" s="112">
        <v>9.5290004999999997E-2</v>
      </c>
      <c r="F260" s="112">
        <v>4.2389999999999997E-2</v>
      </c>
      <c r="G260" s="112">
        <v>0.19554000999999999</v>
      </c>
      <c r="H260" s="112">
        <v>6.0370001999999999E-2</v>
      </c>
      <c r="I260" s="112">
        <v>23.448906000000001</v>
      </c>
      <c r="J260" s="112">
        <v>2.0784807000000001</v>
      </c>
      <c r="K260" s="112">
        <v>127.77</v>
      </c>
      <c r="L260" s="112">
        <v>0</v>
      </c>
      <c r="M260" s="112">
        <v>0</v>
      </c>
      <c r="N260" s="112">
        <v>0</v>
      </c>
      <c r="O260" s="112">
        <v>0</v>
      </c>
      <c r="P260" s="112">
        <v>0</v>
      </c>
      <c r="Q260" s="112">
        <v>0</v>
      </c>
      <c r="R260" s="112">
        <v>0</v>
      </c>
      <c r="S260" s="112">
        <v>0</v>
      </c>
      <c r="T260" s="112">
        <v>0</v>
      </c>
      <c r="U260" s="112">
        <v>0</v>
      </c>
      <c r="V260" s="112">
        <v>0</v>
      </c>
      <c r="W260" s="112">
        <v>0</v>
      </c>
    </row>
    <row r="261" spans="1:23" hidden="1">
      <c r="A261" s="112" t="str">
        <v>2301.TW</v>
      </c>
      <c r="B261" s="112">
        <v>6.3</v>
      </c>
      <c r="C261" s="112">
        <v>0.52700000000000002</v>
      </c>
      <c r="D261" s="112">
        <v>16.762589999999999</v>
      </c>
      <c r="E261" s="112">
        <v>0.18106001999999999</v>
      </c>
      <c r="F261" s="112">
        <v>4.9369999999999997E-2</v>
      </c>
      <c r="G261" s="112">
        <v>0.22453000000000001</v>
      </c>
      <c r="H261" s="112">
        <v>7.7520000000000006E-2</v>
      </c>
      <c r="I261" s="112">
        <v>18.492063999999999</v>
      </c>
      <c r="J261" s="112">
        <v>3.2190322999999998</v>
      </c>
      <c r="K261" s="112">
        <v>62.414000000000001</v>
      </c>
      <c r="L261" s="112">
        <v>0</v>
      </c>
      <c r="M261" s="112">
        <v>0</v>
      </c>
      <c r="N261" s="112">
        <v>0</v>
      </c>
      <c r="O261" s="112">
        <v>0</v>
      </c>
      <c r="P261" s="112">
        <v>0</v>
      </c>
      <c r="Q261" s="112">
        <v>0</v>
      </c>
      <c r="R261" s="112">
        <v>0</v>
      </c>
      <c r="S261" s="112">
        <v>0</v>
      </c>
      <c r="T261" s="112">
        <v>0</v>
      </c>
      <c r="U261" s="112">
        <v>0</v>
      </c>
      <c r="V261" s="112">
        <v>0</v>
      </c>
      <c r="W261" s="112">
        <v>0</v>
      </c>
    </row>
    <row r="262" spans="1:23">
      <c r="A262" s="112" t="str">
        <v>2302.TW</v>
      </c>
      <c r="B262" s="112">
        <v>0.56999999999999995</v>
      </c>
      <c r="C262" s="112">
        <v>0</v>
      </c>
      <c r="D262" s="112">
        <v>0</v>
      </c>
      <c r="E262" s="112">
        <v>5.4390002E-2</v>
      </c>
      <c r="F262" s="112">
        <v>2.0930000000000001E-2</v>
      </c>
      <c r="G262" s="112">
        <v>0.37109002000000002</v>
      </c>
      <c r="H262" s="112">
        <v>6.9830000000000003E-2</v>
      </c>
      <c r="I262" s="112">
        <v>33.68421</v>
      </c>
      <c r="J262" s="112">
        <v>1.8188709000000001</v>
      </c>
      <c r="K262" s="112">
        <v>4.2610000000000001</v>
      </c>
      <c r="L262" s="112">
        <v>0</v>
      </c>
      <c r="M262" s="112">
        <v>0</v>
      </c>
      <c r="N262" s="112">
        <v>0</v>
      </c>
      <c r="O262" s="112">
        <v>0</v>
      </c>
      <c r="P262" s="112">
        <v>0</v>
      </c>
      <c r="Q262" s="112">
        <v>0</v>
      </c>
      <c r="R262" s="112">
        <v>0</v>
      </c>
      <c r="S262" s="112">
        <v>0</v>
      </c>
      <c r="T262" s="112">
        <v>0</v>
      </c>
      <c r="U262" s="112">
        <v>0</v>
      </c>
      <c r="V262" s="112">
        <v>0</v>
      </c>
      <c r="W262" s="112">
        <v>0</v>
      </c>
    </row>
    <row r="263" spans="1:23" hidden="1">
      <c r="A263" s="112" t="str">
        <v>2303.TW</v>
      </c>
      <c r="B263" s="112">
        <v>4.37</v>
      </c>
      <c r="C263" s="112">
        <v>1.18</v>
      </c>
      <c r="D263" s="112">
        <v>12.287580999999999</v>
      </c>
      <c r="E263" s="112">
        <v>0.15123</v>
      </c>
      <c r="F263" s="112">
        <v>6.1379999999999997E-2</v>
      </c>
      <c r="G263" s="112">
        <v>0.33827000000000002</v>
      </c>
      <c r="H263" s="112">
        <v>0.21290999999999999</v>
      </c>
      <c r="I263" s="112">
        <v>12.906179</v>
      </c>
      <c r="J263" s="112">
        <v>1.8698406000000001</v>
      </c>
      <c r="K263" s="112">
        <v>17.998999999999999</v>
      </c>
      <c r="L263" s="112">
        <v>0</v>
      </c>
      <c r="M263" s="112">
        <v>0</v>
      </c>
      <c r="N263" s="112">
        <v>0</v>
      </c>
      <c r="O263" s="112">
        <v>0</v>
      </c>
      <c r="P263" s="112">
        <v>0</v>
      </c>
      <c r="Q263" s="112">
        <v>0</v>
      </c>
      <c r="R263" s="112">
        <v>0</v>
      </c>
      <c r="S263" s="112">
        <v>0</v>
      </c>
      <c r="T263" s="112">
        <v>0</v>
      </c>
      <c r="U263" s="112">
        <v>0</v>
      </c>
      <c r="V263" s="112">
        <v>0</v>
      </c>
      <c r="W263" s="112">
        <v>0</v>
      </c>
    </row>
    <row r="264" spans="1:23" hidden="1">
      <c r="A264" s="112" t="str">
        <v>2305.TW</v>
      </c>
      <c r="B264" s="112">
        <v>0.21</v>
      </c>
      <c r="C264" s="112">
        <v>0.65200000000000002</v>
      </c>
      <c r="D264" s="112">
        <v>0</v>
      </c>
      <c r="E264" s="112">
        <v>9.9800010000000005E-3</v>
      </c>
      <c r="F264" s="112">
        <v>-2.9899999999999999E-2</v>
      </c>
      <c r="G264" s="112">
        <v>0.30499999999999999</v>
      </c>
      <c r="H264" s="112">
        <v>-0.17988999999999999</v>
      </c>
      <c r="I264" s="112">
        <v>116.19047500000001</v>
      </c>
      <c r="J264" s="112">
        <v>2.2752705</v>
      </c>
      <c r="K264" s="112">
        <v>2.8410000000000002</v>
      </c>
      <c r="L264" s="112">
        <v>0</v>
      </c>
      <c r="M264" s="112">
        <v>0</v>
      </c>
      <c r="N264" s="112">
        <v>0</v>
      </c>
      <c r="O264" s="112">
        <v>0</v>
      </c>
      <c r="P264" s="112">
        <v>0</v>
      </c>
      <c r="Q264" s="112">
        <v>0</v>
      </c>
      <c r="R264" s="112">
        <v>0</v>
      </c>
      <c r="S264" s="112">
        <v>0</v>
      </c>
      <c r="T264" s="112">
        <v>0</v>
      </c>
      <c r="U264" s="112">
        <v>0</v>
      </c>
      <c r="V264" s="112">
        <v>0</v>
      </c>
      <c r="W264" s="112">
        <v>0</v>
      </c>
    </row>
    <row r="265" spans="1:23">
      <c r="A265" s="112" t="str">
        <v>2308.TW</v>
      </c>
      <c r="B265" s="112">
        <v>12.35</v>
      </c>
      <c r="C265" s="112">
        <v>1.139</v>
      </c>
      <c r="D265" s="112">
        <v>21.683354999999999</v>
      </c>
      <c r="E265" s="112">
        <v>0.15440999999999999</v>
      </c>
      <c r="F265" s="112">
        <v>5.5539999999999999E-2</v>
      </c>
      <c r="G265" s="112">
        <v>0.29672999999999999</v>
      </c>
      <c r="H265" s="112">
        <v>8.1000000000000003E-2</v>
      </c>
      <c r="I265" s="112">
        <v>28.056678999999999</v>
      </c>
      <c r="J265" s="112">
        <v>4.2634606000000002</v>
      </c>
      <c r="K265" s="112">
        <v>153.863</v>
      </c>
      <c r="L265" s="112">
        <v>0</v>
      </c>
      <c r="M265" s="112">
        <v>0</v>
      </c>
      <c r="N265" s="112">
        <v>0</v>
      </c>
      <c r="O265" s="112">
        <v>0</v>
      </c>
      <c r="P265" s="112">
        <v>0</v>
      </c>
      <c r="Q265" s="112">
        <v>0</v>
      </c>
      <c r="R265" s="112">
        <v>0</v>
      </c>
      <c r="S265" s="112">
        <v>0</v>
      </c>
      <c r="T265" s="112">
        <v>0</v>
      </c>
      <c r="U265" s="112">
        <v>0</v>
      </c>
      <c r="V265" s="112">
        <v>0</v>
      </c>
      <c r="W265" s="112">
        <v>0</v>
      </c>
    </row>
    <row r="266" spans="1:23">
      <c r="A266" s="112" t="str">
        <v>2312.TW</v>
      </c>
      <c r="B266" s="112">
        <v>0.64</v>
      </c>
      <c r="C266" s="112">
        <v>0.754</v>
      </c>
      <c r="D266" s="112">
        <v>0</v>
      </c>
      <c r="E266" s="112">
        <v>2.6400001999999999E-2</v>
      </c>
      <c r="F266" s="112">
        <v>1.549E-2</v>
      </c>
      <c r="G266" s="112">
        <v>6.1469999999999997E-2</v>
      </c>
      <c r="H266" s="112">
        <v>1.3250001000000001E-2</v>
      </c>
      <c r="I266" s="112">
        <v>26.171875</v>
      </c>
      <c r="J266" s="112">
        <v>1.1558899</v>
      </c>
      <c r="K266" s="112">
        <v>108.458</v>
      </c>
      <c r="L266" s="112">
        <v>0</v>
      </c>
      <c r="M266" s="112">
        <v>0</v>
      </c>
      <c r="N266" s="112">
        <v>0</v>
      </c>
      <c r="O266" s="112">
        <v>0</v>
      </c>
      <c r="P266" s="112">
        <v>0</v>
      </c>
      <c r="Q266" s="112">
        <v>0</v>
      </c>
      <c r="R266" s="112">
        <v>0</v>
      </c>
      <c r="S266" s="112">
        <v>0</v>
      </c>
      <c r="T266" s="112">
        <v>0</v>
      </c>
      <c r="U266" s="112">
        <v>0</v>
      </c>
      <c r="V266" s="112">
        <v>0</v>
      </c>
      <c r="W266" s="112">
        <v>0</v>
      </c>
    </row>
    <row r="267" spans="1:23">
      <c r="A267" s="112" t="str">
        <v>2313.TW</v>
      </c>
      <c r="B267" s="112">
        <v>4.01</v>
      </c>
      <c r="C267" s="112">
        <v>0.92500000000000004</v>
      </c>
      <c r="D267" s="112">
        <v>10.026809999999999</v>
      </c>
      <c r="E267" s="112">
        <v>0.106920004</v>
      </c>
      <c r="F267" s="112">
        <v>4.1050002000000002E-2</v>
      </c>
      <c r="G267" s="112">
        <v>0.15096999999999999</v>
      </c>
      <c r="H267" s="112">
        <v>0.10349999999999999</v>
      </c>
      <c r="I267" s="112">
        <v>18.653365999999998</v>
      </c>
      <c r="J267" s="112">
        <v>2.2711399999999999</v>
      </c>
      <c r="K267" s="112">
        <v>56.283000000000001</v>
      </c>
      <c r="L267" s="112">
        <v>0</v>
      </c>
      <c r="M267" s="112">
        <v>0</v>
      </c>
      <c r="N267" s="112">
        <v>0</v>
      </c>
      <c r="O267" s="112">
        <v>0</v>
      </c>
      <c r="P267" s="112">
        <v>0</v>
      </c>
      <c r="Q267" s="112">
        <v>0</v>
      </c>
      <c r="R267" s="112">
        <v>0</v>
      </c>
      <c r="S267" s="112">
        <v>0</v>
      </c>
      <c r="T267" s="112">
        <v>0</v>
      </c>
      <c r="U267" s="112">
        <v>0</v>
      </c>
      <c r="V267" s="112">
        <v>0</v>
      </c>
      <c r="W267" s="112">
        <v>0</v>
      </c>
    </row>
    <row r="268" spans="1:23" hidden="1">
      <c r="A268" s="112" t="str">
        <v>2314.TW</v>
      </c>
      <c r="B268" s="112">
        <v>-3.06</v>
      </c>
      <c r="C268" s="112">
        <v>1.236</v>
      </c>
      <c r="D268" s="112">
        <v>24.375</v>
      </c>
      <c r="E268" s="112">
        <v>-0.31304001999999997</v>
      </c>
      <c r="F268" s="112">
        <v>-5.4759997999999997E-2</v>
      </c>
      <c r="G268" s="112">
        <v>0.12926000000000001</v>
      </c>
      <c r="H268" s="112">
        <v>-0.48459997999999999</v>
      </c>
      <c r="I268" s="112">
        <v>0</v>
      </c>
      <c r="J268" s="112">
        <v>4.4395340000000001</v>
      </c>
      <c r="K268" s="112">
        <v>14.051</v>
      </c>
      <c r="L268" s="112">
        <v>0</v>
      </c>
      <c r="M268" s="112">
        <v>0</v>
      </c>
      <c r="N268" s="112">
        <v>0</v>
      </c>
      <c r="O268" s="112">
        <v>0</v>
      </c>
      <c r="P268" s="112">
        <v>0</v>
      </c>
      <c r="Q268" s="112">
        <v>0</v>
      </c>
      <c r="R268" s="112">
        <v>0</v>
      </c>
      <c r="S268" s="112">
        <v>0</v>
      </c>
      <c r="T268" s="112">
        <v>0</v>
      </c>
      <c r="U268" s="112">
        <v>0</v>
      </c>
      <c r="V268" s="112">
        <v>0</v>
      </c>
      <c r="W268" s="112">
        <v>0</v>
      </c>
    </row>
    <row r="269" spans="1:23" hidden="1">
      <c r="A269" s="112" t="str">
        <v>2316.TW</v>
      </c>
      <c r="B269" s="112">
        <v>5.79</v>
      </c>
      <c r="C269" s="112">
        <v>0</v>
      </c>
      <c r="D269" s="112">
        <v>0</v>
      </c>
      <c r="E269" s="112">
        <v>0.12164999999999999</v>
      </c>
      <c r="F269" s="112">
        <v>-2.7309999000000001E-2</v>
      </c>
      <c r="G269" s="112">
        <v>-6.1120000000000001E-2</v>
      </c>
      <c r="H269" s="112">
        <v>-0.14688999999999999</v>
      </c>
      <c r="I269" s="112">
        <v>7.9620030000000002</v>
      </c>
      <c r="J269" s="112">
        <v>0.91061723000000006</v>
      </c>
      <c r="K269" s="112">
        <v>19.309000000000001</v>
      </c>
      <c r="L269" s="112">
        <v>0</v>
      </c>
      <c r="M269" s="112">
        <v>0</v>
      </c>
      <c r="N269" s="112">
        <v>0</v>
      </c>
      <c r="O269" s="112">
        <v>0</v>
      </c>
      <c r="P269" s="112">
        <v>0</v>
      </c>
      <c r="Q269" s="112">
        <v>0</v>
      </c>
      <c r="R269" s="112">
        <v>0</v>
      </c>
      <c r="S269" s="112">
        <v>0</v>
      </c>
      <c r="T269" s="112">
        <v>0</v>
      </c>
      <c r="U269" s="112">
        <v>0</v>
      </c>
      <c r="V269" s="112">
        <v>0</v>
      </c>
      <c r="W269" s="112">
        <v>0</v>
      </c>
    </row>
    <row r="270" spans="1:23" hidden="1">
      <c r="A270" s="112" t="str">
        <v>2317.TW</v>
      </c>
      <c r="B270" s="112">
        <v>10.73</v>
      </c>
      <c r="C270" s="112">
        <v>0.61599999999999999</v>
      </c>
      <c r="D270" s="112">
        <v>13.202847</v>
      </c>
      <c r="E270" s="112">
        <v>0.100839995</v>
      </c>
      <c r="F270" s="112">
        <v>2.7369999999999998E-2</v>
      </c>
      <c r="G270" s="112">
        <v>6.3630000000000006E-2</v>
      </c>
      <c r="H270" s="112">
        <v>2.776E-2</v>
      </c>
      <c r="I270" s="112">
        <v>17.287980000000001</v>
      </c>
      <c r="J270" s="112">
        <v>1.7260150000000001</v>
      </c>
      <c r="K270" s="112">
        <v>434.56900000000002</v>
      </c>
      <c r="L270" s="112">
        <v>0</v>
      </c>
      <c r="M270" s="112">
        <v>0</v>
      </c>
      <c r="N270" s="112">
        <v>0</v>
      </c>
      <c r="O270" s="112">
        <v>0</v>
      </c>
      <c r="P270" s="112">
        <v>0</v>
      </c>
      <c r="Q270" s="112">
        <v>0</v>
      </c>
      <c r="R270" s="112">
        <v>0</v>
      </c>
      <c r="S270" s="112">
        <v>0</v>
      </c>
      <c r="T270" s="112">
        <v>0</v>
      </c>
      <c r="U270" s="112">
        <v>0</v>
      </c>
      <c r="V270" s="112">
        <v>0</v>
      </c>
      <c r="W270" s="112">
        <v>0</v>
      </c>
    </row>
    <row r="271" spans="1:23">
      <c r="A271" s="112" t="str">
        <v>2321.TW</v>
      </c>
      <c r="B271" s="112">
        <v>-1.88</v>
      </c>
      <c r="C271" s="112">
        <v>0.98499999999999999</v>
      </c>
      <c r="D271" s="112">
        <v>0</v>
      </c>
      <c r="E271" s="112">
        <v>-4.2969998000000002E-2</v>
      </c>
      <c r="F271" s="112">
        <v>-8.3300000000000006E-3</v>
      </c>
      <c r="G271" s="112">
        <v>0.25995000000000001</v>
      </c>
      <c r="H271" s="112">
        <v>2.1999999999999999E-2</v>
      </c>
      <c r="I271" s="112">
        <v>0</v>
      </c>
      <c r="J271" s="112">
        <v>4.9566298</v>
      </c>
      <c r="K271" s="112">
        <v>56.89</v>
      </c>
      <c r="L271" s="112">
        <v>0</v>
      </c>
      <c r="M271" s="112">
        <v>0</v>
      </c>
      <c r="N271" s="112">
        <v>0</v>
      </c>
      <c r="O271" s="112">
        <v>0</v>
      </c>
      <c r="P271" s="112">
        <v>0</v>
      </c>
      <c r="Q271" s="112">
        <v>0</v>
      </c>
      <c r="R271" s="112">
        <v>0</v>
      </c>
      <c r="S271" s="112">
        <v>0</v>
      </c>
      <c r="T271" s="112">
        <v>0</v>
      </c>
      <c r="U271" s="112">
        <v>0</v>
      </c>
      <c r="V271" s="112">
        <v>0</v>
      </c>
      <c r="W271" s="112">
        <v>0</v>
      </c>
    </row>
    <row r="272" spans="1:23" hidden="1">
      <c r="A272" s="112" t="str">
        <v>2323.TW</v>
      </c>
      <c r="B272" s="112">
        <v>0.74</v>
      </c>
      <c r="C272" s="112">
        <v>0.74</v>
      </c>
      <c r="D272" s="112">
        <v>0</v>
      </c>
      <c r="E272" s="112">
        <v>9.8599999999999993E-2</v>
      </c>
      <c r="F272" s="112">
        <v>-8.8699999999999994E-3</v>
      </c>
      <c r="G272" s="112">
        <v>0.22483</v>
      </c>
      <c r="H272" s="112">
        <v>-5.2399996999999997E-2</v>
      </c>
      <c r="I272" s="112">
        <v>17.635135999999999</v>
      </c>
      <c r="J272" s="112">
        <v>0.76927610000000002</v>
      </c>
      <c r="K272" s="112">
        <v>6.7789999999999999</v>
      </c>
      <c r="L272" s="112">
        <v>0</v>
      </c>
      <c r="M272" s="112">
        <v>0</v>
      </c>
      <c r="N272" s="112">
        <v>0</v>
      </c>
      <c r="O272" s="112">
        <v>0</v>
      </c>
      <c r="P272" s="112">
        <v>0</v>
      </c>
      <c r="Q272" s="112">
        <v>0</v>
      </c>
      <c r="R272" s="112">
        <v>0</v>
      </c>
      <c r="S272" s="112">
        <v>0</v>
      </c>
      <c r="T272" s="112">
        <v>0</v>
      </c>
      <c r="U272" s="112">
        <v>0</v>
      </c>
      <c r="V272" s="112">
        <v>0</v>
      </c>
      <c r="W272" s="112">
        <v>0</v>
      </c>
    </row>
    <row r="273" spans="1:23">
      <c r="A273" s="112" t="str">
        <v>2324.TW</v>
      </c>
      <c r="B273" s="112">
        <v>1.86</v>
      </c>
      <c r="C273" s="112">
        <v>0.41399999999999998</v>
      </c>
      <c r="D273" s="112">
        <v>13.935017999999999</v>
      </c>
      <c r="E273" s="112">
        <v>7.6409995999999994E-2</v>
      </c>
      <c r="F273" s="112">
        <v>1.7729999999999999E-2</v>
      </c>
      <c r="G273" s="112">
        <v>4.5739996999999998E-2</v>
      </c>
      <c r="H273" s="112">
        <v>1.422E-2</v>
      </c>
      <c r="I273" s="112">
        <v>20.752687000000002</v>
      </c>
      <c r="J273" s="112">
        <v>1.3988041</v>
      </c>
      <c r="K273" s="112">
        <v>215.01</v>
      </c>
      <c r="L273" s="112">
        <v>0</v>
      </c>
      <c r="M273" s="112">
        <v>0</v>
      </c>
      <c r="N273" s="112">
        <v>0</v>
      </c>
      <c r="O273" s="112">
        <v>0</v>
      </c>
      <c r="P273" s="112">
        <v>0</v>
      </c>
      <c r="Q273" s="112">
        <v>0</v>
      </c>
      <c r="R273" s="112">
        <v>0</v>
      </c>
      <c r="S273" s="112">
        <v>0</v>
      </c>
      <c r="T273" s="112">
        <v>0</v>
      </c>
      <c r="U273" s="112">
        <v>0</v>
      </c>
      <c r="V273" s="112">
        <v>0</v>
      </c>
      <c r="W273" s="112">
        <v>0</v>
      </c>
    </row>
    <row r="274" spans="1:23" hidden="1">
      <c r="A274" s="112" t="str">
        <v>2327.TW</v>
      </c>
      <c r="B274" s="112">
        <v>41.82</v>
      </c>
      <c r="C274" s="112">
        <v>1.5920000000000001</v>
      </c>
      <c r="D274" s="112">
        <v>11.548420999999999</v>
      </c>
      <c r="E274" s="112">
        <v>0.13897999999999999</v>
      </c>
      <c r="F274" s="112">
        <v>4.0770000000000001E-2</v>
      </c>
      <c r="G274" s="112">
        <v>0.33673999999999998</v>
      </c>
      <c r="H274" s="112">
        <v>0.17413998999999999</v>
      </c>
      <c r="I274" s="112">
        <v>15.99713</v>
      </c>
      <c r="J274" s="112">
        <v>2.0567465</v>
      </c>
      <c r="K274" s="112">
        <v>263.137</v>
      </c>
      <c r="L274" s="112">
        <v>0</v>
      </c>
      <c r="M274" s="112">
        <v>0</v>
      </c>
      <c r="N274" s="112">
        <v>0</v>
      </c>
      <c r="O274" s="112">
        <v>0</v>
      </c>
      <c r="P274" s="112">
        <v>0</v>
      </c>
      <c r="Q274" s="112">
        <v>0</v>
      </c>
      <c r="R274" s="112">
        <v>0</v>
      </c>
      <c r="S274" s="112">
        <v>0</v>
      </c>
      <c r="T274" s="112">
        <v>0</v>
      </c>
      <c r="U274" s="112">
        <v>0</v>
      </c>
      <c r="V274" s="112">
        <v>0</v>
      </c>
      <c r="W274" s="112">
        <v>0</v>
      </c>
    </row>
    <row r="275" spans="1:23">
      <c r="A275" s="112" t="str">
        <v>2328.TW</v>
      </c>
      <c r="B275" s="112">
        <v>2.17</v>
      </c>
      <c r="C275" s="112">
        <v>0.879</v>
      </c>
      <c r="D275" s="112">
        <v>17.995170000000002</v>
      </c>
      <c r="E275" s="112">
        <v>9.8929993999999993E-2</v>
      </c>
      <c r="F275" s="112">
        <v>4.02E-2</v>
      </c>
      <c r="G275" s="112">
        <v>0.123859994</v>
      </c>
      <c r="H275" s="112">
        <v>6.9839999999999999E-2</v>
      </c>
      <c r="I275" s="112">
        <v>17.165897000000001</v>
      </c>
      <c r="J275" s="112">
        <v>1.4402257000000001</v>
      </c>
      <c r="K275" s="112">
        <v>49.454000000000001</v>
      </c>
      <c r="L275" s="112">
        <v>0</v>
      </c>
      <c r="M275" s="112">
        <v>0</v>
      </c>
      <c r="N275" s="112">
        <v>0</v>
      </c>
      <c r="O275" s="112">
        <v>0</v>
      </c>
      <c r="P275" s="112">
        <v>0</v>
      </c>
      <c r="Q275" s="112">
        <v>0</v>
      </c>
      <c r="R275" s="112">
        <v>0</v>
      </c>
      <c r="S275" s="112">
        <v>0</v>
      </c>
      <c r="T275" s="112">
        <v>0</v>
      </c>
      <c r="U275" s="112">
        <v>0</v>
      </c>
      <c r="V275" s="112">
        <v>0</v>
      </c>
      <c r="W275" s="112">
        <v>0</v>
      </c>
    </row>
    <row r="276" spans="1:23" hidden="1">
      <c r="A276" s="112" t="str">
        <v>2329.TW</v>
      </c>
      <c r="B276" s="112">
        <v>2.98</v>
      </c>
      <c r="C276" s="112">
        <v>1.288</v>
      </c>
      <c r="D276" s="112">
        <v>21.478874000000001</v>
      </c>
      <c r="E276" s="112">
        <v>0.20743998999999999</v>
      </c>
      <c r="F276" s="112">
        <v>8.7849999999999998E-2</v>
      </c>
      <c r="G276" s="112">
        <v>0.21690999999999999</v>
      </c>
      <c r="H276" s="112">
        <v>0.12409000000000001</v>
      </c>
      <c r="I276" s="112">
        <v>20.469798999999998</v>
      </c>
      <c r="J276" s="112">
        <v>3.654226</v>
      </c>
      <c r="K276" s="112">
        <v>31.718</v>
      </c>
      <c r="L276" s="112">
        <v>0</v>
      </c>
      <c r="M276" s="112">
        <v>0</v>
      </c>
      <c r="N276" s="112">
        <v>0</v>
      </c>
      <c r="O276" s="112">
        <v>0</v>
      </c>
      <c r="P276" s="112">
        <v>0</v>
      </c>
      <c r="Q276" s="112">
        <v>0</v>
      </c>
      <c r="R276" s="112">
        <v>0</v>
      </c>
      <c r="S276" s="112">
        <v>0</v>
      </c>
      <c r="T276" s="112">
        <v>0</v>
      </c>
      <c r="U276" s="112">
        <v>0</v>
      </c>
      <c r="V276" s="112">
        <v>0</v>
      </c>
      <c r="W276" s="112">
        <v>0</v>
      </c>
    </row>
    <row r="277" spans="1:23">
      <c r="A277" s="112" t="str">
        <v>2330.TW</v>
      </c>
      <c r="B277" s="112">
        <v>33.54</v>
      </c>
      <c r="C277" s="112">
        <v>1.24</v>
      </c>
      <c r="D277" s="112">
        <v>17.732676999999999</v>
      </c>
      <c r="E277" s="112">
        <v>0.25331999999999999</v>
      </c>
      <c r="F277" s="112">
        <v>0.10836999999999999</v>
      </c>
      <c r="G277" s="112">
        <v>0.53573000000000004</v>
      </c>
      <c r="H277" s="112">
        <v>0.42018001999999999</v>
      </c>
      <c r="I277" s="112">
        <v>25.790099999999999</v>
      </c>
      <c r="J277" s="112">
        <v>6.1700214999999998</v>
      </c>
      <c r="K277" s="112">
        <v>86.611000000000004</v>
      </c>
      <c r="L277" s="112">
        <v>0</v>
      </c>
      <c r="M277" s="112">
        <v>0</v>
      </c>
      <c r="N277" s="112">
        <v>0</v>
      </c>
      <c r="O277" s="112">
        <v>0</v>
      </c>
      <c r="P277" s="112">
        <v>0</v>
      </c>
      <c r="Q277" s="112">
        <v>0</v>
      </c>
      <c r="R277" s="112">
        <v>0</v>
      </c>
      <c r="S277" s="112">
        <v>0</v>
      </c>
      <c r="T277" s="112">
        <v>0</v>
      </c>
      <c r="U277" s="112">
        <v>0</v>
      </c>
      <c r="V277" s="112">
        <v>0</v>
      </c>
      <c r="W277" s="112">
        <v>0</v>
      </c>
    </row>
    <row r="278" spans="1:23">
      <c r="A278" s="112" t="str">
        <v>2331.TW</v>
      </c>
      <c r="B278" s="112">
        <v>1.86</v>
      </c>
      <c r="C278" s="112">
        <v>0.88500000000000001</v>
      </c>
      <c r="D278" s="112">
        <v>-173.42106999999999</v>
      </c>
      <c r="E278" s="112">
        <v>8.5930005000000004E-2</v>
      </c>
      <c r="F278" s="112">
        <v>1.5709999999999998E-2</v>
      </c>
      <c r="G278" s="112">
        <v>0.16070999</v>
      </c>
      <c r="H278" s="112">
        <v>2.6870001000000001E-2</v>
      </c>
      <c r="I278" s="112">
        <v>17.715053999999999</v>
      </c>
      <c r="J278" s="112">
        <v>1.5250393</v>
      </c>
      <c r="K278" s="112">
        <v>35.417000000000002</v>
      </c>
      <c r="L278" s="112">
        <v>0</v>
      </c>
      <c r="M278" s="112">
        <v>0</v>
      </c>
      <c r="N278" s="112">
        <v>0</v>
      </c>
      <c r="O278" s="112">
        <v>0</v>
      </c>
      <c r="P278" s="112">
        <v>0</v>
      </c>
      <c r="Q278" s="112">
        <v>0</v>
      </c>
      <c r="R278" s="112">
        <v>0</v>
      </c>
      <c r="S278" s="112">
        <v>0</v>
      </c>
      <c r="T278" s="112">
        <v>0</v>
      </c>
      <c r="U278" s="112">
        <v>0</v>
      </c>
      <c r="V278" s="112">
        <v>0</v>
      </c>
      <c r="W278" s="112">
        <v>0</v>
      </c>
    </row>
    <row r="279" spans="1:23">
      <c r="A279" s="112" t="str">
        <v>2332.TW</v>
      </c>
      <c r="B279" s="112">
        <v>0.63</v>
      </c>
      <c r="C279" s="112">
        <v>0.72199999999999998</v>
      </c>
      <c r="D279" s="112">
        <v>62.833331999999999</v>
      </c>
      <c r="E279" s="112">
        <v>6.5949999999999995E-2</v>
      </c>
      <c r="F279" s="112">
        <v>4.9199999999999999E-3</v>
      </c>
      <c r="G279" s="112">
        <v>0.24115998999999999</v>
      </c>
      <c r="H279" s="112">
        <v>-2.3259999999999999E-2</v>
      </c>
      <c r="I279" s="112">
        <v>29.920635000000001</v>
      </c>
      <c r="J279" s="112">
        <v>1.2402131999999999</v>
      </c>
      <c r="K279" s="112">
        <v>26.651</v>
      </c>
      <c r="L279" s="112">
        <v>0</v>
      </c>
      <c r="M279" s="112">
        <v>0</v>
      </c>
      <c r="N279" s="112">
        <v>0</v>
      </c>
      <c r="O279" s="112">
        <v>0</v>
      </c>
      <c r="P279" s="112">
        <v>0</v>
      </c>
      <c r="Q279" s="112">
        <v>0</v>
      </c>
      <c r="R279" s="112">
        <v>0</v>
      </c>
      <c r="S279" s="112">
        <v>0</v>
      </c>
      <c r="T279" s="112">
        <v>0</v>
      </c>
      <c r="U279" s="112">
        <v>0</v>
      </c>
      <c r="V279" s="112">
        <v>0</v>
      </c>
      <c r="W279" s="112">
        <v>0</v>
      </c>
    </row>
    <row r="280" spans="1:23" hidden="1">
      <c r="A280" s="112" t="str">
        <v>2337.TW</v>
      </c>
      <c r="B280" s="112">
        <v>-1.31</v>
      </c>
      <c r="C280" s="112">
        <v>1.089</v>
      </c>
      <c r="D280" s="112">
        <v>33.475613000000003</v>
      </c>
      <c r="E280" s="112">
        <v>-4.8249997000000003E-2</v>
      </c>
      <c r="F280" s="112">
        <v>-2.5610002E-2</v>
      </c>
      <c r="G280" s="112">
        <v>0.23277001</v>
      </c>
      <c r="H280" s="112">
        <v>-0.22595999999999999</v>
      </c>
      <c r="I280" s="112">
        <v>0</v>
      </c>
      <c r="J280" s="112">
        <v>1.0645724999999999</v>
      </c>
      <c r="K280" s="112">
        <v>14.176</v>
      </c>
      <c r="L280" s="112">
        <v>0</v>
      </c>
      <c r="M280" s="112">
        <v>0</v>
      </c>
      <c r="N280" s="112">
        <v>0</v>
      </c>
      <c r="O280" s="112">
        <v>0</v>
      </c>
      <c r="P280" s="112">
        <v>0</v>
      </c>
      <c r="Q280" s="112">
        <v>0</v>
      </c>
      <c r="R280" s="112">
        <v>0</v>
      </c>
      <c r="S280" s="112">
        <v>0</v>
      </c>
      <c r="T280" s="112">
        <v>0</v>
      </c>
      <c r="U280" s="112">
        <v>0</v>
      </c>
      <c r="V280" s="112">
        <v>0</v>
      </c>
      <c r="W280" s="112">
        <v>0</v>
      </c>
    </row>
    <row r="281" spans="1:23" hidden="1">
      <c r="A281" s="112" t="str">
        <v>2338.TW</v>
      </c>
      <c r="B281" s="112">
        <v>3.62</v>
      </c>
      <c r="C281" s="112">
        <v>1.3879999999999999</v>
      </c>
      <c r="D281" s="112">
        <v>245.66664</v>
      </c>
      <c r="E281" s="112">
        <v>3.4649998000000001E-2</v>
      </c>
      <c r="F281" s="112">
        <v>2.4109999999999999E-2</v>
      </c>
      <c r="G281" s="112">
        <v>0.25505</v>
      </c>
      <c r="H281" s="112">
        <v>0.11384</v>
      </c>
      <c r="I281" s="112">
        <v>20.359116</v>
      </c>
      <c r="J281" s="112">
        <v>3.0663613999999999</v>
      </c>
      <c r="K281" s="112">
        <v>34.42</v>
      </c>
      <c r="L281" s="112">
        <v>0</v>
      </c>
      <c r="M281" s="112">
        <v>0</v>
      </c>
      <c r="N281" s="112">
        <v>0</v>
      </c>
      <c r="O281" s="112">
        <v>0</v>
      </c>
      <c r="P281" s="112">
        <v>0</v>
      </c>
      <c r="Q281" s="112">
        <v>0</v>
      </c>
      <c r="R281" s="112">
        <v>0</v>
      </c>
      <c r="S281" s="112">
        <v>0</v>
      </c>
      <c r="T281" s="112">
        <v>0</v>
      </c>
      <c r="U281" s="112">
        <v>0</v>
      </c>
      <c r="V281" s="112">
        <v>0</v>
      </c>
      <c r="W281" s="112">
        <v>0</v>
      </c>
    </row>
    <row r="282" spans="1:23" hidden="1">
      <c r="A282" s="112" t="str">
        <v>2340.TW</v>
      </c>
      <c r="B282" s="112">
        <v>0.46</v>
      </c>
      <c r="C282" s="112">
        <v>0.97499999999999998</v>
      </c>
      <c r="D282" s="112">
        <v>77.090909999999994</v>
      </c>
      <c r="E282" s="112">
        <v>3.5740000000000001E-2</v>
      </c>
      <c r="F282" s="112">
        <v>4.2700000000000004E-3</v>
      </c>
      <c r="G282" s="112">
        <v>0.23422999999999999</v>
      </c>
      <c r="H282" s="112">
        <v>-9.8099999999999993E-3</v>
      </c>
      <c r="I282" s="112">
        <v>92.173910000000006</v>
      </c>
      <c r="J282" s="112">
        <v>2.231344</v>
      </c>
      <c r="K282" s="112">
        <v>9.0719999999999992</v>
      </c>
      <c r="L282" s="112">
        <v>0</v>
      </c>
      <c r="M282" s="112">
        <v>0</v>
      </c>
      <c r="N282" s="112">
        <v>0</v>
      </c>
      <c r="O282" s="112">
        <v>0</v>
      </c>
      <c r="P282" s="112">
        <v>0</v>
      </c>
      <c r="Q282" s="112">
        <v>0</v>
      </c>
      <c r="R282" s="112">
        <v>0</v>
      </c>
      <c r="S282" s="112">
        <v>0</v>
      </c>
      <c r="T282" s="112">
        <v>0</v>
      </c>
      <c r="U282" s="112">
        <v>0</v>
      </c>
      <c r="V282" s="112">
        <v>0</v>
      </c>
      <c r="W282" s="112">
        <v>0</v>
      </c>
    </row>
    <row r="283" spans="1:23">
      <c r="A283" s="112" t="str">
        <v>2342.TW</v>
      </c>
      <c r="B283" s="112">
        <v>-0.88</v>
      </c>
      <c r="C283" s="112">
        <v>1.054</v>
      </c>
      <c r="D283" s="112">
        <v>17.880436</v>
      </c>
      <c r="E283" s="112">
        <v>-6.9949999999999998E-2</v>
      </c>
      <c r="F283" s="112">
        <v>-3.2169999999999997E-2</v>
      </c>
      <c r="G283" s="112">
        <v>4.3610000000000003E-2</v>
      </c>
      <c r="H283" s="112">
        <v>-0.34958</v>
      </c>
      <c r="I283" s="112">
        <v>0</v>
      </c>
      <c r="J283" s="112">
        <v>2.2089433999999999</v>
      </c>
      <c r="K283" s="112">
        <v>9.4979999999999993</v>
      </c>
      <c r="L283" s="112">
        <v>0</v>
      </c>
      <c r="M283" s="112">
        <v>0</v>
      </c>
      <c r="N283" s="112">
        <v>0</v>
      </c>
      <c r="O283" s="112">
        <v>0</v>
      </c>
      <c r="P283" s="112">
        <v>0</v>
      </c>
      <c r="Q283" s="112">
        <v>0</v>
      </c>
      <c r="R283" s="112">
        <v>0</v>
      </c>
      <c r="S283" s="112">
        <v>0</v>
      </c>
      <c r="T283" s="112">
        <v>0</v>
      </c>
      <c r="U283" s="112">
        <v>0</v>
      </c>
      <c r="V283" s="112">
        <v>0</v>
      </c>
      <c r="W283" s="112">
        <v>0</v>
      </c>
    </row>
    <row r="284" spans="1:23" hidden="1">
      <c r="A284" s="112" t="str">
        <v>2344.TW</v>
      </c>
      <c r="B284" s="112">
        <v>-0.15</v>
      </c>
      <c r="C284" s="112">
        <v>1.3109999999999999</v>
      </c>
      <c r="D284" s="112">
        <v>12.41784</v>
      </c>
      <c r="E284" s="112">
        <v>4.5999999999999999E-3</v>
      </c>
      <c r="F284" s="112">
        <v>-2.4199999999999998E-3</v>
      </c>
      <c r="G284" s="112">
        <v>0.29760998</v>
      </c>
      <c r="H284" s="112">
        <v>-9.2800000000000001E-3</v>
      </c>
      <c r="I284" s="112">
        <v>0</v>
      </c>
      <c r="J284" s="112">
        <v>1.2154772</v>
      </c>
      <c r="K284" s="112">
        <v>19.120999999999999</v>
      </c>
      <c r="L284" s="112">
        <v>0</v>
      </c>
      <c r="M284" s="112">
        <v>0</v>
      </c>
      <c r="N284" s="112">
        <v>0</v>
      </c>
      <c r="O284" s="112">
        <v>0</v>
      </c>
      <c r="P284" s="112">
        <v>0</v>
      </c>
      <c r="Q284" s="112">
        <v>0</v>
      </c>
      <c r="R284" s="112">
        <v>0</v>
      </c>
      <c r="S284" s="112">
        <v>0</v>
      </c>
      <c r="T284" s="112">
        <v>0</v>
      </c>
      <c r="U284" s="112">
        <v>0</v>
      </c>
      <c r="V284" s="112">
        <v>0</v>
      </c>
      <c r="W284" s="112">
        <v>0</v>
      </c>
    </row>
    <row r="285" spans="1:23" hidden="1">
      <c r="A285" s="112" t="str">
        <v>2345.TW</v>
      </c>
      <c r="B285" s="112">
        <v>16.239999999999998</v>
      </c>
      <c r="C285" s="112">
        <v>0.374</v>
      </c>
      <c r="D285" s="112">
        <v>20.821235999999999</v>
      </c>
      <c r="E285" s="112">
        <v>0.34539002000000002</v>
      </c>
      <c r="F285" s="112">
        <v>0.12203</v>
      </c>
      <c r="G285" s="112">
        <v>0.22656999999999999</v>
      </c>
      <c r="H285" s="112">
        <v>0.10193000000000001</v>
      </c>
      <c r="I285" s="112">
        <v>30.911331000000001</v>
      </c>
      <c r="J285" s="112">
        <v>9.2445959999999996</v>
      </c>
      <c r="K285" s="112">
        <v>149.36500000000001</v>
      </c>
      <c r="L285" s="112">
        <v>0</v>
      </c>
      <c r="M285" s="112">
        <v>0</v>
      </c>
      <c r="N285" s="112">
        <v>0</v>
      </c>
      <c r="O285" s="112">
        <v>0</v>
      </c>
      <c r="P285" s="112">
        <v>0</v>
      </c>
      <c r="Q285" s="112">
        <v>0</v>
      </c>
      <c r="R285" s="112">
        <v>0</v>
      </c>
      <c r="S285" s="112">
        <v>0</v>
      </c>
      <c r="T285" s="112">
        <v>0</v>
      </c>
      <c r="U285" s="112">
        <v>0</v>
      </c>
      <c r="V285" s="112">
        <v>0</v>
      </c>
      <c r="W285" s="112">
        <v>0</v>
      </c>
    </row>
    <row r="286" spans="1:23" hidden="1">
      <c r="A286" s="112" t="str">
        <v>2347.TW</v>
      </c>
      <c r="B286" s="112">
        <v>4.6500000000000004</v>
      </c>
      <c r="C286" s="112">
        <v>0.27200000000000002</v>
      </c>
      <c r="D286" s="112">
        <v>16.275229</v>
      </c>
      <c r="E286" s="112">
        <v>0.11663</v>
      </c>
      <c r="F286" s="112">
        <v>2.8119999999999999E-2</v>
      </c>
      <c r="G286" s="112">
        <v>4.3150000000000001E-2</v>
      </c>
      <c r="H286" s="112">
        <v>2.3359998999999999E-2</v>
      </c>
      <c r="I286" s="112">
        <v>19.075268000000001</v>
      </c>
      <c r="J286" s="112">
        <v>2.100104</v>
      </c>
      <c r="K286" s="112">
        <v>246.49600000000001</v>
      </c>
      <c r="L286" s="112">
        <v>0</v>
      </c>
      <c r="M286" s="112">
        <v>0</v>
      </c>
      <c r="N286" s="112">
        <v>0</v>
      </c>
      <c r="O286" s="112">
        <v>0</v>
      </c>
      <c r="P286" s="112">
        <v>0</v>
      </c>
      <c r="Q286" s="112">
        <v>0</v>
      </c>
      <c r="R286" s="112">
        <v>0</v>
      </c>
      <c r="S286" s="112">
        <v>0</v>
      </c>
      <c r="T286" s="112">
        <v>0</v>
      </c>
      <c r="U286" s="112">
        <v>0</v>
      </c>
      <c r="V286" s="112">
        <v>0</v>
      </c>
      <c r="W286" s="112">
        <v>0</v>
      </c>
    </row>
    <row r="287" spans="1:23">
      <c r="A287" s="112" t="str">
        <v>2348.TW</v>
      </c>
      <c r="B287" s="112">
        <v>21.48</v>
      </c>
      <c r="C287" s="112">
        <v>0.59299999999999997</v>
      </c>
      <c r="D287" s="112">
        <v>0</v>
      </c>
      <c r="E287" s="112">
        <v>0.23162000999999999</v>
      </c>
      <c r="F287" s="112">
        <v>4.1250000000000002E-2</v>
      </c>
      <c r="G287" s="112">
        <v>0.34596001999999998</v>
      </c>
      <c r="H287" s="112">
        <v>0.20624999999999999</v>
      </c>
      <c r="I287" s="112">
        <v>9.1480449999999998</v>
      </c>
      <c r="J287" s="112">
        <v>3.3856544</v>
      </c>
      <c r="K287" s="112">
        <v>66.867999999999995</v>
      </c>
      <c r="L287" s="112">
        <v>0</v>
      </c>
      <c r="M287" s="112">
        <v>0</v>
      </c>
      <c r="N287" s="112">
        <v>0</v>
      </c>
      <c r="O287" s="112">
        <v>0</v>
      </c>
      <c r="P287" s="112">
        <v>0</v>
      </c>
      <c r="Q287" s="112">
        <v>0</v>
      </c>
      <c r="R287" s="112">
        <v>0</v>
      </c>
      <c r="S287" s="112">
        <v>0</v>
      </c>
      <c r="T287" s="112">
        <v>0</v>
      </c>
      <c r="U287" s="112">
        <v>0</v>
      </c>
      <c r="V287" s="112">
        <v>0</v>
      </c>
      <c r="W287" s="112">
        <v>0</v>
      </c>
    </row>
    <row r="288" spans="1:23" hidden="1">
      <c r="A288" s="112" t="str">
        <v>2349.TW</v>
      </c>
      <c r="B288" s="112">
        <v>-0.28000000000000003</v>
      </c>
      <c r="C288" s="112">
        <v>0</v>
      </c>
      <c r="D288" s="112">
        <v>8.6915879999999994</v>
      </c>
      <c r="E288" s="112">
        <v>-2.325E-2</v>
      </c>
      <c r="F288" s="112">
        <v>-1.193E-2</v>
      </c>
      <c r="G288" s="112">
        <v>0.15507000000000001</v>
      </c>
      <c r="H288" s="112">
        <v>-3.1570002E-2</v>
      </c>
      <c r="I288" s="112">
        <v>0</v>
      </c>
      <c r="J288" s="112">
        <v>1.3014273999999999</v>
      </c>
      <c r="K288" s="112">
        <v>10.819000000000001</v>
      </c>
      <c r="L288" s="112">
        <v>0</v>
      </c>
      <c r="M288" s="112">
        <v>0</v>
      </c>
      <c r="N288" s="112">
        <v>0</v>
      </c>
      <c r="O288" s="112">
        <v>0</v>
      </c>
      <c r="P288" s="112">
        <v>0</v>
      </c>
      <c r="Q288" s="112">
        <v>0</v>
      </c>
      <c r="R288" s="112">
        <v>0</v>
      </c>
      <c r="S288" s="112">
        <v>0</v>
      </c>
      <c r="T288" s="112">
        <v>0</v>
      </c>
      <c r="U288" s="112">
        <v>0</v>
      </c>
      <c r="V288" s="112">
        <v>0</v>
      </c>
      <c r="W288" s="112">
        <v>0</v>
      </c>
    </row>
    <row r="289" spans="1:23">
      <c r="A289" s="112" t="str">
        <v>2351.TW</v>
      </c>
      <c r="B289" s="112">
        <v>3.76</v>
      </c>
      <c r="C289" s="112">
        <v>1.3120000000000001</v>
      </c>
      <c r="D289" s="112">
        <v>18.904322000000001</v>
      </c>
      <c r="E289" s="112">
        <v>0.11073</v>
      </c>
      <c r="F289" s="112">
        <v>4.8820000000000002E-2</v>
      </c>
      <c r="G289" s="112">
        <v>0.17080000000000001</v>
      </c>
      <c r="H289" s="112">
        <v>7.8320000000000001E-2</v>
      </c>
      <c r="I289" s="112">
        <v>32.579790000000003</v>
      </c>
      <c r="J289" s="112">
        <v>3.297088</v>
      </c>
      <c r="K289" s="112">
        <v>59.604999999999997</v>
      </c>
      <c r="L289" s="112">
        <v>0</v>
      </c>
      <c r="M289" s="112">
        <v>0</v>
      </c>
      <c r="N289" s="112">
        <v>0</v>
      </c>
      <c r="O289" s="112">
        <v>0</v>
      </c>
      <c r="P289" s="112">
        <v>0</v>
      </c>
      <c r="Q289" s="112">
        <v>0</v>
      </c>
      <c r="R289" s="112">
        <v>0</v>
      </c>
      <c r="S289" s="112">
        <v>0</v>
      </c>
      <c r="T289" s="112">
        <v>0</v>
      </c>
      <c r="U289" s="112">
        <v>0</v>
      </c>
      <c r="V289" s="112">
        <v>0</v>
      </c>
      <c r="W289" s="112">
        <v>0</v>
      </c>
    </row>
    <row r="290" spans="1:23">
      <c r="A290" s="112" t="str">
        <v>2352.TW</v>
      </c>
      <c r="B290" s="112">
        <v>1.48</v>
      </c>
      <c r="C290" s="112">
        <v>0.86</v>
      </c>
      <c r="D290" s="112">
        <v>15.304182000000001</v>
      </c>
      <c r="E290" s="112">
        <v>6.3240000000000005E-2</v>
      </c>
      <c r="F290" s="112">
        <v>1.4370000000000001E-2</v>
      </c>
      <c r="G290" s="112">
        <v>0.16291</v>
      </c>
      <c r="H290" s="112">
        <v>1.976E-2</v>
      </c>
      <c r="I290" s="112">
        <v>27.195945999999999</v>
      </c>
      <c r="J290" s="112">
        <v>2.1699283</v>
      </c>
      <c r="K290" s="112">
        <v>102.355</v>
      </c>
      <c r="L290" s="112">
        <v>0</v>
      </c>
      <c r="M290" s="112">
        <v>0</v>
      </c>
      <c r="N290" s="112">
        <v>0</v>
      </c>
      <c r="O290" s="112">
        <v>0</v>
      </c>
      <c r="P290" s="112">
        <v>0</v>
      </c>
      <c r="Q290" s="112">
        <v>0</v>
      </c>
      <c r="R290" s="112">
        <v>0</v>
      </c>
      <c r="S290" s="112">
        <v>0</v>
      </c>
      <c r="T290" s="112">
        <v>0</v>
      </c>
      <c r="U290" s="112">
        <v>0</v>
      </c>
      <c r="V290" s="112">
        <v>0</v>
      </c>
      <c r="W290" s="112">
        <v>0</v>
      </c>
    </row>
    <row r="291" spans="1:23" hidden="1">
      <c r="A291" s="112" t="str">
        <v>2353.TW</v>
      </c>
      <c r="B291" s="112">
        <v>1.87</v>
      </c>
      <c r="C291" s="112">
        <v>0.753</v>
      </c>
      <c r="D291" s="112">
        <v>25.178571999999999</v>
      </c>
      <c r="E291" s="112">
        <v>8.6219995999999993E-2</v>
      </c>
      <c r="F291" s="112">
        <v>1.4680001E-2</v>
      </c>
      <c r="G291" s="112">
        <v>0.10761999999999999</v>
      </c>
      <c r="H291" s="112">
        <v>1.3270000000000001E-2</v>
      </c>
      <c r="I291" s="112">
        <v>30.160429000000001</v>
      </c>
      <c r="J291" s="112">
        <v>2.2996943000000001</v>
      </c>
      <c r="K291" s="112">
        <v>82.495000000000005</v>
      </c>
      <c r="L291" s="112">
        <v>0</v>
      </c>
      <c r="M291" s="112">
        <v>0</v>
      </c>
      <c r="N291" s="112">
        <v>0</v>
      </c>
      <c r="O291" s="112">
        <v>0</v>
      </c>
      <c r="P291" s="112">
        <v>0</v>
      </c>
      <c r="Q291" s="112">
        <v>0</v>
      </c>
      <c r="R291" s="112">
        <v>0</v>
      </c>
      <c r="S291" s="112">
        <v>0</v>
      </c>
      <c r="T291" s="112">
        <v>0</v>
      </c>
      <c r="U291" s="112">
        <v>0</v>
      </c>
      <c r="V291" s="112">
        <v>0</v>
      </c>
      <c r="W291" s="112">
        <v>0</v>
      </c>
    </row>
    <row r="292" spans="1:23" hidden="1">
      <c r="A292" s="112" t="str">
        <v>2354.TW</v>
      </c>
      <c r="B292" s="112">
        <v>3.02</v>
      </c>
      <c r="C292" s="112">
        <v>0.753</v>
      </c>
      <c r="D292" s="112">
        <v>25.243053</v>
      </c>
      <c r="E292" s="112">
        <v>4.1410000000000002E-2</v>
      </c>
      <c r="F292" s="112">
        <v>6.43E-3</v>
      </c>
      <c r="G292" s="112">
        <v>7.6829999999999996E-2</v>
      </c>
      <c r="H292" s="112">
        <v>2.6020000000000001E-2</v>
      </c>
      <c r="I292" s="112">
        <v>24.072846999999999</v>
      </c>
      <c r="J292" s="112">
        <v>0.97670420000000002</v>
      </c>
      <c r="K292" s="112">
        <v>52.692999999999998</v>
      </c>
      <c r="L292" s="112">
        <v>0</v>
      </c>
      <c r="M292" s="112">
        <v>0</v>
      </c>
      <c r="N292" s="112">
        <v>0</v>
      </c>
      <c r="O292" s="112">
        <v>0</v>
      </c>
      <c r="P292" s="112">
        <v>0</v>
      </c>
      <c r="Q292" s="112">
        <v>0</v>
      </c>
      <c r="R292" s="112">
        <v>0</v>
      </c>
      <c r="S292" s="112">
        <v>0</v>
      </c>
      <c r="T292" s="112">
        <v>0</v>
      </c>
      <c r="U292" s="112">
        <v>0</v>
      </c>
      <c r="V292" s="112">
        <v>0</v>
      </c>
      <c r="W292" s="112">
        <v>0</v>
      </c>
    </row>
    <row r="293" spans="1:23" hidden="1">
      <c r="A293" s="112" t="str">
        <v>2355.TW</v>
      </c>
      <c r="B293" s="112">
        <v>2.62</v>
      </c>
      <c r="C293" s="112">
        <v>1.1020000000000001</v>
      </c>
      <c r="D293" s="112">
        <v>12.070845</v>
      </c>
      <c r="E293" s="112">
        <v>4.7739999999999998E-2</v>
      </c>
      <c r="F293" s="112">
        <v>2.2689999999999998E-2</v>
      </c>
      <c r="G293" s="112">
        <v>0.13073000000000001</v>
      </c>
      <c r="H293" s="112">
        <v>7.9469999999999999E-2</v>
      </c>
      <c r="I293" s="112">
        <v>16.908397999999998</v>
      </c>
      <c r="J293" s="112">
        <v>1.0935842</v>
      </c>
      <c r="K293" s="112">
        <v>42.137</v>
      </c>
      <c r="L293" s="112">
        <v>0</v>
      </c>
      <c r="M293" s="112">
        <v>0</v>
      </c>
      <c r="N293" s="112">
        <v>0</v>
      </c>
      <c r="O293" s="112">
        <v>0</v>
      </c>
      <c r="P293" s="112">
        <v>0</v>
      </c>
      <c r="Q293" s="112">
        <v>0</v>
      </c>
      <c r="R293" s="112">
        <v>0</v>
      </c>
      <c r="S293" s="112">
        <v>0</v>
      </c>
      <c r="T293" s="112">
        <v>0</v>
      </c>
      <c r="U293" s="112">
        <v>0</v>
      </c>
      <c r="V293" s="112">
        <v>0</v>
      </c>
      <c r="W293" s="112">
        <v>0</v>
      </c>
    </row>
    <row r="294" spans="1:23" hidden="1">
      <c r="A294" s="112" t="str">
        <v>2356.TW</v>
      </c>
      <c r="B294" s="112">
        <v>1.76</v>
      </c>
      <c r="C294" s="112">
        <v>0.45100000000000001</v>
      </c>
      <c r="D294" s="112">
        <v>17.904762000000002</v>
      </c>
      <c r="E294" s="112">
        <v>0.10949001</v>
      </c>
      <c r="F294" s="112">
        <v>2.1540001E-2</v>
      </c>
      <c r="G294" s="112">
        <v>5.1990000000000001E-2</v>
      </c>
      <c r="H294" s="112">
        <v>1.6379999999999999E-2</v>
      </c>
      <c r="I294" s="112">
        <v>32.045456000000001</v>
      </c>
      <c r="J294" s="112">
        <v>3.3782570000000001</v>
      </c>
      <c r="K294" s="112">
        <v>146.36199999999999</v>
      </c>
      <c r="L294" s="112">
        <v>0</v>
      </c>
      <c r="M294" s="112">
        <v>0</v>
      </c>
      <c r="N294" s="112">
        <v>0</v>
      </c>
      <c r="O294" s="112">
        <v>0</v>
      </c>
      <c r="P294" s="112">
        <v>0</v>
      </c>
      <c r="Q294" s="112">
        <v>0</v>
      </c>
      <c r="R294" s="112">
        <v>0</v>
      </c>
      <c r="S294" s="112">
        <v>0</v>
      </c>
      <c r="T294" s="112">
        <v>0</v>
      </c>
      <c r="U294" s="112">
        <v>0</v>
      </c>
      <c r="V294" s="112">
        <v>0</v>
      </c>
      <c r="W294" s="112">
        <v>0</v>
      </c>
    </row>
    <row r="295" spans="1:23" hidden="1">
      <c r="A295" s="112" t="str">
        <v>2357.TW</v>
      </c>
      <c r="B295" s="112">
        <v>30.94</v>
      </c>
      <c r="C295" s="112">
        <v>0.55900000000000005</v>
      </c>
      <c r="D295" s="112">
        <v>14.398908</v>
      </c>
      <c r="E295" s="112">
        <v>9.8960000000000006E-2</v>
      </c>
      <c r="F295" s="112">
        <v>2.478E-2</v>
      </c>
      <c r="G295" s="112">
        <v>0.16486000000000001</v>
      </c>
      <c r="H295" s="112">
        <v>3.9829999999999997E-2</v>
      </c>
      <c r="I295" s="112">
        <v>17.032966999999999</v>
      </c>
      <c r="J295" s="112">
        <v>1.5050433999999999</v>
      </c>
      <c r="K295" s="112">
        <v>663.22</v>
      </c>
      <c r="L295" s="112">
        <v>0</v>
      </c>
      <c r="M295" s="112">
        <v>0</v>
      </c>
      <c r="N295" s="112">
        <v>0</v>
      </c>
      <c r="O295" s="112">
        <v>0</v>
      </c>
      <c r="P295" s="112">
        <v>0</v>
      </c>
      <c r="Q295" s="112">
        <v>0</v>
      </c>
      <c r="R295" s="112">
        <v>0</v>
      </c>
      <c r="S295" s="112">
        <v>0</v>
      </c>
      <c r="T295" s="112">
        <v>0</v>
      </c>
      <c r="U295" s="112">
        <v>0</v>
      </c>
      <c r="V295" s="112">
        <v>0</v>
      </c>
      <c r="W295" s="112">
        <v>0</v>
      </c>
    </row>
    <row r="296" spans="1:23">
      <c r="A296" s="112" t="str">
        <v>2358.TW</v>
      </c>
      <c r="B296" s="112">
        <v>-3.47</v>
      </c>
      <c r="C296" s="112">
        <v>0.46300000000000002</v>
      </c>
      <c r="D296" s="112">
        <v>2.1923077000000002</v>
      </c>
      <c r="E296" s="112">
        <v>-0.28244000000000002</v>
      </c>
      <c r="F296" s="112">
        <v>-8.3890000000000006E-2</v>
      </c>
      <c r="G296" s="112">
        <v>-4.1989997000000001E-2</v>
      </c>
      <c r="H296" s="112">
        <v>-2.0143401999999999</v>
      </c>
      <c r="I296" s="112">
        <v>0</v>
      </c>
      <c r="J296" s="112">
        <v>0.41819513000000003</v>
      </c>
      <c r="K296" s="112">
        <v>10.994999999999999</v>
      </c>
      <c r="L296" s="112">
        <v>0</v>
      </c>
      <c r="M296" s="112">
        <v>0</v>
      </c>
      <c r="N296" s="112">
        <v>0</v>
      </c>
      <c r="O296" s="112">
        <v>0</v>
      </c>
      <c r="P296" s="112">
        <v>0</v>
      </c>
      <c r="Q296" s="112">
        <v>0</v>
      </c>
      <c r="R296" s="112">
        <v>0</v>
      </c>
      <c r="S296" s="112">
        <v>0</v>
      </c>
      <c r="T296" s="112">
        <v>0</v>
      </c>
      <c r="U296" s="112">
        <v>0</v>
      </c>
      <c r="V296" s="112">
        <v>0</v>
      </c>
      <c r="W296" s="112">
        <v>0</v>
      </c>
    </row>
    <row r="297" spans="1:23" hidden="1">
      <c r="A297" s="112" t="str">
        <v>2359.TW</v>
      </c>
      <c r="B297" s="112">
        <v>3.09</v>
      </c>
      <c r="C297" s="112">
        <v>0.89700000000000002</v>
      </c>
      <c r="D297" s="112">
        <v>0</v>
      </c>
      <c r="E297" s="112">
        <v>0.10154000000000001</v>
      </c>
      <c r="F297" s="112">
        <v>1.0279999999999999E-2</v>
      </c>
      <c r="G297" s="112">
        <v>0.22955998999999999</v>
      </c>
      <c r="H297" s="112">
        <v>5.781E-2</v>
      </c>
      <c r="I297" s="112">
        <v>56.634304</v>
      </c>
      <c r="J297" s="112">
        <v>5.7416580000000002</v>
      </c>
      <c r="K297" s="112">
        <v>24.623999999999999</v>
      </c>
      <c r="L297" s="112">
        <v>0</v>
      </c>
      <c r="M297" s="112">
        <v>0</v>
      </c>
      <c r="N297" s="112">
        <v>0</v>
      </c>
      <c r="O297" s="112">
        <v>0</v>
      </c>
      <c r="P297" s="112">
        <v>0</v>
      </c>
      <c r="Q297" s="112">
        <v>0</v>
      </c>
      <c r="R297" s="112">
        <v>0</v>
      </c>
      <c r="S297" s="112">
        <v>0</v>
      </c>
      <c r="T297" s="112">
        <v>0</v>
      </c>
      <c r="U297" s="112">
        <v>0</v>
      </c>
      <c r="V297" s="112">
        <v>0</v>
      </c>
      <c r="W297" s="112">
        <v>0</v>
      </c>
    </row>
    <row r="298" spans="1:23" hidden="1">
      <c r="A298" s="112" t="str">
        <v>2360.TW</v>
      </c>
      <c r="B298" s="112">
        <v>9.48</v>
      </c>
      <c r="C298" s="112">
        <v>0.80300000000000005</v>
      </c>
      <c r="D298" s="112">
        <v>20.233196</v>
      </c>
      <c r="E298" s="112">
        <v>0</v>
      </c>
      <c r="F298" s="112">
        <v>0</v>
      </c>
      <c r="G298" s="112">
        <v>0.56972003000000004</v>
      </c>
      <c r="H298" s="112">
        <v>0.20371</v>
      </c>
      <c r="I298" s="112">
        <v>31.118144999999998</v>
      </c>
      <c r="J298" s="112">
        <v>5.6930019999999999</v>
      </c>
      <c r="K298" s="112">
        <v>44.420999999999999</v>
      </c>
      <c r="L298" s="112">
        <v>0</v>
      </c>
      <c r="M298" s="112">
        <v>0</v>
      </c>
      <c r="N298" s="112">
        <v>0</v>
      </c>
      <c r="O298" s="112">
        <v>0</v>
      </c>
      <c r="P298" s="112">
        <v>0</v>
      </c>
      <c r="Q298" s="112">
        <v>0</v>
      </c>
      <c r="R298" s="112">
        <v>0</v>
      </c>
      <c r="S298" s="112">
        <v>0</v>
      </c>
      <c r="T298" s="112">
        <v>0</v>
      </c>
      <c r="U298" s="112">
        <v>0</v>
      </c>
      <c r="V298" s="112">
        <v>0</v>
      </c>
      <c r="W298" s="112">
        <v>0</v>
      </c>
    </row>
    <row r="299" spans="1:23" hidden="1">
      <c r="A299" s="112" t="str">
        <v>2362.TW</v>
      </c>
      <c r="B299" s="112">
        <v>2.85</v>
      </c>
      <c r="C299" s="112">
        <v>0.59499999999999997</v>
      </c>
      <c r="D299" s="112">
        <v>0</v>
      </c>
      <c r="E299" s="112">
        <v>2.555E-2</v>
      </c>
      <c r="F299" s="112">
        <v>1.149E-2</v>
      </c>
      <c r="G299" s="112">
        <v>0.20039000000000001</v>
      </c>
      <c r="H299" s="112">
        <v>6.3579999999999998E-2</v>
      </c>
      <c r="I299" s="112">
        <v>23.192983999999999</v>
      </c>
      <c r="J299" s="112">
        <v>0.93928060000000002</v>
      </c>
      <c r="K299" s="112">
        <v>41.658999999999999</v>
      </c>
      <c r="L299" s="112">
        <v>0</v>
      </c>
      <c r="M299" s="112">
        <v>0</v>
      </c>
      <c r="N299" s="112">
        <v>0</v>
      </c>
      <c r="O299" s="112">
        <v>0</v>
      </c>
      <c r="P299" s="112">
        <v>0</v>
      </c>
      <c r="Q299" s="112">
        <v>0</v>
      </c>
      <c r="R299" s="112">
        <v>0</v>
      </c>
      <c r="S299" s="112">
        <v>0</v>
      </c>
      <c r="T299" s="112">
        <v>0</v>
      </c>
      <c r="U299" s="112">
        <v>0</v>
      </c>
      <c r="V299" s="112">
        <v>0</v>
      </c>
      <c r="W299" s="112">
        <v>0</v>
      </c>
    </row>
    <row r="300" spans="1:23" hidden="1">
      <c r="A300" s="112" t="str">
        <v>2363.TW</v>
      </c>
      <c r="B300" s="112">
        <v>0.78</v>
      </c>
      <c r="C300" s="112">
        <v>0.51800000000000002</v>
      </c>
      <c r="D300" s="112">
        <v>0</v>
      </c>
      <c r="E300" s="112">
        <v>3.0159999999999999E-2</v>
      </c>
      <c r="F300" s="112">
        <v>-1.4989999E-2</v>
      </c>
      <c r="G300" s="112">
        <v>0.34909000000000001</v>
      </c>
      <c r="H300" s="112">
        <v>-3.01986</v>
      </c>
      <c r="I300" s="112">
        <v>77.948719999999994</v>
      </c>
      <c r="J300" s="112">
        <v>2.4256929999999999</v>
      </c>
      <c r="K300" s="112">
        <v>0.251</v>
      </c>
      <c r="L300" s="112">
        <v>0</v>
      </c>
      <c r="M300" s="112">
        <v>0</v>
      </c>
      <c r="N300" s="112">
        <v>0</v>
      </c>
      <c r="O300" s="112">
        <v>0</v>
      </c>
      <c r="P300" s="112">
        <v>0</v>
      </c>
      <c r="Q300" s="112">
        <v>0</v>
      </c>
      <c r="R300" s="112">
        <v>0</v>
      </c>
      <c r="S300" s="112">
        <v>0</v>
      </c>
      <c r="T300" s="112">
        <v>0</v>
      </c>
      <c r="U300" s="112">
        <v>0</v>
      </c>
      <c r="V300" s="112">
        <v>0</v>
      </c>
      <c r="W300" s="112">
        <v>0</v>
      </c>
    </row>
    <row r="301" spans="1:23">
      <c r="A301" s="112" t="str">
        <v>2364.TW</v>
      </c>
      <c r="B301" s="112">
        <v>3.81</v>
      </c>
      <c r="C301" s="112">
        <v>0</v>
      </c>
      <c r="D301" s="112">
        <v>0</v>
      </c>
      <c r="E301" s="112">
        <v>0.28460000000000002</v>
      </c>
      <c r="F301" s="112">
        <v>3.2230000000000002E-2</v>
      </c>
      <c r="G301" s="112">
        <v>0.36770000000000003</v>
      </c>
      <c r="H301" s="112">
        <v>3.4959999999999998E-2</v>
      </c>
      <c r="I301" s="112">
        <v>23.727035999999998</v>
      </c>
      <c r="J301" s="112">
        <v>5.808649</v>
      </c>
      <c r="K301" s="112">
        <v>34.6</v>
      </c>
      <c r="L301" s="112">
        <v>0</v>
      </c>
      <c r="M301" s="112">
        <v>0</v>
      </c>
      <c r="N301" s="112">
        <v>0</v>
      </c>
      <c r="O301" s="112">
        <v>0</v>
      </c>
      <c r="P301" s="112">
        <v>0</v>
      </c>
      <c r="Q301" s="112">
        <v>0</v>
      </c>
      <c r="R301" s="112">
        <v>0</v>
      </c>
      <c r="S301" s="112">
        <v>0</v>
      </c>
      <c r="T301" s="112">
        <v>0</v>
      </c>
      <c r="U301" s="112">
        <v>0</v>
      </c>
      <c r="V301" s="112">
        <v>0</v>
      </c>
      <c r="W301" s="112">
        <v>0</v>
      </c>
    </row>
    <row r="302" spans="1:23" hidden="1">
      <c r="A302" s="112" t="str">
        <v>2365.TW</v>
      </c>
      <c r="B302" s="112">
        <v>0.41</v>
      </c>
      <c r="C302" s="112">
        <v>0.497</v>
      </c>
      <c r="D302" s="112">
        <v>0</v>
      </c>
      <c r="E302" s="112">
        <v>2.3910000000000001E-2</v>
      </c>
      <c r="F302" s="112">
        <v>1.1800000000000001E-3</v>
      </c>
      <c r="G302" s="112">
        <v>0.37765998000000001</v>
      </c>
      <c r="H302" s="112">
        <v>-5.416E-2</v>
      </c>
      <c r="I302" s="112">
        <v>88.048775000000006</v>
      </c>
      <c r="J302" s="112">
        <v>2.6792340000000001</v>
      </c>
      <c r="K302" s="112">
        <v>3.4740000000000002</v>
      </c>
      <c r="L302" s="112">
        <v>0</v>
      </c>
      <c r="M302" s="112">
        <v>0</v>
      </c>
      <c r="N302" s="112">
        <v>0</v>
      </c>
      <c r="O302" s="112">
        <v>0</v>
      </c>
      <c r="P302" s="112">
        <v>0</v>
      </c>
      <c r="Q302" s="112">
        <v>0</v>
      </c>
      <c r="R302" s="112">
        <v>0</v>
      </c>
      <c r="S302" s="112">
        <v>0</v>
      </c>
      <c r="T302" s="112">
        <v>0</v>
      </c>
      <c r="U302" s="112">
        <v>0</v>
      </c>
      <c r="V302" s="112">
        <v>0</v>
      </c>
      <c r="W302" s="112">
        <v>0</v>
      </c>
    </row>
    <row r="303" spans="1:23">
      <c r="A303" s="112" t="str">
        <v>2367.TW</v>
      </c>
      <c r="B303" s="112">
        <v>0.49</v>
      </c>
      <c r="C303" s="112">
        <v>0.78500000000000003</v>
      </c>
      <c r="D303" s="112">
        <v>13.487083999999999</v>
      </c>
      <c r="E303" s="112">
        <v>-3.3509999999999998E-2</v>
      </c>
      <c r="F303" s="112">
        <v>-1.081E-2</v>
      </c>
      <c r="G303" s="112">
        <v>9.0500004999999994E-2</v>
      </c>
      <c r="H303" s="112">
        <v>-2.2630000000000001E-2</v>
      </c>
      <c r="I303" s="112">
        <v>74.591835000000003</v>
      </c>
      <c r="J303" s="112">
        <v>2.4904606</v>
      </c>
      <c r="K303" s="112">
        <v>22.349</v>
      </c>
      <c r="L303" s="112">
        <v>0</v>
      </c>
      <c r="M303" s="112">
        <v>0</v>
      </c>
      <c r="N303" s="112">
        <v>0</v>
      </c>
      <c r="O303" s="112">
        <v>0</v>
      </c>
      <c r="P303" s="112">
        <v>0</v>
      </c>
      <c r="Q303" s="112">
        <v>0</v>
      </c>
      <c r="R303" s="112">
        <v>0</v>
      </c>
      <c r="S303" s="112">
        <v>0</v>
      </c>
      <c r="T303" s="112">
        <v>0</v>
      </c>
      <c r="U303" s="112">
        <v>0</v>
      </c>
      <c r="V303" s="112">
        <v>0</v>
      </c>
      <c r="W303" s="112">
        <v>0</v>
      </c>
    </row>
    <row r="304" spans="1:23" hidden="1">
      <c r="A304" s="112" t="str">
        <v>2368.TW</v>
      </c>
      <c r="B304" s="112">
        <v>8.7899999999999991</v>
      </c>
      <c r="C304" s="112">
        <v>0.17199999999999999</v>
      </c>
      <c r="D304" s="112">
        <v>12.972454000000001</v>
      </c>
      <c r="E304" s="112">
        <v>0.29049000000000003</v>
      </c>
      <c r="F304" s="112">
        <v>0.12088</v>
      </c>
      <c r="G304" s="112">
        <v>0.27061000000000002</v>
      </c>
      <c r="H304" s="112">
        <v>0.19045000000000001</v>
      </c>
      <c r="I304" s="112">
        <v>23.037541999999998</v>
      </c>
      <c r="J304" s="112">
        <v>5.9217453000000004</v>
      </c>
      <c r="K304" s="112">
        <v>67.421000000000006</v>
      </c>
      <c r="L304" s="112">
        <v>0</v>
      </c>
      <c r="M304" s="112">
        <v>0</v>
      </c>
      <c r="N304" s="112">
        <v>0</v>
      </c>
      <c r="O304" s="112">
        <v>0</v>
      </c>
      <c r="P304" s="112">
        <v>0</v>
      </c>
      <c r="Q304" s="112">
        <v>0</v>
      </c>
      <c r="R304" s="112">
        <v>0</v>
      </c>
      <c r="S304" s="112">
        <v>0</v>
      </c>
      <c r="T304" s="112">
        <v>0</v>
      </c>
      <c r="U304" s="112">
        <v>0</v>
      </c>
      <c r="V304" s="112">
        <v>0</v>
      </c>
      <c r="W304" s="112">
        <v>0</v>
      </c>
    </row>
    <row r="305" spans="1:23">
      <c r="A305" s="112" t="str">
        <v>2369.TW</v>
      </c>
      <c r="B305" s="112">
        <v>-0.32</v>
      </c>
      <c r="C305" s="112">
        <v>0.98699999999999999</v>
      </c>
      <c r="D305" s="112">
        <v>14.375</v>
      </c>
      <c r="E305" s="112">
        <v>-2.1780000000000001E-2</v>
      </c>
      <c r="F305" s="112">
        <v>-1.5650000000000001E-2</v>
      </c>
      <c r="G305" s="112">
        <v>4.1799999999999997E-2</v>
      </c>
      <c r="H305" s="112">
        <v>-5.049E-2</v>
      </c>
      <c r="I305" s="112">
        <v>0</v>
      </c>
      <c r="J305" s="112">
        <v>1.6852757</v>
      </c>
      <c r="K305" s="112">
        <v>15.42</v>
      </c>
      <c r="L305" s="112">
        <v>0</v>
      </c>
      <c r="M305" s="112">
        <v>0</v>
      </c>
      <c r="N305" s="112">
        <v>0</v>
      </c>
      <c r="O305" s="112">
        <v>0</v>
      </c>
      <c r="P305" s="112">
        <v>0</v>
      </c>
      <c r="Q305" s="112">
        <v>0</v>
      </c>
      <c r="R305" s="112">
        <v>0</v>
      </c>
      <c r="S305" s="112">
        <v>0</v>
      </c>
      <c r="T305" s="112">
        <v>0</v>
      </c>
      <c r="U305" s="112">
        <v>0</v>
      </c>
      <c r="V305" s="112">
        <v>0</v>
      </c>
      <c r="W305" s="112">
        <v>0</v>
      </c>
    </row>
    <row r="306" spans="1:23" hidden="1">
      <c r="A306" s="112" t="str">
        <v>2371.TW</v>
      </c>
      <c r="B306" s="112">
        <v>1.21</v>
      </c>
      <c r="C306" s="112">
        <v>0</v>
      </c>
      <c r="D306" s="112">
        <v>26.509436000000001</v>
      </c>
      <c r="E306" s="112">
        <v>4.7230000000000001E-2</v>
      </c>
      <c r="F306" s="112">
        <v>5.3E-3</v>
      </c>
      <c r="G306" s="112">
        <v>0.16240999</v>
      </c>
      <c r="H306" s="112">
        <v>3.9280000000000002E-2</v>
      </c>
      <c r="I306" s="112">
        <v>46.446280000000002</v>
      </c>
      <c r="J306" s="112">
        <v>2.4002732999999998</v>
      </c>
      <c r="K306" s="112">
        <v>21.527999999999999</v>
      </c>
      <c r="L306" s="112">
        <v>0</v>
      </c>
      <c r="M306" s="112">
        <v>0</v>
      </c>
      <c r="N306" s="112">
        <v>0</v>
      </c>
      <c r="O306" s="112">
        <v>0</v>
      </c>
      <c r="P306" s="112">
        <v>0</v>
      </c>
      <c r="Q306" s="112">
        <v>0</v>
      </c>
      <c r="R306" s="112">
        <v>0</v>
      </c>
      <c r="S306" s="112">
        <v>0</v>
      </c>
      <c r="T306" s="112">
        <v>0</v>
      </c>
      <c r="U306" s="112">
        <v>0</v>
      </c>
      <c r="V306" s="112">
        <v>0</v>
      </c>
      <c r="W306" s="112">
        <v>0</v>
      </c>
    </row>
    <row r="307" spans="1:23" hidden="1">
      <c r="A307" s="112" t="str">
        <v>2373.TW</v>
      </c>
      <c r="B307" s="112">
        <v>4.8099999999999996</v>
      </c>
      <c r="C307" s="112">
        <v>9.2999999999999999E-2</v>
      </c>
      <c r="D307" s="112">
        <v>10.334262000000001</v>
      </c>
      <c r="E307" s="112">
        <v>0.13350001</v>
      </c>
      <c r="F307" s="112">
        <v>3.5619999999999999E-2</v>
      </c>
      <c r="G307" s="112">
        <v>0.46128000000000002</v>
      </c>
      <c r="H307" s="112">
        <v>0.11161</v>
      </c>
      <c r="I307" s="112">
        <v>15.426195</v>
      </c>
      <c r="J307" s="112">
        <v>2.2475312000000001</v>
      </c>
      <c r="K307" s="112">
        <v>51.302</v>
      </c>
      <c r="L307" s="112">
        <v>0</v>
      </c>
      <c r="M307" s="112">
        <v>0</v>
      </c>
      <c r="N307" s="112">
        <v>0</v>
      </c>
      <c r="O307" s="112">
        <v>0</v>
      </c>
      <c r="P307" s="112">
        <v>0</v>
      </c>
      <c r="Q307" s="112">
        <v>0</v>
      </c>
      <c r="R307" s="112">
        <v>0</v>
      </c>
      <c r="S307" s="112">
        <v>0</v>
      </c>
      <c r="T307" s="112">
        <v>0</v>
      </c>
      <c r="U307" s="112">
        <v>0</v>
      </c>
      <c r="V307" s="112">
        <v>0</v>
      </c>
      <c r="W307" s="112">
        <v>0</v>
      </c>
    </row>
    <row r="308" spans="1:23">
      <c r="A308" s="112" t="str">
        <v>2374.TW</v>
      </c>
      <c r="B308" s="112">
        <v>1.72</v>
      </c>
      <c r="C308" s="112">
        <v>0.66200000000000003</v>
      </c>
      <c r="D308" s="112">
        <v>-104.38596</v>
      </c>
      <c r="E308" s="112">
        <v>3.635E-2</v>
      </c>
      <c r="F308" s="112">
        <v>8.5599999999999999E-3</v>
      </c>
      <c r="G308" s="112">
        <v>0.26514998000000001</v>
      </c>
      <c r="H308" s="112">
        <v>6.6149995000000003E-2</v>
      </c>
      <c r="I308" s="112">
        <v>34.593020000000003</v>
      </c>
      <c r="J308" s="112">
        <v>2.6534070000000001</v>
      </c>
      <c r="K308" s="112">
        <v>17.305</v>
      </c>
      <c r="L308" s="112">
        <v>0</v>
      </c>
      <c r="M308" s="112">
        <v>0</v>
      </c>
      <c r="N308" s="112">
        <v>0</v>
      </c>
      <c r="O308" s="112">
        <v>0</v>
      </c>
      <c r="P308" s="112">
        <v>0</v>
      </c>
      <c r="Q308" s="112">
        <v>0</v>
      </c>
      <c r="R308" s="112">
        <v>0</v>
      </c>
      <c r="S308" s="112">
        <v>0</v>
      </c>
      <c r="T308" s="112">
        <v>0</v>
      </c>
      <c r="U308" s="112">
        <v>0</v>
      </c>
      <c r="V308" s="112">
        <v>0</v>
      </c>
      <c r="W308" s="112">
        <v>0</v>
      </c>
    </row>
    <row r="309" spans="1:23" hidden="1">
      <c r="A309" s="112" t="str">
        <v>2375.TW</v>
      </c>
      <c r="B309" s="112">
        <v>3.07</v>
      </c>
      <c r="C309" s="112">
        <v>1.54</v>
      </c>
      <c r="D309" s="112">
        <v>12.767526999999999</v>
      </c>
      <c r="E309" s="112">
        <v>2.9819999999999999E-2</v>
      </c>
      <c r="F309" s="112">
        <v>7.3699999999999998E-3</v>
      </c>
      <c r="G309" s="112">
        <v>0.15178000999999999</v>
      </c>
      <c r="H309" s="112">
        <v>2.341E-2</v>
      </c>
      <c r="I309" s="112">
        <v>22.540716</v>
      </c>
      <c r="J309" s="112">
        <v>0.8376709</v>
      </c>
      <c r="K309" s="112">
        <v>44.268000000000001</v>
      </c>
      <c r="L309" s="112">
        <v>0</v>
      </c>
      <c r="M309" s="112">
        <v>0</v>
      </c>
      <c r="N309" s="112">
        <v>0</v>
      </c>
      <c r="O309" s="112">
        <v>0</v>
      </c>
      <c r="P309" s="112">
        <v>0</v>
      </c>
      <c r="Q309" s="112">
        <v>0</v>
      </c>
      <c r="R309" s="112">
        <v>0</v>
      </c>
      <c r="S309" s="112">
        <v>0</v>
      </c>
      <c r="T309" s="112">
        <v>0</v>
      </c>
      <c r="U309" s="112">
        <v>0</v>
      </c>
      <c r="V309" s="112">
        <v>0</v>
      </c>
      <c r="W309" s="112">
        <v>0</v>
      </c>
    </row>
    <row r="310" spans="1:23" hidden="1">
      <c r="A310" s="112" t="str">
        <v>2376.TW</v>
      </c>
      <c r="B310" s="112">
        <v>8.94</v>
      </c>
      <c r="C310" s="112">
        <v>0.82499999999999996</v>
      </c>
      <c r="D310" s="112">
        <v>16.897081</v>
      </c>
      <c r="E310" s="112">
        <v>0.15074000000000001</v>
      </c>
      <c r="F310" s="112">
        <v>4.7300000000000002E-2</v>
      </c>
      <c r="G310" s="112">
        <v>0.11752</v>
      </c>
      <c r="H310" s="112">
        <v>5.5789999999999999E-2</v>
      </c>
      <c r="I310" s="112">
        <v>36.912754</v>
      </c>
      <c r="J310" s="112">
        <v>5.2866819999999999</v>
      </c>
      <c r="K310" s="112">
        <v>257.84300000000002</v>
      </c>
      <c r="L310" s="112">
        <v>0</v>
      </c>
      <c r="M310" s="112">
        <v>0</v>
      </c>
      <c r="N310" s="112">
        <v>0</v>
      </c>
      <c r="O310" s="112">
        <v>0</v>
      </c>
      <c r="P310" s="112">
        <v>0</v>
      </c>
      <c r="Q310" s="112">
        <v>0</v>
      </c>
      <c r="R310" s="112">
        <v>0</v>
      </c>
      <c r="S310" s="112">
        <v>0</v>
      </c>
      <c r="T310" s="112">
        <v>0</v>
      </c>
      <c r="U310" s="112">
        <v>0</v>
      </c>
      <c r="V310" s="112">
        <v>0</v>
      </c>
      <c r="W310" s="112">
        <v>0</v>
      </c>
    </row>
    <row r="311" spans="1:23" hidden="1">
      <c r="A311" s="112" t="str">
        <v>2377.TW</v>
      </c>
      <c r="B311" s="112">
        <v>8.92</v>
      </c>
      <c r="C311" s="112">
        <v>0.72399999999999998</v>
      </c>
      <c r="D311" s="112">
        <v>13.477088999999999</v>
      </c>
      <c r="E311" s="112">
        <v>0.16137000000000001</v>
      </c>
      <c r="F311" s="112">
        <v>5.4719999999999998E-2</v>
      </c>
      <c r="G311" s="112">
        <v>0.12196</v>
      </c>
      <c r="H311" s="112">
        <v>4.6800000000000001E-2</v>
      </c>
      <c r="I311" s="112">
        <v>22.421524000000002</v>
      </c>
      <c r="J311" s="112">
        <v>3.4929008000000001</v>
      </c>
      <c r="K311" s="112">
        <v>221.32900000000001</v>
      </c>
      <c r="L311" s="112">
        <v>0</v>
      </c>
      <c r="M311" s="112">
        <v>0</v>
      </c>
      <c r="N311" s="112">
        <v>0</v>
      </c>
      <c r="O311" s="112">
        <v>0</v>
      </c>
      <c r="P311" s="112">
        <v>0</v>
      </c>
      <c r="Q311" s="112">
        <v>0</v>
      </c>
      <c r="R311" s="112">
        <v>0</v>
      </c>
      <c r="S311" s="112">
        <v>0</v>
      </c>
      <c r="T311" s="112">
        <v>0</v>
      </c>
      <c r="U311" s="112">
        <v>0</v>
      </c>
      <c r="V311" s="112">
        <v>0</v>
      </c>
      <c r="W311" s="112">
        <v>0</v>
      </c>
    </row>
    <row r="312" spans="1:23">
      <c r="A312" s="112" t="str">
        <v>2379.TW</v>
      </c>
      <c r="B312" s="112">
        <v>20.22</v>
      </c>
      <c r="C312" s="112">
        <v>1.0489999999999999</v>
      </c>
      <c r="D312" s="112">
        <v>16.241367</v>
      </c>
      <c r="E312" s="112">
        <v>0.21922000999999999</v>
      </c>
      <c r="F312" s="112">
        <v>4.8070002000000001E-2</v>
      </c>
      <c r="G312" s="112">
        <v>0.44779997999999999</v>
      </c>
      <c r="H312" s="112">
        <v>0.10706</v>
      </c>
      <c r="I312" s="112">
        <v>26.755687999999999</v>
      </c>
      <c r="J312" s="112">
        <v>5.8313750000000004</v>
      </c>
      <c r="K312" s="112">
        <v>197.279</v>
      </c>
      <c r="L312" s="112">
        <v>0</v>
      </c>
      <c r="M312" s="112">
        <v>0</v>
      </c>
      <c r="N312" s="112">
        <v>0</v>
      </c>
      <c r="O312" s="112">
        <v>0</v>
      </c>
      <c r="P312" s="112">
        <v>0</v>
      </c>
      <c r="Q312" s="112">
        <v>0</v>
      </c>
      <c r="R312" s="112">
        <v>0</v>
      </c>
      <c r="S312" s="112">
        <v>0</v>
      </c>
      <c r="T312" s="112">
        <v>0</v>
      </c>
      <c r="U312" s="112">
        <v>0</v>
      </c>
      <c r="V312" s="112">
        <v>0</v>
      </c>
      <c r="W312" s="112">
        <v>0</v>
      </c>
    </row>
    <row r="313" spans="1:23" hidden="1">
      <c r="A313" s="112" t="str">
        <v>2380.TW</v>
      </c>
      <c r="B313" s="112">
        <v>-1.4</v>
      </c>
      <c r="C313" s="112">
        <v>1.1839999999999999</v>
      </c>
      <c r="D313" s="112">
        <v>0</v>
      </c>
      <c r="E313" s="112">
        <v>-0.41293999999999997</v>
      </c>
      <c r="F313" s="112">
        <v>-9.7320005000000001E-2</v>
      </c>
      <c r="G313" s="112">
        <v>0.19791001</v>
      </c>
      <c r="H313" s="112">
        <v>-2.3449999999999999E-2</v>
      </c>
      <c r="I313" s="112">
        <v>0</v>
      </c>
      <c r="J313" s="112">
        <v>1.8370127999999999</v>
      </c>
      <c r="K313" s="112">
        <v>9.1449999999999996</v>
      </c>
      <c r="L313" s="112">
        <v>0</v>
      </c>
      <c r="M313" s="112">
        <v>0</v>
      </c>
      <c r="N313" s="112">
        <v>0</v>
      </c>
      <c r="O313" s="112">
        <v>0</v>
      </c>
      <c r="P313" s="112">
        <v>0</v>
      </c>
      <c r="Q313" s="112">
        <v>0</v>
      </c>
      <c r="R313" s="112">
        <v>0</v>
      </c>
      <c r="S313" s="112">
        <v>0</v>
      </c>
      <c r="T313" s="112">
        <v>0</v>
      </c>
      <c r="U313" s="112">
        <v>0</v>
      </c>
      <c r="V313" s="112">
        <v>0</v>
      </c>
      <c r="W313" s="112">
        <v>0</v>
      </c>
    </row>
    <row r="314" spans="1:23">
      <c r="A314" s="112" t="str">
        <v>2382.TW</v>
      </c>
      <c r="B314" s="112">
        <v>11.68</v>
      </c>
      <c r="C314" s="112">
        <v>0.64800000000000002</v>
      </c>
      <c r="D314" s="112">
        <v>17.534825999999999</v>
      </c>
      <c r="E314" s="112">
        <v>0.27445000000000003</v>
      </c>
      <c r="F314" s="112">
        <v>4.1100003000000003E-2</v>
      </c>
      <c r="G314" s="112">
        <v>8.2779995999999995E-2</v>
      </c>
      <c r="H314" s="112">
        <v>4.5179999999999998E-2</v>
      </c>
      <c r="I314" s="112">
        <v>24.785957</v>
      </c>
      <c r="J314" s="112">
        <v>6.6104946</v>
      </c>
      <c r="K314" s="112">
        <v>279.76799999999997</v>
      </c>
      <c r="L314" s="112">
        <v>0</v>
      </c>
      <c r="M314" s="112">
        <v>0</v>
      </c>
      <c r="N314" s="112">
        <v>0</v>
      </c>
      <c r="O314" s="112">
        <v>0</v>
      </c>
      <c r="P314" s="112">
        <v>0</v>
      </c>
      <c r="Q314" s="112">
        <v>0</v>
      </c>
      <c r="R314" s="112">
        <v>0</v>
      </c>
      <c r="S314" s="112">
        <v>0</v>
      </c>
      <c r="T314" s="112">
        <v>0</v>
      </c>
      <c r="U314" s="112">
        <v>0</v>
      </c>
      <c r="V314" s="112">
        <v>0</v>
      </c>
      <c r="W314" s="112">
        <v>0</v>
      </c>
    </row>
    <row r="315" spans="1:23">
      <c r="A315" s="112" t="str">
        <v>2383.TW</v>
      </c>
      <c r="B315" s="112">
        <v>13.9</v>
      </c>
      <c r="C315" s="112">
        <v>1.0629999999999999</v>
      </c>
      <c r="D315" s="112">
        <v>14.111556</v>
      </c>
      <c r="E315" s="112">
        <v>0.30528998000000002</v>
      </c>
      <c r="F315" s="112">
        <v>0.10795999000000001</v>
      </c>
      <c r="G315" s="112">
        <v>0.28819</v>
      </c>
      <c r="H315" s="112">
        <v>0.19653000000000001</v>
      </c>
      <c r="I315" s="112">
        <v>30.395685</v>
      </c>
      <c r="J315" s="112">
        <v>5.6007004</v>
      </c>
      <c r="K315" s="112">
        <v>138.428</v>
      </c>
      <c r="L315" s="112">
        <v>0</v>
      </c>
      <c r="M315" s="112">
        <v>0</v>
      </c>
      <c r="N315" s="112">
        <v>0</v>
      </c>
      <c r="O315" s="112">
        <v>0</v>
      </c>
      <c r="P315" s="112">
        <v>0</v>
      </c>
      <c r="Q315" s="112">
        <v>0</v>
      </c>
      <c r="R315" s="112">
        <v>0</v>
      </c>
      <c r="S315" s="112">
        <v>0</v>
      </c>
      <c r="T315" s="112">
        <v>0</v>
      </c>
      <c r="U315" s="112">
        <v>0</v>
      </c>
      <c r="V315" s="112">
        <v>0</v>
      </c>
      <c r="W315" s="112">
        <v>0</v>
      </c>
    </row>
    <row r="316" spans="1:23" hidden="1">
      <c r="A316" s="112" t="str">
        <v>2385.TW</v>
      </c>
      <c r="B316" s="112">
        <v>10.6</v>
      </c>
      <c r="C316" s="112">
        <v>0.39700000000000002</v>
      </c>
      <c r="D316" s="112">
        <v>13.307031</v>
      </c>
      <c r="E316" s="112">
        <v>0.22711000000000001</v>
      </c>
      <c r="F316" s="112">
        <v>6.9599999999999995E-2</v>
      </c>
      <c r="G316" s="112">
        <v>0.20106001000000001</v>
      </c>
      <c r="H316" s="112">
        <v>9.9750005000000003E-2</v>
      </c>
      <c r="I316" s="112">
        <v>17.5</v>
      </c>
      <c r="J316" s="112">
        <v>3.124263</v>
      </c>
      <c r="K316" s="112">
        <v>135.97300000000001</v>
      </c>
      <c r="L316" s="112">
        <v>0</v>
      </c>
      <c r="M316" s="112">
        <v>0</v>
      </c>
      <c r="N316" s="112">
        <v>0</v>
      </c>
      <c r="O316" s="112">
        <v>0</v>
      </c>
      <c r="P316" s="112">
        <v>0</v>
      </c>
      <c r="Q316" s="112">
        <v>0</v>
      </c>
      <c r="R316" s="112">
        <v>0</v>
      </c>
      <c r="S316" s="112">
        <v>0</v>
      </c>
      <c r="T316" s="112">
        <v>0</v>
      </c>
      <c r="U316" s="112">
        <v>0</v>
      </c>
      <c r="V316" s="112">
        <v>0</v>
      </c>
      <c r="W316" s="112">
        <v>0</v>
      </c>
    </row>
    <row r="317" spans="1:23" hidden="1">
      <c r="A317" s="112" t="str">
        <v>2387.TW</v>
      </c>
      <c r="B317" s="112">
        <v>7.5</v>
      </c>
      <c r="C317" s="112">
        <v>0.85499999999999998</v>
      </c>
      <c r="D317" s="112">
        <v>6.9153675999999997</v>
      </c>
      <c r="E317" s="112">
        <v>0.119160004</v>
      </c>
      <c r="F317" s="112">
        <v>4.9959999999999997E-2</v>
      </c>
      <c r="G317" s="112">
        <v>0.15704000000000001</v>
      </c>
      <c r="H317" s="112">
        <v>8.3159999999999998E-2</v>
      </c>
      <c r="I317" s="112">
        <v>8.2799999999999994</v>
      </c>
      <c r="J317" s="112">
        <v>1.2768318999999999</v>
      </c>
      <c r="K317" s="112">
        <v>111.99299999999999</v>
      </c>
      <c r="L317" s="112">
        <v>0</v>
      </c>
      <c r="M317" s="112">
        <v>0</v>
      </c>
      <c r="N317" s="112">
        <v>0</v>
      </c>
      <c r="O317" s="112">
        <v>0</v>
      </c>
      <c r="P317" s="112">
        <v>0</v>
      </c>
      <c r="Q317" s="112">
        <v>0</v>
      </c>
      <c r="R317" s="112">
        <v>0</v>
      </c>
      <c r="S317" s="112">
        <v>0</v>
      </c>
      <c r="T317" s="112">
        <v>0</v>
      </c>
      <c r="U317" s="112">
        <v>0</v>
      </c>
      <c r="V317" s="112">
        <v>0</v>
      </c>
      <c r="W317" s="112">
        <v>0</v>
      </c>
    </row>
    <row r="318" spans="1:23">
      <c r="A318" s="112" t="str">
        <v>2388.TW</v>
      </c>
      <c r="B318" s="112">
        <v>1.1299999999999999</v>
      </c>
      <c r="C318" s="112">
        <v>1.843</v>
      </c>
      <c r="D318" s="112">
        <v>0</v>
      </c>
      <c r="E318" s="112">
        <v>3.3660000000000002E-2</v>
      </c>
      <c r="F318" s="112">
        <v>-6.7000003999999997E-4</v>
      </c>
      <c r="G318" s="112">
        <v>0.25280999999999998</v>
      </c>
      <c r="H318" s="112">
        <v>3.2849999999999997E-2</v>
      </c>
      <c r="I318" s="112">
        <v>105.30974000000001</v>
      </c>
      <c r="J318" s="112">
        <v>4.473516</v>
      </c>
      <c r="K318" s="112">
        <v>25.356000000000002</v>
      </c>
      <c r="L318" s="112">
        <v>0</v>
      </c>
      <c r="M318" s="112">
        <v>0</v>
      </c>
      <c r="N318" s="112">
        <v>0</v>
      </c>
      <c r="O318" s="112">
        <v>0</v>
      </c>
      <c r="P318" s="112">
        <v>0</v>
      </c>
      <c r="Q318" s="112">
        <v>0</v>
      </c>
      <c r="R318" s="112">
        <v>0</v>
      </c>
      <c r="S318" s="112">
        <v>0</v>
      </c>
      <c r="T318" s="112">
        <v>0</v>
      </c>
      <c r="U318" s="112">
        <v>0</v>
      </c>
      <c r="V318" s="112">
        <v>0</v>
      </c>
      <c r="W318" s="112">
        <v>0</v>
      </c>
    </row>
    <row r="319" spans="1:23" hidden="1">
      <c r="A319" s="112" t="str">
        <v>2390.TW</v>
      </c>
      <c r="B319" s="112">
        <v>-0.65</v>
      </c>
      <c r="C319" s="112">
        <v>0</v>
      </c>
      <c r="D319" s="112">
        <v>0</v>
      </c>
      <c r="E319" s="112">
        <v>-5.0549999999999998E-2</v>
      </c>
      <c r="F319" s="112">
        <v>-5.0000000000000001E-3</v>
      </c>
      <c r="G319" s="112">
        <v>0.24517</v>
      </c>
      <c r="H319" s="112">
        <v>-5.2529998000000001E-2</v>
      </c>
      <c r="I319" s="112">
        <v>0</v>
      </c>
      <c r="J319" s="112">
        <v>1.0744587999999999</v>
      </c>
      <c r="K319" s="112">
        <v>3.371</v>
      </c>
      <c r="L319" s="112">
        <v>0</v>
      </c>
      <c r="M319" s="112">
        <v>0</v>
      </c>
      <c r="N319" s="112">
        <v>0</v>
      </c>
      <c r="O319" s="112">
        <v>0</v>
      </c>
      <c r="P319" s="112">
        <v>0</v>
      </c>
      <c r="Q319" s="112">
        <v>0</v>
      </c>
      <c r="R319" s="112">
        <v>0</v>
      </c>
      <c r="S319" s="112">
        <v>0</v>
      </c>
      <c r="T319" s="112">
        <v>0</v>
      </c>
      <c r="U319" s="112">
        <v>0</v>
      </c>
      <c r="V319" s="112">
        <v>0</v>
      </c>
      <c r="W319" s="112">
        <v>0</v>
      </c>
    </row>
    <row r="320" spans="1:23" hidden="1">
      <c r="A320" s="112" t="str">
        <v>2392.TW</v>
      </c>
      <c r="B320" s="112">
        <v>5.2</v>
      </c>
      <c r="C320" s="112">
        <v>0.98</v>
      </c>
      <c r="D320" s="112">
        <v>16.127659999999999</v>
      </c>
      <c r="E320" s="112">
        <v>5.7520000000000002E-2</v>
      </c>
      <c r="F320" s="112">
        <v>1.7760001000000001E-2</v>
      </c>
      <c r="G320" s="112">
        <v>0.12913999000000001</v>
      </c>
      <c r="H320" s="112">
        <v>4.3070003000000003E-2</v>
      </c>
      <c r="I320" s="112">
        <v>14.576924</v>
      </c>
      <c r="J320" s="112">
        <v>1.4502459999999999</v>
      </c>
      <c r="K320" s="112">
        <v>192.03100000000001</v>
      </c>
      <c r="L320" s="112">
        <v>0</v>
      </c>
      <c r="M320" s="112">
        <v>0</v>
      </c>
      <c r="N320" s="112">
        <v>0</v>
      </c>
      <c r="O320" s="112">
        <v>0</v>
      </c>
      <c r="P320" s="112">
        <v>0</v>
      </c>
      <c r="Q320" s="112">
        <v>0</v>
      </c>
      <c r="R320" s="112">
        <v>0</v>
      </c>
      <c r="S320" s="112">
        <v>0</v>
      </c>
      <c r="T320" s="112">
        <v>0</v>
      </c>
      <c r="U320" s="112">
        <v>0</v>
      </c>
      <c r="V320" s="112">
        <v>0</v>
      </c>
      <c r="W320" s="112">
        <v>0</v>
      </c>
    </row>
    <row r="321" spans="1:23" hidden="1">
      <c r="A321" s="112" t="str">
        <v>2393.TW</v>
      </c>
      <c r="B321" s="112">
        <v>3.91</v>
      </c>
      <c r="C321" s="112">
        <v>0.85499999999999998</v>
      </c>
      <c r="D321" s="112">
        <v>14.723927</v>
      </c>
      <c r="E321" s="112">
        <v>8.0170006000000002E-2</v>
      </c>
      <c r="F321" s="112">
        <v>4.2919997000000001E-2</v>
      </c>
      <c r="G321" s="112">
        <v>0.29078999999999999</v>
      </c>
      <c r="H321" s="112">
        <v>9.3770000000000006E-2</v>
      </c>
      <c r="I321" s="112">
        <v>18.414321999999999</v>
      </c>
      <c r="J321" s="112">
        <v>1.7208824</v>
      </c>
      <c r="K321" s="112">
        <v>40.247</v>
      </c>
      <c r="L321" s="112">
        <v>0</v>
      </c>
      <c r="M321" s="112">
        <v>0</v>
      </c>
      <c r="N321" s="112">
        <v>0</v>
      </c>
      <c r="O321" s="112">
        <v>0</v>
      </c>
      <c r="P321" s="112">
        <v>0</v>
      </c>
      <c r="Q321" s="112">
        <v>0</v>
      </c>
      <c r="R321" s="112">
        <v>0</v>
      </c>
      <c r="S321" s="112">
        <v>0</v>
      </c>
      <c r="T321" s="112">
        <v>0</v>
      </c>
      <c r="U321" s="112">
        <v>0</v>
      </c>
      <c r="V321" s="112">
        <v>0</v>
      </c>
      <c r="W321" s="112">
        <v>0</v>
      </c>
    </row>
    <row r="322" spans="1:23">
      <c r="A322" s="112" t="str">
        <v>2395.TW</v>
      </c>
      <c r="B322" s="112">
        <v>11.42</v>
      </c>
      <c r="C322" s="112">
        <v>0.73299999999999998</v>
      </c>
      <c r="D322" s="112">
        <v>25.579761999999999</v>
      </c>
      <c r="E322" s="112">
        <v>0.23624999999999999</v>
      </c>
      <c r="F322" s="112">
        <v>9.3729999999999994E-2</v>
      </c>
      <c r="G322" s="112">
        <v>0.40619</v>
      </c>
      <c r="H322" s="112">
        <v>0.13814999</v>
      </c>
      <c r="I322" s="112">
        <v>31.873905000000001</v>
      </c>
      <c r="J322" s="112">
        <v>7.3038100000000004</v>
      </c>
      <c r="K322" s="112">
        <v>71.194000000000003</v>
      </c>
      <c r="L322" s="112">
        <v>0</v>
      </c>
      <c r="M322" s="112">
        <v>0</v>
      </c>
      <c r="N322" s="112">
        <v>0</v>
      </c>
      <c r="O322" s="112">
        <v>0</v>
      </c>
      <c r="P322" s="112">
        <v>0</v>
      </c>
      <c r="Q322" s="112">
        <v>0</v>
      </c>
      <c r="R322" s="112">
        <v>0</v>
      </c>
      <c r="S322" s="112">
        <v>0</v>
      </c>
      <c r="T322" s="112">
        <v>0</v>
      </c>
      <c r="U322" s="112">
        <v>0</v>
      </c>
      <c r="V322" s="112">
        <v>0</v>
      </c>
      <c r="W322" s="112">
        <v>0</v>
      </c>
    </row>
    <row r="323" spans="1:23" hidden="1">
      <c r="A323" s="112" t="str">
        <v>2397.TW</v>
      </c>
      <c r="B323" s="112">
        <v>2.5299999999999998</v>
      </c>
      <c r="C323" s="112">
        <v>0.38</v>
      </c>
      <c r="D323" s="112">
        <v>15.247934000000001</v>
      </c>
      <c r="E323" s="112">
        <v>6.7900000000000002E-2</v>
      </c>
      <c r="F323" s="112">
        <v>3.0569999E-2</v>
      </c>
      <c r="G323" s="112">
        <v>0.26512999999999998</v>
      </c>
      <c r="H323" s="112">
        <v>5.9320003000000003E-2</v>
      </c>
      <c r="I323" s="112">
        <v>29.169962000000002</v>
      </c>
      <c r="J323" s="112">
        <v>2.6720738000000002</v>
      </c>
      <c r="K323" s="112">
        <v>80.218999999999994</v>
      </c>
      <c r="L323" s="112">
        <v>0</v>
      </c>
      <c r="M323" s="112">
        <v>0</v>
      </c>
      <c r="N323" s="112">
        <v>0</v>
      </c>
      <c r="O323" s="112">
        <v>0</v>
      </c>
      <c r="P323" s="112">
        <v>0</v>
      </c>
      <c r="Q323" s="112">
        <v>0</v>
      </c>
      <c r="R323" s="112">
        <v>0</v>
      </c>
      <c r="S323" s="112">
        <v>0</v>
      </c>
      <c r="T323" s="112">
        <v>0</v>
      </c>
      <c r="U323" s="112">
        <v>0</v>
      </c>
      <c r="V323" s="112">
        <v>0</v>
      </c>
      <c r="W323" s="112">
        <v>0</v>
      </c>
    </row>
    <row r="324" spans="1:23" hidden="1">
      <c r="A324" s="112" t="str">
        <v>2399.TW</v>
      </c>
      <c r="B324" s="112">
        <v>-0.6</v>
      </c>
      <c r="C324" s="112">
        <v>0.876</v>
      </c>
      <c r="D324" s="112">
        <v>71.666663999999997</v>
      </c>
      <c r="E324" s="112">
        <v>-5.1609996999999998E-2</v>
      </c>
      <c r="F324" s="112">
        <v>-2.8979999999999999E-2</v>
      </c>
      <c r="G324" s="112">
        <v>5.7729996999999998E-2</v>
      </c>
      <c r="H324" s="112">
        <v>-0.11978999999999999</v>
      </c>
      <c r="I324" s="112">
        <v>0</v>
      </c>
      <c r="J324" s="112">
        <v>1.7846766999999999</v>
      </c>
      <c r="K324" s="112">
        <v>13.164</v>
      </c>
      <c r="L324" s="112">
        <v>0</v>
      </c>
      <c r="M324" s="112">
        <v>0</v>
      </c>
      <c r="N324" s="112">
        <v>0</v>
      </c>
      <c r="O324" s="112">
        <v>0</v>
      </c>
      <c r="P324" s="112">
        <v>0</v>
      </c>
      <c r="Q324" s="112">
        <v>0</v>
      </c>
      <c r="R324" s="112">
        <v>0</v>
      </c>
      <c r="S324" s="112">
        <v>0</v>
      </c>
      <c r="T324" s="112">
        <v>0</v>
      </c>
      <c r="U324" s="112">
        <v>0</v>
      </c>
      <c r="V324" s="112">
        <v>0</v>
      </c>
      <c r="W324" s="112">
        <v>0</v>
      </c>
    </row>
    <row r="325" spans="1:23">
      <c r="A325" s="112" t="str">
        <v>2401.TW</v>
      </c>
      <c r="B325" s="112">
        <v>-0.28999999999999998</v>
      </c>
      <c r="C325" s="112">
        <v>0.83099999999999996</v>
      </c>
      <c r="D325" s="112">
        <v>18.134329000000001</v>
      </c>
      <c r="E325" s="112">
        <v>-1.9640000000000001E-2</v>
      </c>
      <c r="F325" s="112">
        <v>-1.0670001E-2</v>
      </c>
      <c r="G325" s="112">
        <v>0.45601999999999998</v>
      </c>
      <c r="H325" s="112">
        <v>-7.6230004000000004E-2</v>
      </c>
      <c r="I325" s="112">
        <v>0</v>
      </c>
      <c r="J325" s="112">
        <v>2.5277392999999999</v>
      </c>
      <c r="K325" s="112">
        <v>9.407</v>
      </c>
      <c r="L325" s="112">
        <v>0</v>
      </c>
      <c r="M325" s="112">
        <v>0</v>
      </c>
      <c r="N325" s="112">
        <v>0</v>
      </c>
      <c r="O325" s="112">
        <v>0</v>
      </c>
      <c r="P325" s="112">
        <v>0</v>
      </c>
      <c r="Q325" s="112">
        <v>0</v>
      </c>
      <c r="R325" s="112">
        <v>0</v>
      </c>
      <c r="S325" s="112">
        <v>0</v>
      </c>
      <c r="T325" s="112">
        <v>0</v>
      </c>
      <c r="U325" s="112">
        <v>0</v>
      </c>
      <c r="V325" s="112">
        <v>0</v>
      </c>
      <c r="W325" s="112">
        <v>0</v>
      </c>
    </row>
    <row r="326" spans="1:23" hidden="1">
      <c r="A326" s="112" t="str">
        <v>2402.TW</v>
      </c>
      <c r="B326" s="112">
        <v>1.73</v>
      </c>
      <c r="C326" s="112">
        <v>0.59499999999999997</v>
      </c>
      <c r="D326" s="112">
        <v>12.283735999999999</v>
      </c>
      <c r="E326" s="112">
        <v>7.5789999999999996E-2</v>
      </c>
      <c r="F326" s="112">
        <v>3.0210000000000001E-2</v>
      </c>
      <c r="G326" s="112">
        <v>0.14879999999999999</v>
      </c>
      <c r="H326" s="112">
        <v>6.6879999999999995E-2</v>
      </c>
      <c r="I326" s="112">
        <v>20.520230999999999</v>
      </c>
      <c r="J326" s="112">
        <v>1.7163854000000001</v>
      </c>
      <c r="K326" s="112">
        <v>28.684999999999999</v>
      </c>
      <c r="L326" s="112">
        <v>0</v>
      </c>
      <c r="M326" s="112">
        <v>0</v>
      </c>
      <c r="N326" s="112">
        <v>0</v>
      </c>
      <c r="O326" s="112">
        <v>0</v>
      </c>
      <c r="P326" s="112">
        <v>0</v>
      </c>
      <c r="Q326" s="112">
        <v>0</v>
      </c>
      <c r="R326" s="112">
        <v>0</v>
      </c>
      <c r="S326" s="112">
        <v>0</v>
      </c>
      <c r="T326" s="112">
        <v>0</v>
      </c>
      <c r="U326" s="112">
        <v>0</v>
      </c>
      <c r="V326" s="112">
        <v>0</v>
      </c>
      <c r="W326" s="112">
        <v>0</v>
      </c>
    </row>
    <row r="327" spans="1:23" hidden="1">
      <c r="A327" s="112" t="str">
        <v>2404.TW</v>
      </c>
      <c r="B327" s="112">
        <v>25.27</v>
      </c>
      <c r="C327" s="112">
        <v>0.71899999999999997</v>
      </c>
      <c r="D327" s="112">
        <v>14.111288999999999</v>
      </c>
      <c r="E327" s="112">
        <v>0.42081000000000002</v>
      </c>
      <c r="F327" s="112">
        <v>9.4790003999999997E-2</v>
      </c>
      <c r="G327" s="112">
        <v>0.10932</v>
      </c>
      <c r="H327" s="112">
        <v>9.0389999999999998E-2</v>
      </c>
      <c r="I327" s="112">
        <v>13.949346999999999</v>
      </c>
      <c r="J327" s="112">
        <v>5.4516773000000001</v>
      </c>
      <c r="K327" s="112">
        <v>367.24099999999999</v>
      </c>
      <c r="L327" s="112">
        <v>0</v>
      </c>
      <c r="M327" s="112">
        <v>0</v>
      </c>
      <c r="N327" s="112">
        <v>0</v>
      </c>
      <c r="O327" s="112">
        <v>0</v>
      </c>
      <c r="P327" s="112">
        <v>0</v>
      </c>
      <c r="Q327" s="112">
        <v>0</v>
      </c>
      <c r="R327" s="112">
        <v>0</v>
      </c>
      <c r="S327" s="112">
        <v>0</v>
      </c>
      <c r="T327" s="112">
        <v>0</v>
      </c>
      <c r="U327" s="112">
        <v>0</v>
      </c>
      <c r="V327" s="112">
        <v>0</v>
      </c>
      <c r="W327" s="112">
        <v>0</v>
      </c>
    </row>
    <row r="328" spans="1:23">
      <c r="A328" s="112" t="str">
        <v>2405.TW</v>
      </c>
      <c r="B328" s="112">
        <v>0.13</v>
      </c>
      <c r="C328" s="112">
        <v>1.256</v>
      </c>
      <c r="D328" s="112">
        <v>0</v>
      </c>
      <c r="E328" s="112">
        <v>3.7799999999999999E-3</v>
      </c>
      <c r="F328" s="112">
        <v>-2.9300001999999999E-3</v>
      </c>
      <c r="G328" s="112">
        <v>0.40749002000000001</v>
      </c>
      <c r="H328" s="112">
        <v>5.1599997E-3</v>
      </c>
      <c r="I328" s="112">
        <v>163.46154999999999</v>
      </c>
      <c r="J328" s="112">
        <v>1.9891417</v>
      </c>
      <c r="K328" s="112">
        <v>4.9790000000000001</v>
      </c>
      <c r="L328" s="112">
        <v>0</v>
      </c>
      <c r="M328" s="112">
        <v>0</v>
      </c>
      <c r="N328" s="112">
        <v>0</v>
      </c>
      <c r="O328" s="112">
        <v>0</v>
      </c>
      <c r="P328" s="112">
        <v>0</v>
      </c>
      <c r="Q328" s="112">
        <v>0</v>
      </c>
      <c r="R328" s="112">
        <v>0</v>
      </c>
      <c r="S328" s="112">
        <v>0</v>
      </c>
      <c r="T328" s="112">
        <v>0</v>
      </c>
      <c r="U328" s="112">
        <v>0</v>
      </c>
      <c r="V328" s="112">
        <v>0</v>
      </c>
      <c r="W328" s="112">
        <v>0</v>
      </c>
    </row>
    <row r="329" spans="1:23" hidden="1">
      <c r="A329" s="112" t="str">
        <v>2406.TW</v>
      </c>
      <c r="B329" s="112">
        <v>-0.8</v>
      </c>
      <c r="C329" s="112">
        <v>0.379</v>
      </c>
      <c r="D329" s="112">
        <v>0</v>
      </c>
      <c r="E329" s="112">
        <v>-0.13020000000000001</v>
      </c>
      <c r="F329" s="112">
        <v>-4.1169999999999998E-2</v>
      </c>
      <c r="G329" s="112">
        <v>-1.6100000000000001E-3</v>
      </c>
      <c r="H329" s="112">
        <v>-0.22541</v>
      </c>
      <c r="I329" s="112">
        <v>0</v>
      </c>
      <c r="J329" s="112">
        <v>2.0257580000000002</v>
      </c>
      <c r="K329" s="112">
        <v>11.228</v>
      </c>
      <c r="L329" s="112">
        <v>0</v>
      </c>
      <c r="M329" s="112">
        <v>0</v>
      </c>
      <c r="N329" s="112">
        <v>0</v>
      </c>
      <c r="O329" s="112">
        <v>0</v>
      </c>
      <c r="P329" s="112">
        <v>0</v>
      </c>
      <c r="Q329" s="112">
        <v>0</v>
      </c>
      <c r="R329" s="112">
        <v>0</v>
      </c>
      <c r="S329" s="112">
        <v>0</v>
      </c>
      <c r="T329" s="112">
        <v>0</v>
      </c>
      <c r="U329" s="112">
        <v>0</v>
      </c>
      <c r="V329" s="112">
        <v>0</v>
      </c>
      <c r="W329" s="112">
        <v>0</v>
      </c>
    </row>
    <row r="330" spans="1:23" hidden="1">
      <c r="A330" s="112" t="str">
        <v>2408.TW</v>
      </c>
      <c r="B330" s="112">
        <v>-2.25</v>
      </c>
      <c r="C330" s="112">
        <v>1.081</v>
      </c>
      <c r="D330" s="112">
        <v>11.707746500000001</v>
      </c>
      <c r="E330" s="112">
        <v>-4.0949997000000002E-2</v>
      </c>
      <c r="F330" s="112">
        <v>-4.6120000000000001E-2</v>
      </c>
      <c r="G330" s="112">
        <v>-0.12755</v>
      </c>
      <c r="H330" s="112">
        <v>-0.30708997999999998</v>
      </c>
      <c r="I330" s="112">
        <v>0</v>
      </c>
      <c r="J330" s="112">
        <v>1.2277073999999999</v>
      </c>
      <c r="K330" s="112">
        <v>10.641999999999999</v>
      </c>
      <c r="L330" s="112">
        <v>0</v>
      </c>
      <c r="M330" s="112">
        <v>0</v>
      </c>
      <c r="N330" s="112">
        <v>0</v>
      </c>
      <c r="O330" s="112">
        <v>0</v>
      </c>
      <c r="P330" s="112">
        <v>0</v>
      </c>
      <c r="Q330" s="112">
        <v>0</v>
      </c>
      <c r="R330" s="112">
        <v>0</v>
      </c>
      <c r="S330" s="112">
        <v>0</v>
      </c>
      <c r="T330" s="112">
        <v>0</v>
      </c>
      <c r="U330" s="112">
        <v>0</v>
      </c>
      <c r="V330" s="112">
        <v>0</v>
      </c>
      <c r="W330" s="112">
        <v>0</v>
      </c>
    </row>
    <row r="331" spans="1:23" hidden="1">
      <c r="A331" s="112" t="str">
        <v>2409.TW</v>
      </c>
      <c r="B331" s="112">
        <v>-1.41</v>
      </c>
      <c r="C331" s="112">
        <v>1.2689999999999999</v>
      </c>
      <c r="D331" s="112">
        <v>24.078946999999999</v>
      </c>
      <c r="E331" s="112">
        <v>-6.4159999999999995E-2</v>
      </c>
      <c r="F331" s="112">
        <v>-2.5700000000000001E-2</v>
      </c>
      <c r="G331" s="112">
        <v>4.4600000000000001E-2</v>
      </c>
      <c r="H331" s="112">
        <v>-8.3059999999999995E-2</v>
      </c>
      <c r="I331" s="112">
        <v>0</v>
      </c>
      <c r="J331" s="112">
        <v>0.93267409999999995</v>
      </c>
      <c r="K331" s="112">
        <v>33.418999999999997</v>
      </c>
      <c r="L331" s="112">
        <v>0</v>
      </c>
      <c r="M331" s="112">
        <v>0</v>
      </c>
      <c r="N331" s="112">
        <v>0</v>
      </c>
      <c r="O331" s="112">
        <v>0</v>
      </c>
      <c r="P331" s="112">
        <v>0</v>
      </c>
      <c r="Q331" s="112">
        <v>0</v>
      </c>
      <c r="R331" s="112">
        <v>0</v>
      </c>
      <c r="S331" s="112">
        <v>0</v>
      </c>
      <c r="T331" s="112">
        <v>0</v>
      </c>
      <c r="U331" s="112">
        <v>0</v>
      </c>
      <c r="V331" s="112">
        <v>0</v>
      </c>
      <c r="W331" s="112">
        <v>0</v>
      </c>
    </row>
    <row r="332" spans="1:23" hidden="1">
      <c r="A332" s="112" t="str">
        <v>2412.TW</v>
      </c>
      <c r="B332" s="112">
        <v>4.7300000000000004</v>
      </c>
      <c r="C332" s="112">
        <v>0.06</v>
      </c>
      <c r="D332" s="112">
        <v>24.803149999999999</v>
      </c>
      <c r="E332" s="112">
        <v>9.3530000000000002E-2</v>
      </c>
      <c r="F332" s="112">
        <v>5.5480000000000002E-2</v>
      </c>
      <c r="G332" s="112">
        <v>0.36324000000000001</v>
      </c>
      <c r="H332" s="112">
        <v>0.21698000000000001</v>
      </c>
      <c r="I332" s="112">
        <v>26.638477000000002</v>
      </c>
      <c r="J332" s="112">
        <v>2.4902663</v>
      </c>
      <c r="K332" s="112">
        <v>28.867999999999999</v>
      </c>
      <c r="L332" s="112">
        <v>0</v>
      </c>
      <c r="M332" s="112">
        <v>0</v>
      </c>
      <c r="N332" s="112">
        <v>0</v>
      </c>
      <c r="O332" s="112">
        <v>0</v>
      </c>
      <c r="P332" s="112">
        <v>0</v>
      </c>
      <c r="Q332" s="112">
        <v>0</v>
      </c>
      <c r="R332" s="112">
        <v>0</v>
      </c>
      <c r="S332" s="112">
        <v>0</v>
      </c>
      <c r="T332" s="112">
        <v>0</v>
      </c>
      <c r="U332" s="112">
        <v>0</v>
      </c>
      <c r="V332" s="112">
        <v>0</v>
      </c>
      <c r="W332" s="112">
        <v>0</v>
      </c>
    </row>
    <row r="333" spans="1:23" hidden="1">
      <c r="A333" s="112" t="str">
        <v>2413.TW</v>
      </c>
      <c r="B333" s="112">
        <v>0.6</v>
      </c>
      <c r="C333" s="112">
        <v>1.228</v>
      </c>
      <c r="D333" s="112">
        <v>0</v>
      </c>
      <c r="E333" s="112">
        <v>5.2299999999999999E-2</v>
      </c>
      <c r="F333" s="112">
        <v>1.0290001E-2</v>
      </c>
      <c r="G333" s="112">
        <v>0.14876</v>
      </c>
      <c r="H333" s="112">
        <v>-2.3179999999999999E-2</v>
      </c>
      <c r="I333" s="112">
        <v>42.416668000000001</v>
      </c>
      <c r="J333" s="112">
        <v>1.5994219000000001</v>
      </c>
      <c r="K333" s="112">
        <v>36.301000000000002</v>
      </c>
      <c r="L333" s="112">
        <v>0</v>
      </c>
      <c r="M333" s="112">
        <v>0</v>
      </c>
      <c r="N333" s="112">
        <v>0</v>
      </c>
      <c r="O333" s="112">
        <v>0</v>
      </c>
      <c r="P333" s="112">
        <v>0</v>
      </c>
      <c r="Q333" s="112">
        <v>0</v>
      </c>
      <c r="R333" s="112">
        <v>0</v>
      </c>
      <c r="S333" s="112">
        <v>0</v>
      </c>
      <c r="T333" s="112">
        <v>0</v>
      </c>
      <c r="U333" s="112">
        <v>0</v>
      </c>
      <c r="V333" s="112">
        <v>0</v>
      </c>
      <c r="W333" s="112">
        <v>0</v>
      </c>
    </row>
    <row r="334" spans="1:23" hidden="1">
      <c r="A334" s="112" t="str">
        <v>2414.TW</v>
      </c>
      <c r="B334" s="112">
        <v>2.3199999999999998</v>
      </c>
      <c r="C334" s="112">
        <v>0.438</v>
      </c>
      <c r="D334" s="112">
        <v>0</v>
      </c>
      <c r="E334" s="112">
        <v>9.8820000000000005E-2</v>
      </c>
      <c r="F334" s="112">
        <v>3.492E-2</v>
      </c>
      <c r="G334" s="112">
        <v>8.3129994999999998E-2</v>
      </c>
      <c r="H334" s="112">
        <v>2.332E-2</v>
      </c>
      <c r="I334" s="112">
        <v>16.120691000000001</v>
      </c>
      <c r="J334" s="112">
        <v>1.9877757</v>
      </c>
      <c r="K334" s="112">
        <v>142.95099999999999</v>
      </c>
      <c r="L334" s="112">
        <v>0</v>
      </c>
      <c r="M334" s="112">
        <v>0</v>
      </c>
      <c r="N334" s="112">
        <v>0</v>
      </c>
      <c r="O334" s="112">
        <v>0</v>
      </c>
      <c r="P334" s="112">
        <v>0</v>
      </c>
      <c r="Q334" s="112">
        <v>0</v>
      </c>
      <c r="R334" s="112">
        <v>0</v>
      </c>
      <c r="S334" s="112">
        <v>0</v>
      </c>
      <c r="T334" s="112">
        <v>0</v>
      </c>
      <c r="U334" s="112">
        <v>0</v>
      </c>
      <c r="V334" s="112">
        <v>0</v>
      </c>
      <c r="W334" s="112">
        <v>0</v>
      </c>
    </row>
    <row r="335" spans="1:23" hidden="1">
      <c r="A335" s="112" t="str">
        <v>2415.TW</v>
      </c>
      <c r="B335" s="112">
        <v>0.21</v>
      </c>
      <c r="C335" s="112">
        <v>0</v>
      </c>
      <c r="D335" s="112">
        <v>0</v>
      </c>
      <c r="E335" s="112">
        <v>1.5360001E-2</v>
      </c>
      <c r="F335" s="112">
        <v>2.8309999999999998E-2</v>
      </c>
      <c r="G335" s="112">
        <v>0.31111</v>
      </c>
      <c r="H335" s="112">
        <v>0.11685</v>
      </c>
      <c r="I335" s="112">
        <v>131.42857000000001</v>
      </c>
      <c r="J335" s="112">
        <v>1.5179849000000001</v>
      </c>
      <c r="K335" s="112">
        <v>26.504999999999999</v>
      </c>
      <c r="L335" s="112">
        <v>0</v>
      </c>
      <c r="M335" s="112">
        <v>0</v>
      </c>
      <c r="N335" s="112">
        <v>0</v>
      </c>
      <c r="O335" s="112">
        <v>0</v>
      </c>
      <c r="P335" s="112">
        <v>0</v>
      </c>
      <c r="Q335" s="112">
        <v>0</v>
      </c>
      <c r="R335" s="112">
        <v>0</v>
      </c>
      <c r="S335" s="112">
        <v>0</v>
      </c>
      <c r="T335" s="112">
        <v>0</v>
      </c>
      <c r="U335" s="112">
        <v>0</v>
      </c>
      <c r="V335" s="112">
        <v>0</v>
      </c>
      <c r="W335" s="112">
        <v>0</v>
      </c>
    </row>
    <row r="336" spans="1:23">
      <c r="A336" s="112" t="str">
        <v>2417.TW</v>
      </c>
      <c r="B336" s="112">
        <v>0.36</v>
      </c>
      <c r="C336" s="112">
        <v>1.341</v>
      </c>
      <c r="D336" s="112">
        <v>0</v>
      </c>
      <c r="E336" s="112">
        <v>2.9979998000000001E-2</v>
      </c>
      <c r="F336" s="112">
        <v>-9.1299999999999992E-3</v>
      </c>
      <c r="G336" s="112">
        <v>0.55201</v>
      </c>
      <c r="H336" s="112">
        <v>4.2680003000000001E-2</v>
      </c>
      <c r="I336" s="112">
        <v>126.11111</v>
      </c>
      <c r="J336" s="112">
        <v>2.0883164000000001</v>
      </c>
      <c r="K336" s="112">
        <v>24.131</v>
      </c>
      <c r="L336" s="112">
        <v>0</v>
      </c>
      <c r="M336" s="112">
        <v>0</v>
      </c>
      <c r="N336" s="112">
        <v>0</v>
      </c>
      <c r="O336" s="112">
        <v>0</v>
      </c>
      <c r="P336" s="112">
        <v>0</v>
      </c>
      <c r="Q336" s="112">
        <v>0</v>
      </c>
      <c r="R336" s="112">
        <v>0</v>
      </c>
      <c r="S336" s="112">
        <v>0</v>
      </c>
      <c r="T336" s="112">
        <v>0</v>
      </c>
      <c r="U336" s="112">
        <v>0</v>
      </c>
      <c r="V336" s="112">
        <v>0</v>
      </c>
      <c r="W336" s="112">
        <v>0</v>
      </c>
    </row>
    <row r="337" spans="1:23">
      <c r="A337" s="112" t="str">
        <v>2419.TW</v>
      </c>
      <c r="B337" s="112">
        <v>-0.16</v>
      </c>
      <c r="C337" s="112">
        <v>1.127</v>
      </c>
      <c r="D337" s="112">
        <v>36.966293</v>
      </c>
      <c r="E337" s="112">
        <v>2.2509999999999999E-2</v>
      </c>
      <c r="F337" s="112">
        <v>9.3600000000000003E-3</v>
      </c>
      <c r="G337" s="112">
        <v>0.2147</v>
      </c>
      <c r="H337" s="112">
        <v>9.4900000000000002E-3</v>
      </c>
      <c r="I337" s="112">
        <v>0</v>
      </c>
      <c r="J337" s="112">
        <v>2.1472394000000001</v>
      </c>
      <c r="K337" s="112">
        <v>27.085000000000001</v>
      </c>
      <c r="L337" s="112">
        <v>0</v>
      </c>
      <c r="M337" s="112">
        <v>0</v>
      </c>
      <c r="N337" s="112">
        <v>0</v>
      </c>
      <c r="O337" s="112">
        <v>0</v>
      </c>
      <c r="P337" s="112">
        <v>0</v>
      </c>
      <c r="Q337" s="112">
        <v>0</v>
      </c>
      <c r="R337" s="112">
        <v>0</v>
      </c>
      <c r="S337" s="112">
        <v>0</v>
      </c>
      <c r="T337" s="112">
        <v>0</v>
      </c>
      <c r="U337" s="112">
        <v>0</v>
      </c>
      <c r="V337" s="112">
        <v>0</v>
      </c>
      <c r="W337" s="112">
        <v>0</v>
      </c>
    </row>
    <row r="338" spans="1:23" hidden="1">
      <c r="A338" s="112" t="str">
        <v>2420.TW</v>
      </c>
      <c r="B338" s="112">
        <v>3.91</v>
      </c>
      <c r="C338" s="112">
        <v>0</v>
      </c>
      <c r="D338" s="112">
        <v>15.995146999999999</v>
      </c>
      <c r="E338" s="112">
        <v>0.15404001</v>
      </c>
      <c r="F338" s="112">
        <v>6.2119998000000003E-2</v>
      </c>
      <c r="G338" s="112">
        <v>0.44306000000000001</v>
      </c>
      <c r="H338" s="112">
        <v>0.28192</v>
      </c>
      <c r="I338" s="112">
        <v>16.854220000000002</v>
      </c>
      <c r="J338" s="112">
        <v>2.6021717</v>
      </c>
      <c r="K338" s="112">
        <v>13.952999999999999</v>
      </c>
      <c r="L338" s="112">
        <v>0</v>
      </c>
      <c r="M338" s="112">
        <v>0</v>
      </c>
      <c r="N338" s="112">
        <v>0</v>
      </c>
      <c r="O338" s="112">
        <v>0</v>
      </c>
      <c r="P338" s="112">
        <v>0</v>
      </c>
      <c r="Q338" s="112">
        <v>0</v>
      </c>
      <c r="R338" s="112">
        <v>0</v>
      </c>
      <c r="S338" s="112">
        <v>0</v>
      </c>
      <c r="T338" s="112">
        <v>0</v>
      </c>
      <c r="U338" s="112">
        <v>0</v>
      </c>
      <c r="V338" s="112">
        <v>0</v>
      </c>
      <c r="W338" s="112">
        <v>0</v>
      </c>
    </row>
    <row r="339" spans="1:23" hidden="1">
      <c r="A339" s="112" t="str">
        <v>2421.TW</v>
      </c>
      <c r="B339" s="112">
        <v>5.16</v>
      </c>
      <c r="C339" s="112">
        <v>0.96799999999999997</v>
      </c>
      <c r="D339" s="112">
        <v>14.508095000000001</v>
      </c>
      <c r="E339" s="112">
        <v>0.20993999999999999</v>
      </c>
      <c r="F339" s="112">
        <v>7.374E-2</v>
      </c>
      <c r="G339" s="112">
        <v>0.27808001999999998</v>
      </c>
      <c r="H339" s="112">
        <v>8.9840000000000003E-2</v>
      </c>
      <c r="I339" s="112">
        <v>22.57752</v>
      </c>
      <c r="J339" s="112">
        <v>4.1525574000000001</v>
      </c>
      <c r="K339" s="112">
        <v>48.862000000000002</v>
      </c>
      <c r="L339" s="112">
        <v>0</v>
      </c>
      <c r="M339" s="112">
        <v>0</v>
      </c>
      <c r="N339" s="112">
        <v>0</v>
      </c>
      <c r="O339" s="112">
        <v>0</v>
      </c>
      <c r="P339" s="112">
        <v>0</v>
      </c>
      <c r="Q339" s="112">
        <v>0</v>
      </c>
      <c r="R339" s="112">
        <v>0</v>
      </c>
      <c r="S339" s="112">
        <v>0</v>
      </c>
      <c r="T339" s="112">
        <v>0</v>
      </c>
      <c r="U339" s="112">
        <v>0</v>
      </c>
      <c r="V339" s="112">
        <v>0</v>
      </c>
      <c r="W339" s="112">
        <v>0</v>
      </c>
    </row>
    <row r="340" spans="1:23" hidden="1">
      <c r="A340" s="112" t="str">
        <v>2423.TW</v>
      </c>
      <c r="B340" s="112">
        <v>2.97</v>
      </c>
      <c r="C340" s="112">
        <v>0.29399999999999998</v>
      </c>
      <c r="D340" s="112">
        <v>15.631769</v>
      </c>
      <c r="E340" s="112">
        <v>0.15038000000000001</v>
      </c>
      <c r="F340" s="112">
        <v>7.3130003999999998E-2</v>
      </c>
      <c r="G340" s="112">
        <v>0.50402000000000002</v>
      </c>
      <c r="H340" s="112">
        <v>0.14679</v>
      </c>
      <c r="I340" s="112">
        <v>14.579124</v>
      </c>
      <c r="J340" s="112">
        <v>2.4818020000000001</v>
      </c>
      <c r="K340" s="112">
        <v>20.215</v>
      </c>
      <c r="L340" s="112">
        <v>0</v>
      </c>
      <c r="M340" s="112">
        <v>0</v>
      </c>
      <c r="N340" s="112">
        <v>0</v>
      </c>
      <c r="O340" s="112">
        <v>0</v>
      </c>
      <c r="P340" s="112">
        <v>0</v>
      </c>
      <c r="Q340" s="112">
        <v>0</v>
      </c>
      <c r="R340" s="112">
        <v>0</v>
      </c>
      <c r="S340" s="112">
        <v>0</v>
      </c>
      <c r="T340" s="112">
        <v>0</v>
      </c>
      <c r="U340" s="112">
        <v>0</v>
      </c>
      <c r="V340" s="112">
        <v>0</v>
      </c>
      <c r="W340" s="112">
        <v>0</v>
      </c>
    </row>
    <row r="341" spans="1:23">
      <c r="A341" s="112" t="str">
        <v>2424.TW</v>
      </c>
      <c r="B341" s="112">
        <v>-4.41</v>
      </c>
      <c r="C341" s="112">
        <v>0</v>
      </c>
      <c r="D341" s="112">
        <v>0</v>
      </c>
      <c r="E341" s="112">
        <v>-0.82245999999999997</v>
      </c>
      <c r="F341" s="112">
        <v>-0.22775999</v>
      </c>
      <c r="G341" s="112">
        <v>-0.68024004000000005</v>
      </c>
      <c r="H341" s="112">
        <v>-3.3286699999999998</v>
      </c>
      <c r="I341" s="112">
        <v>0</v>
      </c>
      <c r="J341" s="112">
        <v>5.4654373999999999</v>
      </c>
      <c r="K341" s="112">
        <v>2.024</v>
      </c>
      <c r="L341" s="112">
        <v>0</v>
      </c>
      <c r="M341" s="112">
        <v>0</v>
      </c>
      <c r="N341" s="112">
        <v>0</v>
      </c>
      <c r="O341" s="112">
        <v>0</v>
      </c>
      <c r="P341" s="112">
        <v>0</v>
      </c>
      <c r="Q341" s="112">
        <v>0</v>
      </c>
      <c r="R341" s="112">
        <v>0</v>
      </c>
      <c r="S341" s="112">
        <v>0</v>
      </c>
      <c r="T341" s="112">
        <v>0</v>
      </c>
      <c r="U341" s="112">
        <v>0</v>
      </c>
      <c r="V341" s="112">
        <v>0</v>
      </c>
      <c r="W341" s="112">
        <v>0</v>
      </c>
    </row>
    <row r="342" spans="1:23" hidden="1">
      <c r="A342" s="112" t="str">
        <v>2425.TW</v>
      </c>
      <c r="B342" s="112">
        <v>1.67</v>
      </c>
      <c r="C342" s="112">
        <v>0.52200000000000002</v>
      </c>
      <c r="D342" s="112">
        <v>0</v>
      </c>
      <c r="E342" s="112">
        <v>9.6610000000000001E-2</v>
      </c>
      <c r="F342" s="112">
        <v>4.0980000000000003E-2</v>
      </c>
      <c r="G342" s="112">
        <v>0.10002</v>
      </c>
      <c r="H342" s="112">
        <v>2.3990000000000001E-2</v>
      </c>
      <c r="I342" s="112">
        <v>22.694613</v>
      </c>
      <c r="J342" s="112">
        <v>1.6788483000000001</v>
      </c>
      <c r="K342" s="112">
        <v>70.709999999999994</v>
      </c>
      <c r="L342" s="112">
        <v>0</v>
      </c>
      <c r="M342" s="112">
        <v>0</v>
      </c>
      <c r="N342" s="112">
        <v>0</v>
      </c>
      <c r="O342" s="112">
        <v>0</v>
      </c>
      <c r="P342" s="112">
        <v>0</v>
      </c>
      <c r="Q342" s="112">
        <v>0</v>
      </c>
      <c r="R342" s="112">
        <v>0</v>
      </c>
      <c r="S342" s="112">
        <v>0</v>
      </c>
      <c r="T342" s="112">
        <v>0</v>
      </c>
      <c r="U342" s="112">
        <v>0</v>
      </c>
      <c r="V342" s="112">
        <v>0</v>
      </c>
      <c r="W342" s="112">
        <v>0</v>
      </c>
    </row>
    <row r="343" spans="1:23" hidden="1">
      <c r="A343" s="112" t="str">
        <v>2426.TW</v>
      </c>
      <c r="B343" s="112">
        <v>-0.57999999999999996</v>
      </c>
      <c r="C343" s="112">
        <v>1.121</v>
      </c>
      <c r="D343" s="112">
        <v>15.327869</v>
      </c>
      <c r="E343" s="112">
        <v>-3.4459999999999998E-2</v>
      </c>
      <c r="F343" s="112">
        <v>-1.6670000000000001E-2</v>
      </c>
      <c r="G343" s="112">
        <v>0.10241</v>
      </c>
      <c r="H343" s="112">
        <v>-2.4230001000000001E-2</v>
      </c>
      <c r="I343" s="112">
        <v>0</v>
      </c>
      <c r="J343" s="112">
        <v>1.4645991</v>
      </c>
      <c r="K343" s="112">
        <v>7.5430000000000001</v>
      </c>
      <c r="L343" s="112">
        <v>0</v>
      </c>
      <c r="M343" s="112">
        <v>0</v>
      </c>
      <c r="N343" s="112">
        <v>0</v>
      </c>
      <c r="O343" s="112">
        <v>0</v>
      </c>
      <c r="P343" s="112">
        <v>0</v>
      </c>
      <c r="Q343" s="112">
        <v>0</v>
      </c>
      <c r="R343" s="112">
        <v>0</v>
      </c>
      <c r="S343" s="112">
        <v>0</v>
      </c>
      <c r="T343" s="112">
        <v>0</v>
      </c>
      <c r="U343" s="112">
        <v>0</v>
      </c>
      <c r="V343" s="112">
        <v>0</v>
      </c>
      <c r="W343" s="112">
        <v>0</v>
      </c>
    </row>
    <row r="344" spans="1:23" hidden="1">
      <c r="A344" s="112" t="str">
        <v>2427.TW</v>
      </c>
      <c r="B344" s="112">
        <v>1.41</v>
      </c>
      <c r="C344" s="112">
        <v>0.28499999999999998</v>
      </c>
      <c r="D344" s="112">
        <v>0</v>
      </c>
      <c r="E344" s="112">
        <v>9.1660000000000005E-2</v>
      </c>
      <c r="F344" s="112">
        <v>3.1199999999999999E-2</v>
      </c>
      <c r="G344" s="112">
        <v>0.35249999999999998</v>
      </c>
      <c r="H344" s="112">
        <v>0.11013000000000001</v>
      </c>
      <c r="I344" s="112">
        <v>19.539007000000002</v>
      </c>
      <c r="J344" s="112">
        <v>1.7745571</v>
      </c>
      <c r="K344" s="112">
        <v>21.492999999999999</v>
      </c>
      <c r="L344" s="112">
        <v>0</v>
      </c>
      <c r="M344" s="112">
        <v>0</v>
      </c>
      <c r="N344" s="112">
        <v>0</v>
      </c>
      <c r="O344" s="112">
        <v>0</v>
      </c>
      <c r="P344" s="112">
        <v>0</v>
      </c>
      <c r="Q344" s="112">
        <v>0</v>
      </c>
      <c r="R344" s="112">
        <v>0</v>
      </c>
      <c r="S344" s="112">
        <v>0</v>
      </c>
      <c r="T344" s="112">
        <v>0</v>
      </c>
      <c r="U344" s="112">
        <v>0</v>
      </c>
      <c r="V344" s="112">
        <v>0</v>
      </c>
      <c r="W344" s="112">
        <v>0</v>
      </c>
    </row>
    <row r="345" spans="1:23" hidden="1">
      <c r="A345" s="112" t="str">
        <v>2428.TW</v>
      </c>
      <c r="B345" s="112">
        <v>10.43</v>
      </c>
      <c r="C345" s="112">
        <v>0</v>
      </c>
      <c r="D345" s="112">
        <v>13.348946</v>
      </c>
      <c r="E345" s="112">
        <v>0.13814999</v>
      </c>
      <c r="F345" s="112">
        <v>7.0400000000000004E-2</v>
      </c>
      <c r="G345" s="112">
        <v>0.39440999999999998</v>
      </c>
      <c r="H345" s="112">
        <v>0.23669000000000001</v>
      </c>
      <c r="I345" s="112">
        <v>16.395014</v>
      </c>
      <c r="J345" s="112">
        <v>2.1813172999999999</v>
      </c>
      <c r="K345" s="112">
        <v>54.351999999999997</v>
      </c>
      <c r="L345" s="112">
        <v>0</v>
      </c>
      <c r="M345" s="112">
        <v>0</v>
      </c>
      <c r="N345" s="112">
        <v>0</v>
      </c>
      <c r="O345" s="112">
        <v>0</v>
      </c>
      <c r="P345" s="112">
        <v>0</v>
      </c>
      <c r="Q345" s="112">
        <v>0</v>
      </c>
      <c r="R345" s="112">
        <v>0</v>
      </c>
      <c r="S345" s="112">
        <v>0</v>
      </c>
      <c r="T345" s="112">
        <v>0</v>
      </c>
      <c r="U345" s="112">
        <v>0</v>
      </c>
      <c r="V345" s="112">
        <v>0</v>
      </c>
      <c r="W345" s="112">
        <v>0</v>
      </c>
    </row>
    <row r="346" spans="1:23" hidden="1">
      <c r="A346" s="112" t="str">
        <v>2429.TW</v>
      </c>
      <c r="B346" s="112">
        <v>-0.49</v>
      </c>
      <c r="C346" s="112">
        <v>0.65100000000000002</v>
      </c>
      <c r="D346" s="112">
        <v>0</v>
      </c>
      <c r="E346" s="112">
        <v>-0.18211000999999999</v>
      </c>
      <c r="F346" s="112">
        <v>-7.9369999999999996E-2</v>
      </c>
      <c r="G346" s="112">
        <v>4.6809999999999997E-2</v>
      </c>
      <c r="H346" s="112">
        <v>-0.32759997000000002</v>
      </c>
      <c r="I346" s="112">
        <v>0</v>
      </c>
      <c r="J346" s="112">
        <v>3.8965904999999998</v>
      </c>
      <c r="K346" s="112">
        <v>11.715999999999999</v>
      </c>
      <c r="L346" s="112">
        <v>0</v>
      </c>
      <c r="M346" s="112">
        <v>0</v>
      </c>
      <c r="N346" s="112">
        <v>0</v>
      </c>
      <c r="O346" s="112">
        <v>0</v>
      </c>
      <c r="P346" s="112">
        <v>0</v>
      </c>
      <c r="Q346" s="112">
        <v>0</v>
      </c>
      <c r="R346" s="112">
        <v>0</v>
      </c>
      <c r="S346" s="112">
        <v>0</v>
      </c>
      <c r="T346" s="112">
        <v>0</v>
      </c>
      <c r="U346" s="112">
        <v>0</v>
      </c>
      <c r="V346" s="112">
        <v>0</v>
      </c>
      <c r="W346" s="112">
        <v>0</v>
      </c>
    </row>
    <row r="347" spans="1:23" hidden="1">
      <c r="A347" s="112" t="str">
        <v>2430.TW</v>
      </c>
      <c r="B347" s="112">
        <v>1.92</v>
      </c>
      <c r="C347" s="112">
        <v>0.378</v>
      </c>
      <c r="D347" s="112">
        <v>0</v>
      </c>
      <c r="E347" s="112">
        <v>6.0060002000000001E-2</v>
      </c>
      <c r="F347" s="112">
        <v>1.5310001E-2</v>
      </c>
      <c r="G347" s="112">
        <v>0.14913999999999999</v>
      </c>
      <c r="H347" s="112">
        <v>2.1240002000000001E-2</v>
      </c>
      <c r="I347" s="112">
        <v>18.984375</v>
      </c>
      <c r="J347" s="112">
        <v>0.93483110000000003</v>
      </c>
      <c r="K347" s="112">
        <v>171.10300000000001</v>
      </c>
      <c r="L347" s="112">
        <v>0</v>
      </c>
      <c r="M347" s="112">
        <v>0</v>
      </c>
      <c r="N347" s="112">
        <v>0</v>
      </c>
      <c r="O347" s="112">
        <v>0</v>
      </c>
      <c r="P347" s="112">
        <v>0</v>
      </c>
      <c r="Q347" s="112">
        <v>0</v>
      </c>
      <c r="R347" s="112">
        <v>0</v>
      </c>
      <c r="S347" s="112">
        <v>0</v>
      </c>
      <c r="T347" s="112">
        <v>0</v>
      </c>
      <c r="U347" s="112">
        <v>0</v>
      </c>
      <c r="V347" s="112">
        <v>0</v>
      </c>
      <c r="W347" s="112">
        <v>0</v>
      </c>
    </row>
    <row r="348" spans="1:23" hidden="1">
      <c r="A348" s="112" t="str">
        <v>2431.TW</v>
      </c>
      <c r="B348" s="112">
        <v>-0.87</v>
      </c>
      <c r="C348" s="112">
        <v>0</v>
      </c>
      <c r="D348" s="112">
        <v>0</v>
      </c>
      <c r="E348" s="112">
        <v>-6.898E-2</v>
      </c>
      <c r="F348" s="112">
        <v>-5.262E-2</v>
      </c>
      <c r="G348" s="112">
        <v>-4.9970000000000001E-2</v>
      </c>
      <c r="H348" s="112">
        <v>-0.29342000000000001</v>
      </c>
      <c r="I348" s="112">
        <v>0</v>
      </c>
      <c r="J348" s="112">
        <v>1.0615711000000001</v>
      </c>
      <c r="K348" s="112">
        <v>4.8330000000000002</v>
      </c>
      <c r="L348" s="112">
        <v>0</v>
      </c>
      <c r="M348" s="112">
        <v>0</v>
      </c>
      <c r="N348" s="112">
        <v>0</v>
      </c>
      <c r="O348" s="112">
        <v>0</v>
      </c>
      <c r="P348" s="112">
        <v>0</v>
      </c>
      <c r="Q348" s="112">
        <v>0</v>
      </c>
      <c r="R348" s="112">
        <v>0</v>
      </c>
      <c r="S348" s="112">
        <v>0</v>
      </c>
      <c r="T348" s="112">
        <v>0</v>
      </c>
      <c r="U348" s="112">
        <v>0</v>
      </c>
      <c r="V348" s="112">
        <v>0</v>
      </c>
      <c r="W348" s="112">
        <v>0</v>
      </c>
    </row>
    <row r="349" spans="1:23" hidden="1">
      <c r="A349" s="112" t="str">
        <v>2433.TW</v>
      </c>
      <c r="B349" s="112">
        <v>3.33</v>
      </c>
      <c r="C349" s="112">
        <v>0.27100000000000002</v>
      </c>
      <c r="D349" s="112">
        <v>0</v>
      </c>
      <c r="E349" s="112">
        <v>0.11132</v>
      </c>
      <c r="F349" s="112">
        <v>3.5669997000000002E-2</v>
      </c>
      <c r="G349" s="112">
        <v>0.34255999999999998</v>
      </c>
      <c r="H349" s="112">
        <v>0.15773000000000001</v>
      </c>
      <c r="I349" s="112">
        <v>16.096095999999999</v>
      </c>
      <c r="J349" s="112">
        <v>2.019593</v>
      </c>
      <c r="K349" s="112">
        <v>20.026</v>
      </c>
      <c r="L349" s="112">
        <v>0</v>
      </c>
      <c r="M349" s="112">
        <v>0</v>
      </c>
      <c r="N349" s="112">
        <v>0</v>
      </c>
      <c r="O349" s="112">
        <v>0</v>
      </c>
      <c r="P349" s="112">
        <v>0</v>
      </c>
      <c r="Q349" s="112">
        <v>0</v>
      </c>
      <c r="R349" s="112">
        <v>0</v>
      </c>
      <c r="S349" s="112">
        <v>0</v>
      </c>
      <c r="T349" s="112">
        <v>0</v>
      </c>
      <c r="U349" s="112">
        <v>0</v>
      </c>
      <c r="V349" s="112">
        <v>0</v>
      </c>
      <c r="W349" s="112">
        <v>0</v>
      </c>
    </row>
    <row r="350" spans="1:23">
      <c r="A350" s="112" t="str">
        <v>2434.TW</v>
      </c>
      <c r="B350" s="112">
        <v>-1.66</v>
      </c>
      <c r="C350" s="112">
        <v>0</v>
      </c>
      <c r="D350" s="112">
        <v>0</v>
      </c>
      <c r="E350" s="112">
        <v>5.2679999999999998E-2</v>
      </c>
      <c r="F350" s="112">
        <v>-4.6519999999999999E-2</v>
      </c>
      <c r="G350" s="112">
        <v>3.9019999999999999E-2</v>
      </c>
      <c r="H350" s="112">
        <v>-1.3696699000000001</v>
      </c>
      <c r="I350" s="112">
        <v>0</v>
      </c>
      <c r="J350" s="112">
        <v>2.379067</v>
      </c>
      <c r="K350" s="112">
        <v>1.6819999999999999</v>
      </c>
      <c r="L350" s="112">
        <v>0</v>
      </c>
      <c r="M350" s="112">
        <v>0</v>
      </c>
      <c r="N350" s="112">
        <v>0</v>
      </c>
      <c r="O350" s="112">
        <v>0</v>
      </c>
      <c r="P350" s="112">
        <v>0</v>
      </c>
      <c r="Q350" s="112">
        <v>0</v>
      </c>
      <c r="R350" s="112">
        <v>0</v>
      </c>
      <c r="S350" s="112">
        <v>0</v>
      </c>
      <c r="T350" s="112">
        <v>0</v>
      </c>
      <c r="U350" s="112">
        <v>0</v>
      </c>
      <c r="V350" s="112">
        <v>0</v>
      </c>
      <c r="W350" s="112">
        <v>0</v>
      </c>
    </row>
    <row r="351" spans="1:23" hidden="1">
      <c r="A351" s="112" t="str">
        <v>2436.TW</v>
      </c>
      <c r="B351" s="112">
        <v>1.43</v>
      </c>
      <c r="C351" s="112">
        <v>0</v>
      </c>
      <c r="D351" s="112">
        <v>58.727269999999997</v>
      </c>
      <c r="E351" s="112">
        <v>6.9339999999999999E-2</v>
      </c>
      <c r="F351" s="112">
        <v>9.3800010000000007E-3</v>
      </c>
      <c r="G351" s="112">
        <v>0.28135001999999998</v>
      </c>
      <c r="H351" s="112">
        <v>-1.8000001E-3</v>
      </c>
      <c r="I351" s="112">
        <v>45.174827999999998</v>
      </c>
      <c r="J351" s="112">
        <v>3.1939087000000002</v>
      </c>
      <c r="K351" s="112">
        <v>16.946000000000002</v>
      </c>
      <c r="L351" s="112">
        <v>0</v>
      </c>
      <c r="M351" s="112">
        <v>0</v>
      </c>
      <c r="N351" s="112">
        <v>0</v>
      </c>
      <c r="O351" s="112">
        <v>0</v>
      </c>
      <c r="P351" s="112">
        <v>0</v>
      </c>
      <c r="Q351" s="112">
        <v>0</v>
      </c>
      <c r="R351" s="112">
        <v>0</v>
      </c>
      <c r="S351" s="112">
        <v>0</v>
      </c>
      <c r="T351" s="112">
        <v>0</v>
      </c>
      <c r="U351" s="112">
        <v>0</v>
      </c>
      <c r="V351" s="112">
        <v>0</v>
      </c>
      <c r="W351" s="112">
        <v>0</v>
      </c>
    </row>
    <row r="352" spans="1:23">
      <c r="A352" s="112" t="str">
        <v>2438.TW</v>
      </c>
      <c r="B352" s="112">
        <v>-1.45</v>
      </c>
      <c r="C352" s="112">
        <v>0.77400000000000002</v>
      </c>
      <c r="D352" s="112">
        <v>0</v>
      </c>
      <c r="E352" s="112">
        <v>-9.5460000000000003E-2</v>
      </c>
      <c r="F352" s="112">
        <v>-3.9019999999999999E-2</v>
      </c>
      <c r="G352" s="112">
        <v>-0.12973999999999999</v>
      </c>
      <c r="H352" s="112">
        <v>-1.3312999999999999</v>
      </c>
      <c r="I352" s="112">
        <v>0</v>
      </c>
      <c r="J352" s="112">
        <v>2.721009</v>
      </c>
      <c r="K352" s="112">
        <v>2.0430000000000001</v>
      </c>
      <c r="L352" s="112">
        <v>0</v>
      </c>
      <c r="M352" s="112">
        <v>0</v>
      </c>
      <c r="N352" s="112">
        <v>0</v>
      </c>
      <c r="O352" s="112">
        <v>0</v>
      </c>
      <c r="P352" s="112">
        <v>0</v>
      </c>
      <c r="Q352" s="112">
        <v>0</v>
      </c>
      <c r="R352" s="112">
        <v>0</v>
      </c>
      <c r="S352" s="112">
        <v>0</v>
      </c>
      <c r="T352" s="112">
        <v>0</v>
      </c>
      <c r="U352" s="112">
        <v>0</v>
      </c>
      <c r="V352" s="112">
        <v>0</v>
      </c>
      <c r="W352" s="112">
        <v>0</v>
      </c>
    </row>
    <row r="353" spans="1:23">
      <c r="A353" s="112" t="str">
        <v>2439.TW</v>
      </c>
      <c r="B353" s="112">
        <v>6.73</v>
      </c>
      <c r="C353" s="112">
        <v>0.68500000000000005</v>
      </c>
      <c r="D353" s="112">
        <v>13.76652</v>
      </c>
      <c r="E353" s="112">
        <v>0.13941999999999999</v>
      </c>
      <c r="F353" s="112">
        <v>2.4649999999999998E-2</v>
      </c>
      <c r="G353" s="112">
        <v>0.13016</v>
      </c>
      <c r="H353" s="112">
        <v>2.1579999999999998E-2</v>
      </c>
      <c r="I353" s="112">
        <v>18.573550999999998</v>
      </c>
      <c r="J353" s="112">
        <v>2.2343771000000001</v>
      </c>
      <c r="K353" s="112">
        <v>176.65100000000001</v>
      </c>
      <c r="L353" s="112">
        <v>0</v>
      </c>
      <c r="M353" s="112">
        <v>0</v>
      </c>
      <c r="N353" s="112">
        <v>0</v>
      </c>
      <c r="O353" s="112">
        <v>0</v>
      </c>
      <c r="P353" s="112">
        <v>0</v>
      </c>
      <c r="Q353" s="112">
        <v>0</v>
      </c>
      <c r="R353" s="112">
        <v>0</v>
      </c>
      <c r="S353" s="112">
        <v>0</v>
      </c>
      <c r="T353" s="112">
        <v>0</v>
      </c>
      <c r="U353" s="112">
        <v>0</v>
      </c>
      <c r="V353" s="112">
        <v>0</v>
      </c>
      <c r="W353" s="112">
        <v>0</v>
      </c>
    </row>
    <row r="354" spans="1:23" hidden="1">
      <c r="A354" s="112" t="str">
        <v>2440.TW</v>
      </c>
      <c r="B354" s="112">
        <v>-0.87</v>
      </c>
      <c r="C354" s="112">
        <v>0.74</v>
      </c>
      <c r="D354" s="112">
        <v>0</v>
      </c>
      <c r="E354" s="112">
        <v>-0.10462</v>
      </c>
      <c r="F354" s="112">
        <v>-2.2969997999999998E-2</v>
      </c>
      <c r="G354" s="112">
        <v>2.3400000000000001E-2</v>
      </c>
      <c r="H354" s="112">
        <v>-1.856E-2</v>
      </c>
      <c r="I354" s="112">
        <v>0</v>
      </c>
      <c r="J354" s="112">
        <v>1.9352290000000001</v>
      </c>
      <c r="K354" s="112">
        <v>21.257999999999999</v>
      </c>
      <c r="L354" s="112">
        <v>0</v>
      </c>
      <c r="M354" s="112">
        <v>0</v>
      </c>
      <c r="N354" s="112">
        <v>0</v>
      </c>
      <c r="O354" s="112">
        <v>0</v>
      </c>
      <c r="P354" s="112">
        <v>0</v>
      </c>
      <c r="Q354" s="112">
        <v>0</v>
      </c>
      <c r="R354" s="112">
        <v>0</v>
      </c>
      <c r="S354" s="112">
        <v>0</v>
      </c>
      <c r="T354" s="112">
        <v>0</v>
      </c>
      <c r="U354" s="112">
        <v>0</v>
      </c>
      <c r="V354" s="112">
        <v>0</v>
      </c>
      <c r="W354" s="112">
        <v>0</v>
      </c>
    </row>
    <row r="355" spans="1:23">
      <c r="A355" s="112" t="str">
        <v>2441.TW</v>
      </c>
      <c r="B355" s="112">
        <v>3.76</v>
      </c>
      <c r="C355" s="112">
        <v>0.625</v>
      </c>
      <c r="D355" s="112">
        <v>10.899653000000001</v>
      </c>
      <c r="E355" s="112">
        <v>9.7890000000000005E-2</v>
      </c>
      <c r="F355" s="112">
        <v>5.9339999999999997E-2</v>
      </c>
      <c r="G355" s="112">
        <v>0.21275999000000001</v>
      </c>
      <c r="H355" s="112">
        <v>0.15459000000000001</v>
      </c>
      <c r="I355" s="112">
        <v>16.755320000000001</v>
      </c>
      <c r="J355" s="112">
        <v>1.5714250999999999</v>
      </c>
      <c r="K355" s="112">
        <v>24.669</v>
      </c>
      <c r="L355" s="112">
        <v>0</v>
      </c>
      <c r="M355" s="112">
        <v>0</v>
      </c>
      <c r="N355" s="112">
        <v>0</v>
      </c>
      <c r="O355" s="112">
        <v>0</v>
      </c>
      <c r="P355" s="112">
        <v>0</v>
      </c>
      <c r="Q355" s="112">
        <v>0</v>
      </c>
      <c r="R355" s="112">
        <v>0</v>
      </c>
      <c r="S355" s="112">
        <v>0</v>
      </c>
      <c r="T355" s="112">
        <v>0</v>
      </c>
      <c r="U355" s="112">
        <v>0</v>
      </c>
      <c r="V355" s="112">
        <v>0</v>
      </c>
      <c r="W355" s="112">
        <v>0</v>
      </c>
    </row>
    <row r="356" spans="1:23" hidden="1">
      <c r="A356" s="112" t="str">
        <v>2442.TW</v>
      </c>
      <c r="B356" s="112">
        <v>2.61</v>
      </c>
      <c r="C356" s="112">
        <v>0.66200000000000003</v>
      </c>
      <c r="D356" s="112">
        <v>0</v>
      </c>
      <c r="E356" s="112">
        <v>8.9160000000000003E-2</v>
      </c>
      <c r="F356" s="112">
        <v>1.367E-2</v>
      </c>
      <c r="G356" s="112">
        <v>0.26978999999999997</v>
      </c>
      <c r="H356" s="112">
        <v>0.19606000000000001</v>
      </c>
      <c r="I356" s="112">
        <v>12.796936000000001</v>
      </c>
      <c r="J356" s="112">
        <v>1.973179</v>
      </c>
      <c r="K356" s="112">
        <v>9.8040000000000003</v>
      </c>
      <c r="L356" s="112">
        <v>0</v>
      </c>
      <c r="M356" s="112">
        <v>0</v>
      </c>
      <c r="N356" s="112">
        <v>0</v>
      </c>
      <c r="O356" s="112">
        <v>0</v>
      </c>
      <c r="P356" s="112">
        <v>0</v>
      </c>
      <c r="Q356" s="112">
        <v>0</v>
      </c>
      <c r="R356" s="112">
        <v>0</v>
      </c>
      <c r="S356" s="112">
        <v>0</v>
      </c>
      <c r="T356" s="112">
        <v>0</v>
      </c>
      <c r="U356" s="112">
        <v>0</v>
      </c>
      <c r="V356" s="112">
        <v>0</v>
      </c>
      <c r="W356" s="112">
        <v>0</v>
      </c>
    </row>
    <row r="357" spans="1:23">
      <c r="A357" s="112" t="str">
        <v>2443.TW</v>
      </c>
      <c r="B357" s="112">
        <v>1.1499999999999999</v>
      </c>
      <c r="C357" s="112">
        <v>0.315</v>
      </c>
      <c r="D357" s="112">
        <v>0</v>
      </c>
      <c r="E357" s="112">
        <v>0.39279997</v>
      </c>
      <c r="F357" s="112">
        <v>-6.3890000000000002E-2</v>
      </c>
      <c r="G357" s="112">
        <v>-0.32079999999999997</v>
      </c>
      <c r="H357" s="112">
        <v>-4.43011</v>
      </c>
      <c r="I357" s="112">
        <v>3.1043479999999999</v>
      </c>
      <c r="J357" s="112">
        <v>1.0650358</v>
      </c>
      <c r="K357" s="112">
        <v>8.1000000000000003E-2</v>
      </c>
      <c r="L357" s="112">
        <v>0</v>
      </c>
      <c r="M357" s="112">
        <v>0</v>
      </c>
      <c r="N357" s="112">
        <v>0</v>
      </c>
      <c r="O357" s="112">
        <v>0</v>
      </c>
      <c r="P357" s="112">
        <v>0</v>
      </c>
      <c r="Q357" s="112">
        <v>0</v>
      </c>
      <c r="R357" s="112">
        <v>0</v>
      </c>
      <c r="S357" s="112">
        <v>0</v>
      </c>
      <c r="T357" s="112">
        <v>0</v>
      </c>
      <c r="U357" s="112">
        <v>0</v>
      </c>
      <c r="V357" s="112">
        <v>0</v>
      </c>
      <c r="W357" s="112">
        <v>0</v>
      </c>
    </row>
    <row r="358" spans="1:23" hidden="1">
      <c r="A358" s="112" t="str">
        <v>2444.TW</v>
      </c>
      <c r="B358" s="112">
        <v>-0.13</v>
      </c>
      <c r="C358" s="112">
        <v>0.85699999999999998</v>
      </c>
      <c r="D358" s="112">
        <v>0</v>
      </c>
      <c r="E358" s="112">
        <v>-1.6080000000000001E-2</v>
      </c>
      <c r="F358" s="112">
        <v>5.1000000000000004E-4</v>
      </c>
      <c r="G358" s="112">
        <v>0.10571</v>
      </c>
      <c r="H358" s="112">
        <v>4.7489999999999997E-2</v>
      </c>
      <c r="I358" s="112">
        <v>0</v>
      </c>
      <c r="J358" s="112">
        <v>1.2793950999999999</v>
      </c>
      <c r="K358" s="112">
        <v>17.940000000000001</v>
      </c>
      <c r="L358" s="112">
        <v>0</v>
      </c>
      <c r="M358" s="112">
        <v>0</v>
      </c>
      <c r="N358" s="112">
        <v>0</v>
      </c>
      <c r="O358" s="112">
        <v>0</v>
      </c>
      <c r="P358" s="112">
        <v>0</v>
      </c>
      <c r="Q358" s="112">
        <v>0</v>
      </c>
      <c r="R358" s="112">
        <v>0</v>
      </c>
      <c r="S358" s="112">
        <v>0</v>
      </c>
      <c r="T358" s="112">
        <v>0</v>
      </c>
      <c r="U358" s="112">
        <v>0</v>
      </c>
      <c r="V358" s="112">
        <v>0</v>
      </c>
      <c r="W358" s="112">
        <v>0</v>
      </c>
    </row>
    <row r="359" spans="1:23" hidden="1">
      <c r="A359" s="112" t="str">
        <v>2449.TW</v>
      </c>
      <c r="B359" s="112">
        <v>4.8899999999999997</v>
      </c>
      <c r="C359" s="112">
        <v>0</v>
      </c>
      <c r="D359" s="112">
        <v>13.412817</v>
      </c>
      <c r="E359" s="112">
        <v>0.15298999999999999</v>
      </c>
      <c r="F359" s="112">
        <v>6.1979998000000001E-2</v>
      </c>
      <c r="G359" s="112">
        <v>0.33848998000000002</v>
      </c>
      <c r="H359" s="112">
        <v>0.21417</v>
      </c>
      <c r="I359" s="112">
        <v>18.404910000000001</v>
      </c>
      <c r="J359" s="112">
        <v>2.6824036000000002</v>
      </c>
      <c r="K359" s="112">
        <v>27.404</v>
      </c>
      <c r="L359" s="112">
        <v>0</v>
      </c>
      <c r="M359" s="112">
        <v>0</v>
      </c>
      <c r="N359" s="112">
        <v>0</v>
      </c>
      <c r="O359" s="112">
        <v>0</v>
      </c>
      <c r="P359" s="112">
        <v>0</v>
      </c>
      <c r="Q359" s="112">
        <v>0</v>
      </c>
      <c r="R359" s="112">
        <v>0</v>
      </c>
      <c r="S359" s="112">
        <v>0</v>
      </c>
      <c r="T359" s="112">
        <v>0</v>
      </c>
      <c r="U359" s="112">
        <v>0</v>
      </c>
      <c r="V359" s="112">
        <v>0</v>
      </c>
      <c r="W359" s="112">
        <v>0</v>
      </c>
    </row>
    <row r="360" spans="1:23" hidden="1">
      <c r="A360" s="112" t="str">
        <v>2450.TW</v>
      </c>
      <c r="B360" s="112">
        <v>2.48</v>
      </c>
      <c r="C360" s="112">
        <v>0.54</v>
      </c>
      <c r="D360" s="112">
        <v>11.642442000000001</v>
      </c>
      <c r="E360" s="112">
        <v>0.10697</v>
      </c>
      <c r="F360" s="112">
        <v>2.647E-2</v>
      </c>
      <c r="G360" s="112">
        <v>0.10931</v>
      </c>
      <c r="H360" s="112">
        <v>1.6039999999999999E-2</v>
      </c>
      <c r="I360" s="112">
        <v>16.149193</v>
      </c>
      <c r="J360" s="112">
        <v>1.7063609</v>
      </c>
      <c r="K360" s="112">
        <v>120.783</v>
      </c>
      <c r="L360" s="112">
        <v>0</v>
      </c>
      <c r="M360" s="112">
        <v>0</v>
      </c>
      <c r="N360" s="112">
        <v>0</v>
      </c>
      <c r="O360" s="112">
        <v>0</v>
      </c>
      <c r="P360" s="112">
        <v>0</v>
      </c>
      <c r="Q360" s="112">
        <v>0</v>
      </c>
      <c r="R360" s="112">
        <v>0</v>
      </c>
      <c r="S360" s="112">
        <v>0</v>
      </c>
      <c r="T360" s="112">
        <v>0</v>
      </c>
      <c r="U360" s="112">
        <v>0</v>
      </c>
      <c r="V360" s="112">
        <v>0</v>
      </c>
      <c r="W360" s="112">
        <v>0</v>
      </c>
    </row>
    <row r="361" spans="1:23" hidden="1">
      <c r="A361" s="112" t="str">
        <v>2451.TW</v>
      </c>
      <c r="B361" s="112">
        <v>3.5</v>
      </c>
      <c r="C361" s="112">
        <v>0.36</v>
      </c>
      <c r="D361" s="112">
        <v>19.893426999999999</v>
      </c>
      <c r="E361" s="112">
        <v>0.10226</v>
      </c>
      <c r="F361" s="112">
        <v>5.391E-2</v>
      </c>
      <c r="G361" s="112">
        <v>0.29006999999999999</v>
      </c>
      <c r="H361" s="112">
        <v>0.28495002000000003</v>
      </c>
      <c r="I361" s="112">
        <v>32</v>
      </c>
      <c r="J361" s="112">
        <v>2.4939322000000002</v>
      </c>
      <c r="K361" s="112">
        <v>24.463000000000001</v>
      </c>
      <c r="L361" s="112">
        <v>0</v>
      </c>
      <c r="M361" s="112">
        <v>0</v>
      </c>
      <c r="N361" s="112">
        <v>0</v>
      </c>
      <c r="O361" s="112">
        <v>0</v>
      </c>
      <c r="P361" s="112">
        <v>0</v>
      </c>
      <c r="Q361" s="112">
        <v>0</v>
      </c>
      <c r="R361" s="112">
        <v>0</v>
      </c>
      <c r="S361" s="112">
        <v>0</v>
      </c>
      <c r="T361" s="112">
        <v>0</v>
      </c>
      <c r="U361" s="112">
        <v>0</v>
      </c>
      <c r="V361" s="112">
        <v>0</v>
      </c>
      <c r="W361" s="112">
        <v>0</v>
      </c>
    </row>
    <row r="362" spans="1:23" hidden="1">
      <c r="A362" s="112" t="str">
        <v>2453.TW</v>
      </c>
      <c r="B362" s="112">
        <v>2.79</v>
      </c>
      <c r="C362" s="112">
        <v>0</v>
      </c>
      <c r="D362" s="112">
        <v>0</v>
      </c>
      <c r="E362" s="112">
        <v>0.13500000000000001</v>
      </c>
      <c r="F362" s="112">
        <v>4.054E-2</v>
      </c>
      <c r="G362" s="112">
        <v>0.25784000000000001</v>
      </c>
      <c r="H362" s="112">
        <v>6.5960005000000002E-2</v>
      </c>
      <c r="I362" s="112">
        <v>24.982078999999999</v>
      </c>
      <c r="J362" s="112">
        <v>3.5583010000000002</v>
      </c>
      <c r="K362" s="112">
        <v>65.510000000000005</v>
      </c>
      <c r="L362" s="112">
        <v>0</v>
      </c>
      <c r="M362" s="112">
        <v>0</v>
      </c>
      <c r="N362" s="112">
        <v>0</v>
      </c>
      <c r="O362" s="112">
        <v>0</v>
      </c>
      <c r="P362" s="112">
        <v>0</v>
      </c>
      <c r="Q362" s="112">
        <v>0</v>
      </c>
      <c r="R362" s="112">
        <v>0</v>
      </c>
      <c r="S362" s="112">
        <v>0</v>
      </c>
      <c r="T362" s="112">
        <v>0</v>
      </c>
      <c r="U362" s="112">
        <v>0</v>
      </c>
      <c r="V362" s="112">
        <v>0</v>
      </c>
      <c r="W362" s="112">
        <v>0</v>
      </c>
    </row>
    <row r="363" spans="1:23" hidden="1">
      <c r="A363" s="112" t="str">
        <v>2454.TW</v>
      </c>
      <c r="B363" s="112">
        <v>57.57</v>
      </c>
      <c r="C363" s="112">
        <v>1.1439999999999999</v>
      </c>
      <c r="D363" s="112">
        <v>18.743739999999999</v>
      </c>
      <c r="E363" s="112">
        <v>0.25763000000000003</v>
      </c>
      <c r="F363" s="112">
        <v>8.8920004999999996E-2</v>
      </c>
      <c r="G363" s="112">
        <v>0.49093999999999999</v>
      </c>
      <c r="H363" s="112">
        <v>0.24112</v>
      </c>
      <c r="I363" s="112">
        <v>22.754908</v>
      </c>
      <c r="J363" s="112">
        <v>5.6523013000000004</v>
      </c>
      <c r="K363" s="112">
        <v>296.84100000000001</v>
      </c>
      <c r="L363" s="112">
        <v>0</v>
      </c>
      <c r="M363" s="112">
        <v>0</v>
      </c>
      <c r="N363" s="112">
        <v>0</v>
      </c>
      <c r="O363" s="112">
        <v>0</v>
      </c>
      <c r="P363" s="112">
        <v>0</v>
      </c>
      <c r="Q363" s="112">
        <v>0</v>
      </c>
      <c r="R363" s="112">
        <v>0</v>
      </c>
      <c r="S363" s="112">
        <v>0</v>
      </c>
      <c r="T363" s="112">
        <v>0</v>
      </c>
      <c r="U363" s="112">
        <v>0</v>
      </c>
      <c r="V363" s="112">
        <v>0</v>
      </c>
      <c r="W363" s="112">
        <v>0</v>
      </c>
    </row>
    <row r="364" spans="1:23" hidden="1">
      <c r="A364" s="112" t="str">
        <v>2455.TW</v>
      </c>
      <c r="B364" s="112">
        <v>1.62</v>
      </c>
      <c r="C364" s="112">
        <v>1.526</v>
      </c>
      <c r="D364" s="112">
        <v>26.827093000000001</v>
      </c>
      <c r="E364" s="112">
        <v>0.19867000000000001</v>
      </c>
      <c r="F364" s="112">
        <v>9.9159999999999998E-2</v>
      </c>
      <c r="G364" s="112">
        <v>0.41319</v>
      </c>
      <c r="H364" s="112">
        <v>0.23791000000000001</v>
      </c>
      <c r="I364" s="112">
        <v>92.901240000000001</v>
      </c>
      <c r="J364" s="112">
        <v>8.5302950000000006</v>
      </c>
      <c r="K364" s="112">
        <v>16.966000000000001</v>
      </c>
      <c r="L364" s="112">
        <v>0</v>
      </c>
      <c r="M364" s="112">
        <v>0</v>
      </c>
      <c r="N364" s="112">
        <v>0</v>
      </c>
      <c r="O364" s="112">
        <v>0</v>
      </c>
      <c r="P364" s="112">
        <v>0</v>
      </c>
      <c r="Q364" s="112">
        <v>0</v>
      </c>
      <c r="R364" s="112">
        <v>0</v>
      </c>
      <c r="S364" s="112">
        <v>0</v>
      </c>
      <c r="T364" s="112">
        <v>0</v>
      </c>
      <c r="U364" s="112">
        <v>0</v>
      </c>
      <c r="V364" s="112">
        <v>0</v>
      </c>
      <c r="W364" s="112">
        <v>0</v>
      </c>
    </row>
    <row r="365" spans="1:23">
      <c r="A365" s="112" t="str">
        <v>2457.TW</v>
      </c>
      <c r="B365" s="112">
        <v>0.72</v>
      </c>
      <c r="C365" s="112">
        <v>0</v>
      </c>
      <c r="D365" s="112">
        <v>0</v>
      </c>
      <c r="E365" s="112">
        <v>3.576E-2</v>
      </c>
      <c r="F365" s="112">
        <v>1.1639999999999999E-2</v>
      </c>
      <c r="G365" s="112">
        <v>0.27450000000000002</v>
      </c>
      <c r="H365" s="112">
        <v>3.6999999999999999E-4</v>
      </c>
      <c r="I365" s="112">
        <v>72.222219999999993</v>
      </c>
      <c r="J365" s="112">
        <v>2.2369439999999998</v>
      </c>
      <c r="K365" s="112">
        <v>29.866</v>
      </c>
      <c r="L365" s="112">
        <v>0</v>
      </c>
      <c r="M365" s="112">
        <v>0</v>
      </c>
      <c r="N365" s="112">
        <v>0</v>
      </c>
      <c r="O365" s="112">
        <v>0</v>
      </c>
      <c r="P365" s="112">
        <v>0</v>
      </c>
      <c r="Q365" s="112">
        <v>0</v>
      </c>
      <c r="R365" s="112">
        <v>0</v>
      </c>
      <c r="S365" s="112">
        <v>0</v>
      </c>
      <c r="T365" s="112">
        <v>0</v>
      </c>
      <c r="U365" s="112">
        <v>0</v>
      </c>
      <c r="V365" s="112">
        <v>0</v>
      </c>
      <c r="W365" s="112">
        <v>0</v>
      </c>
    </row>
    <row r="366" spans="1:23" hidden="1">
      <c r="A366" s="112" t="str">
        <v>2458.TW</v>
      </c>
      <c r="B366" s="112">
        <v>8.77</v>
      </c>
      <c r="C366" s="112">
        <v>0</v>
      </c>
      <c r="D366" s="112">
        <v>15.163570999999999</v>
      </c>
      <c r="E366" s="112">
        <v>0.27679002000000003</v>
      </c>
      <c r="F366" s="112">
        <v>0.12559000000000001</v>
      </c>
      <c r="G366" s="112">
        <v>0.46550997999999999</v>
      </c>
      <c r="H366" s="112">
        <v>0.20905000000000001</v>
      </c>
      <c r="I366" s="112">
        <v>19.555302000000001</v>
      </c>
      <c r="J366" s="112">
        <v>5.5381536000000002</v>
      </c>
      <c r="K366" s="112">
        <v>44.808</v>
      </c>
      <c r="L366" s="112">
        <v>0</v>
      </c>
      <c r="M366" s="112">
        <v>0</v>
      </c>
      <c r="N366" s="112">
        <v>0</v>
      </c>
      <c r="O366" s="112">
        <v>0</v>
      </c>
      <c r="P366" s="112">
        <v>0</v>
      </c>
      <c r="Q366" s="112">
        <v>0</v>
      </c>
      <c r="R366" s="112">
        <v>0</v>
      </c>
      <c r="S366" s="112">
        <v>0</v>
      </c>
      <c r="T366" s="112">
        <v>0</v>
      </c>
      <c r="U366" s="112">
        <v>0</v>
      </c>
      <c r="V366" s="112">
        <v>0</v>
      </c>
      <c r="W366" s="112">
        <v>0</v>
      </c>
    </row>
    <row r="367" spans="1:23">
      <c r="A367" s="112" t="str">
        <v>2459.TW</v>
      </c>
      <c r="B367" s="112">
        <v>5.77</v>
      </c>
      <c r="C367" s="112">
        <v>0.31900000000000001</v>
      </c>
      <c r="D367" s="112">
        <v>16.651482000000001</v>
      </c>
      <c r="E367" s="112">
        <v>0.10695</v>
      </c>
      <c r="F367" s="112">
        <v>4.4510002999999999E-2</v>
      </c>
      <c r="G367" s="112">
        <v>0.19577</v>
      </c>
      <c r="H367" s="112">
        <v>0.12388</v>
      </c>
      <c r="I367" s="112">
        <v>12.668977</v>
      </c>
      <c r="J367" s="112">
        <v>1.461883</v>
      </c>
      <c r="K367" s="112">
        <v>70.269000000000005</v>
      </c>
      <c r="L367" s="112">
        <v>0</v>
      </c>
      <c r="M367" s="112">
        <v>0</v>
      </c>
      <c r="N367" s="112">
        <v>0</v>
      </c>
      <c r="O367" s="112">
        <v>0</v>
      </c>
      <c r="P367" s="112">
        <v>0</v>
      </c>
      <c r="Q367" s="112">
        <v>0</v>
      </c>
      <c r="R367" s="112">
        <v>0</v>
      </c>
      <c r="S367" s="112">
        <v>0</v>
      </c>
      <c r="T367" s="112">
        <v>0</v>
      </c>
      <c r="U367" s="112">
        <v>0</v>
      </c>
      <c r="V367" s="112">
        <v>0</v>
      </c>
      <c r="W367" s="112">
        <v>0</v>
      </c>
    </row>
    <row r="368" spans="1:23">
      <c r="A368" s="112" t="str">
        <v>2460.TW</v>
      </c>
      <c r="B368" s="112">
        <v>-1.24</v>
      </c>
      <c r="C368" s="112">
        <v>0</v>
      </c>
      <c r="D368" s="112">
        <v>34.705883</v>
      </c>
      <c r="E368" s="112">
        <v>-9.3830003999999995E-2</v>
      </c>
      <c r="F368" s="112">
        <v>-3.3669999999999999E-2</v>
      </c>
      <c r="G368" s="112">
        <v>2.657E-2</v>
      </c>
      <c r="H368" s="112">
        <v>-0.10284001</v>
      </c>
      <c r="I368" s="112">
        <v>0</v>
      </c>
      <c r="J368" s="112">
        <v>2.8347216</v>
      </c>
      <c r="K368" s="112">
        <v>15.920999999999999</v>
      </c>
      <c r="L368" s="112">
        <v>0</v>
      </c>
      <c r="M368" s="112">
        <v>0</v>
      </c>
      <c r="N368" s="112">
        <v>0</v>
      </c>
      <c r="O368" s="112">
        <v>0</v>
      </c>
      <c r="P368" s="112">
        <v>0</v>
      </c>
      <c r="Q368" s="112">
        <v>0</v>
      </c>
      <c r="R368" s="112">
        <v>0</v>
      </c>
      <c r="S368" s="112">
        <v>0</v>
      </c>
      <c r="T368" s="112">
        <v>0</v>
      </c>
      <c r="U368" s="112">
        <v>0</v>
      </c>
      <c r="V368" s="112">
        <v>0</v>
      </c>
      <c r="W368" s="112">
        <v>0</v>
      </c>
    </row>
    <row r="369" spans="1:23" hidden="1">
      <c r="A369" s="112" t="str">
        <v>2461.TW</v>
      </c>
      <c r="B369" s="112">
        <v>0.37</v>
      </c>
      <c r="C369" s="112">
        <v>0.68300000000000005</v>
      </c>
      <c r="D369" s="112">
        <v>26.648935000000002</v>
      </c>
      <c r="E369" s="112">
        <v>-2.0029999999999999E-2</v>
      </c>
      <c r="F369" s="112">
        <v>-2.7000001999999998E-4</v>
      </c>
      <c r="G369" s="112">
        <v>0.21288000000000001</v>
      </c>
      <c r="H369" s="112">
        <v>-3.3750000000000002E-2</v>
      </c>
      <c r="I369" s="112">
        <v>67.702699999999993</v>
      </c>
      <c r="J369" s="112">
        <v>1.4489818999999999</v>
      </c>
      <c r="K369" s="112">
        <v>35.826000000000001</v>
      </c>
      <c r="L369" s="112">
        <v>0</v>
      </c>
      <c r="M369" s="112">
        <v>0</v>
      </c>
      <c r="N369" s="112">
        <v>0</v>
      </c>
      <c r="O369" s="112">
        <v>0</v>
      </c>
      <c r="P369" s="112">
        <v>0</v>
      </c>
      <c r="Q369" s="112">
        <v>0</v>
      </c>
      <c r="R369" s="112">
        <v>0</v>
      </c>
      <c r="S369" s="112">
        <v>0</v>
      </c>
      <c r="T369" s="112">
        <v>0</v>
      </c>
      <c r="U369" s="112">
        <v>0</v>
      </c>
      <c r="V369" s="112">
        <v>0</v>
      </c>
      <c r="W369" s="112">
        <v>0</v>
      </c>
    </row>
    <row r="370" spans="1:23" hidden="1">
      <c r="A370" s="112" t="str">
        <v>2462.TW</v>
      </c>
      <c r="B370" s="112">
        <v>1.85</v>
      </c>
      <c r="C370" s="112">
        <v>0.56499999999999995</v>
      </c>
      <c r="D370" s="112">
        <v>10.481928</v>
      </c>
      <c r="E370" s="112">
        <v>9.8430009999999998E-2</v>
      </c>
      <c r="F370" s="112">
        <v>2.332E-2</v>
      </c>
      <c r="G370" s="112">
        <v>0.15453</v>
      </c>
      <c r="H370" s="112">
        <v>3.5200000000000001E-3</v>
      </c>
      <c r="I370" s="112">
        <v>18.81081</v>
      </c>
      <c r="J370" s="112">
        <v>1.6476492</v>
      </c>
      <c r="K370" s="112">
        <v>26.024999999999999</v>
      </c>
      <c r="L370" s="112">
        <v>0</v>
      </c>
      <c r="M370" s="112">
        <v>0</v>
      </c>
      <c r="N370" s="112">
        <v>0</v>
      </c>
      <c r="O370" s="112">
        <v>0</v>
      </c>
      <c r="P370" s="112">
        <v>0</v>
      </c>
      <c r="Q370" s="112">
        <v>0</v>
      </c>
      <c r="R370" s="112">
        <v>0</v>
      </c>
      <c r="S370" s="112">
        <v>0</v>
      </c>
      <c r="T370" s="112">
        <v>0</v>
      </c>
      <c r="U370" s="112">
        <v>0</v>
      </c>
      <c r="V370" s="112">
        <v>0</v>
      </c>
      <c r="W370" s="112">
        <v>0</v>
      </c>
    </row>
    <row r="371" spans="1:23">
      <c r="A371" s="112" t="str">
        <v>2464.TW</v>
      </c>
      <c r="B371" s="112">
        <v>0.9</v>
      </c>
      <c r="C371" s="112">
        <v>0.54400000000000004</v>
      </c>
      <c r="D371" s="112">
        <v>12.463236</v>
      </c>
      <c r="E371" s="112">
        <v>4.2579997000000001E-2</v>
      </c>
      <c r="F371" s="112">
        <v>3.2000002E-4</v>
      </c>
      <c r="G371" s="112">
        <v>0.17282</v>
      </c>
      <c r="H371" s="112">
        <v>-2.777E-2</v>
      </c>
      <c r="I371" s="112">
        <v>75.333336000000003</v>
      </c>
      <c r="J371" s="112">
        <v>3.1713366999999999</v>
      </c>
      <c r="K371" s="112">
        <v>45.070999999999998</v>
      </c>
      <c r="L371" s="112">
        <v>0</v>
      </c>
      <c r="M371" s="112">
        <v>0</v>
      </c>
      <c r="N371" s="112">
        <v>0</v>
      </c>
      <c r="O371" s="112">
        <v>0</v>
      </c>
      <c r="P371" s="112">
        <v>0</v>
      </c>
      <c r="Q371" s="112">
        <v>0</v>
      </c>
      <c r="R371" s="112">
        <v>0</v>
      </c>
      <c r="S371" s="112">
        <v>0</v>
      </c>
      <c r="T371" s="112">
        <v>0</v>
      </c>
      <c r="U371" s="112">
        <v>0</v>
      </c>
      <c r="V371" s="112">
        <v>0</v>
      </c>
      <c r="W371" s="112">
        <v>0</v>
      </c>
    </row>
    <row r="372" spans="1:23">
      <c r="A372" s="112" t="str">
        <v>2465.TW</v>
      </c>
      <c r="B372" s="112">
        <v>-2.36</v>
      </c>
      <c r="C372" s="112">
        <v>1.3580000000000001</v>
      </c>
      <c r="D372" s="112">
        <v>0</v>
      </c>
      <c r="E372" s="112">
        <v>-0.21065999999999999</v>
      </c>
      <c r="F372" s="112">
        <v>-2.8280000999999999E-2</v>
      </c>
      <c r="G372" s="112">
        <v>0.14693000000000001</v>
      </c>
      <c r="H372" s="112">
        <v>1.4659999999999999E-2</v>
      </c>
      <c r="I372" s="112">
        <v>0</v>
      </c>
      <c r="J372" s="112">
        <v>10.378612</v>
      </c>
      <c r="K372" s="112">
        <v>67.753</v>
      </c>
      <c r="L372" s="112">
        <v>0</v>
      </c>
      <c r="M372" s="112">
        <v>0</v>
      </c>
      <c r="N372" s="112">
        <v>0</v>
      </c>
      <c r="O372" s="112">
        <v>0</v>
      </c>
      <c r="P372" s="112">
        <v>0</v>
      </c>
      <c r="Q372" s="112">
        <v>0</v>
      </c>
      <c r="R372" s="112">
        <v>0</v>
      </c>
      <c r="S372" s="112">
        <v>0</v>
      </c>
      <c r="T372" s="112">
        <v>0</v>
      </c>
      <c r="U372" s="112">
        <v>0</v>
      </c>
      <c r="V372" s="112">
        <v>0</v>
      </c>
      <c r="W372" s="112">
        <v>0</v>
      </c>
    </row>
    <row r="373" spans="1:23" hidden="1">
      <c r="A373" s="112" t="str">
        <v>2466.TW</v>
      </c>
      <c r="B373" s="112">
        <v>-0.05</v>
      </c>
      <c r="C373" s="112">
        <v>0.26200000000000001</v>
      </c>
      <c r="D373" s="112">
        <v>0</v>
      </c>
      <c r="E373" s="112">
        <v>1.5910000000000001E-2</v>
      </c>
      <c r="F373" s="112">
        <v>-1.617E-2</v>
      </c>
      <c r="G373" s="112">
        <v>0.14793000000000001</v>
      </c>
      <c r="H373" s="112">
        <v>-0.62002000000000002</v>
      </c>
      <c r="I373" s="112">
        <v>0</v>
      </c>
      <c r="J373" s="112">
        <v>3.407124</v>
      </c>
      <c r="K373" s="112">
        <v>6.1440000000000001</v>
      </c>
      <c r="L373" s="112">
        <v>0</v>
      </c>
      <c r="M373" s="112">
        <v>0</v>
      </c>
      <c r="N373" s="112">
        <v>0</v>
      </c>
      <c r="O373" s="112">
        <v>0</v>
      </c>
      <c r="P373" s="112">
        <v>0</v>
      </c>
      <c r="Q373" s="112">
        <v>0</v>
      </c>
      <c r="R373" s="112">
        <v>0</v>
      </c>
      <c r="S373" s="112">
        <v>0</v>
      </c>
      <c r="T373" s="112">
        <v>0</v>
      </c>
      <c r="U373" s="112">
        <v>0</v>
      </c>
      <c r="V373" s="112">
        <v>0</v>
      </c>
      <c r="W373" s="112">
        <v>0</v>
      </c>
    </row>
    <row r="374" spans="1:23" hidden="1">
      <c r="A374" s="112" t="str">
        <v>2467.TW</v>
      </c>
      <c r="B374" s="112">
        <v>3.44</v>
      </c>
      <c r="C374" s="112">
        <v>0</v>
      </c>
      <c r="D374" s="112">
        <v>0</v>
      </c>
      <c r="E374" s="112">
        <v>0.16128000000000001</v>
      </c>
      <c r="F374" s="112">
        <v>3.1960000000000002E-2</v>
      </c>
      <c r="G374" s="112">
        <v>0.43103000000000002</v>
      </c>
      <c r="H374" s="112">
        <v>0.14345999000000001</v>
      </c>
      <c r="I374" s="112">
        <v>40.552326000000001</v>
      </c>
      <c r="J374" s="112">
        <v>6.0025816000000001</v>
      </c>
      <c r="K374" s="112">
        <v>24.291</v>
      </c>
      <c r="L374" s="112">
        <v>0</v>
      </c>
      <c r="M374" s="112">
        <v>0</v>
      </c>
      <c r="N374" s="112">
        <v>0</v>
      </c>
      <c r="O374" s="112">
        <v>0</v>
      </c>
      <c r="P374" s="112">
        <v>0</v>
      </c>
      <c r="Q374" s="112">
        <v>0</v>
      </c>
      <c r="R374" s="112">
        <v>0</v>
      </c>
      <c r="S374" s="112">
        <v>0</v>
      </c>
      <c r="T374" s="112">
        <v>0</v>
      </c>
      <c r="U374" s="112">
        <v>0</v>
      </c>
      <c r="V374" s="112">
        <v>0</v>
      </c>
      <c r="W374" s="112">
        <v>0</v>
      </c>
    </row>
    <row r="375" spans="1:23">
      <c r="A375" s="112" t="str">
        <v>2468.TW</v>
      </c>
      <c r="B375" s="112">
        <v>1.21</v>
      </c>
      <c r="C375" s="112">
        <v>0.64600000000000002</v>
      </c>
      <c r="D375" s="112">
        <v>0</v>
      </c>
      <c r="E375" s="112">
        <v>6.4460000000000003E-2</v>
      </c>
      <c r="F375" s="112">
        <v>2.6870001000000001E-2</v>
      </c>
      <c r="G375" s="112">
        <v>0.11579</v>
      </c>
      <c r="H375" s="112">
        <v>4.5640002999999998E-2</v>
      </c>
      <c r="I375" s="112">
        <v>22.603306</v>
      </c>
      <c r="J375" s="112">
        <v>1.5510691000000001</v>
      </c>
      <c r="K375" s="112">
        <v>33.423999999999999</v>
      </c>
      <c r="L375" s="112">
        <v>0</v>
      </c>
      <c r="M375" s="112">
        <v>0</v>
      </c>
      <c r="N375" s="112">
        <v>0</v>
      </c>
      <c r="O375" s="112">
        <v>0</v>
      </c>
      <c r="P375" s="112">
        <v>0</v>
      </c>
      <c r="Q375" s="112">
        <v>0</v>
      </c>
      <c r="R375" s="112">
        <v>0</v>
      </c>
      <c r="S375" s="112">
        <v>0</v>
      </c>
      <c r="T375" s="112">
        <v>0</v>
      </c>
      <c r="U375" s="112">
        <v>0</v>
      </c>
      <c r="V375" s="112">
        <v>0</v>
      </c>
      <c r="W375" s="112">
        <v>0</v>
      </c>
    </row>
    <row r="376" spans="1:23">
      <c r="A376" s="112" t="str">
        <v>2471.TW</v>
      </c>
      <c r="B376" s="112">
        <v>3.65</v>
      </c>
      <c r="C376" s="112">
        <v>0.29599999999999999</v>
      </c>
      <c r="D376" s="112">
        <v>0</v>
      </c>
      <c r="E376" s="112">
        <v>0.19319001</v>
      </c>
      <c r="F376" s="112">
        <v>4.4249999999999998E-2</v>
      </c>
      <c r="G376" s="112">
        <v>0.40838000000000002</v>
      </c>
      <c r="H376" s="112">
        <v>0.23300000000000001</v>
      </c>
      <c r="I376" s="112">
        <v>15.808218999999999</v>
      </c>
      <c r="J376" s="112">
        <v>2.9952242</v>
      </c>
      <c r="K376" s="112">
        <v>17.815000000000001</v>
      </c>
      <c r="L376" s="112">
        <v>0</v>
      </c>
      <c r="M376" s="112">
        <v>0</v>
      </c>
      <c r="N376" s="112">
        <v>0</v>
      </c>
      <c r="O376" s="112">
        <v>0</v>
      </c>
      <c r="P376" s="112">
        <v>0</v>
      </c>
      <c r="Q376" s="112">
        <v>0</v>
      </c>
      <c r="R376" s="112">
        <v>0</v>
      </c>
      <c r="S376" s="112">
        <v>0</v>
      </c>
      <c r="T376" s="112">
        <v>0</v>
      </c>
      <c r="U376" s="112">
        <v>0</v>
      </c>
      <c r="V376" s="112">
        <v>0</v>
      </c>
      <c r="W376" s="112">
        <v>0</v>
      </c>
    </row>
    <row r="377" spans="1:23" hidden="1">
      <c r="A377" s="112" t="str">
        <v>2472.TW</v>
      </c>
      <c r="B377" s="112">
        <v>6.01</v>
      </c>
      <c r="C377" s="112">
        <v>1.2969999999999999</v>
      </c>
      <c r="D377" s="112">
        <v>10.154043</v>
      </c>
      <c r="E377" s="112">
        <v>0.120670006</v>
      </c>
      <c r="F377" s="112">
        <v>6.2509999999999996E-2</v>
      </c>
      <c r="G377" s="112">
        <v>0.28681000000000001</v>
      </c>
      <c r="H377" s="112">
        <v>0.19040000000000001</v>
      </c>
      <c r="I377" s="112">
        <v>13.161396999999999</v>
      </c>
      <c r="J377" s="112">
        <v>1.8449838999999999</v>
      </c>
      <c r="K377" s="112">
        <v>54.673000000000002</v>
      </c>
      <c r="L377" s="112">
        <v>0</v>
      </c>
      <c r="M377" s="112">
        <v>0</v>
      </c>
      <c r="N377" s="112">
        <v>0</v>
      </c>
      <c r="O377" s="112">
        <v>0</v>
      </c>
      <c r="P377" s="112">
        <v>0</v>
      </c>
      <c r="Q377" s="112">
        <v>0</v>
      </c>
      <c r="R377" s="112">
        <v>0</v>
      </c>
      <c r="S377" s="112">
        <v>0</v>
      </c>
      <c r="T377" s="112">
        <v>0</v>
      </c>
      <c r="U377" s="112">
        <v>0</v>
      </c>
      <c r="V377" s="112">
        <v>0</v>
      </c>
      <c r="W377" s="112">
        <v>0</v>
      </c>
    </row>
    <row r="378" spans="1:23">
      <c r="A378" s="112" t="str">
        <v>2474.TW</v>
      </c>
      <c r="B378" s="112">
        <v>18.78</v>
      </c>
      <c r="C378" s="112">
        <v>0.54400000000000004</v>
      </c>
      <c r="D378" s="112">
        <v>16.046348999999999</v>
      </c>
      <c r="E378" s="112">
        <v>7.8460000000000002E-2</v>
      </c>
      <c r="F378" s="112">
        <v>4.8500000000000001E-3</v>
      </c>
      <c r="G378" s="112">
        <v>0.28265000000000001</v>
      </c>
      <c r="H378" s="112">
        <v>7.8750000000000001E-2</v>
      </c>
      <c r="I378" s="112">
        <v>12.167199</v>
      </c>
      <c r="J378" s="112">
        <v>0.93369347000000003</v>
      </c>
      <c r="K378" s="112">
        <v>26.74</v>
      </c>
      <c r="L378" s="112">
        <v>0</v>
      </c>
      <c r="M378" s="112">
        <v>0</v>
      </c>
      <c r="N378" s="112">
        <v>0</v>
      </c>
      <c r="O378" s="112">
        <v>0</v>
      </c>
      <c r="P378" s="112">
        <v>0</v>
      </c>
      <c r="Q378" s="112">
        <v>0</v>
      </c>
      <c r="R378" s="112">
        <v>0</v>
      </c>
      <c r="S378" s="112">
        <v>0</v>
      </c>
      <c r="T378" s="112">
        <v>0</v>
      </c>
      <c r="U378" s="112">
        <v>0</v>
      </c>
      <c r="V378" s="112">
        <v>0</v>
      </c>
      <c r="W378" s="112">
        <v>0</v>
      </c>
    </row>
    <row r="379" spans="1:23" hidden="1">
      <c r="A379" s="112" t="str">
        <v>2476.TW</v>
      </c>
      <c r="B379" s="112">
        <v>4.3</v>
      </c>
      <c r="C379" s="112">
        <v>0.90100000000000002</v>
      </c>
      <c r="D379" s="112">
        <v>0</v>
      </c>
      <c r="E379" s="112">
        <v>0.11512999</v>
      </c>
      <c r="F379" s="112">
        <v>4.861E-2</v>
      </c>
      <c r="G379" s="112">
        <v>0.28965000000000002</v>
      </c>
      <c r="H379" s="112">
        <v>0.15038000000000001</v>
      </c>
      <c r="I379" s="112">
        <v>21.651160999999998</v>
      </c>
      <c r="J379" s="112">
        <v>2.9281332</v>
      </c>
      <c r="K379" s="112">
        <v>30.138999999999999</v>
      </c>
      <c r="L379" s="112">
        <v>0</v>
      </c>
      <c r="M379" s="112">
        <v>0</v>
      </c>
      <c r="N379" s="112">
        <v>0</v>
      </c>
      <c r="O379" s="112">
        <v>0</v>
      </c>
      <c r="P379" s="112">
        <v>0</v>
      </c>
      <c r="Q379" s="112">
        <v>0</v>
      </c>
      <c r="R379" s="112">
        <v>0</v>
      </c>
      <c r="S379" s="112">
        <v>0</v>
      </c>
      <c r="T379" s="112">
        <v>0</v>
      </c>
      <c r="U379" s="112">
        <v>0</v>
      </c>
      <c r="V379" s="112">
        <v>0</v>
      </c>
      <c r="W379" s="112">
        <v>0</v>
      </c>
    </row>
    <row r="380" spans="1:23">
      <c r="A380" s="112" t="str">
        <v>2477.TW</v>
      </c>
      <c r="B380" s="112">
        <v>0.63</v>
      </c>
      <c r="C380" s="112">
        <v>0.46300000000000002</v>
      </c>
      <c r="D380" s="112">
        <v>0</v>
      </c>
      <c r="E380" s="112">
        <v>5.8799999999999998E-3</v>
      </c>
      <c r="F380" s="112">
        <v>-1.3309998999999999E-2</v>
      </c>
      <c r="G380" s="112">
        <v>0.13819000000000001</v>
      </c>
      <c r="H380" s="112">
        <v>-0.10356</v>
      </c>
      <c r="I380" s="112">
        <v>34.841270000000002</v>
      </c>
      <c r="J380" s="112">
        <v>0.88163239999999998</v>
      </c>
      <c r="K380" s="112">
        <v>14.698</v>
      </c>
      <c r="L380" s="112">
        <v>0</v>
      </c>
      <c r="M380" s="112">
        <v>0</v>
      </c>
      <c r="N380" s="112">
        <v>0</v>
      </c>
      <c r="O380" s="112">
        <v>0</v>
      </c>
      <c r="P380" s="112">
        <v>0</v>
      </c>
      <c r="Q380" s="112">
        <v>0</v>
      </c>
      <c r="R380" s="112">
        <v>0</v>
      </c>
      <c r="S380" s="112">
        <v>0</v>
      </c>
      <c r="T380" s="112">
        <v>0</v>
      </c>
      <c r="U380" s="112">
        <v>0</v>
      </c>
      <c r="V380" s="112">
        <v>0</v>
      </c>
      <c r="W380" s="112">
        <v>0</v>
      </c>
    </row>
    <row r="381" spans="1:23" hidden="1">
      <c r="A381" s="112" t="str">
        <v>2478.TW</v>
      </c>
      <c r="B381" s="112">
        <v>2.89</v>
      </c>
      <c r="C381" s="112">
        <v>0</v>
      </c>
      <c r="D381" s="112">
        <v>7.5586205</v>
      </c>
      <c r="E381" s="112">
        <v>6.2880000000000005E-2</v>
      </c>
      <c r="F381" s="112">
        <v>2.9399999999999999E-2</v>
      </c>
      <c r="G381" s="112">
        <v>0.20444999999999999</v>
      </c>
      <c r="H381" s="112">
        <v>8.2430000000000003E-2</v>
      </c>
      <c r="I381" s="112">
        <v>18.961936999999999</v>
      </c>
      <c r="J381" s="112">
        <v>1.1838154000000001</v>
      </c>
      <c r="K381" s="112">
        <v>31.46</v>
      </c>
      <c r="L381" s="112">
        <v>0</v>
      </c>
      <c r="M381" s="112">
        <v>0</v>
      </c>
      <c r="N381" s="112">
        <v>0</v>
      </c>
      <c r="O381" s="112">
        <v>0</v>
      </c>
      <c r="P381" s="112">
        <v>0</v>
      </c>
      <c r="Q381" s="112">
        <v>0</v>
      </c>
      <c r="R381" s="112">
        <v>0</v>
      </c>
      <c r="S381" s="112">
        <v>0</v>
      </c>
      <c r="T381" s="112">
        <v>0</v>
      </c>
      <c r="U381" s="112">
        <v>0</v>
      </c>
      <c r="V381" s="112">
        <v>0</v>
      </c>
      <c r="W381" s="112">
        <v>0</v>
      </c>
    </row>
    <row r="382" spans="1:23" hidden="1">
      <c r="A382" s="112" t="str">
        <v>2480.TW</v>
      </c>
      <c r="B382" s="112">
        <v>7.27</v>
      </c>
      <c r="C382" s="112">
        <v>0.27700000000000002</v>
      </c>
      <c r="D382" s="112">
        <v>15.517241500000001</v>
      </c>
      <c r="E382" s="112">
        <v>0.28378999999999999</v>
      </c>
      <c r="F382" s="112">
        <v>8.0479999999999996E-2</v>
      </c>
      <c r="G382" s="112">
        <v>0.24475999000000001</v>
      </c>
      <c r="H382" s="112">
        <v>0.12851000000000001</v>
      </c>
      <c r="I382" s="112">
        <v>17.331499999999998</v>
      </c>
      <c r="J382" s="112">
        <v>4.8029275</v>
      </c>
      <c r="K382" s="112">
        <v>68.710999999999999</v>
      </c>
      <c r="L382" s="112">
        <v>0</v>
      </c>
      <c r="M382" s="112">
        <v>0</v>
      </c>
      <c r="N382" s="112">
        <v>0</v>
      </c>
      <c r="O382" s="112">
        <v>0</v>
      </c>
      <c r="P382" s="112">
        <v>0</v>
      </c>
      <c r="Q382" s="112">
        <v>0</v>
      </c>
      <c r="R382" s="112">
        <v>0</v>
      </c>
      <c r="S382" s="112">
        <v>0</v>
      </c>
      <c r="T382" s="112">
        <v>0</v>
      </c>
      <c r="U382" s="112">
        <v>0</v>
      </c>
      <c r="V382" s="112">
        <v>0</v>
      </c>
      <c r="W382" s="112">
        <v>0</v>
      </c>
    </row>
    <row r="383" spans="1:23">
      <c r="A383" s="112" t="str">
        <v>2481.TW</v>
      </c>
      <c r="B383" s="112">
        <v>2.15</v>
      </c>
      <c r="C383" s="112">
        <v>1.3720000000000001</v>
      </c>
      <c r="D383" s="112">
        <v>15.163728000000001</v>
      </c>
      <c r="E383" s="112">
        <v>6.8569994999999995E-2</v>
      </c>
      <c r="F383" s="112">
        <v>1.8020000000000001E-2</v>
      </c>
      <c r="G383" s="112">
        <v>0.25246000000000002</v>
      </c>
      <c r="H383" s="112">
        <v>5.0009999999999999E-2</v>
      </c>
      <c r="I383" s="112">
        <v>28</v>
      </c>
      <c r="J383" s="112">
        <v>1.7394822000000001</v>
      </c>
      <c r="K383" s="112">
        <v>33.255000000000003</v>
      </c>
      <c r="L383" s="112">
        <v>0</v>
      </c>
      <c r="M383" s="112">
        <v>0</v>
      </c>
      <c r="N383" s="112">
        <v>0</v>
      </c>
      <c r="O383" s="112">
        <v>0</v>
      </c>
      <c r="P383" s="112">
        <v>0</v>
      </c>
      <c r="Q383" s="112">
        <v>0</v>
      </c>
      <c r="R383" s="112">
        <v>0</v>
      </c>
      <c r="S383" s="112">
        <v>0</v>
      </c>
      <c r="T383" s="112">
        <v>0</v>
      </c>
      <c r="U383" s="112">
        <v>0</v>
      </c>
      <c r="V383" s="112">
        <v>0</v>
      </c>
      <c r="W383" s="112">
        <v>0</v>
      </c>
    </row>
    <row r="384" spans="1:23" hidden="1">
      <c r="A384" s="112" t="str">
        <v>2482.TW</v>
      </c>
      <c r="B384" s="112">
        <v>1.98</v>
      </c>
      <c r="C384" s="112">
        <v>0.66900000000000004</v>
      </c>
      <c r="D384" s="112">
        <v>0</v>
      </c>
      <c r="E384" s="112">
        <v>0.15009</v>
      </c>
      <c r="F384" s="112">
        <v>8.7230000000000002E-2</v>
      </c>
      <c r="G384" s="112">
        <v>0.42664000000000002</v>
      </c>
      <c r="H384" s="112">
        <v>7.3620000000000005E-2</v>
      </c>
      <c r="I384" s="112">
        <v>17.575755999999998</v>
      </c>
      <c r="J384" s="112">
        <v>2.0247860000000002</v>
      </c>
      <c r="K384" s="112">
        <v>18.503</v>
      </c>
      <c r="L384" s="112">
        <v>0</v>
      </c>
      <c r="M384" s="112">
        <v>0</v>
      </c>
      <c r="N384" s="112">
        <v>0</v>
      </c>
      <c r="O384" s="112">
        <v>0</v>
      </c>
      <c r="P384" s="112">
        <v>0</v>
      </c>
      <c r="Q384" s="112">
        <v>0</v>
      </c>
      <c r="R384" s="112">
        <v>0</v>
      </c>
      <c r="S384" s="112">
        <v>0</v>
      </c>
      <c r="T384" s="112">
        <v>0</v>
      </c>
      <c r="U384" s="112">
        <v>0</v>
      </c>
      <c r="V384" s="112">
        <v>0</v>
      </c>
      <c r="W384" s="112">
        <v>0</v>
      </c>
    </row>
    <row r="385" spans="1:23">
      <c r="A385" s="112" t="str">
        <v>2483.TW</v>
      </c>
      <c r="B385" s="112">
        <v>0.48</v>
      </c>
      <c r="C385" s="112">
        <v>0.255</v>
      </c>
      <c r="D385" s="112">
        <v>0</v>
      </c>
      <c r="E385" s="112">
        <v>1.4359999E-2</v>
      </c>
      <c r="F385" s="112">
        <v>-4.5100000000000001E-3</v>
      </c>
      <c r="G385" s="112">
        <v>0.13900000000000001</v>
      </c>
      <c r="H385" s="112">
        <v>-2.3470000000000001E-2</v>
      </c>
      <c r="I385" s="112">
        <v>56.666668000000001</v>
      </c>
      <c r="J385" s="112">
        <v>1.1769797</v>
      </c>
      <c r="K385" s="112">
        <v>16.466999999999999</v>
      </c>
      <c r="L385" s="112">
        <v>0</v>
      </c>
      <c r="M385" s="112">
        <v>0</v>
      </c>
      <c r="N385" s="112">
        <v>0</v>
      </c>
      <c r="O385" s="112">
        <v>0</v>
      </c>
      <c r="P385" s="112">
        <v>0</v>
      </c>
      <c r="Q385" s="112">
        <v>0</v>
      </c>
      <c r="R385" s="112">
        <v>0</v>
      </c>
      <c r="S385" s="112">
        <v>0</v>
      </c>
      <c r="T385" s="112">
        <v>0</v>
      </c>
      <c r="U385" s="112">
        <v>0</v>
      </c>
      <c r="V385" s="112">
        <v>0</v>
      </c>
      <c r="W385" s="112">
        <v>0</v>
      </c>
    </row>
    <row r="386" spans="1:23">
      <c r="A386" s="112" t="str">
        <v>2484.TW</v>
      </c>
      <c r="B386" s="112">
        <v>1.33</v>
      </c>
      <c r="C386" s="112">
        <v>0</v>
      </c>
      <c r="D386" s="112">
        <v>0</v>
      </c>
      <c r="E386" s="112">
        <v>5.1769999999999997E-2</v>
      </c>
      <c r="F386" s="112">
        <v>2.0729999999999998E-2</v>
      </c>
      <c r="G386" s="112">
        <v>0.23760000000000001</v>
      </c>
      <c r="H386" s="112">
        <v>8.7399999999999995E-3</v>
      </c>
      <c r="I386" s="112">
        <v>24.736843</v>
      </c>
      <c r="J386" s="112">
        <v>1.3084633000000001</v>
      </c>
      <c r="K386" s="112">
        <v>14.106999999999999</v>
      </c>
      <c r="L386" s="112">
        <v>0</v>
      </c>
      <c r="M386" s="112">
        <v>0</v>
      </c>
      <c r="N386" s="112">
        <v>0</v>
      </c>
      <c r="O386" s="112">
        <v>0</v>
      </c>
      <c r="P386" s="112">
        <v>0</v>
      </c>
      <c r="Q386" s="112">
        <v>0</v>
      </c>
      <c r="R386" s="112">
        <v>0</v>
      </c>
      <c r="S386" s="112">
        <v>0</v>
      </c>
      <c r="T386" s="112">
        <v>0</v>
      </c>
      <c r="U386" s="112">
        <v>0</v>
      </c>
      <c r="V386" s="112">
        <v>0</v>
      </c>
      <c r="W386" s="112">
        <v>0</v>
      </c>
    </row>
    <row r="387" spans="1:23">
      <c r="A387" s="112" t="str">
        <v>2485.TW</v>
      </c>
      <c r="B387" s="112">
        <v>-0.39</v>
      </c>
      <c r="C387" s="112">
        <v>0.53200000000000003</v>
      </c>
      <c r="D387" s="112">
        <v>0</v>
      </c>
      <c r="E387" s="112">
        <v>-4.496E-2</v>
      </c>
      <c r="F387" s="112">
        <v>-1.043E-2</v>
      </c>
      <c r="G387" s="112">
        <v>9.9820000000000006E-2</v>
      </c>
      <c r="H387" s="112">
        <v>4.0000002999999998E-5</v>
      </c>
      <c r="I387" s="112">
        <v>0</v>
      </c>
      <c r="J387" s="112">
        <v>1.1241829999999999</v>
      </c>
      <c r="K387" s="112">
        <v>18.309999999999999</v>
      </c>
      <c r="L387" s="112">
        <v>0</v>
      </c>
      <c r="M387" s="112">
        <v>0</v>
      </c>
      <c r="N387" s="112">
        <v>0</v>
      </c>
      <c r="O387" s="112">
        <v>0</v>
      </c>
      <c r="P387" s="112">
        <v>0</v>
      </c>
      <c r="Q387" s="112">
        <v>0</v>
      </c>
      <c r="R387" s="112">
        <v>0</v>
      </c>
      <c r="S387" s="112">
        <v>0</v>
      </c>
      <c r="T387" s="112">
        <v>0</v>
      </c>
      <c r="U387" s="112">
        <v>0</v>
      </c>
      <c r="V387" s="112">
        <v>0</v>
      </c>
      <c r="W387" s="112">
        <v>0</v>
      </c>
    </row>
    <row r="388" spans="1:23" hidden="1">
      <c r="A388" s="112" t="str">
        <v>2486.TW</v>
      </c>
      <c r="B388" s="112">
        <v>0.81</v>
      </c>
      <c r="C388" s="112">
        <v>0</v>
      </c>
      <c r="D388" s="112">
        <v>20</v>
      </c>
      <c r="E388" s="112">
        <v>4.1339997000000003E-2</v>
      </c>
      <c r="F388" s="112">
        <v>5.9800000000000001E-3</v>
      </c>
      <c r="G388" s="112">
        <v>0.14207</v>
      </c>
      <c r="H388" s="112">
        <v>-6.8709999999999993E-2</v>
      </c>
      <c r="I388" s="112">
        <v>122.22221999999999</v>
      </c>
      <c r="J388" s="112">
        <v>5.1761999999999997</v>
      </c>
      <c r="K388" s="112">
        <v>23.548999999999999</v>
      </c>
      <c r="L388" s="112">
        <v>0</v>
      </c>
      <c r="M388" s="112">
        <v>0</v>
      </c>
      <c r="N388" s="112">
        <v>0</v>
      </c>
      <c r="O388" s="112">
        <v>0</v>
      </c>
      <c r="P388" s="112">
        <v>0</v>
      </c>
      <c r="Q388" s="112">
        <v>0</v>
      </c>
      <c r="R388" s="112">
        <v>0</v>
      </c>
      <c r="S388" s="112">
        <v>0</v>
      </c>
      <c r="T388" s="112">
        <v>0</v>
      </c>
      <c r="U388" s="112">
        <v>0</v>
      </c>
      <c r="V388" s="112">
        <v>0</v>
      </c>
      <c r="W388" s="112">
        <v>0</v>
      </c>
    </row>
    <row r="389" spans="1:23" hidden="1">
      <c r="A389" s="112" t="str">
        <v>2488.TW</v>
      </c>
      <c r="B389" s="112">
        <v>4.58</v>
      </c>
      <c r="C389" s="112">
        <v>0</v>
      </c>
      <c r="D389" s="112">
        <v>0</v>
      </c>
      <c r="E389" s="112">
        <v>0.15049000000000001</v>
      </c>
      <c r="F389" s="112">
        <v>7.1209999999999996E-2</v>
      </c>
      <c r="G389" s="112">
        <v>0.26829999999999998</v>
      </c>
      <c r="H389" s="112">
        <v>8.5919999999999996E-2</v>
      </c>
      <c r="I389" s="112">
        <v>10.469433</v>
      </c>
      <c r="J389" s="112">
        <v>1.4838312</v>
      </c>
      <c r="K389" s="112">
        <v>32.363</v>
      </c>
      <c r="L389" s="112">
        <v>0</v>
      </c>
      <c r="M389" s="112">
        <v>0</v>
      </c>
      <c r="N389" s="112">
        <v>0</v>
      </c>
      <c r="O389" s="112">
        <v>0</v>
      </c>
      <c r="P389" s="112">
        <v>0</v>
      </c>
      <c r="Q389" s="112">
        <v>0</v>
      </c>
      <c r="R389" s="112">
        <v>0</v>
      </c>
      <c r="S389" s="112">
        <v>0</v>
      </c>
      <c r="T389" s="112">
        <v>0</v>
      </c>
      <c r="U389" s="112">
        <v>0</v>
      </c>
      <c r="V389" s="112">
        <v>0</v>
      </c>
      <c r="W389" s="112">
        <v>0</v>
      </c>
    </row>
    <row r="390" spans="1:23" hidden="1">
      <c r="A390" s="112" t="str">
        <v>2489.TW</v>
      </c>
      <c r="B390" s="112">
        <v>0.65</v>
      </c>
      <c r="C390" s="112">
        <v>0.93300000000000005</v>
      </c>
      <c r="D390" s="112">
        <v>224</v>
      </c>
      <c r="E390" s="112">
        <v>3.3730000000000003E-2</v>
      </c>
      <c r="F390" s="112">
        <v>-5.6999999999999998E-4</v>
      </c>
      <c r="G390" s="112">
        <v>9.5909999999999995E-2</v>
      </c>
      <c r="H390" s="112">
        <v>3.31E-3</v>
      </c>
      <c r="I390" s="112">
        <v>34.461539999999999</v>
      </c>
      <c r="J390" s="112">
        <v>1.2449977000000001</v>
      </c>
      <c r="K390" s="112">
        <v>21.533999999999999</v>
      </c>
      <c r="L390" s="112">
        <v>0</v>
      </c>
      <c r="M390" s="112">
        <v>0</v>
      </c>
      <c r="N390" s="112">
        <v>0</v>
      </c>
      <c r="O390" s="112">
        <v>0</v>
      </c>
      <c r="P390" s="112">
        <v>0</v>
      </c>
      <c r="Q390" s="112">
        <v>0</v>
      </c>
      <c r="R390" s="112">
        <v>0</v>
      </c>
      <c r="S390" s="112">
        <v>0</v>
      </c>
      <c r="T390" s="112">
        <v>0</v>
      </c>
      <c r="U390" s="112">
        <v>0</v>
      </c>
      <c r="V390" s="112">
        <v>0</v>
      </c>
      <c r="W390" s="112">
        <v>0</v>
      </c>
    </row>
    <row r="391" spans="1:23">
      <c r="A391" s="112" t="str">
        <v>2491.TW</v>
      </c>
      <c r="B391" s="112">
        <v>0.27</v>
      </c>
      <c r="C391" s="112">
        <v>0.54900000000000004</v>
      </c>
      <c r="D391" s="112">
        <v>0</v>
      </c>
      <c r="E391" s="112">
        <v>4.8270001999999999E-2</v>
      </c>
      <c r="F391" s="112">
        <v>-6.0010000000000001E-2</v>
      </c>
      <c r="G391" s="112">
        <v>0.26647999999999999</v>
      </c>
      <c r="H391" s="112">
        <v>-0.63502000000000003</v>
      </c>
      <c r="I391" s="112">
        <v>60</v>
      </c>
      <c r="J391" s="112">
        <v>1.6050728999999999</v>
      </c>
      <c r="K391" s="112">
        <v>2.3479999999999999</v>
      </c>
      <c r="L391" s="112">
        <v>0</v>
      </c>
      <c r="M391" s="112">
        <v>0</v>
      </c>
      <c r="N391" s="112">
        <v>0</v>
      </c>
      <c r="O391" s="112">
        <v>0</v>
      </c>
      <c r="P391" s="112">
        <v>0</v>
      </c>
      <c r="Q391" s="112">
        <v>0</v>
      </c>
      <c r="R391" s="112">
        <v>0</v>
      </c>
      <c r="S391" s="112">
        <v>0</v>
      </c>
      <c r="T391" s="112">
        <v>0</v>
      </c>
      <c r="U391" s="112">
        <v>0</v>
      </c>
      <c r="V391" s="112">
        <v>0</v>
      </c>
      <c r="W391" s="112">
        <v>0</v>
      </c>
    </row>
    <row r="392" spans="1:23" hidden="1">
      <c r="A392" s="112" t="str">
        <v>2492.TW</v>
      </c>
      <c r="B392" s="112">
        <v>4.67</v>
      </c>
      <c r="C392" s="112">
        <v>0</v>
      </c>
      <c r="D392" s="112">
        <v>6.6743389999999998</v>
      </c>
      <c r="E392" s="112">
        <v>4.0730000000000002E-2</v>
      </c>
      <c r="F392" s="112">
        <v>1.043E-2</v>
      </c>
      <c r="G392" s="112">
        <v>0.19760999000000001</v>
      </c>
      <c r="H392" s="112">
        <v>4.9619999999999997E-2</v>
      </c>
      <c r="I392" s="112">
        <v>24.839400000000001</v>
      </c>
      <c r="J392" s="112">
        <v>0.58078693999999997</v>
      </c>
      <c r="K392" s="112">
        <v>68.91</v>
      </c>
      <c r="L392" s="112">
        <v>0</v>
      </c>
      <c r="M392" s="112">
        <v>0</v>
      </c>
      <c r="N392" s="112">
        <v>0</v>
      </c>
      <c r="O392" s="112">
        <v>0</v>
      </c>
      <c r="P392" s="112">
        <v>0</v>
      </c>
      <c r="Q392" s="112">
        <v>0</v>
      </c>
      <c r="R392" s="112">
        <v>0</v>
      </c>
      <c r="S392" s="112">
        <v>0</v>
      </c>
      <c r="T392" s="112">
        <v>0</v>
      </c>
      <c r="U392" s="112">
        <v>0</v>
      </c>
      <c r="V392" s="112">
        <v>0</v>
      </c>
      <c r="W392" s="112">
        <v>0</v>
      </c>
    </row>
    <row r="393" spans="1:23" hidden="1">
      <c r="A393" s="112" t="str">
        <v>2493.TW</v>
      </c>
      <c r="B393" s="112">
        <v>5.84</v>
      </c>
      <c r="C393" s="112">
        <v>0</v>
      </c>
      <c r="D393" s="112">
        <v>0</v>
      </c>
      <c r="E393" s="112">
        <v>0.26539000000000001</v>
      </c>
      <c r="F393" s="112">
        <v>0.107939996</v>
      </c>
      <c r="G393" s="112">
        <v>0.35376000000000002</v>
      </c>
      <c r="H393" s="112">
        <v>0.23261000000000001</v>
      </c>
      <c r="I393" s="112">
        <v>15.856164</v>
      </c>
      <c r="J393" s="112">
        <v>4.08812</v>
      </c>
      <c r="K393" s="112">
        <v>29.56</v>
      </c>
      <c r="L393" s="112">
        <v>0</v>
      </c>
      <c r="M393" s="112">
        <v>0</v>
      </c>
      <c r="N393" s="112">
        <v>0</v>
      </c>
      <c r="O393" s="112">
        <v>0</v>
      </c>
      <c r="P393" s="112">
        <v>0</v>
      </c>
      <c r="Q393" s="112">
        <v>0</v>
      </c>
      <c r="R393" s="112">
        <v>0</v>
      </c>
      <c r="S393" s="112">
        <v>0</v>
      </c>
      <c r="T393" s="112">
        <v>0</v>
      </c>
      <c r="U393" s="112">
        <v>0</v>
      </c>
      <c r="V393" s="112">
        <v>0</v>
      </c>
      <c r="W393" s="112">
        <v>0</v>
      </c>
    </row>
    <row r="394" spans="1:23" hidden="1">
      <c r="A394" s="112" t="str">
        <v>2495.TW</v>
      </c>
      <c r="B394" s="112">
        <v>1.07</v>
      </c>
      <c r="C394" s="112">
        <v>0.66</v>
      </c>
      <c r="D394" s="112">
        <v>0</v>
      </c>
      <c r="E394" s="112">
        <v>5.7779997999999999E-2</v>
      </c>
      <c r="F394" s="112">
        <v>1.9210000000000001E-2</v>
      </c>
      <c r="G394" s="112">
        <v>0.51100000000000001</v>
      </c>
      <c r="H394" s="112">
        <v>0.10152</v>
      </c>
      <c r="I394" s="112">
        <v>28.878504</v>
      </c>
      <c r="J394" s="112">
        <v>2.0045410000000001</v>
      </c>
      <c r="K394" s="112">
        <v>5.085</v>
      </c>
      <c r="L394" s="112">
        <v>0</v>
      </c>
      <c r="M394" s="112">
        <v>0</v>
      </c>
      <c r="N394" s="112">
        <v>0</v>
      </c>
      <c r="O394" s="112">
        <v>0</v>
      </c>
      <c r="P394" s="112">
        <v>0</v>
      </c>
      <c r="Q394" s="112">
        <v>0</v>
      </c>
      <c r="R394" s="112">
        <v>0</v>
      </c>
      <c r="S394" s="112">
        <v>0</v>
      </c>
      <c r="T394" s="112">
        <v>0</v>
      </c>
      <c r="U394" s="112">
        <v>0</v>
      </c>
      <c r="V394" s="112">
        <v>0</v>
      </c>
      <c r="W394" s="112">
        <v>0</v>
      </c>
    </row>
    <row r="395" spans="1:23">
      <c r="A395" s="112" t="str">
        <v>2496.TW</v>
      </c>
      <c r="B395" s="112">
        <v>6.01</v>
      </c>
      <c r="C395" s="112">
        <v>0.36899999999999999</v>
      </c>
      <c r="D395" s="112">
        <v>0</v>
      </c>
      <c r="E395" s="112">
        <v>0.12432</v>
      </c>
      <c r="F395" s="112">
        <v>5.6910000000000002E-2</v>
      </c>
      <c r="G395" s="112">
        <v>0.52583002999999995</v>
      </c>
      <c r="H395" s="112">
        <v>0.17695999000000001</v>
      </c>
      <c r="I395" s="112">
        <v>12.113144999999999</v>
      </c>
      <c r="J395" s="112">
        <v>1.6219589999999999</v>
      </c>
      <c r="K395" s="112">
        <v>40.418999999999997</v>
      </c>
      <c r="L395" s="112">
        <v>0</v>
      </c>
      <c r="M395" s="112">
        <v>0</v>
      </c>
      <c r="N395" s="112">
        <v>0</v>
      </c>
      <c r="O395" s="112">
        <v>0</v>
      </c>
      <c r="P395" s="112">
        <v>0</v>
      </c>
      <c r="Q395" s="112">
        <v>0</v>
      </c>
      <c r="R395" s="112">
        <v>0</v>
      </c>
      <c r="S395" s="112">
        <v>0</v>
      </c>
      <c r="T395" s="112">
        <v>0</v>
      </c>
      <c r="U395" s="112">
        <v>0</v>
      </c>
      <c r="V395" s="112">
        <v>0</v>
      </c>
      <c r="W395" s="112">
        <v>0</v>
      </c>
    </row>
    <row r="396" spans="1:23" hidden="1">
      <c r="A396" s="112" t="str">
        <v>2497.TW</v>
      </c>
      <c r="B396" s="112">
        <v>2.0099999999999998</v>
      </c>
      <c r="C396" s="112">
        <v>0.91300000000000003</v>
      </c>
      <c r="D396" s="112">
        <v>15.427808000000001</v>
      </c>
      <c r="E396" s="112">
        <v>0.10981</v>
      </c>
      <c r="F396" s="112">
        <v>3.7330000000000002E-2</v>
      </c>
      <c r="G396" s="112">
        <v>0.23871000000000001</v>
      </c>
      <c r="H396" s="112">
        <v>9.1749999999999998E-2</v>
      </c>
      <c r="I396" s="112">
        <v>28.706468999999998</v>
      </c>
      <c r="J396" s="112">
        <v>3.2395708999999999</v>
      </c>
      <c r="K396" s="112">
        <v>30.670999999999999</v>
      </c>
      <c r="L396" s="112">
        <v>0</v>
      </c>
      <c r="M396" s="112">
        <v>0</v>
      </c>
      <c r="N396" s="112">
        <v>0</v>
      </c>
      <c r="O396" s="112">
        <v>0</v>
      </c>
      <c r="P396" s="112">
        <v>0</v>
      </c>
      <c r="Q396" s="112">
        <v>0</v>
      </c>
      <c r="R396" s="112">
        <v>0</v>
      </c>
      <c r="S396" s="112">
        <v>0</v>
      </c>
      <c r="T396" s="112">
        <v>0</v>
      </c>
      <c r="U396" s="112">
        <v>0</v>
      </c>
      <c r="V396" s="112">
        <v>0</v>
      </c>
      <c r="W396" s="112">
        <v>0</v>
      </c>
    </row>
    <row r="397" spans="1:23" hidden="1">
      <c r="A397" s="112" t="str">
        <v>2498.TW</v>
      </c>
      <c r="B397" s="112">
        <v>-4.3499999999999996</v>
      </c>
      <c r="C397" s="112">
        <v>0.80600000000000005</v>
      </c>
      <c r="D397" s="112">
        <v>-34.72</v>
      </c>
      <c r="E397" s="112">
        <v>-0.14907000000000001</v>
      </c>
      <c r="F397" s="112">
        <v>-6.0900003000000001E-2</v>
      </c>
      <c r="G397" s="112">
        <v>0.41411999999999999</v>
      </c>
      <c r="H397" s="112">
        <v>-2.0285000000000002</v>
      </c>
      <c r="I397" s="112">
        <v>0</v>
      </c>
      <c r="J397" s="112">
        <v>1.5569507</v>
      </c>
      <c r="K397" s="112">
        <v>4.8550000000000004</v>
      </c>
      <c r="L397" s="112">
        <v>0</v>
      </c>
      <c r="M397" s="112">
        <v>0</v>
      </c>
      <c r="N397" s="112">
        <v>0</v>
      </c>
      <c r="O397" s="112">
        <v>0</v>
      </c>
      <c r="P397" s="112">
        <v>0</v>
      </c>
      <c r="Q397" s="112">
        <v>0</v>
      </c>
      <c r="R397" s="112">
        <v>0</v>
      </c>
      <c r="S397" s="112">
        <v>0</v>
      </c>
      <c r="T397" s="112">
        <v>0</v>
      </c>
      <c r="U397" s="112">
        <v>0</v>
      </c>
      <c r="V397" s="112">
        <v>0</v>
      </c>
      <c r="W397" s="112">
        <v>0</v>
      </c>
    </row>
    <row r="398" spans="1:23" hidden="1">
      <c r="A398" s="112" t="str">
        <v>2501.TW</v>
      </c>
      <c r="B398" s="112">
        <v>2.2200000000000002</v>
      </c>
      <c r="C398" s="112">
        <v>0.39200000000000002</v>
      </c>
      <c r="D398" s="112">
        <v>27.625</v>
      </c>
      <c r="E398" s="112">
        <v>8.0299995999999998E-2</v>
      </c>
      <c r="F398" s="112">
        <v>1.984E-2</v>
      </c>
      <c r="G398" s="112">
        <v>0.28167999999999999</v>
      </c>
      <c r="H398" s="112">
        <v>0.23047000000000001</v>
      </c>
      <c r="I398" s="112">
        <v>14.932433</v>
      </c>
      <c r="J398" s="112">
        <v>1.4610605000000001</v>
      </c>
      <c r="K398" s="112">
        <v>13.351000000000001</v>
      </c>
      <c r="L398" s="112">
        <v>0</v>
      </c>
      <c r="M398" s="112">
        <v>0</v>
      </c>
      <c r="N398" s="112">
        <v>0</v>
      </c>
      <c r="O398" s="112">
        <v>0</v>
      </c>
      <c r="P398" s="112">
        <v>0</v>
      </c>
      <c r="Q398" s="112">
        <v>0</v>
      </c>
      <c r="R398" s="112">
        <v>0</v>
      </c>
      <c r="S398" s="112">
        <v>0</v>
      </c>
      <c r="T398" s="112">
        <v>0</v>
      </c>
      <c r="U398" s="112">
        <v>0</v>
      </c>
      <c r="V398" s="112">
        <v>0</v>
      </c>
      <c r="W398" s="112">
        <v>0</v>
      </c>
    </row>
    <row r="399" spans="1:23" hidden="1">
      <c r="A399" s="112" t="str">
        <v>2504.TW</v>
      </c>
      <c r="B399" s="112">
        <v>2.97</v>
      </c>
      <c r="C399" s="112">
        <v>0.73399999999999999</v>
      </c>
      <c r="D399" s="112">
        <v>15.368589999999999</v>
      </c>
      <c r="E399" s="112">
        <v>0.14479998999999999</v>
      </c>
      <c r="F399" s="112">
        <v>6.3379995999999994E-2</v>
      </c>
      <c r="G399" s="112">
        <v>0.23696</v>
      </c>
      <c r="H399" s="112">
        <v>0.20030001</v>
      </c>
      <c r="I399" s="112">
        <v>16.144780999999998</v>
      </c>
      <c r="J399" s="112">
        <v>2.3038485</v>
      </c>
      <c r="K399" s="112">
        <v>17.879000000000001</v>
      </c>
      <c r="L399" s="112">
        <v>0</v>
      </c>
      <c r="M399" s="112">
        <v>0</v>
      </c>
      <c r="N399" s="112">
        <v>0</v>
      </c>
      <c r="O399" s="112">
        <v>0</v>
      </c>
      <c r="P399" s="112">
        <v>0</v>
      </c>
      <c r="Q399" s="112">
        <v>0</v>
      </c>
      <c r="R399" s="112">
        <v>0</v>
      </c>
      <c r="S399" s="112">
        <v>0</v>
      </c>
      <c r="T399" s="112">
        <v>0</v>
      </c>
      <c r="U399" s="112">
        <v>0</v>
      </c>
      <c r="V399" s="112">
        <v>0</v>
      </c>
      <c r="W399" s="112">
        <v>0</v>
      </c>
    </row>
    <row r="400" spans="1:23" hidden="1">
      <c r="A400" s="112" t="str">
        <v>2505.TW</v>
      </c>
      <c r="B400" s="112">
        <v>0.72</v>
      </c>
      <c r="C400" s="112">
        <v>0.61699999999999999</v>
      </c>
      <c r="D400" s="112">
        <v>101.34616</v>
      </c>
      <c r="E400" s="112">
        <v>3.0769998E-2</v>
      </c>
      <c r="F400" s="112">
        <v>3.7999997999999999E-4</v>
      </c>
      <c r="G400" s="112">
        <v>0.39640999999999998</v>
      </c>
      <c r="H400" s="112">
        <v>0.18745000000000001</v>
      </c>
      <c r="I400" s="112">
        <v>36.59722</v>
      </c>
      <c r="J400" s="112">
        <v>0.99142149999999996</v>
      </c>
      <c r="K400" s="112">
        <v>1.9350000000000001</v>
      </c>
      <c r="L400" s="112">
        <v>0</v>
      </c>
      <c r="M400" s="112">
        <v>0</v>
      </c>
      <c r="N400" s="112">
        <v>0</v>
      </c>
      <c r="O400" s="112">
        <v>0</v>
      </c>
      <c r="P400" s="112">
        <v>0</v>
      </c>
      <c r="Q400" s="112">
        <v>0</v>
      </c>
      <c r="R400" s="112">
        <v>0</v>
      </c>
      <c r="S400" s="112">
        <v>0</v>
      </c>
      <c r="T400" s="112">
        <v>0</v>
      </c>
      <c r="U400" s="112">
        <v>0</v>
      </c>
      <c r="V400" s="112">
        <v>0</v>
      </c>
      <c r="W400" s="112">
        <v>0</v>
      </c>
    </row>
    <row r="401" spans="1:23" hidden="1">
      <c r="A401" s="112" t="str">
        <v>2506.TW</v>
      </c>
      <c r="B401" s="112">
        <v>-0.18</v>
      </c>
      <c r="C401" s="112">
        <v>0.35799999999999998</v>
      </c>
      <c r="D401" s="112">
        <v>0</v>
      </c>
      <c r="E401" s="112">
        <v>1.3509999999999999E-2</v>
      </c>
      <c r="F401" s="112">
        <v>4.7699999999999999E-3</v>
      </c>
      <c r="G401" s="112">
        <v>0.37453997</v>
      </c>
      <c r="H401" s="112">
        <v>2.8049999999999999E-2</v>
      </c>
      <c r="I401" s="112">
        <v>0</v>
      </c>
      <c r="J401" s="112">
        <v>0.61381876000000002</v>
      </c>
      <c r="K401" s="112">
        <v>4.1109999999999998</v>
      </c>
      <c r="L401" s="112">
        <v>0</v>
      </c>
      <c r="M401" s="112">
        <v>0</v>
      </c>
      <c r="N401" s="112">
        <v>0</v>
      </c>
      <c r="O401" s="112">
        <v>0</v>
      </c>
      <c r="P401" s="112">
        <v>0</v>
      </c>
      <c r="Q401" s="112">
        <v>0</v>
      </c>
      <c r="R401" s="112">
        <v>0</v>
      </c>
      <c r="S401" s="112">
        <v>0</v>
      </c>
      <c r="T401" s="112">
        <v>0</v>
      </c>
      <c r="U401" s="112">
        <v>0</v>
      </c>
      <c r="V401" s="112">
        <v>0</v>
      </c>
      <c r="W401" s="112">
        <v>0</v>
      </c>
    </row>
    <row r="402" spans="1:23" hidden="1">
      <c r="A402" s="112" t="str">
        <v>2509.TW</v>
      </c>
      <c r="B402" s="112">
        <v>-1.1000000000000001</v>
      </c>
      <c r="C402" s="112">
        <v>0.17799999999999999</v>
      </c>
      <c r="D402" s="112">
        <v>0</v>
      </c>
      <c r="E402" s="112">
        <v>-5.3379997999999998E-2</v>
      </c>
      <c r="F402" s="112">
        <v>-5.9399995999999998E-3</v>
      </c>
      <c r="G402" s="112">
        <v>0.33560002</v>
      </c>
      <c r="H402" s="112">
        <v>-0.55806999999999995</v>
      </c>
      <c r="I402" s="112">
        <v>0</v>
      </c>
      <c r="J402" s="112">
        <v>1.2770961999999999</v>
      </c>
      <c r="K402" s="112">
        <v>0.995</v>
      </c>
      <c r="L402" s="112">
        <v>0</v>
      </c>
      <c r="M402" s="112">
        <v>0</v>
      </c>
      <c r="N402" s="112">
        <v>0</v>
      </c>
      <c r="O402" s="112">
        <v>0</v>
      </c>
      <c r="P402" s="112">
        <v>0</v>
      </c>
      <c r="Q402" s="112">
        <v>0</v>
      </c>
      <c r="R402" s="112">
        <v>0</v>
      </c>
      <c r="S402" s="112">
        <v>0</v>
      </c>
      <c r="T402" s="112">
        <v>0</v>
      </c>
      <c r="U402" s="112">
        <v>0</v>
      </c>
      <c r="V402" s="112">
        <v>0</v>
      </c>
      <c r="W402" s="112">
        <v>0</v>
      </c>
    </row>
    <row r="403" spans="1:23">
      <c r="A403" s="112" t="str">
        <v>2511.TW</v>
      </c>
      <c r="B403" s="112">
        <v>0.34</v>
      </c>
      <c r="C403" s="112">
        <v>0.47699999999999998</v>
      </c>
      <c r="D403" s="112">
        <v>19.666665999999999</v>
      </c>
      <c r="E403" s="112">
        <v>2.2519999999999998E-2</v>
      </c>
      <c r="F403" s="112">
        <v>8.3300000000000006E-3</v>
      </c>
      <c r="G403" s="112">
        <v>0.29504999999999998</v>
      </c>
      <c r="H403" s="112">
        <v>0.10854999999999999</v>
      </c>
      <c r="I403" s="112">
        <v>34.705883</v>
      </c>
      <c r="J403" s="112">
        <v>0.74438554000000001</v>
      </c>
      <c r="K403" s="112">
        <v>5.2290000000000001</v>
      </c>
      <c r="L403" s="112">
        <v>0</v>
      </c>
      <c r="M403" s="112">
        <v>0</v>
      </c>
      <c r="N403" s="112">
        <v>0</v>
      </c>
      <c r="O403" s="112">
        <v>0</v>
      </c>
      <c r="P403" s="112">
        <v>0</v>
      </c>
      <c r="Q403" s="112">
        <v>0</v>
      </c>
      <c r="R403" s="112">
        <v>0</v>
      </c>
      <c r="S403" s="112">
        <v>0</v>
      </c>
      <c r="T403" s="112">
        <v>0</v>
      </c>
      <c r="U403" s="112">
        <v>0</v>
      </c>
      <c r="V403" s="112">
        <v>0</v>
      </c>
      <c r="W403" s="112">
        <v>0</v>
      </c>
    </row>
    <row r="404" spans="1:23" hidden="1">
      <c r="A404" s="112" t="str">
        <v>2514.TW</v>
      </c>
      <c r="B404" s="112">
        <v>3.76</v>
      </c>
      <c r="C404" s="112">
        <v>0.11899999999999999</v>
      </c>
      <c r="D404" s="112">
        <v>0</v>
      </c>
      <c r="E404" s="112">
        <v>6.4720004999999997E-2</v>
      </c>
      <c r="F404" s="112">
        <v>1.685E-2</v>
      </c>
      <c r="G404" s="112">
        <v>0.113850005</v>
      </c>
      <c r="H404" s="112">
        <v>-1.9699998999999999E-3</v>
      </c>
      <c r="I404" s="112">
        <v>5.8244680000000004</v>
      </c>
      <c r="J404" s="112">
        <v>0.68606869999999998</v>
      </c>
      <c r="K404" s="112">
        <v>50.470999999999997</v>
      </c>
      <c r="L404" s="112">
        <v>0</v>
      </c>
      <c r="M404" s="112">
        <v>0</v>
      </c>
      <c r="N404" s="112">
        <v>0</v>
      </c>
      <c r="O404" s="112">
        <v>0</v>
      </c>
      <c r="P404" s="112">
        <v>0</v>
      </c>
      <c r="Q404" s="112">
        <v>0</v>
      </c>
      <c r="R404" s="112">
        <v>0</v>
      </c>
      <c r="S404" s="112">
        <v>0</v>
      </c>
      <c r="T404" s="112">
        <v>0</v>
      </c>
      <c r="U404" s="112">
        <v>0</v>
      </c>
      <c r="V404" s="112">
        <v>0</v>
      </c>
      <c r="W404" s="112">
        <v>0</v>
      </c>
    </row>
    <row r="405" spans="1:23" hidden="1">
      <c r="A405" s="112" t="str">
        <v>2515.TW</v>
      </c>
      <c r="B405" s="112">
        <v>0.41</v>
      </c>
      <c r="C405" s="112">
        <v>0.60199999999999998</v>
      </c>
      <c r="D405" s="112">
        <v>0</v>
      </c>
      <c r="E405" s="112">
        <v>2.7220000000000001E-2</v>
      </c>
      <c r="F405" s="112">
        <v>1.1510001000000001E-2</v>
      </c>
      <c r="G405" s="112">
        <v>8.0310000000000006E-2</v>
      </c>
      <c r="H405" s="112">
        <v>5.3000002999999997E-2</v>
      </c>
      <c r="I405" s="112">
        <v>38.780487000000001</v>
      </c>
      <c r="J405" s="112">
        <v>1.0836968</v>
      </c>
      <c r="K405" s="112">
        <v>12.384</v>
      </c>
      <c r="L405" s="112">
        <v>0</v>
      </c>
      <c r="M405" s="112">
        <v>0</v>
      </c>
      <c r="N405" s="112">
        <v>0</v>
      </c>
      <c r="O405" s="112">
        <v>0</v>
      </c>
      <c r="P405" s="112">
        <v>0</v>
      </c>
      <c r="Q405" s="112">
        <v>0</v>
      </c>
      <c r="R405" s="112">
        <v>0</v>
      </c>
      <c r="S405" s="112">
        <v>0</v>
      </c>
      <c r="T405" s="112">
        <v>0</v>
      </c>
      <c r="U405" s="112">
        <v>0</v>
      </c>
      <c r="V405" s="112">
        <v>0</v>
      </c>
      <c r="W405" s="112">
        <v>0</v>
      </c>
    </row>
    <row r="406" spans="1:23" hidden="1">
      <c r="A406" s="112" t="str">
        <v>2516.TW</v>
      </c>
      <c r="B406" s="112">
        <v>0.72</v>
      </c>
      <c r="C406" s="112">
        <v>0.48499999999999999</v>
      </c>
      <c r="D406" s="112">
        <v>0</v>
      </c>
      <c r="E406" s="112">
        <v>0.120459996</v>
      </c>
      <c r="F406" s="112">
        <v>1.444E-2</v>
      </c>
      <c r="G406" s="112">
        <v>3.61E-2</v>
      </c>
      <c r="H406" s="112">
        <v>9.2000000000000003E-4</v>
      </c>
      <c r="I406" s="112">
        <v>16.597221000000001</v>
      </c>
      <c r="J406" s="112">
        <v>1.7633171000000001</v>
      </c>
      <c r="K406" s="112">
        <v>38.137</v>
      </c>
      <c r="L406" s="112">
        <v>0</v>
      </c>
      <c r="M406" s="112">
        <v>0</v>
      </c>
      <c r="N406" s="112">
        <v>0</v>
      </c>
      <c r="O406" s="112">
        <v>0</v>
      </c>
      <c r="P406" s="112">
        <v>0</v>
      </c>
      <c r="Q406" s="112">
        <v>0</v>
      </c>
      <c r="R406" s="112">
        <v>0</v>
      </c>
      <c r="S406" s="112">
        <v>0</v>
      </c>
      <c r="T406" s="112">
        <v>0</v>
      </c>
      <c r="U406" s="112">
        <v>0</v>
      </c>
      <c r="V406" s="112">
        <v>0</v>
      </c>
      <c r="W406" s="112">
        <v>0</v>
      </c>
    </row>
    <row r="407" spans="1:23">
      <c r="A407" s="112" t="str">
        <v>2520.TW</v>
      </c>
      <c r="B407" s="112">
        <v>4.91</v>
      </c>
      <c r="C407" s="112">
        <v>0.46100000000000002</v>
      </c>
      <c r="D407" s="112">
        <v>10.966469</v>
      </c>
      <c r="E407" s="112">
        <v>0.13661999999999999</v>
      </c>
      <c r="F407" s="112">
        <v>4.3330002999999999E-2</v>
      </c>
      <c r="G407" s="112">
        <v>0.30198999999999998</v>
      </c>
      <c r="H407" s="112">
        <v>0.24573999999999999</v>
      </c>
      <c r="I407" s="112">
        <v>11.323829</v>
      </c>
      <c r="J407" s="112">
        <v>1.5109926</v>
      </c>
      <c r="K407" s="112">
        <v>35.905999999999999</v>
      </c>
      <c r="L407" s="112">
        <v>0</v>
      </c>
      <c r="M407" s="112">
        <v>0</v>
      </c>
      <c r="N407" s="112">
        <v>0</v>
      </c>
      <c r="O407" s="112">
        <v>0</v>
      </c>
      <c r="P407" s="112">
        <v>0</v>
      </c>
      <c r="Q407" s="112">
        <v>0</v>
      </c>
      <c r="R407" s="112">
        <v>0</v>
      </c>
      <c r="S407" s="112">
        <v>0</v>
      </c>
      <c r="T407" s="112">
        <v>0</v>
      </c>
      <c r="U407" s="112">
        <v>0</v>
      </c>
      <c r="V407" s="112">
        <v>0</v>
      </c>
      <c r="W407" s="112">
        <v>0</v>
      </c>
    </row>
    <row r="408" spans="1:23" hidden="1">
      <c r="A408" s="112" t="str">
        <v>2524.TW</v>
      </c>
      <c r="B408" s="112">
        <v>1.57</v>
      </c>
      <c r="C408" s="112">
        <v>0.27100000000000002</v>
      </c>
      <c r="D408" s="112">
        <v>27.732557</v>
      </c>
      <c r="E408" s="112">
        <v>2.5260000000000001E-2</v>
      </c>
      <c r="F408" s="112">
        <v>1.396E-2</v>
      </c>
      <c r="G408" s="112">
        <v>0.50029999999999997</v>
      </c>
      <c r="H408" s="112">
        <v>0.33972999999999998</v>
      </c>
      <c r="I408" s="112">
        <v>30.382166000000002</v>
      </c>
      <c r="J408" s="112">
        <v>0.99397784</v>
      </c>
      <c r="K408" s="112">
        <v>6.9139999999999997</v>
      </c>
      <c r="L408" s="112">
        <v>0</v>
      </c>
      <c r="M408" s="112">
        <v>0</v>
      </c>
      <c r="N408" s="112">
        <v>0</v>
      </c>
      <c r="O408" s="112">
        <v>0</v>
      </c>
      <c r="P408" s="112">
        <v>0</v>
      </c>
      <c r="Q408" s="112">
        <v>0</v>
      </c>
      <c r="R408" s="112">
        <v>0</v>
      </c>
      <c r="S408" s="112">
        <v>0</v>
      </c>
      <c r="T408" s="112">
        <v>0</v>
      </c>
      <c r="U408" s="112">
        <v>0</v>
      </c>
      <c r="V408" s="112">
        <v>0</v>
      </c>
      <c r="W408" s="112">
        <v>0</v>
      </c>
    </row>
    <row r="409" spans="1:23" hidden="1">
      <c r="A409" s="112" t="str">
        <v>2527.TW</v>
      </c>
      <c r="B409" s="112">
        <v>2.63</v>
      </c>
      <c r="C409" s="112">
        <v>0.54200000000000004</v>
      </c>
      <c r="D409" s="112">
        <v>0</v>
      </c>
      <c r="E409" s="112">
        <v>5.2639999999999999E-2</v>
      </c>
      <c r="F409" s="112">
        <v>9.3800010000000007E-3</v>
      </c>
      <c r="G409" s="112">
        <v>0.29163</v>
      </c>
      <c r="H409" s="112">
        <v>7.5130000000000002E-2</v>
      </c>
      <c r="I409" s="112">
        <v>17.832699000000002</v>
      </c>
      <c r="J409" s="112">
        <v>1.0751208999999999</v>
      </c>
      <c r="K409" s="112">
        <v>8.8450000000000006</v>
      </c>
      <c r="L409" s="112">
        <v>0</v>
      </c>
      <c r="M409" s="112">
        <v>0</v>
      </c>
      <c r="N409" s="112">
        <v>0</v>
      </c>
      <c r="O409" s="112">
        <v>0</v>
      </c>
      <c r="P409" s="112">
        <v>0</v>
      </c>
      <c r="Q409" s="112">
        <v>0</v>
      </c>
      <c r="R409" s="112">
        <v>0</v>
      </c>
      <c r="S409" s="112">
        <v>0</v>
      </c>
      <c r="T409" s="112">
        <v>0</v>
      </c>
      <c r="U409" s="112">
        <v>0</v>
      </c>
      <c r="V409" s="112">
        <v>0</v>
      </c>
      <c r="W409" s="112">
        <v>0</v>
      </c>
    </row>
    <row r="410" spans="1:23" hidden="1">
      <c r="A410" s="112" t="str">
        <v>2528.TW</v>
      </c>
      <c r="B410" s="112">
        <v>-0.35</v>
      </c>
      <c r="C410" s="112">
        <v>0.58799999999999997</v>
      </c>
      <c r="D410" s="112">
        <v>0</v>
      </c>
      <c r="E410" s="112">
        <v>4.6210000000000001E-2</v>
      </c>
      <c r="F410" s="112">
        <v>9.6100000000000005E-3</v>
      </c>
      <c r="G410" s="112">
        <v>0.27017000000000002</v>
      </c>
      <c r="H410" s="112">
        <v>-290.88776000000001</v>
      </c>
      <c r="I410" s="112">
        <v>0</v>
      </c>
      <c r="J410" s="112">
        <v>3.7899965999999998</v>
      </c>
      <c r="K410" s="112">
        <v>4.8680000000000003</v>
      </c>
      <c r="L410" s="112">
        <v>0</v>
      </c>
      <c r="M410" s="112">
        <v>0</v>
      </c>
      <c r="N410" s="112">
        <v>0</v>
      </c>
      <c r="O410" s="112">
        <v>0</v>
      </c>
      <c r="P410" s="112">
        <v>0</v>
      </c>
      <c r="Q410" s="112">
        <v>0</v>
      </c>
      <c r="R410" s="112">
        <v>0</v>
      </c>
      <c r="S410" s="112">
        <v>0</v>
      </c>
      <c r="T410" s="112">
        <v>0</v>
      </c>
      <c r="U410" s="112">
        <v>0</v>
      </c>
      <c r="V410" s="112">
        <v>0</v>
      </c>
      <c r="W410" s="112">
        <v>0</v>
      </c>
    </row>
    <row r="411" spans="1:23" hidden="1">
      <c r="A411" s="112" t="str">
        <v>2530.TW</v>
      </c>
      <c r="B411" s="112">
        <v>0.85</v>
      </c>
      <c r="C411" s="112">
        <v>0.13300000000000001</v>
      </c>
      <c r="D411" s="112">
        <v>0</v>
      </c>
      <c r="E411" s="112">
        <v>4.7519997000000001E-2</v>
      </c>
      <c r="F411" s="112">
        <v>1.8360000000000001E-2</v>
      </c>
      <c r="G411" s="112">
        <v>0.43660998000000001</v>
      </c>
      <c r="H411" s="112">
        <v>0.36183998000000001</v>
      </c>
      <c r="I411" s="112">
        <v>55.352939999999997</v>
      </c>
      <c r="J411" s="112">
        <v>3.7836750000000001</v>
      </c>
      <c r="K411" s="112">
        <v>2.323</v>
      </c>
      <c r="L411" s="112">
        <v>0</v>
      </c>
      <c r="M411" s="112">
        <v>0</v>
      </c>
      <c r="N411" s="112">
        <v>0</v>
      </c>
      <c r="O411" s="112">
        <v>0</v>
      </c>
      <c r="P411" s="112">
        <v>0</v>
      </c>
      <c r="Q411" s="112">
        <v>0</v>
      </c>
      <c r="R411" s="112">
        <v>0</v>
      </c>
      <c r="S411" s="112">
        <v>0</v>
      </c>
      <c r="T411" s="112">
        <v>0</v>
      </c>
      <c r="U411" s="112">
        <v>0</v>
      </c>
      <c r="V411" s="112">
        <v>0</v>
      </c>
      <c r="W411" s="112">
        <v>0</v>
      </c>
    </row>
    <row r="412" spans="1:23" hidden="1">
      <c r="A412" s="112" t="str">
        <v>2534.TW</v>
      </c>
      <c r="B412" s="112">
        <v>0.46</v>
      </c>
      <c r="C412" s="112">
        <v>0.46899999999999997</v>
      </c>
      <c r="D412" s="112">
        <v>5.0590552999999998</v>
      </c>
      <c r="E412" s="112">
        <v>3.5180000000000003E-2</v>
      </c>
      <c r="F412" s="112">
        <v>1.342E-2</v>
      </c>
      <c r="G412" s="112">
        <v>0.45082</v>
      </c>
      <c r="H412" s="112">
        <v>0.33450999999999997</v>
      </c>
      <c r="I412" s="112">
        <v>55.869563999999997</v>
      </c>
      <c r="J412" s="112">
        <v>0.82777727000000001</v>
      </c>
      <c r="K412" s="112">
        <v>5.3979999999999997</v>
      </c>
      <c r="L412" s="112">
        <v>0</v>
      </c>
      <c r="M412" s="112">
        <v>0</v>
      </c>
      <c r="N412" s="112">
        <v>0</v>
      </c>
      <c r="O412" s="112">
        <v>0</v>
      </c>
      <c r="P412" s="112">
        <v>0</v>
      </c>
      <c r="Q412" s="112">
        <v>0</v>
      </c>
      <c r="R412" s="112">
        <v>0</v>
      </c>
      <c r="S412" s="112">
        <v>0</v>
      </c>
      <c r="T412" s="112">
        <v>0</v>
      </c>
      <c r="U412" s="112">
        <v>0</v>
      </c>
      <c r="V412" s="112">
        <v>0</v>
      </c>
      <c r="W412" s="112">
        <v>0</v>
      </c>
    </row>
    <row r="413" spans="1:23" hidden="1">
      <c r="A413" s="112" t="str">
        <v>2535.TW</v>
      </c>
      <c r="B413" s="112">
        <v>3.83</v>
      </c>
      <c r="C413" s="112">
        <v>0</v>
      </c>
      <c r="D413" s="112">
        <v>0</v>
      </c>
      <c r="E413" s="112">
        <v>0.12737999999999999</v>
      </c>
      <c r="F413" s="112">
        <v>2.9049999999999999E-2</v>
      </c>
      <c r="G413" s="112">
        <v>0.10872999999999999</v>
      </c>
      <c r="H413" s="112">
        <v>1.6830000000000001E-2</v>
      </c>
      <c r="I413" s="112">
        <v>13.733682</v>
      </c>
      <c r="J413" s="112">
        <v>1.6104833999999999</v>
      </c>
      <c r="K413" s="112">
        <v>49.591999999999999</v>
      </c>
      <c r="L413" s="112">
        <v>0</v>
      </c>
      <c r="M413" s="112">
        <v>0</v>
      </c>
      <c r="N413" s="112">
        <v>0</v>
      </c>
      <c r="O413" s="112">
        <v>0</v>
      </c>
      <c r="P413" s="112">
        <v>0</v>
      </c>
      <c r="Q413" s="112">
        <v>0</v>
      </c>
      <c r="R413" s="112">
        <v>0</v>
      </c>
      <c r="S413" s="112">
        <v>0</v>
      </c>
      <c r="T413" s="112">
        <v>0</v>
      </c>
      <c r="U413" s="112">
        <v>0</v>
      </c>
      <c r="V413" s="112">
        <v>0</v>
      </c>
      <c r="W413" s="112">
        <v>0</v>
      </c>
    </row>
    <row r="414" spans="1:23">
      <c r="A414" s="112" t="str">
        <v>2536.TW</v>
      </c>
      <c r="B414" s="112">
        <v>0.95</v>
      </c>
      <c r="C414" s="112">
        <v>0.36599999999999999</v>
      </c>
      <c r="D414" s="112">
        <v>26.183206999999999</v>
      </c>
      <c r="E414" s="112">
        <v>1.789E-2</v>
      </c>
      <c r="F414" s="112">
        <v>1.0299999000000001E-2</v>
      </c>
      <c r="G414" s="112">
        <v>0.28105999999999998</v>
      </c>
      <c r="H414" s="112">
        <v>0.21010999999999999</v>
      </c>
      <c r="I414" s="112">
        <v>36.105263000000001</v>
      </c>
      <c r="J414" s="112">
        <v>0.97346383000000003</v>
      </c>
      <c r="K414" s="112">
        <v>9.7149999999999999</v>
      </c>
      <c r="L414" s="112">
        <v>0</v>
      </c>
      <c r="M414" s="112">
        <v>0</v>
      </c>
      <c r="N414" s="112">
        <v>0</v>
      </c>
      <c r="O414" s="112">
        <v>0</v>
      </c>
      <c r="P414" s="112">
        <v>0</v>
      </c>
      <c r="Q414" s="112">
        <v>0</v>
      </c>
      <c r="R414" s="112">
        <v>0</v>
      </c>
      <c r="S414" s="112">
        <v>0</v>
      </c>
      <c r="T414" s="112">
        <v>0</v>
      </c>
      <c r="U414" s="112">
        <v>0</v>
      </c>
      <c r="V414" s="112">
        <v>0</v>
      </c>
      <c r="W414" s="112">
        <v>0</v>
      </c>
    </row>
    <row r="415" spans="1:23" hidden="1">
      <c r="A415" s="112" t="str">
        <v>2537.TW</v>
      </c>
      <c r="B415" s="112">
        <v>-0.02</v>
      </c>
      <c r="C415" s="112">
        <v>0.52600000000000002</v>
      </c>
      <c r="D415" s="112">
        <v>0</v>
      </c>
      <c r="E415" s="112">
        <v>-1.465E-2</v>
      </c>
      <c r="F415" s="112">
        <v>1.5100000000000001E-3</v>
      </c>
      <c r="G415" s="112">
        <v>0.26523999999999998</v>
      </c>
      <c r="H415" s="112">
        <v>5.8319996999999998E-2</v>
      </c>
      <c r="I415" s="112">
        <v>0</v>
      </c>
      <c r="J415" s="112">
        <v>1.2574673000000001</v>
      </c>
      <c r="K415" s="112">
        <v>1.8160000000000001</v>
      </c>
      <c r="L415" s="112">
        <v>0</v>
      </c>
      <c r="M415" s="112">
        <v>0</v>
      </c>
      <c r="N415" s="112">
        <v>0</v>
      </c>
      <c r="O415" s="112">
        <v>0</v>
      </c>
      <c r="P415" s="112">
        <v>0</v>
      </c>
      <c r="Q415" s="112">
        <v>0</v>
      </c>
      <c r="R415" s="112">
        <v>0</v>
      </c>
      <c r="S415" s="112">
        <v>0</v>
      </c>
      <c r="T415" s="112">
        <v>0</v>
      </c>
      <c r="U415" s="112">
        <v>0</v>
      </c>
      <c r="V415" s="112">
        <v>0</v>
      </c>
      <c r="W415" s="112">
        <v>0</v>
      </c>
    </row>
    <row r="416" spans="1:23" hidden="1">
      <c r="A416" s="112" t="str">
        <v>2538.TW</v>
      </c>
      <c r="B416" s="112">
        <v>-0.2</v>
      </c>
      <c r="C416" s="112">
        <v>0.432</v>
      </c>
      <c r="D416" s="112">
        <v>0</v>
      </c>
      <c r="E416" s="112">
        <v>0.26485002000000002</v>
      </c>
      <c r="F416" s="112">
        <v>1.2099999999999999E-3</v>
      </c>
      <c r="G416" s="112">
        <v>0.71636003000000004</v>
      </c>
      <c r="H416" s="112">
        <v>0.42152000000000001</v>
      </c>
      <c r="I416" s="112">
        <v>0</v>
      </c>
      <c r="J416" s="112">
        <v>1.2720513</v>
      </c>
      <c r="K416" s="112">
        <v>0.85799999999999998</v>
      </c>
      <c r="L416" s="112">
        <v>0</v>
      </c>
      <c r="M416" s="112">
        <v>0</v>
      </c>
      <c r="N416" s="112">
        <v>0</v>
      </c>
      <c r="O416" s="112">
        <v>0</v>
      </c>
      <c r="P416" s="112">
        <v>0</v>
      </c>
      <c r="Q416" s="112">
        <v>0</v>
      </c>
      <c r="R416" s="112">
        <v>0</v>
      </c>
      <c r="S416" s="112">
        <v>0</v>
      </c>
      <c r="T416" s="112">
        <v>0</v>
      </c>
      <c r="U416" s="112">
        <v>0</v>
      </c>
      <c r="V416" s="112">
        <v>0</v>
      </c>
      <c r="W416" s="112">
        <v>0</v>
      </c>
    </row>
    <row r="417" spans="1:23" hidden="1">
      <c r="A417" s="112" t="str">
        <v>2539.TW</v>
      </c>
      <c r="B417" s="112">
        <v>2.15</v>
      </c>
      <c r="C417" s="112">
        <v>0.24</v>
      </c>
      <c r="D417" s="112">
        <v>0</v>
      </c>
      <c r="E417" s="112">
        <v>0.17603000999999999</v>
      </c>
      <c r="F417" s="112">
        <v>6.6689999999999999E-2</v>
      </c>
      <c r="G417" s="112">
        <v>0.45766996999999998</v>
      </c>
      <c r="H417" s="112">
        <v>0.44476001999999998</v>
      </c>
      <c r="I417" s="112">
        <v>32.465114999999997</v>
      </c>
      <c r="J417" s="112">
        <v>5.0723060000000002</v>
      </c>
      <c r="K417" s="112">
        <v>8.2579999999999991</v>
      </c>
      <c r="L417" s="112">
        <v>0</v>
      </c>
      <c r="M417" s="112">
        <v>0</v>
      </c>
      <c r="N417" s="112">
        <v>0</v>
      </c>
      <c r="O417" s="112">
        <v>0</v>
      </c>
      <c r="P417" s="112">
        <v>0</v>
      </c>
      <c r="Q417" s="112">
        <v>0</v>
      </c>
      <c r="R417" s="112">
        <v>0</v>
      </c>
      <c r="S417" s="112">
        <v>0</v>
      </c>
      <c r="T417" s="112">
        <v>0</v>
      </c>
      <c r="U417" s="112">
        <v>0</v>
      </c>
      <c r="V417" s="112">
        <v>0</v>
      </c>
      <c r="W417" s="112">
        <v>0</v>
      </c>
    </row>
    <row r="418" spans="1:23" hidden="1">
      <c r="A418" s="112" t="str">
        <v>2540.TW</v>
      </c>
      <c r="B418" s="112">
        <v>5.03</v>
      </c>
      <c r="C418" s="112">
        <v>0</v>
      </c>
      <c r="D418" s="112">
        <v>0</v>
      </c>
      <c r="E418" s="112">
        <v>0.20108000000000001</v>
      </c>
      <c r="F418" s="112">
        <v>5.4229997000000002E-2</v>
      </c>
      <c r="G418" s="112">
        <v>0.45193001999999999</v>
      </c>
      <c r="H418" s="112">
        <v>0.39712003000000001</v>
      </c>
      <c r="I418" s="112">
        <v>30.318090000000002</v>
      </c>
      <c r="J418" s="112">
        <v>5.1722970000000004</v>
      </c>
      <c r="K418" s="112">
        <v>22.745000000000001</v>
      </c>
      <c r="L418" s="112">
        <v>0</v>
      </c>
      <c r="M418" s="112">
        <v>0</v>
      </c>
      <c r="N418" s="112">
        <v>0</v>
      </c>
      <c r="O418" s="112">
        <v>0</v>
      </c>
      <c r="P418" s="112">
        <v>0</v>
      </c>
      <c r="Q418" s="112">
        <v>0</v>
      </c>
      <c r="R418" s="112">
        <v>0</v>
      </c>
      <c r="S418" s="112">
        <v>0</v>
      </c>
      <c r="T418" s="112">
        <v>0</v>
      </c>
      <c r="U418" s="112">
        <v>0</v>
      </c>
      <c r="V418" s="112">
        <v>0</v>
      </c>
      <c r="W418" s="112">
        <v>0</v>
      </c>
    </row>
    <row r="419" spans="1:23">
      <c r="A419" s="112" t="str">
        <v>2542.TW</v>
      </c>
      <c r="B419" s="112">
        <v>1.0900000000000001</v>
      </c>
      <c r="C419" s="112">
        <v>0</v>
      </c>
      <c r="D419" s="112">
        <v>10.266203000000001</v>
      </c>
      <c r="E419" s="112">
        <v>0.14940999999999999</v>
      </c>
      <c r="F419" s="112">
        <v>2.8590000000000001E-2</v>
      </c>
      <c r="G419" s="112">
        <v>0.34959000000000001</v>
      </c>
      <c r="H419" s="112">
        <v>0.18902000999999999</v>
      </c>
      <c r="I419" s="112">
        <v>40.688071999999998</v>
      </c>
      <c r="J419" s="112">
        <v>1.7789811</v>
      </c>
      <c r="K419" s="112">
        <v>21.922999999999998</v>
      </c>
      <c r="L419" s="112">
        <v>0</v>
      </c>
      <c r="M419" s="112">
        <v>0</v>
      </c>
      <c r="N419" s="112">
        <v>0</v>
      </c>
      <c r="O419" s="112">
        <v>0</v>
      </c>
      <c r="P419" s="112">
        <v>0</v>
      </c>
      <c r="Q419" s="112">
        <v>0</v>
      </c>
      <c r="R419" s="112">
        <v>0</v>
      </c>
      <c r="S419" s="112">
        <v>0</v>
      </c>
      <c r="T419" s="112">
        <v>0</v>
      </c>
      <c r="U419" s="112">
        <v>0</v>
      </c>
      <c r="V419" s="112">
        <v>0</v>
      </c>
      <c r="W419" s="112">
        <v>0</v>
      </c>
    </row>
    <row r="420" spans="1:23">
      <c r="A420" s="112" t="str">
        <v>2543.TW</v>
      </c>
      <c r="B420" s="112">
        <v>2.4500000000000002</v>
      </c>
      <c r="C420" s="112">
        <v>0.41299999999999998</v>
      </c>
      <c r="D420" s="112">
        <v>0</v>
      </c>
      <c r="E420" s="112">
        <v>0.19003001</v>
      </c>
      <c r="F420" s="112">
        <v>3.3619999999999997E-2</v>
      </c>
      <c r="G420" s="112">
        <v>8.9449994000000005E-2</v>
      </c>
      <c r="H420" s="112">
        <v>9.5759999999999998E-2</v>
      </c>
      <c r="I420" s="112">
        <v>22.408162999999998</v>
      </c>
      <c r="J420" s="112">
        <v>4.2961105999999996</v>
      </c>
      <c r="K420" s="112">
        <v>47.476999999999997</v>
      </c>
      <c r="L420" s="112">
        <v>0</v>
      </c>
      <c r="M420" s="112">
        <v>0</v>
      </c>
      <c r="N420" s="112">
        <v>0</v>
      </c>
      <c r="O420" s="112">
        <v>0</v>
      </c>
      <c r="P420" s="112">
        <v>0</v>
      </c>
      <c r="Q420" s="112">
        <v>0</v>
      </c>
      <c r="R420" s="112">
        <v>0</v>
      </c>
      <c r="S420" s="112">
        <v>0</v>
      </c>
      <c r="T420" s="112">
        <v>0</v>
      </c>
      <c r="U420" s="112">
        <v>0</v>
      </c>
      <c r="V420" s="112">
        <v>0</v>
      </c>
      <c r="W420" s="112">
        <v>0</v>
      </c>
    </row>
    <row r="421" spans="1:23">
      <c r="A421" s="112" t="str">
        <v>2545.TW</v>
      </c>
      <c r="B421" s="112">
        <v>4.32</v>
      </c>
      <c r="C421" s="112">
        <v>0.52500000000000002</v>
      </c>
      <c r="D421" s="112">
        <v>0</v>
      </c>
      <c r="E421" s="112">
        <v>6.4259999999999998E-2</v>
      </c>
      <c r="F421" s="112">
        <v>1.4970000000000001E-2</v>
      </c>
      <c r="G421" s="112">
        <v>0.41059000000000001</v>
      </c>
      <c r="H421" s="112">
        <v>0.37852000000000002</v>
      </c>
      <c r="I421" s="112">
        <v>13.518518</v>
      </c>
      <c r="J421" s="112">
        <v>1.6669046000000001</v>
      </c>
      <c r="K421" s="112">
        <v>14.481</v>
      </c>
      <c r="L421" s="112">
        <v>0</v>
      </c>
      <c r="M421" s="112">
        <v>0</v>
      </c>
      <c r="N421" s="112">
        <v>0</v>
      </c>
      <c r="O421" s="112">
        <v>0</v>
      </c>
      <c r="P421" s="112">
        <v>0</v>
      </c>
      <c r="Q421" s="112">
        <v>0</v>
      </c>
      <c r="R421" s="112">
        <v>0</v>
      </c>
      <c r="S421" s="112">
        <v>0</v>
      </c>
      <c r="T421" s="112">
        <v>0</v>
      </c>
      <c r="U421" s="112">
        <v>0</v>
      </c>
      <c r="V421" s="112">
        <v>0</v>
      </c>
      <c r="W421" s="112">
        <v>0</v>
      </c>
    </row>
    <row r="422" spans="1:23" hidden="1">
      <c r="A422" s="112" t="str">
        <v>2546.TW</v>
      </c>
      <c r="B422" s="112">
        <v>9.52</v>
      </c>
      <c r="C422" s="112">
        <v>0</v>
      </c>
      <c r="D422" s="112">
        <v>21.017697999999999</v>
      </c>
      <c r="E422" s="112">
        <v>0.21365998999999999</v>
      </c>
      <c r="F422" s="112">
        <v>5.8730002000000003E-2</v>
      </c>
      <c r="G422" s="112">
        <v>0.10298</v>
      </c>
      <c r="H422" s="112">
        <v>4.4249999999999998E-2</v>
      </c>
      <c r="I422" s="112">
        <v>9.9789914999999993</v>
      </c>
      <c r="J422" s="112">
        <v>2.5506096</v>
      </c>
      <c r="K422" s="112">
        <v>116.194</v>
      </c>
      <c r="L422" s="112">
        <v>0</v>
      </c>
      <c r="M422" s="112">
        <v>0</v>
      </c>
      <c r="N422" s="112">
        <v>0</v>
      </c>
      <c r="O422" s="112">
        <v>0</v>
      </c>
      <c r="P422" s="112">
        <v>0</v>
      </c>
      <c r="Q422" s="112">
        <v>0</v>
      </c>
      <c r="R422" s="112">
        <v>0</v>
      </c>
      <c r="S422" s="112">
        <v>0</v>
      </c>
      <c r="T422" s="112">
        <v>0</v>
      </c>
      <c r="U422" s="112">
        <v>0</v>
      </c>
      <c r="V422" s="112">
        <v>0</v>
      </c>
      <c r="W422" s="112">
        <v>0</v>
      </c>
    </row>
    <row r="423" spans="1:23" hidden="1">
      <c r="A423" s="112" t="str">
        <v>2547.TW</v>
      </c>
      <c r="B423" s="112">
        <v>-0.11</v>
      </c>
      <c r="C423" s="112">
        <v>0</v>
      </c>
      <c r="D423" s="112">
        <v>0</v>
      </c>
      <c r="E423" s="112">
        <v>-8.8000000000000003E-4</v>
      </c>
      <c r="F423" s="112">
        <v>1.1599999999999999E-2</v>
      </c>
      <c r="G423" s="112">
        <v>0.39062999999999998</v>
      </c>
      <c r="H423" s="112">
        <v>0.12856999999999999</v>
      </c>
      <c r="I423" s="112">
        <v>0</v>
      </c>
      <c r="J423" s="112">
        <v>0.81070750000000003</v>
      </c>
      <c r="K423" s="112">
        <v>8.8529999999999998</v>
      </c>
      <c r="L423" s="112">
        <v>0</v>
      </c>
      <c r="M423" s="112">
        <v>0</v>
      </c>
      <c r="N423" s="112">
        <v>0</v>
      </c>
      <c r="O423" s="112">
        <v>0</v>
      </c>
      <c r="P423" s="112">
        <v>0</v>
      </c>
      <c r="Q423" s="112">
        <v>0</v>
      </c>
      <c r="R423" s="112">
        <v>0</v>
      </c>
      <c r="S423" s="112">
        <v>0</v>
      </c>
      <c r="T423" s="112">
        <v>0</v>
      </c>
      <c r="U423" s="112">
        <v>0</v>
      </c>
      <c r="V423" s="112">
        <v>0</v>
      </c>
      <c r="W423" s="112">
        <v>0</v>
      </c>
    </row>
    <row r="424" spans="1:23" hidden="1">
      <c r="A424" s="112" t="str">
        <v>2548.TW</v>
      </c>
      <c r="B424" s="112">
        <v>8.33</v>
      </c>
      <c r="C424" s="112">
        <v>0</v>
      </c>
      <c r="D424" s="112">
        <v>15.3210125</v>
      </c>
      <c r="E424" s="112">
        <v>0.11848</v>
      </c>
      <c r="F424" s="112">
        <v>4.0900002999999997E-2</v>
      </c>
      <c r="G424" s="112">
        <v>0.31089001999999999</v>
      </c>
      <c r="H424" s="112">
        <v>-10.400359999999999</v>
      </c>
      <c r="I424" s="112">
        <v>18.907561999999999</v>
      </c>
      <c r="J424" s="112">
        <v>2.3536619999999999</v>
      </c>
      <c r="K424" s="112">
        <v>40.067</v>
      </c>
      <c r="L424" s="112">
        <v>0</v>
      </c>
      <c r="M424" s="112">
        <v>0</v>
      </c>
      <c r="N424" s="112">
        <v>0</v>
      </c>
      <c r="O424" s="112">
        <v>0</v>
      </c>
      <c r="P424" s="112">
        <v>0</v>
      </c>
      <c r="Q424" s="112">
        <v>0</v>
      </c>
      <c r="R424" s="112">
        <v>0</v>
      </c>
      <c r="S424" s="112">
        <v>0</v>
      </c>
      <c r="T424" s="112">
        <v>0</v>
      </c>
      <c r="U424" s="112">
        <v>0</v>
      </c>
      <c r="V424" s="112">
        <v>0</v>
      </c>
      <c r="W424" s="112">
        <v>0</v>
      </c>
    </row>
    <row r="425" spans="1:23" hidden="1">
      <c r="A425" s="112" t="str">
        <v>2597.TW</v>
      </c>
      <c r="B425" s="112">
        <v>11.14</v>
      </c>
      <c r="C425" s="112">
        <v>0.56699999999999995</v>
      </c>
      <c r="D425" s="112">
        <v>0</v>
      </c>
      <c r="E425" s="112">
        <v>0.25230999999999998</v>
      </c>
      <c r="F425" s="112">
        <v>6.9250000000000006E-2</v>
      </c>
      <c r="G425" s="112">
        <v>0.15506</v>
      </c>
      <c r="H425" s="112">
        <v>0.14850000999999999</v>
      </c>
      <c r="I425" s="112">
        <v>15.709156</v>
      </c>
      <c r="J425" s="112">
        <v>5.0031447</v>
      </c>
      <c r="K425" s="112">
        <v>120.748</v>
      </c>
      <c r="L425" s="112">
        <v>0</v>
      </c>
      <c r="M425" s="112">
        <v>0</v>
      </c>
      <c r="N425" s="112">
        <v>0</v>
      </c>
      <c r="O425" s="112">
        <v>0</v>
      </c>
      <c r="P425" s="112">
        <v>0</v>
      </c>
      <c r="Q425" s="112">
        <v>0</v>
      </c>
      <c r="R425" s="112">
        <v>0</v>
      </c>
      <c r="S425" s="112">
        <v>0</v>
      </c>
      <c r="T425" s="112">
        <v>0</v>
      </c>
      <c r="U425" s="112">
        <v>0</v>
      </c>
      <c r="V425" s="112">
        <v>0</v>
      </c>
      <c r="W425" s="112">
        <v>0</v>
      </c>
    </row>
    <row r="426" spans="1:23" hidden="1">
      <c r="A426" s="112" t="str">
        <v>2601.TW</v>
      </c>
      <c r="B426" s="112">
        <v>-2.17</v>
      </c>
      <c r="C426" s="112">
        <v>0</v>
      </c>
      <c r="D426" s="112">
        <v>0</v>
      </c>
      <c r="E426" s="112">
        <v>-0.21682999999999999</v>
      </c>
      <c r="F426" s="112">
        <v>-8.0900009999999994E-3</v>
      </c>
      <c r="G426" s="112">
        <v>0.64827000000000001</v>
      </c>
      <c r="H426" s="112">
        <v>6.5210000000000004E-2</v>
      </c>
      <c r="I426" s="112">
        <v>0</v>
      </c>
      <c r="J426" s="112">
        <v>0.76568020000000003</v>
      </c>
      <c r="K426" s="112">
        <v>6.306</v>
      </c>
      <c r="L426" s="112">
        <v>0</v>
      </c>
      <c r="M426" s="112">
        <v>0</v>
      </c>
      <c r="N426" s="112">
        <v>0</v>
      </c>
      <c r="O426" s="112">
        <v>0</v>
      </c>
      <c r="P426" s="112">
        <v>0</v>
      </c>
      <c r="Q426" s="112">
        <v>0</v>
      </c>
      <c r="R426" s="112">
        <v>0</v>
      </c>
      <c r="S426" s="112">
        <v>0</v>
      </c>
      <c r="T426" s="112">
        <v>0</v>
      </c>
      <c r="U426" s="112">
        <v>0</v>
      </c>
      <c r="V426" s="112">
        <v>0</v>
      </c>
      <c r="W426" s="112">
        <v>0</v>
      </c>
    </row>
    <row r="427" spans="1:23" hidden="1">
      <c r="A427" s="112" t="str">
        <v>2603.TW</v>
      </c>
      <c r="B427" s="112">
        <v>22.14</v>
      </c>
      <c r="C427" s="112">
        <v>1.5649999999999999</v>
      </c>
      <c r="D427" s="112">
        <v>21.569595</v>
      </c>
      <c r="E427" s="112">
        <v>9.5079999999999998E-2</v>
      </c>
      <c r="F427" s="112">
        <v>2.7720000000000002E-2</v>
      </c>
      <c r="G427" s="112">
        <v>0.18107999999999999</v>
      </c>
      <c r="H427" s="112">
        <v>0.16763</v>
      </c>
      <c r="I427" s="112">
        <v>9.8690160000000002</v>
      </c>
      <c r="J427" s="112">
        <v>0.99239239999999995</v>
      </c>
      <c r="K427" s="112">
        <v>140.75299999999999</v>
      </c>
      <c r="L427" s="112">
        <v>0</v>
      </c>
      <c r="M427" s="112">
        <v>0</v>
      </c>
      <c r="N427" s="112">
        <v>0</v>
      </c>
      <c r="O427" s="112">
        <v>0</v>
      </c>
      <c r="P427" s="112">
        <v>0</v>
      </c>
      <c r="Q427" s="112">
        <v>0</v>
      </c>
      <c r="R427" s="112">
        <v>0</v>
      </c>
      <c r="S427" s="112">
        <v>0</v>
      </c>
      <c r="T427" s="112">
        <v>0</v>
      </c>
      <c r="U427" s="112">
        <v>0</v>
      </c>
      <c r="V427" s="112">
        <v>0</v>
      </c>
      <c r="W427" s="112">
        <v>0</v>
      </c>
    </row>
    <row r="428" spans="1:23">
      <c r="A428" s="112" t="str">
        <v>2605.TW</v>
      </c>
      <c r="B428" s="112">
        <v>1.1299999999999999</v>
      </c>
      <c r="C428" s="112">
        <v>0</v>
      </c>
      <c r="D428" s="112">
        <v>15.862069</v>
      </c>
      <c r="E428" s="112">
        <v>4.4159996999999999E-2</v>
      </c>
      <c r="F428" s="112">
        <v>2.0230000000000001E-2</v>
      </c>
      <c r="G428" s="112">
        <v>0.23093</v>
      </c>
      <c r="H428" s="112">
        <v>0.27677000000000002</v>
      </c>
      <c r="I428" s="112">
        <v>28.495577000000001</v>
      </c>
      <c r="J428" s="112">
        <v>1.142695</v>
      </c>
      <c r="K428" s="112">
        <v>7.4809999999999999</v>
      </c>
      <c r="L428" s="112">
        <v>0</v>
      </c>
      <c r="M428" s="112">
        <v>0</v>
      </c>
      <c r="N428" s="112">
        <v>0</v>
      </c>
      <c r="O428" s="112">
        <v>0</v>
      </c>
      <c r="P428" s="112">
        <v>0</v>
      </c>
      <c r="Q428" s="112">
        <v>0</v>
      </c>
      <c r="R428" s="112">
        <v>0</v>
      </c>
      <c r="S428" s="112">
        <v>0</v>
      </c>
      <c r="T428" s="112">
        <v>0</v>
      </c>
      <c r="U428" s="112">
        <v>0</v>
      </c>
      <c r="V428" s="112">
        <v>0</v>
      </c>
      <c r="W428" s="112">
        <v>0</v>
      </c>
    </row>
    <row r="429" spans="1:23" hidden="1">
      <c r="A429" s="112" t="str">
        <v>2606.TW</v>
      </c>
      <c r="B429" s="112">
        <v>3.82</v>
      </c>
      <c r="C429" s="112">
        <v>0.871</v>
      </c>
      <c r="D429" s="112">
        <v>15.251256</v>
      </c>
      <c r="E429" s="112">
        <v>0.08</v>
      </c>
      <c r="F429" s="112">
        <v>2.155E-2</v>
      </c>
      <c r="G429" s="112">
        <v>0.23527001</v>
      </c>
      <c r="H429" s="112">
        <v>0.24379998</v>
      </c>
      <c r="I429" s="112">
        <v>15.890053</v>
      </c>
      <c r="J429" s="112">
        <v>1.5221807999999999</v>
      </c>
      <c r="K429" s="112">
        <v>17.010999999999999</v>
      </c>
      <c r="L429" s="112">
        <v>0</v>
      </c>
      <c r="M429" s="112">
        <v>0</v>
      </c>
      <c r="N429" s="112">
        <v>0</v>
      </c>
      <c r="O429" s="112">
        <v>0</v>
      </c>
      <c r="P429" s="112">
        <v>0</v>
      </c>
      <c r="Q429" s="112">
        <v>0</v>
      </c>
      <c r="R429" s="112">
        <v>0</v>
      </c>
      <c r="S429" s="112">
        <v>0</v>
      </c>
      <c r="T429" s="112">
        <v>0</v>
      </c>
      <c r="U429" s="112">
        <v>0</v>
      </c>
      <c r="V429" s="112">
        <v>0</v>
      </c>
      <c r="W429" s="112">
        <v>0</v>
      </c>
    </row>
    <row r="430" spans="1:23">
      <c r="A430" s="112" t="str">
        <v>2607.TW</v>
      </c>
      <c r="B430" s="112">
        <v>2.66</v>
      </c>
      <c r="C430" s="112">
        <v>0.625</v>
      </c>
      <c r="D430" s="112">
        <v>0</v>
      </c>
      <c r="E430" s="112">
        <v>9.182999E-2</v>
      </c>
      <c r="F430" s="112">
        <v>3.8120000000000001E-2</v>
      </c>
      <c r="G430" s="112">
        <v>0.24962999</v>
      </c>
      <c r="H430" s="112">
        <v>0.16016</v>
      </c>
      <c r="I430" s="112">
        <v>12.800751</v>
      </c>
      <c r="J430" s="112">
        <v>1.1509988</v>
      </c>
      <c r="K430" s="112">
        <v>15.363</v>
      </c>
      <c r="L430" s="112">
        <v>0</v>
      </c>
      <c r="M430" s="112">
        <v>0</v>
      </c>
      <c r="N430" s="112">
        <v>0</v>
      </c>
      <c r="O430" s="112">
        <v>0</v>
      </c>
      <c r="P430" s="112">
        <v>0</v>
      </c>
      <c r="Q430" s="112">
        <v>0</v>
      </c>
      <c r="R430" s="112">
        <v>0</v>
      </c>
      <c r="S430" s="112">
        <v>0</v>
      </c>
      <c r="T430" s="112">
        <v>0</v>
      </c>
      <c r="U430" s="112">
        <v>0</v>
      </c>
      <c r="V430" s="112">
        <v>0</v>
      </c>
      <c r="W430" s="112">
        <v>0</v>
      </c>
    </row>
    <row r="431" spans="1:23" hidden="1">
      <c r="A431" s="112" t="str">
        <v>2608.TW</v>
      </c>
      <c r="B431" s="112">
        <v>3.65</v>
      </c>
      <c r="C431" s="112">
        <v>0.50800000000000001</v>
      </c>
      <c r="D431" s="112">
        <v>19.372198000000001</v>
      </c>
      <c r="E431" s="112">
        <v>0.14534000999999999</v>
      </c>
      <c r="F431" s="112">
        <v>3.8949999999999999E-2</v>
      </c>
      <c r="G431" s="112">
        <v>0.18176001</v>
      </c>
      <c r="H431" s="112">
        <v>0.13517000000000001</v>
      </c>
      <c r="I431" s="112">
        <v>11.835616</v>
      </c>
      <c r="J431" s="112">
        <v>1.625894</v>
      </c>
      <c r="K431" s="112">
        <v>25.765999999999998</v>
      </c>
      <c r="L431" s="112">
        <v>0</v>
      </c>
      <c r="M431" s="112">
        <v>0</v>
      </c>
      <c r="N431" s="112">
        <v>0</v>
      </c>
      <c r="O431" s="112">
        <v>0</v>
      </c>
      <c r="P431" s="112">
        <v>0</v>
      </c>
      <c r="Q431" s="112">
        <v>0</v>
      </c>
      <c r="R431" s="112">
        <v>0</v>
      </c>
      <c r="S431" s="112">
        <v>0</v>
      </c>
      <c r="T431" s="112">
        <v>0</v>
      </c>
      <c r="U431" s="112">
        <v>0</v>
      </c>
      <c r="V431" s="112">
        <v>0</v>
      </c>
      <c r="W431" s="112">
        <v>0</v>
      </c>
    </row>
    <row r="432" spans="1:23" hidden="1">
      <c r="A432" s="112" t="str">
        <v>2609.TW</v>
      </c>
      <c r="B432" s="112">
        <v>3.08</v>
      </c>
      <c r="C432" s="112">
        <v>1.667</v>
      </c>
      <c r="D432" s="112">
        <v>57.194243999999998</v>
      </c>
      <c r="E432" s="112">
        <v>3.4730002000000003E-2</v>
      </c>
      <c r="F432" s="112">
        <v>6.3800000000000003E-3</v>
      </c>
      <c r="G432" s="112">
        <v>8.7519996000000003E-2</v>
      </c>
      <c r="H432" s="112">
        <v>0.17889999000000001</v>
      </c>
      <c r="I432" s="112">
        <v>25.811689999999999</v>
      </c>
      <c r="J432" s="112">
        <v>0.95727779999999996</v>
      </c>
      <c r="K432" s="112">
        <v>42.23</v>
      </c>
      <c r="L432" s="112">
        <v>0</v>
      </c>
      <c r="M432" s="112">
        <v>0</v>
      </c>
      <c r="N432" s="112">
        <v>0</v>
      </c>
      <c r="O432" s="112">
        <v>0</v>
      </c>
      <c r="P432" s="112">
        <v>0</v>
      </c>
      <c r="Q432" s="112">
        <v>0</v>
      </c>
      <c r="R432" s="112">
        <v>0</v>
      </c>
      <c r="S432" s="112">
        <v>0</v>
      </c>
      <c r="T432" s="112">
        <v>0</v>
      </c>
      <c r="U432" s="112">
        <v>0</v>
      </c>
      <c r="V432" s="112">
        <v>0</v>
      </c>
      <c r="W432" s="112">
        <v>0</v>
      </c>
    </row>
    <row r="433" spans="1:23" hidden="1">
      <c r="A433" s="112" t="str">
        <v>2610.TW</v>
      </c>
      <c r="B433" s="112">
        <v>1.4</v>
      </c>
      <c r="C433" s="112">
        <v>0.73799999999999999</v>
      </c>
      <c r="D433" s="112">
        <v>26.781609</v>
      </c>
      <c r="E433" s="112">
        <v>0.12271</v>
      </c>
      <c r="F433" s="112">
        <v>2.5669999999999998E-2</v>
      </c>
      <c r="G433" s="112">
        <v>0.13748999000000001</v>
      </c>
      <c r="H433" s="112">
        <v>7.9189999999999997E-2</v>
      </c>
      <c r="I433" s="112">
        <v>16.642856999999999</v>
      </c>
      <c r="J433" s="112">
        <v>1.8235891</v>
      </c>
      <c r="K433" s="112">
        <v>31.565999999999999</v>
      </c>
      <c r="L433" s="112">
        <v>0</v>
      </c>
      <c r="M433" s="112">
        <v>0</v>
      </c>
      <c r="N433" s="112">
        <v>0</v>
      </c>
      <c r="O433" s="112">
        <v>0</v>
      </c>
      <c r="P433" s="112">
        <v>0</v>
      </c>
      <c r="Q433" s="112">
        <v>0</v>
      </c>
      <c r="R433" s="112">
        <v>0</v>
      </c>
      <c r="S433" s="112">
        <v>0</v>
      </c>
      <c r="T433" s="112">
        <v>0</v>
      </c>
      <c r="U433" s="112">
        <v>0</v>
      </c>
      <c r="V433" s="112">
        <v>0</v>
      </c>
      <c r="W433" s="112">
        <v>0</v>
      </c>
    </row>
    <row r="434" spans="1:23">
      <c r="A434" s="112" t="str">
        <v>2611.TW</v>
      </c>
      <c r="B434" s="112">
        <v>3.56</v>
      </c>
      <c r="C434" s="112">
        <v>1.0149999999999999</v>
      </c>
      <c r="D434" s="112">
        <v>0</v>
      </c>
      <c r="E434" s="112">
        <v>0.15986</v>
      </c>
      <c r="F434" s="112">
        <v>-7.9399999999999991E-3</v>
      </c>
      <c r="G434" s="112">
        <v>0.23630999999999999</v>
      </c>
      <c r="H434" s="112">
        <v>-0.101239994</v>
      </c>
      <c r="I434" s="112">
        <v>9.0449439999999992</v>
      </c>
      <c r="J434" s="112">
        <v>2.0278356</v>
      </c>
      <c r="K434" s="112">
        <v>3.266</v>
      </c>
      <c r="L434" s="112">
        <v>0</v>
      </c>
      <c r="M434" s="112">
        <v>0</v>
      </c>
      <c r="N434" s="112">
        <v>0</v>
      </c>
      <c r="O434" s="112">
        <v>0</v>
      </c>
      <c r="P434" s="112">
        <v>0</v>
      </c>
      <c r="Q434" s="112">
        <v>0</v>
      </c>
      <c r="R434" s="112">
        <v>0</v>
      </c>
      <c r="S434" s="112">
        <v>0</v>
      </c>
      <c r="T434" s="112">
        <v>0</v>
      </c>
      <c r="U434" s="112">
        <v>0</v>
      </c>
      <c r="V434" s="112">
        <v>0</v>
      </c>
      <c r="W434" s="112">
        <v>0</v>
      </c>
    </row>
    <row r="435" spans="1:23" hidden="1">
      <c r="A435" s="112" t="str">
        <v>2612.TW</v>
      </c>
      <c r="B435" s="112">
        <v>1.43</v>
      </c>
      <c r="C435" s="112">
        <v>1.036</v>
      </c>
      <c r="D435" s="112">
        <v>13.082902000000001</v>
      </c>
      <c r="E435" s="112">
        <v>2.7799999999999998E-2</v>
      </c>
      <c r="F435" s="112">
        <v>1.0670001E-2</v>
      </c>
      <c r="G435" s="112">
        <v>0.21354999999999999</v>
      </c>
      <c r="H435" s="112">
        <v>0.11461</v>
      </c>
      <c r="I435" s="112">
        <v>35.314686000000002</v>
      </c>
      <c r="J435" s="112">
        <v>0.86089329999999997</v>
      </c>
      <c r="K435" s="112">
        <v>20.329999999999998</v>
      </c>
      <c r="L435" s="112">
        <v>0</v>
      </c>
      <c r="M435" s="112">
        <v>0</v>
      </c>
      <c r="N435" s="112">
        <v>0</v>
      </c>
      <c r="O435" s="112">
        <v>0</v>
      </c>
      <c r="P435" s="112">
        <v>0</v>
      </c>
      <c r="Q435" s="112">
        <v>0</v>
      </c>
      <c r="R435" s="112">
        <v>0</v>
      </c>
      <c r="S435" s="112">
        <v>0</v>
      </c>
      <c r="T435" s="112">
        <v>0</v>
      </c>
      <c r="U435" s="112">
        <v>0</v>
      </c>
      <c r="V435" s="112">
        <v>0</v>
      </c>
      <c r="W435" s="112">
        <v>0</v>
      </c>
    </row>
    <row r="436" spans="1:23" hidden="1">
      <c r="A436" s="112" t="str">
        <v>2613.TW</v>
      </c>
      <c r="B436" s="112">
        <v>1.0900000000000001</v>
      </c>
      <c r="C436" s="112">
        <v>0</v>
      </c>
      <c r="D436" s="112">
        <v>0</v>
      </c>
      <c r="E436" s="112">
        <v>4.9820000000000003E-2</v>
      </c>
      <c r="F436" s="112">
        <v>1.8540000000000001E-2</v>
      </c>
      <c r="G436" s="112">
        <v>0.15720001</v>
      </c>
      <c r="H436" s="112">
        <v>7.8439995999999998E-2</v>
      </c>
      <c r="I436" s="112">
        <v>35.091743000000001</v>
      </c>
      <c r="J436" s="112">
        <v>1.6886672</v>
      </c>
      <c r="K436" s="112">
        <v>23.343</v>
      </c>
      <c r="L436" s="112">
        <v>0</v>
      </c>
      <c r="M436" s="112">
        <v>0</v>
      </c>
      <c r="N436" s="112">
        <v>0</v>
      </c>
      <c r="O436" s="112">
        <v>0</v>
      </c>
      <c r="P436" s="112">
        <v>0</v>
      </c>
      <c r="Q436" s="112">
        <v>0</v>
      </c>
      <c r="R436" s="112">
        <v>0</v>
      </c>
      <c r="S436" s="112">
        <v>0</v>
      </c>
      <c r="T436" s="112">
        <v>0</v>
      </c>
      <c r="U436" s="112">
        <v>0</v>
      </c>
      <c r="V436" s="112">
        <v>0</v>
      </c>
      <c r="W436" s="112">
        <v>0</v>
      </c>
    </row>
    <row r="437" spans="1:23" hidden="1">
      <c r="A437" s="112" t="str">
        <v>2614.TW</v>
      </c>
      <c r="B437" s="112">
        <v>-1.06</v>
      </c>
      <c r="C437" s="112">
        <v>0</v>
      </c>
      <c r="D437" s="112">
        <v>0</v>
      </c>
      <c r="E437" s="112">
        <v>-9.2730000000000007E-2</v>
      </c>
      <c r="F437" s="112">
        <v>1.8699999999999999E-3</v>
      </c>
      <c r="G437" s="112">
        <v>0.30103000000000002</v>
      </c>
      <c r="H437" s="112">
        <v>6.4820000000000003E-2</v>
      </c>
      <c r="I437" s="112">
        <v>0</v>
      </c>
      <c r="J437" s="112">
        <v>2.0422327999999998</v>
      </c>
      <c r="K437" s="112">
        <v>19.175000000000001</v>
      </c>
      <c r="L437" s="112">
        <v>0</v>
      </c>
      <c r="M437" s="112">
        <v>0</v>
      </c>
      <c r="N437" s="112">
        <v>0</v>
      </c>
      <c r="O437" s="112">
        <v>0</v>
      </c>
      <c r="P437" s="112">
        <v>0</v>
      </c>
      <c r="Q437" s="112">
        <v>0</v>
      </c>
      <c r="R437" s="112">
        <v>0</v>
      </c>
      <c r="S437" s="112">
        <v>0</v>
      </c>
      <c r="T437" s="112">
        <v>0</v>
      </c>
      <c r="U437" s="112">
        <v>0</v>
      </c>
      <c r="V437" s="112">
        <v>0</v>
      </c>
      <c r="W437" s="112">
        <v>0</v>
      </c>
    </row>
    <row r="438" spans="1:23" hidden="1">
      <c r="A438" s="112" t="str">
        <v>2615.TW</v>
      </c>
      <c r="B438" s="112">
        <v>0.33</v>
      </c>
      <c r="C438" s="112">
        <v>1.4219999999999999</v>
      </c>
      <c r="D438" s="112">
        <v>138.09524999999999</v>
      </c>
      <c r="E438" s="112">
        <v>4.3400000000000001E-3</v>
      </c>
      <c r="F438" s="112">
        <v>-4.8799999999999998E-3</v>
      </c>
      <c r="G438" s="112">
        <v>3.6510002E-2</v>
      </c>
      <c r="H438" s="112">
        <v>7.1410000000000001E-2</v>
      </c>
      <c r="I438" s="112">
        <v>263.63634999999999</v>
      </c>
      <c r="J438" s="112">
        <v>1.1211918999999999</v>
      </c>
      <c r="K438" s="112">
        <v>36.448</v>
      </c>
      <c r="L438" s="112">
        <v>0</v>
      </c>
      <c r="M438" s="112">
        <v>0</v>
      </c>
      <c r="N438" s="112">
        <v>0</v>
      </c>
      <c r="O438" s="112">
        <v>0</v>
      </c>
      <c r="P438" s="112">
        <v>0</v>
      </c>
      <c r="Q438" s="112">
        <v>0</v>
      </c>
      <c r="R438" s="112">
        <v>0</v>
      </c>
      <c r="S438" s="112">
        <v>0</v>
      </c>
      <c r="T438" s="112">
        <v>0</v>
      </c>
      <c r="U438" s="112">
        <v>0</v>
      </c>
      <c r="V438" s="112">
        <v>0</v>
      </c>
      <c r="W438" s="112">
        <v>0</v>
      </c>
    </row>
    <row r="439" spans="1:23" hidden="1">
      <c r="A439" s="112" t="str">
        <v>2616.TW</v>
      </c>
      <c r="B439" s="112">
        <v>0.26</v>
      </c>
      <c r="C439" s="112">
        <v>0.14399999999999999</v>
      </c>
      <c r="D439" s="112">
        <v>0</v>
      </c>
      <c r="E439" s="112">
        <v>1.6379999999999999E-2</v>
      </c>
      <c r="F439" s="112">
        <v>-2.15E-3</v>
      </c>
      <c r="G439" s="112">
        <v>7.4219999999999994E-2</v>
      </c>
      <c r="H439" s="112">
        <v>-8.77E-3</v>
      </c>
      <c r="I439" s="112">
        <v>99.230770000000007</v>
      </c>
      <c r="J439" s="112">
        <v>0.71768330000000002</v>
      </c>
      <c r="K439" s="112">
        <v>120.828</v>
      </c>
      <c r="L439" s="112">
        <v>0</v>
      </c>
      <c r="M439" s="112">
        <v>0</v>
      </c>
      <c r="N439" s="112">
        <v>0</v>
      </c>
      <c r="O439" s="112">
        <v>0</v>
      </c>
      <c r="P439" s="112">
        <v>0</v>
      </c>
      <c r="Q439" s="112">
        <v>0</v>
      </c>
      <c r="R439" s="112">
        <v>0</v>
      </c>
      <c r="S439" s="112">
        <v>0</v>
      </c>
      <c r="T439" s="112">
        <v>0</v>
      </c>
      <c r="U439" s="112">
        <v>0</v>
      </c>
      <c r="V439" s="112">
        <v>0</v>
      </c>
      <c r="W439" s="112">
        <v>0</v>
      </c>
    </row>
    <row r="440" spans="1:23" hidden="1">
      <c r="A440" s="112" t="str">
        <v>2617.TW</v>
      </c>
      <c r="B440" s="112">
        <v>4.45</v>
      </c>
      <c r="C440" s="112">
        <v>0</v>
      </c>
      <c r="D440" s="112">
        <v>12.190476</v>
      </c>
      <c r="E440" s="112">
        <v>0.11512999</v>
      </c>
      <c r="F440" s="112">
        <v>3.4630000000000001E-2</v>
      </c>
      <c r="G440" s="112">
        <v>0.38501999999999997</v>
      </c>
      <c r="H440" s="112">
        <v>0.38336999999999999</v>
      </c>
      <c r="I440" s="112">
        <v>8.6292139999999993</v>
      </c>
      <c r="J440" s="112">
        <v>0.96830320000000003</v>
      </c>
      <c r="K440" s="112">
        <v>9.8010000000000002</v>
      </c>
      <c r="L440" s="112">
        <v>0</v>
      </c>
      <c r="M440" s="112">
        <v>0</v>
      </c>
      <c r="N440" s="112">
        <v>0</v>
      </c>
      <c r="O440" s="112">
        <v>0</v>
      </c>
      <c r="P440" s="112">
        <v>0</v>
      </c>
      <c r="Q440" s="112">
        <v>0</v>
      </c>
      <c r="R440" s="112">
        <v>0</v>
      </c>
      <c r="S440" s="112">
        <v>0</v>
      </c>
      <c r="T440" s="112">
        <v>0</v>
      </c>
      <c r="U440" s="112">
        <v>0</v>
      </c>
      <c r="V440" s="112">
        <v>0</v>
      </c>
      <c r="W440" s="112">
        <v>0</v>
      </c>
    </row>
    <row r="441" spans="1:23" hidden="1">
      <c r="A441" s="112" t="str">
        <v>2618.TW</v>
      </c>
      <c r="B441" s="112">
        <v>4.03</v>
      </c>
      <c r="C441" s="112">
        <v>0.91600000000000004</v>
      </c>
      <c r="D441" s="112">
        <v>14.215687000000001</v>
      </c>
      <c r="E441" s="112">
        <v>0.22591998999999999</v>
      </c>
      <c r="F441" s="112">
        <v>5.6230000000000002E-2</v>
      </c>
      <c r="G441" s="112">
        <v>0.21393000000000001</v>
      </c>
      <c r="H441" s="112">
        <v>0.12817999999999999</v>
      </c>
      <c r="I441" s="112">
        <v>8.9950369999999999</v>
      </c>
      <c r="J441" s="112">
        <v>1.9572377000000001</v>
      </c>
      <c r="K441" s="112">
        <v>38.558999999999997</v>
      </c>
      <c r="L441" s="112">
        <v>0</v>
      </c>
      <c r="M441" s="112">
        <v>0</v>
      </c>
      <c r="N441" s="112">
        <v>0</v>
      </c>
      <c r="O441" s="112">
        <v>0</v>
      </c>
      <c r="P441" s="112">
        <v>0</v>
      </c>
      <c r="Q441" s="112">
        <v>0</v>
      </c>
      <c r="R441" s="112">
        <v>0</v>
      </c>
      <c r="S441" s="112">
        <v>0</v>
      </c>
      <c r="T441" s="112">
        <v>0</v>
      </c>
      <c r="U441" s="112">
        <v>0</v>
      </c>
      <c r="V441" s="112">
        <v>0</v>
      </c>
      <c r="W441" s="112">
        <v>0</v>
      </c>
    </row>
    <row r="442" spans="1:23" hidden="1">
      <c r="A442" s="112" t="str">
        <v>2630.TW</v>
      </c>
      <c r="B442" s="112">
        <v>0.17</v>
      </c>
      <c r="C442" s="112">
        <v>0.64</v>
      </c>
      <c r="D442" s="112">
        <v>60.797103999999997</v>
      </c>
      <c r="E442" s="112">
        <v>3.5529999999999999E-2</v>
      </c>
      <c r="F442" s="112">
        <v>1.523E-2</v>
      </c>
      <c r="G442" s="112">
        <v>7.6109999999999997E-2</v>
      </c>
      <c r="H442" s="112">
        <v>4.1770000000000002E-2</v>
      </c>
      <c r="I442" s="112">
        <v>246.76471000000001</v>
      </c>
      <c r="J442" s="112">
        <v>2.6648456999999999</v>
      </c>
      <c r="K442" s="112">
        <v>24.518999999999998</v>
      </c>
      <c r="L442" s="112">
        <v>0</v>
      </c>
      <c r="M442" s="112">
        <v>0</v>
      </c>
      <c r="N442" s="112">
        <v>0</v>
      </c>
      <c r="O442" s="112">
        <v>0</v>
      </c>
      <c r="P442" s="112">
        <v>0</v>
      </c>
      <c r="Q442" s="112">
        <v>0</v>
      </c>
      <c r="R442" s="112">
        <v>0</v>
      </c>
      <c r="S442" s="112">
        <v>0</v>
      </c>
      <c r="T442" s="112">
        <v>0</v>
      </c>
      <c r="U442" s="112">
        <v>0</v>
      </c>
      <c r="V442" s="112">
        <v>0</v>
      </c>
      <c r="W442" s="112">
        <v>0</v>
      </c>
    </row>
    <row r="443" spans="1:23" hidden="1">
      <c r="A443" s="112" t="str">
        <v>2633.TW</v>
      </c>
      <c r="B443" s="112">
        <v>1.39</v>
      </c>
      <c r="C443" s="112">
        <v>0.28100000000000003</v>
      </c>
      <c r="D443" s="112">
        <v>25.862069999999999</v>
      </c>
      <c r="E443" s="112">
        <v>0.10927000000000001</v>
      </c>
      <c r="F443" s="112">
        <v>3.2919999999999998E-2</v>
      </c>
      <c r="G443" s="112">
        <v>0.44779997999999999</v>
      </c>
      <c r="H443" s="112">
        <v>0.44002997999999999</v>
      </c>
      <c r="I443" s="112">
        <v>21.582733000000001</v>
      </c>
      <c r="J443" s="112">
        <v>2.2990267000000002</v>
      </c>
      <c r="K443" s="112">
        <v>9.0690000000000008</v>
      </c>
      <c r="L443" s="112">
        <v>0</v>
      </c>
      <c r="M443" s="112">
        <v>0</v>
      </c>
      <c r="N443" s="112">
        <v>0</v>
      </c>
      <c r="O443" s="112">
        <v>0</v>
      </c>
      <c r="P443" s="112">
        <v>0</v>
      </c>
      <c r="Q443" s="112">
        <v>0</v>
      </c>
      <c r="R443" s="112">
        <v>0</v>
      </c>
      <c r="S443" s="112">
        <v>0</v>
      </c>
      <c r="T443" s="112">
        <v>0</v>
      </c>
      <c r="U443" s="112">
        <v>0</v>
      </c>
      <c r="V443" s="112">
        <v>0</v>
      </c>
      <c r="W443" s="112">
        <v>0</v>
      </c>
    </row>
    <row r="444" spans="1:23" hidden="1">
      <c r="A444" s="112" t="str">
        <v>2634.TW</v>
      </c>
      <c r="B444" s="112">
        <v>2.63</v>
      </c>
      <c r="C444" s="112">
        <v>0</v>
      </c>
      <c r="D444" s="112">
        <v>15.783476</v>
      </c>
      <c r="E444" s="112">
        <v>0.14482</v>
      </c>
      <c r="F444" s="112">
        <v>4.0849999999999997E-2</v>
      </c>
      <c r="G444" s="112">
        <v>0.11359999</v>
      </c>
      <c r="H444" s="112">
        <v>7.2680004000000006E-2</v>
      </c>
      <c r="I444" s="112">
        <v>21.064637999999999</v>
      </c>
      <c r="J444" s="112">
        <v>2.9177860999999998</v>
      </c>
      <c r="K444" s="112">
        <v>42.09</v>
      </c>
      <c r="L444" s="112">
        <v>0</v>
      </c>
      <c r="M444" s="112">
        <v>0</v>
      </c>
      <c r="N444" s="112">
        <v>0</v>
      </c>
      <c r="O444" s="112">
        <v>0</v>
      </c>
      <c r="P444" s="112">
        <v>0</v>
      </c>
      <c r="Q444" s="112">
        <v>0</v>
      </c>
      <c r="R444" s="112">
        <v>0</v>
      </c>
      <c r="S444" s="112">
        <v>0</v>
      </c>
      <c r="T444" s="112">
        <v>0</v>
      </c>
      <c r="U444" s="112">
        <v>0</v>
      </c>
      <c r="V444" s="112">
        <v>0</v>
      </c>
      <c r="W444" s="112">
        <v>0</v>
      </c>
    </row>
    <row r="445" spans="1:23">
      <c r="A445" s="112" t="str">
        <v>2636.TW</v>
      </c>
      <c r="B445" s="112">
        <v>10.58</v>
      </c>
      <c r="C445" s="112">
        <v>1.131</v>
      </c>
      <c r="D445" s="112">
        <v>11.867906</v>
      </c>
      <c r="E445" s="112">
        <v>0.17242001000000001</v>
      </c>
      <c r="F445" s="112">
        <v>3.2479998000000003E-2</v>
      </c>
      <c r="G445" s="112">
        <v>0.19954</v>
      </c>
      <c r="H445" s="112">
        <v>6.0300003999999997E-2</v>
      </c>
      <c r="I445" s="112">
        <v>10.869565</v>
      </c>
      <c r="J445" s="112">
        <v>1.8274564</v>
      </c>
      <c r="K445" s="112">
        <v>106.755</v>
      </c>
      <c r="L445" s="112">
        <v>0</v>
      </c>
      <c r="M445" s="112">
        <v>0</v>
      </c>
      <c r="N445" s="112">
        <v>0</v>
      </c>
      <c r="O445" s="112">
        <v>0</v>
      </c>
      <c r="P445" s="112">
        <v>0</v>
      </c>
      <c r="Q445" s="112">
        <v>0</v>
      </c>
      <c r="R445" s="112">
        <v>0</v>
      </c>
      <c r="S445" s="112">
        <v>0</v>
      </c>
      <c r="T445" s="112">
        <v>0</v>
      </c>
      <c r="U445" s="112">
        <v>0</v>
      </c>
      <c r="V445" s="112">
        <v>0</v>
      </c>
      <c r="W445" s="112">
        <v>0</v>
      </c>
    </row>
    <row r="446" spans="1:23">
      <c r="A446" s="112" t="str">
        <v>2637.TW</v>
      </c>
      <c r="B446" s="112">
        <v>4.1900000000000004</v>
      </c>
      <c r="C446" s="112">
        <v>0.97699999999999998</v>
      </c>
      <c r="D446" s="112">
        <v>9.8692810000000009</v>
      </c>
      <c r="E446" s="112">
        <v>0.102819994</v>
      </c>
      <c r="F446" s="112">
        <v>3.1070001E-2</v>
      </c>
      <c r="G446" s="112">
        <v>0.26235999999999998</v>
      </c>
      <c r="H446" s="112">
        <v>0.30819999999999997</v>
      </c>
      <c r="I446" s="112">
        <v>18.019093000000002</v>
      </c>
      <c r="J446" s="112">
        <v>37.228794000000001</v>
      </c>
      <c r="K446" s="112">
        <v>0.77300000000000002</v>
      </c>
      <c r="L446" s="112">
        <v>0</v>
      </c>
      <c r="M446" s="112">
        <v>0</v>
      </c>
      <c r="N446" s="112">
        <v>0</v>
      </c>
      <c r="O446" s="112">
        <v>0</v>
      </c>
      <c r="P446" s="112">
        <v>0</v>
      </c>
      <c r="Q446" s="112">
        <v>0</v>
      </c>
      <c r="R446" s="112">
        <v>0</v>
      </c>
      <c r="S446" s="112">
        <v>0</v>
      </c>
      <c r="T446" s="112">
        <v>0</v>
      </c>
      <c r="U446" s="112">
        <v>0</v>
      </c>
      <c r="V446" s="112">
        <v>0</v>
      </c>
      <c r="W446" s="112">
        <v>0</v>
      </c>
    </row>
    <row r="447" spans="1:23" hidden="1">
      <c r="A447" s="112" t="str">
        <v>2642.TW</v>
      </c>
      <c r="B447" s="112">
        <v>1.1299999999999999</v>
      </c>
      <c r="C447" s="112">
        <v>0</v>
      </c>
      <c r="D447" s="112">
        <v>53.75</v>
      </c>
      <c r="E447" s="112">
        <v>4.5969999999999997E-2</v>
      </c>
      <c r="F447" s="112">
        <v>1.6799999999999999E-2</v>
      </c>
      <c r="G447" s="112">
        <v>0.13552</v>
      </c>
      <c r="H447" s="112">
        <v>1.883E-2</v>
      </c>
      <c r="I447" s="112">
        <v>34.247787000000002</v>
      </c>
      <c r="J447" s="112">
        <v>1.6825356</v>
      </c>
      <c r="K447" s="112">
        <v>41.902000000000001</v>
      </c>
      <c r="L447" s="112">
        <v>0</v>
      </c>
      <c r="M447" s="112">
        <v>0</v>
      </c>
      <c r="N447" s="112">
        <v>0</v>
      </c>
      <c r="O447" s="112">
        <v>0</v>
      </c>
      <c r="P447" s="112">
        <v>0</v>
      </c>
      <c r="Q447" s="112">
        <v>0</v>
      </c>
      <c r="R447" s="112">
        <v>0</v>
      </c>
      <c r="S447" s="112">
        <v>0</v>
      </c>
      <c r="T447" s="112">
        <v>0</v>
      </c>
      <c r="U447" s="112">
        <v>0</v>
      </c>
      <c r="V447" s="112">
        <v>0</v>
      </c>
      <c r="W447" s="112">
        <v>0</v>
      </c>
    </row>
    <row r="448" spans="1:23">
      <c r="A448" s="112" t="str">
        <v>2645.TW</v>
      </c>
      <c r="B448" s="112">
        <v>5.4</v>
      </c>
      <c r="C448" s="112">
        <v>0.25800000000000001</v>
      </c>
      <c r="D448" s="112">
        <v>19.385964999999999</v>
      </c>
      <c r="E448" s="112">
        <v>0.15357999999999999</v>
      </c>
      <c r="F448" s="112">
        <v>5.3540003000000003E-2</v>
      </c>
      <c r="G448" s="112">
        <v>0.17860999999999999</v>
      </c>
      <c r="H448" s="112">
        <v>0.10657999999999999</v>
      </c>
      <c r="I448" s="112">
        <v>20.462962999999998</v>
      </c>
      <c r="J448" s="112">
        <v>3.1939185000000001</v>
      </c>
      <c r="K448" s="112">
        <v>39.895000000000003</v>
      </c>
      <c r="L448" s="112">
        <v>0</v>
      </c>
      <c r="M448" s="112">
        <v>0</v>
      </c>
      <c r="N448" s="112">
        <v>0</v>
      </c>
      <c r="O448" s="112">
        <v>0</v>
      </c>
      <c r="P448" s="112">
        <v>0</v>
      </c>
      <c r="Q448" s="112">
        <v>0</v>
      </c>
      <c r="R448" s="112">
        <v>0</v>
      </c>
      <c r="S448" s="112">
        <v>0</v>
      </c>
      <c r="T448" s="112">
        <v>0</v>
      </c>
      <c r="U448" s="112">
        <v>0</v>
      </c>
      <c r="V448" s="112">
        <v>0</v>
      </c>
      <c r="W448" s="112">
        <v>0</v>
      </c>
    </row>
    <row r="449" spans="1:23" hidden="1">
      <c r="A449" s="112" t="str">
        <v>2701.TW</v>
      </c>
      <c r="B449" s="112">
        <v>0.54</v>
      </c>
      <c r="C449" s="112">
        <v>0.25800000000000001</v>
      </c>
      <c r="D449" s="112">
        <v>0</v>
      </c>
      <c r="E449" s="112">
        <v>2.9289998000000001E-2</v>
      </c>
      <c r="F449" s="112">
        <v>1.43099995E-2</v>
      </c>
      <c r="G449" s="112">
        <v>0.77629000000000004</v>
      </c>
      <c r="H449" s="112">
        <v>0.60719999999999996</v>
      </c>
      <c r="I449" s="112">
        <v>25.277777</v>
      </c>
      <c r="J449" s="112">
        <v>0.74136429999999998</v>
      </c>
      <c r="K449" s="112">
        <v>0.76600000000000001</v>
      </c>
      <c r="L449" s="112">
        <v>0</v>
      </c>
      <c r="M449" s="112">
        <v>0</v>
      </c>
      <c r="N449" s="112">
        <v>0</v>
      </c>
      <c r="O449" s="112">
        <v>0</v>
      </c>
      <c r="P449" s="112">
        <v>0</v>
      </c>
      <c r="Q449" s="112">
        <v>0</v>
      </c>
      <c r="R449" s="112">
        <v>0</v>
      </c>
      <c r="S449" s="112">
        <v>0</v>
      </c>
      <c r="T449" s="112">
        <v>0</v>
      </c>
      <c r="U449" s="112">
        <v>0</v>
      </c>
      <c r="V449" s="112">
        <v>0</v>
      </c>
      <c r="W449" s="112">
        <v>0</v>
      </c>
    </row>
    <row r="450" spans="1:23" hidden="1">
      <c r="A450" s="112" t="str">
        <v>2702.TW</v>
      </c>
      <c r="B450" s="112">
        <v>0.7</v>
      </c>
      <c r="C450" s="112">
        <v>0.73</v>
      </c>
      <c r="D450" s="112">
        <v>0</v>
      </c>
      <c r="E450" s="112">
        <v>8.0699994999999993E-3</v>
      </c>
      <c r="F450" s="112">
        <v>5.3100003999999998E-3</v>
      </c>
      <c r="G450" s="112">
        <v>0.81342999999999999</v>
      </c>
      <c r="H450" s="112">
        <v>3.4389999999999997E-2</v>
      </c>
      <c r="I450" s="112">
        <v>28.500001999999999</v>
      </c>
      <c r="J450" s="112">
        <v>0.98024774000000003</v>
      </c>
      <c r="K450" s="112">
        <v>9.1509999999999998</v>
      </c>
      <c r="L450" s="112">
        <v>0</v>
      </c>
      <c r="M450" s="112">
        <v>0</v>
      </c>
      <c r="N450" s="112">
        <v>0</v>
      </c>
      <c r="O450" s="112">
        <v>0</v>
      </c>
      <c r="P450" s="112">
        <v>0</v>
      </c>
      <c r="Q450" s="112">
        <v>0</v>
      </c>
      <c r="R450" s="112">
        <v>0</v>
      </c>
      <c r="S450" s="112">
        <v>0</v>
      </c>
      <c r="T450" s="112">
        <v>0</v>
      </c>
      <c r="U450" s="112">
        <v>0</v>
      </c>
      <c r="V450" s="112">
        <v>0</v>
      </c>
      <c r="W450" s="112">
        <v>0</v>
      </c>
    </row>
    <row r="451" spans="1:23" hidden="1">
      <c r="A451" s="112" t="str">
        <v>2704.TW</v>
      </c>
      <c r="B451" s="112">
        <v>5.09</v>
      </c>
      <c r="C451" s="112">
        <v>0.16900000000000001</v>
      </c>
      <c r="D451" s="112">
        <v>66.886795000000006</v>
      </c>
      <c r="E451" s="112">
        <v>2.9719999E-2</v>
      </c>
      <c r="F451" s="112">
        <v>-7.2000003000000003E-3</v>
      </c>
      <c r="G451" s="112">
        <v>0.28888999999999998</v>
      </c>
      <c r="H451" s="112">
        <v>-0.75144</v>
      </c>
      <c r="I451" s="112">
        <v>13.929273</v>
      </c>
      <c r="J451" s="112">
        <v>1.3156186000000001</v>
      </c>
      <c r="K451" s="112">
        <v>3.4860000000000002</v>
      </c>
      <c r="L451" s="112">
        <v>0</v>
      </c>
      <c r="M451" s="112">
        <v>0</v>
      </c>
      <c r="N451" s="112">
        <v>0</v>
      </c>
      <c r="O451" s="112">
        <v>0</v>
      </c>
      <c r="P451" s="112">
        <v>0</v>
      </c>
      <c r="Q451" s="112">
        <v>0</v>
      </c>
      <c r="R451" s="112">
        <v>0</v>
      </c>
      <c r="S451" s="112">
        <v>0</v>
      </c>
      <c r="T451" s="112">
        <v>0</v>
      </c>
      <c r="U451" s="112">
        <v>0</v>
      </c>
      <c r="V451" s="112">
        <v>0</v>
      </c>
      <c r="W451" s="112">
        <v>0</v>
      </c>
    </row>
    <row r="452" spans="1:23" hidden="1">
      <c r="A452" s="112" t="str">
        <v>2705.TW</v>
      </c>
      <c r="B452" s="112">
        <v>-0.25</v>
      </c>
      <c r="C452" s="112">
        <v>0</v>
      </c>
      <c r="D452" s="112">
        <v>0</v>
      </c>
      <c r="E452" s="112">
        <v>-9.8799999999999999E-3</v>
      </c>
      <c r="F452" s="112">
        <v>2.5400000000000002E-3</v>
      </c>
      <c r="G452" s="112">
        <v>0.32991999999999999</v>
      </c>
      <c r="H452" s="112">
        <v>-3.2059999999999998E-2</v>
      </c>
      <c r="I452" s="112">
        <v>0</v>
      </c>
      <c r="J452" s="112">
        <v>0.8345226</v>
      </c>
      <c r="K452" s="112">
        <v>11.557</v>
      </c>
      <c r="L452" s="112">
        <v>0</v>
      </c>
      <c r="M452" s="112">
        <v>0</v>
      </c>
      <c r="N452" s="112">
        <v>0</v>
      </c>
      <c r="O452" s="112">
        <v>0</v>
      </c>
      <c r="P452" s="112">
        <v>0</v>
      </c>
      <c r="Q452" s="112">
        <v>0</v>
      </c>
      <c r="R452" s="112">
        <v>0</v>
      </c>
      <c r="S452" s="112">
        <v>0</v>
      </c>
      <c r="T452" s="112">
        <v>0</v>
      </c>
      <c r="U452" s="112">
        <v>0</v>
      </c>
      <c r="V452" s="112">
        <v>0</v>
      </c>
      <c r="W452" s="112">
        <v>0</v>
      </c>
    </row>
    <row r="453" spans="1:23" hidden="1">
      <c r="A453" s="112" t="str">
        <v>2706.TW</v>
      </c>
      <c r="B453" s="112">
        <v>0.59</v>
      </c>
      <c r="C453" s="112">
        <v>0.35399999999999998</v>
      </c>
      <c r="D453" s="112">
        <v>0</v>
      </c>
      <c r="E453" s="112">
        <v>3.0800000000000001E-2</v>
      </c>
      <c r="F453" s="112">
        <v>1.308E-2</v>
      </c>
      <c r="G453" s="112">
        <v>0.77415999999999996</v>
      </c>
      <c r="H453" s="112">
        <v>1.71776</v>
      </c>
      <c r="I453" s="112">
        <v>28.559324</v>
      </c>
      <c r="J453" s="112">
        <v>0.85092420000000002</v>
      </c>
      <c r="K453" s="112">
        <v>0.68700000000000006</v>
      </c>
      <c r="L453" s="112">
        <v>0</v>
      </c>
      <c r="M453" s="112">
        <v>0</v>
      </c>
      <c r="N453" s="112">
        <v>0</v>
      </c>
      <c r="O453" s="112">
        <v>0</v>
      </c>
      <c r="P453" s="112">
        <v>0</v>
      </c>
      <c r="Q453" s="112">
        <v>0</v>
      </c>
      <c r="R453" s="112">
        <v>0</v>
      </c>
      <c r="S453" s="112">
        <v>0</v>
      </c>
      <c r="T453" s="112">
        <v>0</v>
      </c>
      <c r="U453" s="112">
        <v>0</v>
      </c>
      <c r="V453" s="112">
        <v>0</v>
      </c>
      <c r="W453" s="112">
        <v>0</v>
      </c>
    </row>
    <row r="454" spans="1:23" hidden="1">
      <c r="A454" s="112" t="str">
        <v>2707.TW</v>
      </c>
      <c r="B454" s="112">
        <v>11.57</v>
      </c>
      <c r="C454" s="112">
        <v>0.53500000000000003</v>
      </c>
      <c r="D454" s="112">
        <v>18.874426</v>
      </c>
      <c r="E454" s="112">
        <v>0.39955002000000001</v>
      </c>
      <c r="F454" s="112">
        <v>0.10901</v>
      </c>
      <c r="G454" s="112">
        <v>0.37333</v>
      </c>
      <c r="H454" s="112">
        <v>0.28726997999999998</v>
      </c>
      <c r="I454" s="112">
        <v>21.305099999999999</v>
      </c>
      <c r="J454" s="112">
        <v>8.6631049999999998</v>
      </c>
      <c r="K454" s="112">
        <v>53.165999999999997</v>
      </c>
      <c r="L454" s="112">
        <v>0</v>
      </c>
      <c r="M454" s="112">
        <v>0</v>
      </c>
      <c r="N454" s="112">
        <v>0</v>
      </c>
      <c r="O454" s="112">
        <v>0</v>
      </c>
      <c r="P454" s="112">
        <v>0</v>
      </c>
      <c r="Q454" s="112">
        <v>0</v>
      </c>
      <c r="R454" s="112">
        <v>0</v>
      </c>
      <c r="S454" s="112">
        <v>0</v>
      </c>
      <c r="T454" s="112">
        <v>0</v>
      </c>
      <c r="U454" s="112">
        <v>0</v>
      </c>
      <c r="V454" s="112">
        <v>0</v>
      </c>
      <c r="W454" s="112">
        <v>0</v>
      </c>
    </row>
    <row r="455" spans="1:23" hidden="1">
      <c r="A455" s="112" t="str">
        <v>2712.TW</v>
      </c>
      <c r="B455" s="112">
        <v>0.25</v>
      </c>
      <c r="C455" s="112">
        <v>-6.5000000000000002E-2</v>
      </c>
      <c r="D455" s="112">
        <v>0</v>
      </c>
      <c r="E455" s="112">
        <v>3.9600000000000003E-2</v>
      </c>
      <c r="F455" s="112">
        <v>1.9539999999999998E-2</v>
      </c>
      <c r="G455" s="112">
        <v>0.30042000000000002</v>
      </c>
      <c r="H455" s="112">
        <v>-3.0280001000000001E-2</v>
      </c>
      <c r="I455" s="112">
        <v>125.4</v>
      </c>
      <c r="J455" s="112">
        <v>2.6172984000000001</v>
      </c>
      <c r="K455" s="112">
        <v>6.2489999999999997</v>
      </c>
      <c r="L455" s="112">
        <v>0</v>
      </c>
      <c r="M455" s="112">
        <v>0</v>
      </c>
      <c r="N455" s="112">
        <v>0</v>
      </c>
      <c r="O455" s="112">
        <v>0</v>
      </c>
      <c r="P455" s="112">
        <v>0</v>
      </c>
      <c r="Q455" s="112">
        <v>0</v>
      </c>
      <c r="R455" s="112">
        <v>0</v>
      </c>
      <c r="S455" s="112">
        <v>0</v>
      </c>
      <c r="T455" s="112">
        <v>0</v>
      </c>
      <c r="U455" s="112">
        <v>0</v>
      </c>
      <c r="V455" s="112">
        <v>0</v>
      </c>
      <c r="W455" s="112">
        <v>0</v>
      </c>
    </row>
    <row r="456" spans="1:23" hidden="1">
      <c r="A456" s="112" t="str">
        <v>2722.TW</v>
      </c>
      <c r="B456" s="112">
        <v>0.71</v>
      </c>
      <c r="C456" s="112">
        <v>0.312</v>
      </c>
      <c r="D456" s="112">
        <v>0</v>
      </c>
      <c r="E456" s="112">
        <v>3.6880000000000003E-2</v>
      </c>
      <c r="F456" s="112">
        <v>1.67E-2</v>
      </c>
      <c r="G456" s="112">
        <v>0.45340999999999998</v>
      </c>
      <c r="H456" s="112">
        <v>-0.13944999999999999</v>
      </c>
      <c r="I456" s="112">
        <v>88.873239999999996</v>
      </c>
      <c r="J456" s="112">
        <v>3.7907004</v>
      </c>
      <c r="K456" s="112">
        <v>6.47</v>
      </c>
      <c r="L456" s="112">
        <v>0</v>
      </c>
      <c r="M456" s="112">
        <v>0</v>
      </c>
      <c r="N456" s="112">
        <v>0</v>
      </c>
      <c r="O456" s="112">
        <v>0</v>
      </c>
      <c r="P456" s="112">
        <v>0</v>
      </c>
      <c r="Q456" s="112">
        <v>0</v>
      </c>
      <c r="R456" s="112">
        <v>0</v>
      </c>
      <c r="S456" s="112">
        <v>0</v>
      </c>
      <c r="T456" s="112">
        <v>0</v>
      </c>
      <c r="U456" s="112">
        <v>0</v>
      </c>
      <c r="V456" s="112">
        <v>0</v>
      </c>
      <c r="W456" s="112">
        <v>0</v>
      </c>
    </row>
    <row r="457" spans="1:23" hidden="1">
      <c r="A457" s="112" t="str">
        <v>2723.TW</v>
      </c>
      <c r="B457" s="112">
        <v>3.71</v>
      </c>
      <c r="C457" s="112">
        <v>0</v>
      </c>
      <c r="D457" s="112">
        <v>14.361370000000001</v>
      </c>
      <c r="E457" s="112">
        <v>6.0010000000000001E-2</v>
      </c>
      <c r="F457" s="112">
        <v>3.3509999999999998E-2</v>
      </c>
      <c r="G457" s="112">
        <v>0.59148999999999996</v>
      </c>
      <c r="H457" s="112">
        <v>6.6009999999999999E-2</v>
      </c>
      <c r="I457" s="112">
        <v>24.851751</v>
      </c>
      <c r="J457" s="112">
        <v>1.4711278999999999</v>
      </c>
      <c r="K457" s="112">
        <v>110.212</v>
      </c>
      <c r="L457" s="112">
        <v>0</v>
      </c>
      <c r="M457" s="112">
        <v>0</v>
      </c>
      <c r="N457" s="112">
        <v>0</v>
      </c>
      <c r="O457" s="112">
        <v>0</v>
      </c>
      <c r="P457" s="112">
        <v>0</v>
      </c>
      <c r="Q457" s="112">
        <v>0</v>
      </c>
      <c r="R457" s="112">
        <v>0</v>
      </c>
      <c r="S457" s="112">
        <v>0</v>
      </c>
      <c r="T457" s="112">
        <v>0</v>
      </c>
      <c r="U457" s="112">
        <v>0</v>
      </c>
      <c r="V457" s="112">
        <v>0</v>
      </c>
      <c r="W457" s="112">
        <v>0</v>
      </c>
    </row>
    <row r="458" spans="1:23" hidden="1">
      <c r="A458" s="112" t="str">
        <v>2727.TW</v>
      </c>
      <c r="B458" s="112">
        <v>15.68</v>
      </c>
      <c r="C458" s="112">
        <v>0</v>
      </c>
      <c r="D458" s="112">
        <v>14.441089</v>
      </c>
      <c r="E458" s="112">
        <v>0.33596999999999999</v>
      </c>
      <c r="F458" s="112">
        <v>6.7159999999999997E-2</v>
      </c>
      <c r="G458" s="112">
        <v>0.46856999999999999</v>
      </c>
      <c r="H458" s="112">
        <v>6.4740000000000006E-2</v>
      </c>
      <c r="I458" s="112">
        <v>15.242347000000001</v>
      </c>
      <c r="J458" s="112">
        <v>5.6166577000000002</v>
      </c>
      <c r="K458" s="112">
        <v>271.83800000000002</v>
      </c>
      <c r="L458" s="112">
        <v>0</v>
      </c>
      <c r="M458" s="112">
        <v>0</v>
      </c>
      <c r="N458" s="112">
        <v>0</v>
      </c>
      <c r="O458" s="112">
        <v>0</v>
      </c>
      <c r="P458" s="112">
        <v>0</v>
      </c>
      <c r="Q458" s="112">
        <v>0</v>
      </c>
      <c r="R458" s="112">
        <v>0</v>
      </c>
      <c r="S458" s="112">
        <v>0</v>
      </c>
      <c r="T458" s="112">
        <v>0</v>
      </c>
      <c r="U458" s="112">
        <v>0</v>
      </c>
      <c r="V458" s="112">
        <v>0</v>
      </c>
      <c r="W458" s="112">
        <v>0</v>
      </c>
    </row>
    <row r="459" spans="1:23" hidden="1">
      <c r="A459" s="112" t="str">
        <v>2731.TW</v>
      </c>
      <c r="B459" s="112">
        <v>17.489999999999998</v>
      </c>
      <c r="C459" s="112">
        <v>0.63600000000000001</v>
      </c>
      <c r="D459" s="112">
        <v>20.384615</v>
      </c>
      <c r="E459" s="112">
        <v>0.54635999999999996</v>
      </c>
      <c r="F459" s="112">
        <v>7.3599999999999999E-2</v>
      </c>
      <c r="G459" s="112">
        <v>0.15067</v>
      </c>
      <c r="H459" s="112">
        <v>5.0430004E-2</v>
      </c>
      <c r="I459" s="112">
        <v>9.0909089999999999</v>
      </c>
      <c r="J459" s="112">
        <v>3.9749007000000001</v>
      </c>
      <c r="K459" s="112">
        <v>234.95699999999999</v>
      </c>
      <c r="L459" s="112">
        <v>0</v>
      </c>
      <c r="M459" s="112">
        <v>0</v>
      </c>
      <c r="N459" s="112">
        <v>0</v>
      </c>
      <c r="O459" s="112">
        <v>0</v>
      </c>
      <c r="P459" s="112">
        <v>0</v>
      </c>
      <c r="Q459" s="112">
        <v>0</v>
      </c>
      <c r="R459" s="112">
        <v>0</v>
      </c>
      <c r="S459" s="112">
        <v>0</v>
      </c>
      <c r="T459" s="112">
        <v>0</v>
      </c>
      <c r="U459" s="112">
        <v>0</v>
      </c>
      <c r="V459" s="112">
        <v>0</v>
      </c>
      <c r="W459" s="112">
        <v>0</v>
      </c>
    </row>
    <row r="460" spans="1:23" hidden="1">
      <c r="A460" s="112" t="str">
        <v>2739.TW</v>
      </c>
      <c r="B460" s="112">
        <v>5.44</v>
      </c>
      <c r="C460" s="112">
        <v>0</v>
      </c>
      <c r="D460" s="112">
        <v>13.11637</v>
      </c>
      <c r="E460" s="112">
        <v>0.45893001999999999</v>
      </c>
      <c r="F460" s="112">
        <v>2.4899999999999999E-2</v>
      </c>
      <c r="G460" s="112">
        <v>0.39106997999999998</v>
      </c>
      <c r="H460" s="112">
        <v>0.16724000999999999</v>
      </c>
      <c r="I460" s="112">
        <v>12.224264</v>
      </c>
      <c r="J460" s="112">
        <v>4.7955579999999998</v>
      </c>
      <c r="K460" s="112">
        <v>54.462000000000003</v>
      </c>
      <c r="L460" s="112">
        <v>0</v>
      </c>
      <c r="M460" s="112">
        <v>0</v>
      </c>
      <c r="N460" s="112">
        <v>0</v>
      </c>
      <c r="O460" s="112">
        <v>0</v>
      </c>
      <c r="P460" s="112">
        <v>0</v>
      </c>
      <c r="Q460" s="112">
        <v>0</v>
      </c>
      <c r="R460" s="112">
        <v>0</v>
      </c>
      <c r="S460" s="112">
        <v>0</v>
      </c>
      <c r="T460" s="112">
        <v>0</v>
      </c>
      <c r="U460" s="112">
        <v>0</v>
      </c>
      <c r="V460" s="112">
        <v>0</v>
      </c>
      <c r="W460" s="112">
        <v>0</v>
      </c>
    </row>
    <row r="461" spans="1:23" hidden="1">
      <c r="A461" s="112" t="str">
        <v>2748.TW</v>
      </c>
      <c r="B461" s="112">
        <v>3.25</v>
      </c>
      <c r="C461" s="112">
        <v>0.38500000000000001</v>
      </c>
      <c r="D461" s="112">
        <v>14.84787</v>
      </c>
      <c r="E461" s="112">
        <v>0.116739996</v>
      </c>
      <c r="F461" s="112">
        <v>4.0939997999999998E-2</v>
      </c>
      <c r="G461" s="112">
        <v>0.33189999999999997</v>
      </c>
      <c r="H461" s="112">
        <v>0.18753</v>
      </c>
      <c r="I461" s="112">
        <v>22.523074999999999</v>
      </c>
      <c r="J461" s="112">
        <v>2.7329748</v>
      </c>
      <c r="K461" s="112">
        <v>23.041</v>
      </c>
      <c r="L461" s="112">
        <v>0</v>
      </c>
      <c r="M461" s="112">
        <v>0</v>
      </c>
      <c r="N461" s="112">
        <v>0</v>
      </c>
      <c r="O461" s="112">
        <v>0</v>
      </c>
      <c r="P461" s="112">
        <v>0</v>
      </c>
      <c r="Q461" s="112">
        <v>0</v>
      </c>
      <c r="R461" s="112">
        <v>0</v>
      </c>
      <c r="S461" s="112">
        <v>0</v>
      </c>
      <c r="T461" s="112">
        <v>0</v>
      </c>
      <c r="U461" s="112">
        <v>0</v>
      </c>
      <c r="V461" s="112">
        <v>0</v>
      </c>
      <c r="W461" s="112">
        <v>0</v>
      </c>
    </row>
    <row r="462" spans="1:23" hidden="1">
      <c r="A462" s="112" t="str">
        <v>2753.TW</v>
      </c>
      <c r="B462" s="112">
        <v>8.68</v>
      </c>
      <c r="C462" s="112">
        <v>-7.5999999999999998E-2</v>
      </c>
      <c r="D462" s="112">
        <v>14.182896</v>
      </c>
      <c r="E462" s="112">
        <v>0.15786</v>
      </c>
      <c r="F462" s="112">
        <v>6.9419999999999996E-2</v>
      </c>
      <c r="G462" s="112">
        <v>0.34777000000000002</v>
      </c>
      <c r="H462" s="112">
        <v>8.1199995999999997E-2</v>
      </c>
      <c r="I462" s="112">
        <v>19.297234</v>
      </c>
      <c r="J462" s="112">
        <v>3.2933542999999998</v>
      </c>
      <c r="K462" s="112">
        <v>110.584</v>
      </c>
      <c r="L462" s="112">
        <v>0</v>
      </c>
      <c r="M462" s="112">
        <v>0</v>
      </c>
      <c r="N462" s="112">
        <v>0</v>
      </c>
      <c r="O462" s="112">
        <v>0</v>
      </c>
      <c r="P462" s="112">
        <v>0</v>
      </c>
      <c r="Q462" s="112">
        <v>0</v>
      </c>
      <c r="R462" s="112">
        <v>0</v>
      </c>
      <c r="S462" s="112">
        <v>0</v>
      </c>
      <c r="T462" s="112">
        <v>0</v>
      </c>
      <c r="U462" s="112">
        <v>0</v>
      </c>
      <c r="V462" s="112">
        <v>0</v>
      </c>
      <c r="W462" s="112">
        <v>0</v>
      </c>
    </row>
    <row r="463" spans="1:23" hidden="1">
      <c r="A463" s="112" t="str">
        <v>2762.TW</v>
      </c>
      <c r="B463" s="112">
        <v>0</v>
      </c>
      <c r="C463" s="112">
        <v>0</v>
      </c>
      <c r="D463" s="112">
        <v>14.5747795</v>
      </c>
      <c r="E463" s="112">
        <v>0.10476000000000001</v>
      </c>
      <c r="F463" s="112">
        <v>1.7970000999999999E-2</v>
      </c>
      <c r="G463" s="112">
        <v>0.16408001</v>
      </c>
      <c r="H463" s="112">
        <v>6.0519999999999997E-2</v>
      </c>
      <c r="I463" s="112">
        <v>0</v>
      </c>
      <c r="J463" s="112">
        <v>0</v>
      </c>
      <c r="K463" s="112">
        <v>93.331000000000003</v>
      </c>
      <c r="L463" s="112">
        <v>0</v>
      </c>
      <c r="M463" s="112">
        <v>0</v>
      </c>
      <c r="N463" s="112">
        <v>0</v>
      </c>
      <c r="O463" s="112">
        <v>0</v>
      </c>
      <c r="P463" s="112">
        <v>0</v>
      </c>
      <c r="Q463" s="112">
        <v>0</v>
      </c>
      <c r="R463" s="112">
        <v>0</v>
      </c>
      <c r="S463" s="112">
        <v>0</v>
      </c>
      <c r="T463" s="112">
        <v>0</v>
      </c>
      <c r="U463" s="112">
        <v>0</v>
      </c>
      <c r="V463" s="112">
        <v>0</v>
      </c>
      <c r="W463" s="112">
        <v>0</v>
      </c>
    </row>
    <row r="464" spans="1:23" hidden="1">
      <c r="A464" s="112" t="str">
        <v>2801.TW</v>
      </c>
      <c r="B464" s="112">
        <v>1.22</v>
      </c>
      <c r="C464" s="112">
        <v>0.34699999999999998</v>
      </c>
      <c r="D464" s="112">
        <v>0</v>
      </c>
      <c r="E464" s="112">
        <v>7.2399995999999994E-2</v>
      </c>
      <c r="F464" s="112">
        <v>4.6299999999999996E-3</v>
      </c>
      <c r="G464" s="112">
        <v>0</v>
      </c>
      <c r="H464" s="112">
        <v>0.50205999999999995</v>
      </c>
      <c r="I464" s="112">
        <v>15.040983000000001</v>
      </c>
      <c r="J464" s="112">
        <v>1.0254835</v>
      </c>
      <c r="K464" s="112">
        <v>3.3170000000000002</v>
      </c>
      <c r="L464" s="112">
        <v>0</v>
      </c>
      <c r="M464" s="112">
        <v>0</v>
      </c>
      <c r="N464" s="112">
        <v>0</v>
      </c>
      <c r="O464" s="112">
        <v>0</v>
      </c>
      <c r="P464" s="112">
        <v>0</v>
      </c>
      <c r="Q464" s="112">
        <v>0</v>
      </c>
      <c r="R464" s="112">
        <v>0</v>
      </c>
      <c r="S464" s="112">
        <v>0</v>
      </c>
      <c r="T464" s="112">
        <v>0</v>
      </c>
      <c r="U464" s="112">
        <v>0</v>
      </c>
      <c r="V464" s="112">
        <v>0</v>
      </c>
      <c r="W464" s="112">
        <v>0</v>
      </c>
    </row>
    <row r="465" spans="1:23" hidden="1">
      <c r="A465" s="112" t="str">
        <v>2809.TW</v>
      </c>
      <c r="B465" s="112">
        <v>6.65</v>
      </c>
      <c r="C465" s="112">
        <v>0.623</v>
      </c>
      <c r="D465" s="112">
        <v>13.067226</v>
      </c>
      <c r="E465" s="112">
        <v>0.15293000000000001</v>
      </c>
      <c r="F465" s="112">
        <v>1.9170000999999999E-2</v>
      </c>
      <c r="G465" s="112">
        <v>0</v>
      </c>
      <c r="H465" s="112">
        <v>0.76514000000000004</v>
      </c>
      <c r="I465" s="112">
        <v>9.3533829999999991</v>
      </c>
      <c r="J465" s="112">
        <v>1.3171269000000001</v>
      </c>
      <c r="K465" s="112">
        <v>10.013999999999999</v>
      </c>
      <c r="L465" s="112">
        <v>0</v>
      </c>
      <c r="M465" s="112">
        <v>0</v>
      </c>
      <c r="N465" s="112">
        <v>0</v>
      </c>
      <c r="O465" s="112">
        <v>0</v>
      </c>
      <c r="P465" s="112">
        <v>0</v>
      </c>
      <c r="Q465" s="112">
        <v>0</v>
      </c>
      <c r="R465" s="112">
        <v>0</v>
      </c>
      <c r="S465" s="112">
        <v>0</v>
      </c>
      <c r="T465" s="112">
        <v>0</v>
      </c>
      <c r="U465" s="112">
        <v>0</v>
      </c>
      <c r="V465" s="112">
        <v>0</v>
      </c>
      <c r="W465" s="112">
        <v>0</v>
      </c>
    </row>
    <row r="466" spans="1:23" hidden="1">
      <c r="A466" s="112" t="str">
        <v>2812.TW</v>
      </c>
      <c r="B466" s="112">
        <v>1.42</v>
      </c>
      <c r="C466" s="112">
        <v>0</v>
      </c>
      <c r="D466" s="112">
        <v>0</v>
      </c>
      <c r="E466" s="112">
        <v>9.9010000000000001E-2</v>
      </c>
      <c r="F466" s="112">
        <v>8.7500000000000008E-3</v>
      </c>
      <c r="G466" s="112">
        <v>0</v>
      </c>
      <c r="H466" s="112">
        <v>0.56359999999999999</v>
      </c>
      <c r="I466" s="112">
        <v>12.922535999999999</v>
      </c>
      <c r="J466" s="112">
        <v>1.2147490999999999</v>
      </c>
      <c r="K466" s="112">
        <v>3.17</v>
      </c>
      <c r="L466" s="112">
        <v>0</v>
      </c>
      <c r="M466" s="112">
        <v>0</v>
      </c>
      <c r="N466" s="112">
        <v>0</v>
      </c>
      <c r="O466" s="112">
        <v>0</v>
      </c>
      <c r="P466" s="112">
        <v>0</v>
      </c>
      <c r="Q466" s="112">
        <v>0</v>
      </c>
      <c r="R466" s="112">
        <v>0</v>
      </c>
      <c r="S466" s="112">
        <v>0</v>
      </c>
      <c r="T466" s="112">
        <v>0</v>
      </c>
      <c r="U466" s="112">
        <v>0</v>
      </c>
      <c r="V466" s="112">
        <v>0</v>
      </c>
      <c r="W466" s="112">
        <v>0</v>
      </c>
    </row>
    <row r="467" spans="1:23" hidden="1">
      <c r="A467" s="112" t="str">
        <v>2816.TW</v>
      </c>
      <c r="B467" s="112">
        <v>6.29</v>
      </c>
      <c r="C467" s="112">
        <v>0</v>
      </c>
      <c r="D467" s="112">
        <v>0</v>
      </c>
      <c r="E467" s="112">
        <v>0.24174000000000001</v>
      </c>
      <c r="F467" s="112">
        <v>4.8619999999999997E-2</v>
      </c>
      <c r="G467" s="112">
        <v>0.34756002000000003</v>
      </c>
      <c r="H467" s="112">
        <v>0.16420999</v>
      </c>
      <c r="I467" s="112">
        <v>5.3020662999999999</v>
      </c>
      <c r="J467" s="112">
        <v>1.1421231999999999</v>
      </c>
      <c r="K467" s="112">
        <v>48.991</v>
      </c>
      <c r="L467" s="112">
        <v>0</v>
      </c>
      <c r="M467" s="112">
        <v>0</v>
      </c>
      <c r="N467" s="112">
        <v>0</v>
      </c>
      <c r="O467" s="112">
        <v>0</v>
      </c>
      <c r="P467" s="112">
        <v>0</v>
      </c>
      <c r="Q467" s="112">
        <v>0</v>
      </c>
      <c r="R467" s="112">
        <v>0</v>
      </c>
      <c r="S467" s="112">
        <v>0</v>
      </c>
      <c r="T467" s="112">
        <v>0</v>
      </c>
      <c r="U467" s="112">
        <v>0</v>
      </c>
      <c r="V467" s="112">
        <v>0</v>
      </c>
      <c r="W467" s="112">
        <v>0</v>
      </c>
    </row>
    <row r="468" spans="1:23" hidden="1">
      <c r="A468" s="112" t="str">
        <v>2820.TW</v>
      </c>
      <c r="B468" s="112">
        <v>0.96</v>
      </c>
      <c r="C468" s="112">
        <v>0.224</v>
      </c>
      <c r="D468" s="112">
        <v>0</v>
      </c>
      <c r="E468" s="112">
        <v>5.493E-2</v>
      </c>
      <c r="F468" s="112">
        <v>5.9899999999999997E-3</v>
      </c>
      <c r="G468" s="112">
        <v>1</v>
      </c>
      <c r="H468" s="112">
        <v>0.68828999999999996</v>
      </c>
      <c r="I468" s="112">
        <v>16.041665999999999</v>
      </c>
      <c r="J468" s="112">
        <v>0.82947320000000002</v>
      </c>
      <c r="K468" s="112">
        <v>1.528</v>
      </c>
      <c r="L468" s="112">
        <v>0</v>
      </c>
      <c r="M468" s="112">
        <v>0</v>
      </c>
      <c r="N468" s="112">
        <v>0</v>
      </c>
      <c r="O468" s="112">
        <v>0</v>
      </c>
      <c r="P468" s="112">
        <v>0</v>
      </c>
      <c r="Q468" s="112">
        <v>0</v>
      </c>
      <c r="R468" s="112">
        <v>0</v>
      </c>
      <c r="S468" s="112">
        <v>0</v>
      </c>
      <c r="T468" s="112">
        <v>0</v>
      </c>
      <c r="U468" s="112">
        <v>0</v>
      </c>
      <c r="V468" s="112">
        <v>0</v>
      </c>
      <c r="W468" s="112">
        <v>0</v>
      </c>
    </row>
    <row r="469" spans="1:23" hidden="1">
      <c r="A469" s="112" t="str">
        <v>2832.TW</v>
      </c>
      <c r="B469" s="112">
        <v>3.12</v>
      </c>
      <c r="C469" s="112">
        <v>0</v>
      </c>
      <c r="D469" s="112">
        <v>0</v>
      </c>
      <c r="E469" s="112">
        <v>0.10191</v>
      </c>
      <c r="F469" s="112">
        <v>3.5279999999999999E-2</v>
      </c>
      <c r="G469" s="112">
        <v>0.41166999999999998</v>
      </c>
      <c r="H469" s="112">
        <v>0.23558001000000001</v>
      </c>
      <c r="I469" s="112">
        <v>9.0224360000000008</v>
      </c>
      <c r="J469" s="112">
        <v>0.86006720000000003</v>
      </c>
      <c r="K469" s="112">
        <v>19.13</v>
      </c>
      <c r="L469" s="112">
        <v>0</v>
      </c>
      <c r="M469" s="112">
        <v>0</v>
      </c>
      <c r="N469" s="112">
        <v>0</v>
      </c>
      <c r="O469" s="112">
        <v>0</v>
      </c>
      <c r="P469" s="112">
        <v>0</v>
      </c>
      <c r="Q469" s="112">
        <v>0</v>
      </c>
      <c r="R469" s="112">
        <v>0</v>
      </c>
      <c r="S469" s="112">
        <v>0</v>
      </c>
      <c r="T469" s="112">
        <v>0</v>
      </c>
      <c r="U469" s="112">
        <v>0</v>
      </c>
      <c r="V469" s="112">
        <v>0</v>
      </c>
      <c r="W469" s="112">
        <v>0</v>
      </c>
    </row>
    <row r="470" spans="1:23" hidden="1">
      <c r="A470" s="112" t="str">
        <v>2834.TW</v>
      </c>
      <c r="B470" s="112">
        <v>1.21</v>
      </c>
      <c r="C470" s="112">
        <v>0.43099999999999999</v>
      </c>
      <c r="D470" s="112">
        <v>20</v>
      </c>
      <c r="E470" s="112">
        <v>8.5419999999999996E-2</v>
      </c>
      <c r="F470" s="112">
        <v>4.6200002999999996E-3</v>
      </c>
      <c r="G470" s="112">
        <v>0</v>
      </c>
      <c r="H470" s="112">
        <v>0.47273999999999999</v>
      </c>
      <c r="I470" s="112">
        <v>14.049586</v>
      </c>
      <c r="J470" s="112">
        <v>1.1324273</v>
      </c>
      <c r="K470" s="112">
        <v>3.3279999999999998</v>
      </c>
      <c r="L470" s="112">
        <v>0</v>
      </c>
      <c r="M470" s="112">
        <v>0</v>
      </c>
      <c r="N470" s="112">
        <v>0</v>
      </c>
      <c r="O470" s="112">
        <v>0</v>
      </c>
      <c r="P470" s="112">
        <v>0</v>
      </c>
      <c r="Q470" s="112">
        <v>0</v>
      </c>
      <c r="R470" s="112">
        <v>0</v>
      </c>
      <c r="S470" s="112">
        <v>0</v>
      </c>
      <c r="T470" s="112">
        <v>0</v>
      </c>
      <c r="U470" s="112">
        <v>0</v>
      </c>
      <c r="V470" s="112">
        <v>0</v>
      </c>
      <c r="W470" s="112">
        <v>0</v>
      </c>
    </row>
    <row r="471" spans="1:23" hidden="1">
      <c r="A471" s="112" t="str">
        <v>2836.TW</v>
      </c>
      <c r="B471" s="112">
        <v>0.63</v>
      </c>
      <c r="C471" s="112">
        <v>0.23799999999999999</v>
      </c>
      <c r="D471" s="112">
        <v>0</v>
      </c>
      <c r="E471" s="112">
        <v>4.9979999999999997E-2</v>
      </c>
      <c r="F471" s="112">
        <v>2.9499998999999999E-3</v>
      </c>
      <c r="G471" s="112">
        <v>0</v>
      </c>
      <c r="H471" s="112">
        <v>0.29043999999999998</v>
      </c>
      <c r="I471" s="112">
        <v>18.492063999999999</v>
      </c>
      <c r="J471" s="112">
        <v>0.79224753000000003</v>
      </c>
      <c r="K471" s="112">
        <v>3.17</v>
      </c>
      <c r="L471" s="112">
        <v>0</v>
      </c>
      <c r="M471" s="112">
        <v>0</v>
      </c>
      <c r="N471" s="112">
        <v>0</v>
      </c>
      <c r="O471" s="112">
        <v>0</v>
      </c>
      <c r="P471" s="112">
        <v>0</v>
      </c>
      <c r="Q471" s="112">
        <v>0</v>
      </c>
      <c r="R471" s="112">
        <v>0</v>
      </c>
      <c r="S471" s="112">
        <v>0</v>
      </c>
      <c r="T471" s="112">
        <v>0</v>
      </c>
      <c r="U471" s="112">
        <v>0</v>
      </c>
      <c r="V471" s="112">
        <v>0</v>
      </c>
      <c r="W471" s="112">
        <v>0</v>
      </c>
    </row>
    <row r="472" spans="1:23" hidden="1">
      <c r="A472" s="112" t="str">
        <v>2838.TW</v>
      </c>
      <c r="B472" s="112">
        <v>1.04</v>
      </c>
      <c r="C472" s="112">
        <v>0.315</v>
      </c>
      <c r="D472" s="112">
        <v>0</v>
      </c>
      <c r="E472" s="112">
        <v>6.4600000000000005E-2</v>
      </c>
      <c r="F472" s="112">
        <v>4.8399999999999997E-3</v>
      </c>
      <c r="G472" s="112">
        <v>0</v>
      </c>
      <c r="H472" s="112">
        <v>0.20323999000000001</v>
      </c>
      <c r="I472" s="112">
        <v>15.192308000000001</v>
      </c>
      <c r="J472" s="112">
        <v>0.89874860000000001</v>
      </c>
      <c r="K472" s="112">
        <v>4.5810000000000004</v>
      </c>
      <c r="L472" s="112">
        <v>0</v>
      </c>
      <c r="M472" s="112">
        <v>0</v>
      </c>
      <c r="N472" s="112">
        <v>0</v>
      </c>
      <c r="O472" s="112">
        <v>0</v>
      </c>
      <c r="P472" s="112">
        <v>0</v>
      </c>
      <c r="Q472" s="112">
        <v>0</v>
      </c>
      <c r="R472" s="112">
        <v>0</v>
      </c>
      <c r="S472" s="112">
        <v>0</v>
      </c>
      <c r="T472" s="112">
        <v>0</v>
      </c>
      <c r="U472" s="112">
        <v>0</v>
      </c>
      <c r="V472" s="112">
        <v>0</v>
      </c>
      <c r="W472" s="112">
        <v>0</v>
      </c>
    </row>
    <row r="473" spans="1:23" hidden="1">
      <c r="A473" s="112" t="str">
        <v>2845.TW</v>
      </c>
      <c r="B473" s="112">
        <v>1.1100000000000001</v>
      </c>
      <c r="C473" s="112">
        <v>0.39</v>
      </c>
      <c r="D473" s="112">
        <v>0</v>
      </c>
      <c r="E473" s="112">
        <v>7.3330000000000006E-2</v>
      </c>
      <c r="F473" s="112">
        <v>5.45E-3</v>
      </c>
      <c r="G473" s="112">
        <v>0</v>
      </c>
      <c r="H473" s="112">
        <v>0.28416999999999998</v>
      </c>
      <c r="I473" s="112">
        <v>14.234234000000001</v>
      </c>
      <c r="J473" s="112">
        <v>1.0921407999999999</v>
      </c>
      <c r="K473" s="112">
        <v>2.964</v>
      </c>
      <c r="L473" s="112">
        <v>0</v>
      </c>
      <c r="M473" s="112">
        <v>0</v>
      </c>
      <c r="N473" s="112">
        <v>0</v>
      </c>
      <c r="O473" s="112">
        <v>0</v>
      </c>
      <c r="P473" s="112">
        <v>0</v>
      </c>
      <c r="Q473" s="112">
        <v>0</v>
      </c>
      <c r="R473" s="112">
        <v>0</v>
      </c>
      <c r="S473" s="112">
        <v>0</v>
      </c>
      <c r="T473" s="112">
        <v>0</v>
      </c>
      <c r="U473" s="112">
        <v>0</v>
      </c>
      <c r="V473" s="112">
        <v>0</v>
      </c>
      <c r="W473" s="112">
        <v>0</v>
      </c>
    </row>
    <row r="474" spans="1:23" hidden="1">
      <c r="A474" s="112" t="str">
        <v>2849.TW</v>
      </c>
      <c r="B474" s="112">
        <v>1.02</v>
      </c>
      <c r="C474" s="112">
        <v>0</v>
      </c>
      <c r="D474" s="112">
        <v>0</v>
      </c>
      <c r="E474" s="112">
        <v>6.028E-2</v>
      </c>
      <c r="F474" s="112">
        <v>5.7999999999999996E-3</v>
      </c>
      <c r="G474" s="112">
        <v>0</v>
      </c>
      <c r="H474" s="112">
        <v>0.29725000000000001</v>
      </c>
      <c r="I474" s="112">
        <v>14.0196085</v>
      </c>
      <c r="J474" s="112">
        <v>0.80768143999999997</v>
      </c>
      <c r="K474" s="112">
        <v>2.879</v>
      </c>
      <c r="L474" s="112">
        <v>0</v>
      </c>
      <c r="M474" s="112">
        <v>0</v>
      </c>
      <c r="N474" s="112">
        <v>0</v>
      </c>
      <c r="O474" s="112">
        <v>0</v>
      </c>
      <c r="P474" s="112">
        <v>0</v>
      </c>
      <c r="Q474" s="112">
        <v>0</v>
      </c>
      <c r="R474" s="112">
        <v>0</v>
      </c>
      <c r="S474" s="112">
        <v>0</v>
      </c>
      <c r="T474" s="112">
        <v>0</v>
      </c>
      <c r="U474" s="112">
        <v>0</v>
      </c>
      <c r="V474" s="112">
        <v>0</v>
      </c>
      <c r="W474" s="112">
        <v>0</v>
      </c>
    </row>
    <row r="475" spans="1:23" hidden="1">
      <c r="A475" s="112" t="str">
        <v>2850.TW</v>
      </c>
      <c r="B475" s="112">
        <v>10.57</v>
      </c>
      <c r="C475" s="112">
        <v>0.372</v>
      </c>
      <c r="D475" s="112">
        <v>0</v>
      </c>
      <c r="E475" s="112">
        <v>0.17907000000000001</v>
      </c>
      <c r="F475" s="112">
        <v>4.7989997999999999E-2</v>
      </c>
      <c r="G475" s="112">
        <v>0.36432999999999999</v>
      </c>
      <c r="H475" s="112">
        <v>0.22827</v>
      </c>
      <c r="I475" s="112">
        <v>8.8174080000000004</v>
      </c>
      <c r="J475" s="112">
        <v>1.6809148</v>
      </c>
      <c r="K475" s="112">
        <v>62.929000000000002</v>
      </c>
      <c r="L475" s="112">
        <v>0</v>
      </c>
      <c r="M475" s="112">
        <v>0</v>
      </c>
      <c r="N475" s="112">
        <v>0</v>
      </c>
      <c r="O475" s="112">
        <v>0</v>
      </c>
      <c r="P475" s="112">
        <v>0</v>
      </c>
      <c r="Q475" s="112">
        <v>0</v>
      </c>
      <c r="R475" s="112">
        <v>0</v>
      </c>
      <c r="S475" s="112">
        <v>0</v>
      </c>
      <c r="T475" s="112">
        <v>0</v>
      </c>
      <c r="U475" s="112">
        <v>0</v>
      </c>
      <c r="V475" s="112">
        <v>0</v>
      </c>
      <c r="W475" s="112">
        <v>0</v>
      </c>
    </row>
    <row r="476" spans="1:23" hidden="1">
      <c r="A476" s="112" t="str">
        <v>2851.TW</v>
      </c>
      <c r="B476" s="112">
        <v>3.14</v>
      </c>
      <c r="C476" s="112">
        <v>0.47299999999999998</v>
      </c>
      <c r="D476" s="112">
        <v>0</v>
      </c>
      <c r="E476" s="112">
        <v>0.11594</v>
      </c>
      <c r="F476" s="112">
        <v>2.9560001999999998E-2</v>
      </c>
      <c r="G476" s="112">
        <v>0.14441000000000001</v>
      </c>
      <c r="H476" s="112">
        <v>0.22983000000000001</v>
      </c>
      <c r="I476" s="112">
        <v>8.8375800000000009</v>
      </c>
      <c r="J476" s="112">
        <v>1.1656724999999999</v>
      </c>
      <c r="K476" s="112">
        <v>27.420999999999999</v>
      </c>
      <c r="L476" s="112">
        <v>0</v>
      </c>
      <c r="M476" s="112">
        <v>0</v>
      </c>
      <c r="N476" s="112">
        <v>0</v>
      </c>
      <c r="O476" s="112">
        <v>0</v>
      </c>
      <c r="P476" s="112">
        <v>0</v>
      </c>
      <c r="Q476" s="112">
        <v>0</v>
      </c>
      <c r="R476" s="112">
        <v>0</v>
      </c>
      <c r="S476" s="112">
        <v>0</v>
      </c>
      <c r="T476" s="112">
        <v>0</v>
      </c>
      <c r="U476" s="112">
        <v>0</v>
      </c>
      <c r="V476" s="112">
        <v>0</v>
      </c>
      <c r="W476" s="112">
        <v>0</v>
      </c>
    </row>
    <row r="477" spans="1:23" hidden="1">
      <c r="A477" s="112" t="str">
        <v>2852.TW</v>
      </c>
      <c r="B477" s="112">
        <v>2.7</v>
      </c>
      <c r="C477" s="112">
        <v>0.23499999999999999</v>
      </c>
      <c r="D477" s="112">
        <v>0</v>
      </c>
      <c r="E477" s="112">
        <v>0.10019</v>
      </c>
      <c r="F477" s="112">
        <v>3.0859999999999999E-2</v>
      </c>
      <c r="G477" s="112">
        <v>0.3493</v>
      </c>
      <c r="H477" s="112">
        <v>0.15517001</v>
      </c>
      <c r="I477" s="112">
        <v>9.1296289999999996</v>
      </c>
      <c r="J477" s="112">
        <v>0.88310105000000005</v>
      </c>
      <c r="K477" s="112">
        <v>25.088999999999999</v>
      </c>
      <c r="L477" s="112">
        <v>0</v>
      </c>
      <c r="M477" s="112">
        <v>0</v>
      </c>
      <c r="N477" s="112">
        <v>0</v>
      </c>
      <c r="O477" s="112">
        <v>0</v>
      </c>
      <c r="P477" s="112">
        <v>0</v>
      </c>
      <c r="Q477" s="112">
        <v>0</v>
      </c>
      <c r="R477" s="112">
        <v>0</v>
      </c>
      <c r="S477" s="112">
        <v>0</v>
      </c>
      <c r="T477" s="112">
        <v>0</v>
      </c>
      <c r="U477" s="112">
        <v>0</v>
      </c>
      <c r="V477" s="112">
        <v>0</v>
      </c>
      <c r="W477" s="112">
        <v>0</v>
      </c>
    </row>
    <row r="478" spans="1:23" hidden="1">
      <c r="A478" s="112" t="str">
        <v>2855.TW</v>
      </c>
      <c r="B478" s="112">
        <v>2.84</v>
      </c>
      <c r="C478" s="112">
        <v>0.76500000000000001</v>
      </c>
      <c r="D478" s="112">
        <v>0</v>
      </c>
      <c r="E478" s="112">
        <v>9.3299999999999994E-2</v>
      </c>
      <c r="F478" s="112">
        <v>2.4539999999999999E-2</v>
      </c>
      <c r="G478" s="112">
        <v>0.90790999999999999</v>
      </c>
      <c r="H478" s="112">
        <v>0.22528999999999999</v>
      </c>
      <c r="I478" s="112">
        <v>9.3661980000000007</v>
      </c>
      <c r="J478" s="112">
        <v>1.2082671</v>
      </c>
      <c r="K478" s="112">
        <v>5.8339999999999996</v>
      </c>
      <c r="L478" s="112">
        <v>0</v>
      </c>
      <c r="M478" s="112">
        <v>0</v>
      </c>
      <c r="N478" s="112">
        <v>0</v>
      </c>
      <c r="O478" s="112">
        <v>0</v>
      </c>
      <c r="P478" s="112">
        <v>0</v>
      </c>
      <c r="Q478" s="112">
        <v>0</v>
      </c>
      <c r="R478" s="112">
        <v>0</v>
      </c>
      <c r="S478" s="112">
        <v>0</v>
      </c>
      <c r="T478" s="112">
        <v>0</v>
      </c>
      <c r="U478" s="112">
        <v>0</v>
      </c>
      <c r="V478" s="112">
        <v>0</v>
      </c>
      <c r="W478" s="112">
        <v>0</v>
      </c>
    </row>
    <row r="479" spans="1:23" hidden="1">
      <c r="A479" s="112" t="str">
        <v>2867.TW</v>
      </c>
      <c r="B479" s="112">
        <v>-2.13</v>
      </c>
      <c r="C479" s="112">
        <v>0.628</v>
      </c>
      <c r="D479" s="112">
        <v>0</v>
      </c>
      <c r="E479" s="112">
        <v>-0.27667000000000003</v>
      </c>
      <c r="F479" s="112">
        <v>-6.96E-3</v>
      </c>
      <c r="G479" s="112">
        <v>-0.1137</v>
      </c>
      <c r="H479" s="112">
        <v>0.34375998000000002</v>
      </c>
      <c r="I479" s="112">
        <v>0</v>
      </c>
      <c r="J479" s="112">
        <v>0.92185899999999998</v>
      </c>
      <c r="K479" s="112">
        <v>22.957000000000001</v>
      </c>
      <c r="L479" s="112">
        <v>0</v>
      </c>
      <c r="M479" s="112">
        <v>0</v>
      </c>
      <c r="N479" s="112">
        <v>0</v>
      </c>
      <c r="O479" s="112">
        <v>0</v>
      </c>
      <c r="P479" s="112">
        <v>0</v>
      </c>
      <c r="Q479" s="112">
        <v>0</v>
      </c>
      <c r="R479" s="112">
        <v>0</v>
      </c>
      <c r="S479" s="112">
        <v>0</v>
      </c>
      <c r="T479" s="112">
        <v>0</v>
      </c>
      <c r="U479" s="112">
        <v>0</v>
      </c>
      <c r="V479" s="112">
        <v>0</v>
      </c>
      <c r="W479" s="112">
        <v>0</v>
      </c>
    </row>
    <row r="480" spans="1:23" hidden="1">
      <c r="A480" s="112" t="str">
        <v>2880.TW</v>
      </c>
      <c r="B480" s="112">
        <v>1.58</v>
      </c>
      <c r="C480" s="112">
        <v>0.42899999999999999</v>
      </c>
      <c r="D480" s="112">
        <v>15.740741</v>
      </c>
      <c r="E480" s="112">
        <v>0.11012</v>
      </c>
      <c r="F480" s="112">
        <v>5.77E-3</v>
      </c>
      <c r="G480" s="112">
        <v>0</v>
      </c>
      <c r="H480" s="112">
        <v>0.44949</v>
      </c>
      <c r="I480" s="112">
        <v>16.139240000000001</v>
      </c>
      <c r="J480" s="112">
        <v>1.6741071000000001</v>
      </c>
      <c r="K480" s="112">
        <v>4.1950000000000003</v>
      </c>
      <c r="L480" s="112">
        <v>0</v>
      </c>
      <c r="M480" s="112">
        <v>0</v>
      </c>
      <c r="N480" s="112">
        <v>0</v>
      </c>
      <c r="O480" s="112">
        <v>0</v>
      </c>
      <c r="P480" s="112">
        <v>0</v>
      </c>
      <c r="Q480" s="112">
        <v>0</v>
      </c>
      <c r="R480" s="112">
        <v>0</v>
      </c>
      <c r="S480" s="112">
        <v>0</v>
      </c>
      <c r="T480" s="112">
        <v>0</v>
      </c>
      <c r="U480" s="112">
        <v>0</v>
      </c>
      <c r="V480" s="112">
        <v>0</v>
      </c>
      <c r="W480" s="112">
        <v>0</v>
      </c>
    </row>
    <row r="481" spans="1:23" hidden="1">
      <c r="A481" s="112" t="str">
        <v>2881.TW</v>
      </c>
      <c r="B481" s="112">
        <v>4.8</v>
      </c>
      <c r="C481" s="112">
        <v>0.73</v>
      </c>
      <c r="D481" s="112">
        <v>11.014926000000001</v>
      </c>
      <c r="E481" s="112">
        <v>9.357E-2</v>
      </c>
      <c r="F481" s="112">
        <v>1.0089999000000001E-2</v>
      </c>
      <c r="G481" s="112">
        <v>0.38132998000000001</v>
      </c>
      <c r="H481" s="112">
        <v>0.47011003000000001</v>
      </c>
      <c r="I481" s="112">
        <v>15.375</v>
      </c>
      <c r="J481" s="112">
        <v>1.2213286000000001</v>
      </c>
      <c r="K481" s="112">
        <v>53.945</v>
      </c>
      <c r="L481" s="112">
        <v>0</v>
      </c>
      <c r="M481" s="112">
        <v>0</v>
      </c>
      <c r="N481" s="112">
        <v>0</v>
      </c>
      <c r="O481" s="112">
        <v>0</v>
      </c>
      <c r="P481" s="112">
        <v>0</v>
      </c>
      <c r="Q481" s="112">
        <v>0</v>
      </c>
      <c r="R481" s="112">
        <v>0</v>
      </c>
      <c r="S481" s="112">
        <v>0</v>
      </c>
      <c r="T481" s="112">
        <v>0</v>
      </c>
      <c r="U481" s="112">
        <v>0</v>
      </c>
      <c r="V481" s="112">
        <v>0</v>
      </c>
      <c r="W481" s="112">
        <v>0</v>
      </c>
    </row>
    <row r="482" spans="1:23" hidden="1">
      <c r="A482" s="112" t="str">
        <v>2882.TW</v>
      </c>
      <c r="B482" s="112">
        <v>5.36</v>
      </c>
      <c r="C482" s="112">
        <v>0.64700000000000002</v>
      </c>
      <c r="D482" s="112">
        <v>11.428572000000001</v>
      </c>
      <c r="E482" s="112">
        <v>7.2909996000000005E-2</v>
      </c>
      <c r="F482" s="112">
        <v>4.3800000000000002E-3</v>
      </c>
      <c r="G482" s="112">
        <v>0.22503000000000001</v>
      </c>
      <c r="H482" s="112">
        <v>0.35810003000000001</v>
      </c>
      <c r="I482" s="112">
        <v>10.597014</v>
      </c>
      <c r="J482" s="112">
        <v>1.07829</v>
      </c>
      <c r="K482" s="112">
        <v>57.433999999999997</v>
      </c>
      <c r="L482" s="112">
        <v>0</v>
      </c>
      <c r="M482" s="112">
        <v>0</v>
      </c>
      <c r="N482" s="112">
        <v>0</v>
      </c>
      <c r="O482" s="112">
        <v>0</v>
      </c>
      <c r="P482" s="112">
        <v>0</v>
      </c>
      <c r="Q482" s="112">
        <v>0</v>
      </c>
      <c r="R482" s="112">
        <v>0</v>
      </c>
      <c r="S482" s="112">
        <v>0</v>
      </c>
      <c r="T482" s="112">
        <v>0</v>
      </c>
      <c r="U482" s="112">
        <v>0</v>
      </c>
      <c r="V482" s="112">
        <v>0</v>
      </c>
      <c r="W482" s="112">
        <v>0</v>
      </c>
    </row>
    <row r="483" spans="1:23" hidden="1">
      <c r="A483" s="112" t="str">
        <v>2883.TW</v>
      </c>
      <c r="B483" s="112">
        <v>1.41</v>
      </c>
      <c r="C483" s="112">
        <v>0.69</v>
      </c>
      <c r="D483" s="112">
        <v>10</v>
      </c>
      <c r="E483" s="112">
        <v>9.0329999999999994E-2</v>
      </c>
      <c r="F483" s="112">
        <v>6.4200000000000004E-3</v>
      </c>
      <c r="G483" s="112">
        <v>0</v>
      </c>
      <c r="H483" s="112">
        <v>0.53505999999999998</v>
      </c>
      <c r="I483" s="112">
        <v>10.070921999999999</v>
      </c>
      <c r="J483" s="112">
        <v>0.86972499999999997</v>
      </c>
      <c r="K483" s="112">
        <v>3.6230000000000002</v>
      </c>
      <c r="L483" s="112">
        <v>0</v>
      </c>
      <c r="M483" s="112">
        <v>0</v>
      </c>
      <c r="N483" s="112">
        <v>0</v>
      </c>
      <c r="O483" s="112">
        <v>0</v>
      </c>
      <c r="P483" s="112">
        <v>0</v>
      </c>
      <c r="Q483" s="112">
        <v>0</v>
      </c>
      <c r="R483" s="112">
        <v>0</v>
      </c>
      <c r="S483" s="112">
        <v>0</v>
      </c>
      <c r="T483" s="112">
        <v>0</v>
      </c>
      <c r="U483" s="112">
        <v>0</v>
      </c>
      <c r="V483" s="112">
        <v>0</v>
      </c>
      <c r="W483" s="112">
        <v>0</v>
      </c>
    </row>
    <row r="484" spans="1:23" hidden="1">
      <c r="A484" s="112" t="str">
        <v>2884.TW</v>
      </c>
      <c r="B484" s="112">
        <v>1.4</v>
      </c>
      <c r="C484" s="112">
        <v>0.45500000000000002</v>
      </c>
      <c r="D484" s="112">
        <v>17.974684</v>
      </c>
      <c r="E484" s="112">
        <v>9.7470000000000001E-2</v>
      </c>
      <c r="F484" s="112">
        <v>6.1299995999999999E-3</v>
      </c>
      <c r="G484" s="112">
        <v>0</v>
      </c>
      <c r="H484" s="112">
        <v>0.45206000000000002</v>
      </c>
      <c r="I484" s="112">
        <v>20.285715</v>
      </c>
      <c r="J484" s="112">
        <v>1.8124960999999999</v>
      </c>
      <c r="K484" s="112">
        <v>4.1849999999999996</v>
      </c>
      <c r="L484" s="112">
        <v>0</v>
      </c>
      <c r="M484" s="112">
        <v>0</v>
      </c>
      <c r="N484" s="112">
        <v>0</v>
      </c>
      <c r="O484" s="112">
        <v>0</v>
      </c>
      <c r="P484" s="112">
        <v>0</v>
      </c>
      <c r="Q484" s="112">
        <v>0</v>
      </c>
      <c r="R484" s="112">
        <v>0</v>
      </c>
      <c r="S484" s="112">
        <v>0</v>
      </c>
      <c r="T484" s="112">
        <v>0</v>
      </c>
      <c r="U484" s="112">
        <v>0</v>
      </c>
      <c r="V484" s="112">
        <v>0</v>
      </c>
      <c r="W484" s="112">
        <v>0</v>
      </c>
    </row>
    <row r="485" spans="1:23" hidden="1">
      <c r="A485" s="112" t="str">
        <v>2885.TW</v>
      </c>
      <c r="B485" s="112">
        <v>2.37</v>
      </c>
      <c r="C485" s="112">
        <v>0.73599999999999999</v>
      </c>
      <c r="D485" s="112">
        <v>12.683396999999999</v>
      </c>
      <c r="E485" s="112">
        <v>0.105170004</v>
      </c>
      <c r="F485" s="112">
        <v>5.0299999999999997E-3</v>
      </c>
      <c r="G485" s="112">
        <v>0.50312000000000001</v>
      </c>
      <c r="H485" s="112">
        <v>0.15529001000000001</v>
      </c>
      <c r="I485" s="112">
        <v>13.860760000000001</v>
      </c>
      <c r="J485" s="112">
        <v>1.3925981999999999</v>
      </c>
      <c r="K485" s="112">
        <v>12.337</v>
      </c>
      <c r="L485" s="112">
        <v>0</v>
      </c>
      <c r="M485" s="112">
        <v>0</v>
      </c>
      <c r="N485" s="112">
        <v>0</v>
      </c>
      <c r="O485" s="112">
        <v>0</v>
      </c>
      <c r="P485" s="112">
        <v>0</v>
      </c>
      <c r="Q485" s="112">
        <v>0</v>
      </c>
      <c r="R485" s="112">
        <v>0</v>
      </c>
      <c r="S485" s="112">
        <v>0</v>
      </c>
      <c r="T485" s="112">
        <v>0</v>
      </c>
      <c r="U485" s="112">
        <v>0</v>
      </c>
      <c r="V485" s="112">
        <v>0</v>
      </c>
      <c r="W485" s="112">
        <v>0</v>
      </c>
    </row>
    <row r="486" spans="1:23" hidden="1">
      <c r="A486" s="112" t="str">
        <v>2886.TW</v>
      </c>
      <c r="B486" s="112">
        <v>2.37</v>
      </c>
      <c r="C486" s="112">
        <v>0.47499999999999998</v>
      </c>
      <c r="D486" s="112">
        <v>17.008547</v>
      </c>
      <c r="E486" s="112">
        <v>0.10460999999999999</v>
      </c>
      <c r="F486" s="112">
        <v>7.8600000000000007E-3</v>
      </c>
      <c r="G486" s="112">
        <v>0</v>
      </c>
      <c r="H486" s="112">
        <v>0.43374002</v>
      </c>
      <c r="I486" s="112">
        <v>16.79325</v>
      </c>
      <c r="J486" s="112">
        <v>1.6653416000000001</v>
      </c>
      <c r="K486" s="112">
        <v>4.8540000000000001</v>
      </c>
      <c r="L486" s="112">
        <v>0</v>
      </c>
      <c r="M486" s="112">
        <v>0</v>
      </c>
      <c r="N486" s="112">
        <v>0</v>
      </c>
      <c r="O486" s="112">
        <v>0</v>
      </c>
      <c r="P486" s="112">
        <v>0</v>
      </c>
      <c r="Q486" s="112">
        <v>0</v>
      </c>
      <c r="R486" s="112">
        <v>0</v>
      </c>
      <c r="S486" s="112">
        <v>0</v>
      </c>
      <c r="T486" s="112">
        <v>0</v>
      </c>
      <c r="U486" s="112">
        <v>0</v>
      </c>
      <c r="V486" s="112">
        <v>0</v>
      </c>
      <c r="W486" s="112">
        <v>0</v>
      </c>
    </row>
    <row r="487" spans="1:23" hidden="1">
      <c r="A487" s="112" t="str">
        <v>2887.TW</v>
      </c>
      <c r="B487" s="112">
        <v>1</v>
      </c>
      <c r="C487" s="112">
        <v>0.58599999999999997</v>
      </c>
      <c r="D487" s="112">
        <v>14.198473999999999</v>
      </c>
      <c r="E487" s="112">
        <v>6.7290000000000003E-2</v>
      </c>
      <c r="F487" s="112">
        <v>4.7699999999999999E-3</v>
      </c>
      <c r="G487" s="112">
        <v>0</v>
      </c>
      <c r="H487" s="112">
        <v>0.41456001999999997</v>
      </c>
      <c r="I487" s="112">
        <v>18.600000000000001</v>
      </c>
      <c r="J487" s="112">
        <v>1.1022221999999999</v>
      </c>
      <c r="K487" s="112">
        <v>4.1310000000000002</v>
      </c>
      <c r="L487" s="112">
        <v>0</v>
      </c>
      <c r="M487" s="112">
        <v>0</v>
      </c>
      <c r="N487" s="112">
        <v>0</v>
      </c>
      <c r="O487" s="112">
        <v>0</v>
      </c>
      <c r="P487" s="112">
        <v>0</v>
      </c>
      <c r="Q487" s="112">
        <v>0</v>
      </c>
      <c r="R487" s="112">
        <v>0</v>
      </c>
      <c r="S487" s="112">
        <v>0</v>
      </c>
      <c r="T487" s="112">
        <v>0</v>
      </c>
      <c r="U487" s="112">
        <v>0</v>
      </c>
      <c r="V487" s="112">
        <v>0</v>
      </c>
      <c r="W487" s="112">
        <v>0</v>
      </c>
    </row>
    <row r="488" spans="1:23" hidden="1">
      <c r="A488" s="112" t="str">
        <v>2888.TW</v>
      </c>
      <c r="B488" s="112">
        <v>-0.48</v>
      </c>
      <c r="C488" s="112">
        <v>0.626</v>
      </c>
      <c r="D488" s="112">
        <v>12.328766999999999</v>
      </c>
      <c r="E488" s="112">
        <v>-3.1969999999999998E-2</v>
      </c>
      <c r="F488" s="112">
        <v>-2.3400000000000001E-3</v>
      </c>
      <c r="G488" s="112">
        <v>4.3979999999999998E-2</v>
      </c>
      <c r="H488" s="112">
        <v>0.40812999999999999</v>
      </c>
      <c r="I488" s="112">
        <v>0</v>
      </c>
      <c r="J488" s="112">
        <v>0.57438254</v>
      </c>
      <c r="K488" s="112">
        <v>17.137</v>
      </c>
      <c r="L488" s="112">
        <v>0</v>
      </c>
      <c r="M488" s="112">
        <v>0</v>
      </c>
      <c r="N488" s="112">
        <v>0</v>
      </c>
      <c r="O488" s="112">
        <v>0</v>
      </c>
      <c r="P488" s="112">
        <v>0</v>
      </c>
      <c r="Q488" s="112">
        <v>0</v>
      </c>
      <c r="R488" s="112">
        <v>0</v>
      </c>
      <c r="S488" s="112">
        <v>0</v>
      </c>
      <c r="T488" s="112">
        <v>0</v>
      </c>
      <c r="U488" s="112">
        <v>0</v>
      </c>
      <c r="V488" s="112">
        <v>0</v>
      </c>
      <c r="W488" s="112">
        <v>0</v>
      </c>
    </row>
    <row r="489" spans="1:23" hidden="1">
      <c r="A489" s="112" t="str">
        <v>2889.TW</v>
      </c>
      <c r="B489" s="112">
        <v>0.57999999999999996</v>
      </c>
      <c r="C489" s="112">
        <v>0</v>
      </c>
      <c r="D489" s="112">
        <v>18.333334000000001</v>
      </c>
      <c r="E489" s="112">
        <v>5.5059999999999998E-2</v>
      </c>
      <c r="F489" s="112">
        <v>6.8199999999999997E-3</v>
      </c>
      <c r="G489" s="112">
        <v>0.99251</v>
      </c>
      <c r="H489" s="112">
        <v>0.45733002</v>
      </c>
      <c r="I489" s="112">
        <v>26.551722999999999</v>
      </c>
      <c r="J489" s="112">
        <v>1.2633306</v>
      </c>
      <c r="K489" s="112">
        <v>2.0779999999999998</v>
      </c>
      <c r="L489" s="112">
        <v>0</v>
      </c>
      <c r="M489" s="112">
        <v>0</v>
      </c>
      <c r="N489" s="112">
        <v>0</v>
      </c>
      <c r="O489" s="112">
        <v>0</v>
      </c>
      <c r="P489" s="112">
        <v>0</v>
      </c>
      <c r="Q489" s="112">
        <v>0</v>
      </c>
      <c r="R489" s="112">
        <v>0</v>
      </c>
      <c r="S489" s="112">
        <v>0</v>
      </c>
      <c r="T489" s="112">
        <v>0</v>
      </c>
      <c r="U489" s="112">
        <v>0</v>
      </c>
      <c r="V489" s="112">
        <v>0</v>
      </c>
      <c r="W489" s="112">
        <v>0</v>
      </c>
    </row>
    <row r="490" spans="1:23" hidden="1">
      <c r="A490" s="112" t="str">
        <v>2890.TW</v>
      </c>
      <c r="B490" s="112">
        <v>1.78</v>
      </c>
      <c r="C490" s="112">
        <v>0.443</v>
      </c>
      <c r="D490" s="112">
        <v>13.267046000000001</v>
      </c>
      <c r="E490" s="112">
        <v>0.11823</v>
      </c>
      <c r="F490" s="112">
        <v>7.8799995000000001E-3</v>
      </c>
      <c r="G490" s="112">
        <v>0</v>
      </c>
      <c r="H490" s="112">
        <v>0.50555000000000005</v>
      </c>
      <c r="I490" s="112">
        <v>13.117978000000001</v>
      </c>
      <c r="J490" s="112">
        <v>1.4656959000000001</v>
      </c>
      <c r="K490" s="112">
        <v>4.4710000000000001</v>
      </c>
      <c r="L490" s="112">
        <v>0</v>
      </c>
      <c r="M490" s="112">
        <v>0</v>
      </c>
      <c r="N490" s="112">
        <v>0</v>
      </c>
      <c r="O490" s="112">
        <v>0</v>
      </c>
      <c r="P490" s="112">
        <v>0</v>
      </c>
      <c r="Q490" s="112">
        <v>0</v>
      </c>
      <c r="R490" s="112">
        <v>0</v>
      </c>
      <c r="S490" s="112">
        <v>0</v>
      </c>
      <c r="T490" s="112">
        <v>0</v>
      </c>
      <c r="U490" s="112">
        <v>0</v>
      </c>
      <c r="V490" s="112">
        <v>0</v>
      </c>
      <c r="W490" s="112">
        <v>0</v>
      </c>
    </row>
    <row r="491" spans="1:23" hidden="1">
      <c r="A491" s="112" t="str">
        <v>2891.TW</v>
      </c>
      <c r="B491" s="112">
        <v>3.23</v>
      </c>
      <c r="C491" s="112">
        <v>0.64900000000000002</v>
      </c>
      <c r="D491" s="112">
        <v>11.520376000000001</v>
      </c>
      <c r="E491" s="112">
        <v>0.14724000000000001</v>
      </c>
      <c r="F491" s="112">
        <v>1.0410000000000001E-2</v>
      </c>
      <c r="G491" s="112">
        <v>0.60416000000000003</v>
      </c>
      <c r="H491" s="112">
        <v>0.29293000000000002</v>
      </c>
      <c r="I491" s="112">
        <v>11.377708</v>
      </c>
      <c r="J491" s="112">
        <v>1.5512874000000001</v>
      </c>
      <c r="K491" s="112">
        <v>21.707000000000001</v>
      </c>
      <c r="L491" s="112">
        <v>0</v>
      </c>
      <c r="M491" s="112">
        <v>0</v>
      </c>
      <c r="N491" s="112">
        <v>0</v>
      </c>
      <c r="O491" s="112">
        <v>0</v>
      </c>
      <c r="P491" s="112">
        <v>0</v>
      </c>
      <c r="Q491" s="112">
        <v>0</v>
      </c>
      <c r="R491" s="112">
        <v>0</v>
      </c>
      <c r="S491" s="112">
        <v>0</v>
      </c>
      <c r="T491" s="112">
        <v>0</v>
      </c>
      <c r="U491" s="112">
        <v>0</v>
      </c>
      <c r="V491" s="112">
        <v>0</v>
      </c>
      <c r="W491" s="112">
        <v>0</v>
      </c>
    </row>
    <row r="492" spans="1:23" hidden="1">
      <c r="A492" s="112" t="str">
        <v>2892.TW</v>
      </c>
      <c r="B492" s="112">
        <v>1.65</v>
      </c>
      <c r="C492" s="112">
        <v>0.41199999999999998</v>
      </c>
      <c r="D492" s="112">
        <v>17.103659</v>
      </c>
      <c r="E492" s="112">
        <v>9.5060000000000006E-2</v>
      </c>
      <c r="F492" s="112">
        <v>5.2300002000000003E-3</v>
      </c>
      <c r="G492" s="112">
        <v>0</v>
      </c>
      <c r="H492" s="112">
        <v>0.33942001999999999</v>
      </c>
      <c r="I492" s="112">
        <v>17</v>
      </c>
      <c r="J492" s="112">
        <v>1.5377445999999999</v>
      </c>
      <c r="K492" s="112">
        <v>4.5110000000000001</v>
      </c>
      <c r="L492" s="112">
        <v>0</v>
      </c>
      <c r="M492" s="112">
        <v>0</v>
      </c>
      <c r="N492" s="112">
        <v>0</v>
      </c>
      <c r="O492" s="112">
        <v>0</v>
      </c>
      <c r="P492" s="112">
        <v>0</v>
      </c>
      <c r="Q492" s="112">
        <v>0</v>
      </c>
      <c r="R492" s="112">
        <v>0</v>
      </c>
      <c r="S492" s="112">
        <v>0</v>
      </c>
      <c r="T492" s="112">
        <v>0</v>
      </c>
      <c r="U492" s="112">
        <v>0</v>
      </c>
      <c r="V492" s="112">
        <v>0</v>
      </c>
      <c r="W492" s="112">
        <v>0</v>
      </c>
    </row>
    <row r="493" spans="1:23" hidden="1">
      <c r="A493" s="112" t="str">
        <v>2897.TW</v>
      </c>
      <c r="B493" s="112">
        <v>0.86</v>
      </c>
      <c r="C493" s="112">
        <v>0.39400000000000002</v>
      </c>
      <c r="D493" s="112">
        <v>0</v>
      </c>
      <c r="E493" s="112">
        <v>6.0890003999999998E-2</v>
      </c>
      <c r="F493" s="112">
        <v>5.6899999999999997E-3</v>
      </c>
      <c r="G493" s="112">
        <v>0</v>
      </c>
      <c r="H493" s="112">
        <v>0.27909001999999999</v>
      </c>
      <c r="I493" s="112">
        <v>12.267442000000001</v>
      </c>
      <c r="J493" s="112">
        <v>0.77221494999999996</v>
      </c>
      <c r="K493" s="112">
        <v>3.1709999999999998</v>
      </c>
      <c r="L493" s="112">
        <v>0</v>
      </c>
      <c r="M493" s="112">
        <v>0</v>
      </c>
      <c r="N493" s="112">
        <v>0</v>
      </c>
      <c r="O493" s="112">
        <v>0</v>
      </c>
      <c r="P493" s="112">
        <v>0</v>
      </c>
      <c r="Q493" s="112">
        <v>0</v>
      </c>
      <c r="R493" s="112">
        <v>0</v>
      </c>
      <c r="S493" s="112">
        <v>0</v>
      </c>
      <c r="T493" s="112">
        <v>0</v>
      </c>
      <c r="U493" s="112">
        <v>0</v>
      </c>
      <c r="V493" s="112">
        <v>0</v>
      </c>
      <c r="W493" s="112">
        <v>0</v>
      </c>
    </row>
    <row r="494" spans="1:23" hidden="1">
      <c r="A494" s="112" t="str">
        <v>2901.TW</v>
      </c>
      <c r="B494" s="112">
        <v>0.46</v>
      </c>
      <c r="C494" s="112">
        <v>8.4000000000000005E-2</v>
      </c>
      <c r="D494" s="112">
        <v>0</v>
      </c>
      <c r="E494" s="112">
        <v>3.3910000000000003E-2</v>
      </c>
      <c r="F494" s="112">
        <v>1.6490001000000001E-2</v>
      </c>
      <c r="G494" s="112">
        <v>0.84250999999999998</v>
      </c>
      <c r="H494" s="112">
        <v>0.20864000999999999</v>
      </c>
      <c r="I494" s="112">
        <v>59.456519999999998</v>
      </c>
      <c r="J494" s="112">
        <v>2.269333</v>
      </c>
      <c r="K494" s="112">
        <v>1.825</v>
      </c>
      <c r="L494" s="112">
        <v>0</v>
      </c>
      <c r="M494" s="112">
        <v>0</v>
      </c>
      <c r="N494" s="112">
        <v>0</v>
      </c>
      <c r="O494" s="112">
        <v>0</v>
      </c>
      <c r="P494" s="112">
        <v>0</v>
      </c>
      <c r="Q494" s="112">
        <v>0</v>
      </c>
      <c r="R494" s="112">
        <v>0</v>
      </c>
      <c r="S494" s="112">
        <v>0</v>
      </c>
      <c r="T494" s="112">
        <v>0</v>
      </c>
      <c r="U494" s="112">
        <v>0</v>
      </c>
      <c r="V494" s="112">
        <v>0</v>
      </c>
      <c r="W494" s="112">
        <v>0</v>
      </c>
    </row>
    <row r="495" spans="1:23" hidden="1">
      <c r="A495" s="112" t="str">
        <v>2903.TW</v>
      </c>
      <c r="B495" s="112">
        <v>1.8</v>
      </c>
      <c r="C495" s="112">
        <v>0.28100000000000003</v>
      </c>
      <c r="D495" s="112">
        <v>29.181816000000001</v>
      </c>
      <c r="E495" s="112">
        <v>0.10158</v>
      </c>
      <c r="F495" s="112">
        <v>2.6370000000000001E-2</v>
      </c>
      <c r="G495" s="112">
        <v>0.55942999999999998</v>
      </c>
      <c r="H495" s="112">
        <v>0.12734000000000001</v>
      </c>
      <c r="I495" s="112">
        <v>17.833331999999999</v>
      </c>
      <c r="J495" s="112">
        <v>1.4437348000000001</v>
      </c>
      <c r="K495" s="112">
        <v>26.07</v>
      </c>
      <c r="L495" s="112">
        <v>0</v>
      </c>
      <c r="M495" s="112">
        <v>0</v>
      </c>
      <c r="N495" s="112">
        <v>0</v>
      </c>
      <c r="O495" s="112">
        <v>0</v>
      </c>
      <c r="P495" s="112">
        <v>0</v>
      </c>
      <c r="Q495" s="112">
        <v>0</v>
      </c>
      <c r="R495" s="112">
        <v>0</v>
      </c>
      <c r="S495" s="112">
        <v>0</v>
      </c>
      <c r="T495" s="112">
        <v>0</v>
      </c>
      <c r="U495" s="112">
        <v>0</v>
      </c>
      <c r="V495" s="112">
        <v>0</v>
      </c>
      <c r="W495" s="112">
        <v>0</v>
      </c>
    </row>
    <row r="496" spans="1:23" hidden="1">
      <c r="A496" s="112" t="str">
        <v>2904.TW</v>
      </c>
      <c r="B496" s="112">
        <v>0.83</v>
      </c>
      <c r="C496" s="112">
        <v>0.36699999999999999</v>
      </c>
      <c r="D496" s="112">
        <v>0</v>
      </c>
      <c r="E496" s="112">
        <v>5.4350000000000002E-2</v>
      </c>
      <c r="F496" s="112">
        <v>1.8790000000000001E-2</v>
      </c>
      <c r="G496" s="112">
        <v>0.28753000000000001</v>
      </c>
      <c r="H496" s="112">
        <v>7.356E-2</v>
      </c>
      <c r="I496" s="112">
        <v>22.530123</v>
      </c>
      <c r="J496" s="112">
        <v>1.2013362999999999</v>
      </c>
      <c r="K496" s="112">
        <v>5.673</v>
      </c>
      <c r="L496" s="112">
        <v>0</v>
      </c>
      <c r="M496" s="112">
        <v>0</v>
      </c>
      <c r="N496" s="112">
        <v>0</v>
      </c>
      <c r="O496" s="112">
        <v>0</v>
      </c>
      <c r="P496" s="112">
        <v>0</v>
      </c>
      <c r="Q496" s="112">
        <v>0</v>
      </c>
      <c r="R496" s="112">
        <v>0</v>
      </c>
      <c r="S496" s="112">
        <v>0</v>
      </c>
      <c r="T496" s="112">
        <v>0</v>
      </c>
      <c r="U496" s="112">
        <v>0</v>
      </c>
      <c r="V496" s="112">
        <v>0</v>
      </c>
      <c r="W496" s="112">
        <v>0</v>
      </c>
    </row>
    <row r="497" spans="1:23" hidden="1">
      <c r="A497" s="112" t="str">
        <v>2905.TW</v>
      </c>
      <c r="B497" s="112">
        <v>-1.03</v>
      </c>
      <c r="C497" s="112">
        <v>0.51200000000000001</v>
      </c>
      <c r="D497" s="112">
        <v>0</v>
      </c>
      <c r="E497" s="112">
        <v>-0.21298</v>
      </c>
      <c r="F497" s="112">
        <v>-2.0600000000000002E-3</v>
      </c>
      <c r="G497" s="112">
        <v>6.3409999999999994E-2</v>
      </c>
      <c r="H497" s="112">
        <v>0.40625998000000002</v>
      </c>
      <c r="I497" s="112">
        <v>0</v>
      </c>
      <c r="J497" s="112">
        <v>1.0938779999999999</v>
      </c>
      <c r="K497" s="112">
        <v>148.31399999999999</v>
      </c>
      <c r="L497" s="112">
        <v>0</v>
      </c>
      <c r="M497" s="112">
        <v>0</v>
      </c>
      <c r="N497" s="112">
        <v>0</v>
      </c>
      <c r="O497" s="112">
        <v>0</v>
      </c>
      <c r="P497" s="112">
        <v>0</v>
      </c>
      <c r="Q497" s="112">
        <v>0</v>
      </c>
      <c r="R497" s="112">
        <v>0</v>
      </c>
      <c r="S497" s="112">
        <v>0</v>
      </c>
      <c r="T497" s="112">
        <v>0</v>
      </c>
      <c r="U497" s="112">
        <v>0</v>
      </c>
      <c r="V497" s="112">
        <v>0</v>
      </c>
      <c r="W497" s="112">
        <v>0</v>
      </c>
    </row>
    <row r="498" spans="1:23" hidden="1">
      <c r="A498" s="112" t="str">
        <v>2906.TW</v>
      </c>
      <c r="B498" s="112">
        <v>0.6</v>
      </c>
      <c r="C498" s="112">
        <v>0</v>
      </c>
      <c r="D498" s="112">
        <v>0</v>
      </c>
      <c r="E498" s="112">
        <v>5.6550004000000001E-2</v>
      </c>
      <c r="F498" s="112">
        <v>2.6040000000000001E-2</v>
      </c>
      <c r="G498" s="112">
        <v>0.30180000000000001</v>
      </c>
      <c r="H498" s="112">
        <v>5.1429999999999997E-2</v>
      </c>
      <c r="I498" s="112">
        <v>35.083331999999999</v>
      </c>
      <c r="J498" s="112">
        <v>1.2303466000000001</v>
      </c>
      <c r="K498" s="112">
        <v>40.363</v>
      </c>
      <c r="L498" s="112">
        <v>0</v>
      </c>
      <c r="M498" s="112">
        <v>0</v>
      </c>
      <c r="N498" s="112">
        <v>0</v>
      </c>
      <c r="O498" s="112">
        <v>0</v>
      </c>
      <c r="P498" s="112">
        <v>0</v>
      </c>
      <c r="Q498" s="112">
        <v>0</v>
      </c>
      <c r="R498" s="112">
        <v>0</v>
      </c>
      <c r="S498" s="112">
        <v>0</v>
      </c>
      <c r="T498" s="112">
        <v>0</v>
      </c>
      <c r="U498" s="112">
        <v>0</v>
      </c>
      <c r="V498" s="112">
        <v>0</v>
      </c>
      <c r="W498" s="112">
        <v>0</v>
      </c>
    </row>
    <row r="499" spans="1:23" hidden="1">
      <c r="A499" s="112" t="str">
        <v>2908.TW</v>
      </c>
      <c r="B499" s="112">
        <v>0.46</v>
      </c>
      <c r="C499" s="112">
        <v>0.253</v>
      </c>
      <c r="D499" s="112">
        <v>11.703911</v>
      </c>
      <c r="E499" s="112">
        <v>3.6639999999999999E-2</v>
      </c>
      <c r="F499" s="112">
        <v>7.0700003000000004E-3</v>
      </c>
      <c r="G499" s="112">
        <v>0.2492</v>
      </c>
      <c r="H499" s="112">
        <v>2.4260001E-2</v>
      </c>
      <c r="I499" s="112">
        <v>45.543480000000002</v>
      </c>
      <c r="J499" s="112">
        <v>1.5972857</v>
      </c>
      <c r="K499" s="112">
        <v>72.203000000000003</v>
      </c>
      <c r="L499" s="112">
        <v>0</v>
      </c>
      <c r="M499" s="112">
        <v>0</v>
      </c>
      <c r="N499" s="112">
        <v>0</v>
      </c>
      <c r="O499" s="112">
        <v>0</v>
      </c>
      <c r="P499" s="112">
        <v>0</v>
      </c>
      <c r="Q499" s="112">
        <v>0</v>
      </c>
      <c r="R499" s="112">
        <v>0</v>
      </c>
      <c r="S499" s="112">
        <v>0</v>
      </c>
      <c r="T499" s="112">
        <v>0</v>
      </c>
      <c r="U499" s="112">
        <v>0</v>
      </c>
      <c r="V499" s="112">
        <v>0</v>
      </c>
      <c r="W499" s="112">
        <v>0</v>
      </c>
    </row>
    <row r="500" spans="1:23" hidden="1">
      <c r="A500" s="112" t="str">
        <v>2910.TW</v>
      </c>
      <c r="B500" s="112">
        <v>1.1399999999999999</v>
      </c>
      <c r="C500" s="112">
        <v>0.621</v>
      </c>
      <c r="D500" s="112">
        <v>0</v>
      </c>
      <c r="E500" s="112">
        <v>8.2329996000000003E-2</v>
      </c>
      <c r="F500" s="112">
        <v>2.3120001000000001E-2</v>
      </c>
      <c r="G500" s="112">
        <v>0.58431999999999995</v>
      </c>
      <c r="H500" s="112">
        <v>0.20582001</v>
      </c>
      <c r="I500" s="112">
        <v>24.298245999999999</v>
      </c>
      <c r="J500" s="112">
        <v>1.8759313</v>
      </c>
      <c r="K500" s="112">
        <v>3.9</v>
      </c>
      <c r="L500" s="112">
        <v>0</v>
      </c>
      <c r="M500" s="112">
        <v>0</v>
      </c>
      <c r="N500" s="112">
        <v>0</v>
      </c>
      <c r="O500" s="112">
        <v>0</v>
      </c>
      <c r="P500" s="112">
        <v>0</v>
      </c>
      <c r="Q500" s="112">
        <v>0</v>
      </c>
      <c r="R500" s="112">
        <v>0</v>
      </c>
      <c r="S500" s="112">
        <v>0</v>
      </c>
      <c r="T500" s="112">
        <v>0</v>
      </c>
      <c r="U500" s="112">
        <v>0</v>
      </c>
      <c r="V500" s="112">
        <v>0</v>
      </c>
      <c r="W500" s="112">
        <v>0</v>
      </c>
    </row>
    <row r="501" spans="1:23" hidden="1">
      <c r="A501" s="112" t="str">
        <v>2911.TW</v>
      </c>
      <c r="B501" s="112">
        <v>-5.04</v>
      </c>
      <c r="C501" s="112">
        <v>0.44800000000000001</v>
      </c>
      <c r="D501" s="112">
        <v>-10.31884</v>
      </c>
      <c r="E501" s="112">
        <v>-0.46096999999999999</v>
      </c>
      <c r="F501" s="112">
        <v>-8.4779999999999994E-2</v>
      </c>
      <c r="G501" s="112">
        <v>0.40311000000000002</v>
      </c>
      <c r="H501" s="112">
        <v>-0.21127000000000001</v>
      </c>
      <c r="I501" s="112">
        <v>0</v>
      </c>
      <c r="J501" s="112">
        <v>1.1762762</v>
      </c>
      <c r="K501" s="112">
        <v>22.222000000000001</v>
      </c>
      <c r="L501" s="112">
        <v>0</v>
      </c>
      <c r="M501" s="112">
        <v>0</v>
      </c>
      <c r="N501" s="112">
        <v>0</v>
      </c>
      <c r="O501" s="112">
        <v>0</v>
      </c>
      <c r="P501" s="112">
        <v>0</v>
      </c>
      <c r="Q501" s="112">
        <v>0</v>
      </c>
      <c r="R501" s="112">
        <v>0</v>
      </c>
      <c r="S501" s="112">
        <v>0</v>
      </c>
      <c r="T501" s="112">
        <v>0</v>
      </c>
      <c r="U501" s="112">
        <v>0</v>
      </c>
      <c r="V501" s="112">
        <v>0</v>
      </c>
      <c r="W501" s="112">
        <v>0</v>
      </c>
    </row>
    <row r="502" spans="1:23" hidden="1">
      <c r="A502" s="112" t="str">
        <v>2912.TW</v>
      </c>
      <c r="B502" s="112">
        <v>10.31</v>
      </c>
      <c r="C502" s="112">
        <v>8.6999999999999994E-2</v>
      </c>
      <c r="D502" s="112">
        <v>21.986969999999999</v>
      </c>
      <c r="E502" s="112">
        <v>0.25333</v>
      </c>
      <c r="F502" s="112">
        <v>3.5540000000000002E-2</v>
      </c>
      <c r="G502" s="112">
        <v>0.34036</v>
      </c>
      <c r="H502" s="112">
        <v>4.5039999999999997E-2</v>
      </c>
      <c r="I502" s="112">
        <v>26.188165999999999</v>
      </c>
      <c r="J502" s="112">
        <v>6.6762275999999998</v>
      </c>
      <c r="K502" s="112">
        <v>310.34199999999998</v>
      </c>
      <c r="L502" s="112">
        <v>0</v>
      </c>
      <c r="M502" s="112">
        <v>0</v>
      </c>
      <c r="N502" s="112">
        <v>0</v>
      </c>
      <c r="O502" s="112">
        <v>0</v>
      </c>
      <c r="P502" s="112">
        <v>0</v>
      </c>
      <c r="Q502" s="112">
        <v>0</v>
      </c>
      <c r="R502" s="112">
        <v>0</v>
      </c>
      <c r="S502" s="112">
        <v>0</v>
      </c>
      <c r="T502" s="112">
        <v>0</v>
      </c>
      <c r="U502" s="112">
        <v>0</v>
      </c>
      <c r="V502" s="112">
        <v>0</v>
      </c>
      <c r="W502" s="112">
        <v>0</v>
      </c>
    </row>
    <row r="503" spans="1:23" hidden="1">
      <c r="A503" s="112" t="str">
        <v>2913.TW</v>
      </c>
      <c r="B503" s="112">
        <v>-0.34</v>
      </c>
      <c r="C503" s="112">
        <v>0.70899999999999996</v>
      </c>
      <c r="D503" s="112">
        <v>0</v>
      </c>
      <c r="E503" s="112">
        <v>-2.2380000000000001E-2</v>
      </c>
      <c r="F503" s="112">
        <v>-3.5899998999999998E-3</v>
      </c>
      <c r="G503" s="112">
        <v>0.36375000000000002</v>
      </c>
      <c r="H503" s="112">
        <v>-0.28892002</v>
      </c>
      <c r="I503" s="112">
        <v>0</v>
      </c>
      <c r="J503" s="112">
        <v>1.3212710000000001</v>
      </c>
      <c r="K503" s="112">
        <v>0.48</v>
      </c>
      <c r="L503" s="112">
        <v>0</v>
      </c>
      <c r="M503" s="112">
        <v>0</v>
      </c>
      <c r="N503" s="112">
        <v>0</v>
      </c>
      <c r="O503" s="112">
        <v>0</v>
      </c>
      <c r="P503" s="112">
        <v>0</v>
      </c>
      <c r="Q503" s="112">
        <v>0</v>
      </c>
      <c r="R503" s="112">
        <v>0</v>
      </c>
      <c r="S503" s="112">
        <v>0</v>
      </c>
      <c r="T503" s="112">
        <v>0</v>
      </c>
      <c r="U503" s="112">
        <v>0</v>
      </c>
      <c r="V503" s="112">
        <v>0</v>
      </c>
      <c r="W503" s="112">
        <v>0</v>
      </c>
    </row>
    <row r="504" spans="1:23" hidden="1">
      <c r="A504" s="112" t="str">
        <v>2915.TW</v>
      </c>
      <c r="B504" s="112">
        <v>11.32</v>
      </c>
      <c r="C504" s="112">
        <v>0</v>
      </c>
      <c r="D504" s="112">
        <v>8.2593040000000002</v>
      </c>
      <c r="E504" s="112">
        <v>0.121759996</v>
      </c>
      <c r="F504" s="112">
        <v>2.4000000999999999E-4</v>
      </c>
      <c r="G504" s="112">
        <v>0.35214000000000001</v>
      </c>
      <c r="H504" s="112">
        <v>1.359E-2</v>
      </c>
      <c r="I504" s="112">
        <v>6.0777390000000002</v>
      </c>
      <c r="J504" s="112">
        <v>0.69633513999999996</v>
      </c>
      <c r="K504" s="112">
        <v>2.5070000000000001</v>
      </c>
      <c r="L504" s="112">
        <v>0</v>
      </c>
      <c r="M504" s="112">
        <v>0</v>
      </c>
      <c r="N504" s="112">
        <v>0</v>
      </c>
      <c r="O504" s="112">
        <v>0</v>
      </c>
      <c r="P504" s="112">
        <v>0</v>
      </c>
      <c r="Q504" s="112">
        <v>0</v>
      </c>
      <c r="R504" s="112">
        <v>0</v>
      </c>
      <c r="S504" s="112">
        <v>0</v>
      </c>
      <c r="T504" s="112">
        <v>0</v>
      </c>
      <c r="U504" s="112">
        <v>0</v>
      </c>
      <c r="V504" s="112">
        <v>0</v>
      </c>
      <c r="W504" s="112">
        <v>0</v>
      </c>
    </row>
    <row r="505" spans="1:23" hidden="1">
      <c r="A505" s="112" t="str">
        <v>2923.TW</v>
      </c>
      <c r="B505" s="112">
        <v>0.47</v>
      </c>
      <c r="C505" s="112">
        <v>0.81699999999999995</v>
      </c>
      <c r="D505" s="112">
        <v>50.666663999999997</v>
      </c>
      <c r="E505" s="112">
        <v>1.1270000000000001E-2</v>
      </c>
      <c r="F505" s="112">
        <v>3.1669999999999997E-2</v>
      </c>
      <c r="G505" s="112">
        <v>0.55518000000000001</v>
      </c>
      <c r="H505" s="112">
        <v>0.57264999999999999</v>
      </c>
      <c r="I505" s="112">
        <v>64.680850000000007</v>
      </c>
      <c r="J505" s="112">
        <v>1.0827367000000001</v>
      </c>
      <c r="K505" s="112">
        <v>6.742</v>
      </c>
      <c r="L505" s="112">
        <v>0</v>
      </c>
      <c r="M505" s="112">
        <v>0</v>
      </c>
      <c r="N505" s="112">
        <v>0</v>
      </c>
      <c r="O505" s="112">
        <v>0</v>
      </c>
      <c r="P505" s="112">
        <v>0</v>
      </c>
      <c r="Q505" s="112">
        <v>0</v>
      </c>
      <c r="R505" s="112">
        <v>0</v>
      </c>
      <c r="S505" s="112">
        <v>0</v>
      </c>
      <c r="T505" s="112">
        <v>0</v>
      </c>
      <c r="U505" s="112">
        <v>0</v>
      </c>
      <c r="V505" s="112">
        <v>0</v>
      </c>
      <c r="W505" s="112">
        <v>0</v>
      </c>
    </row>
    <row r="506" spans="1:23" hidden="1">
      <c r="A506" s="112" t="str">
        <v>2929.TW</v>
      </c>
      <c r="B506" s="112">
        <v>-0.64</v>
      </c>
      <c r="C506" s="112">
        <v>0.751</v>
      </c>
      <c r="D506" s="112">
        <v>0.74762653999999995</v>
      </c>
      <c r="E506" s="112">
        <v>-2.3829998000000002E-2</v>
      </c>
      <c r="F506" s="112">
        <v>-5.9000000000000003E-4</v>
      </c>
      <c r="G506" s="112">
        <v>0.16441</v>
      </c>
      <c r="H506" s="112">
        <v>4.9730000000000003E-2</v>
      </c>
      <c r="I506" s="112">
        <v>0</v>
      </c>
      <c r="J506" s="112">
        <v>0.36766135999999999</v>
      </c>
      <c r="K506" s="112">
        <v>21.895</v>
      </c>
      <c r="L506" s="112">
        <v>0</v>
      </c>
      <c r="M506" s="112">
        <v>0</v>
      </c>
      <c r="N506" s="112">
        <v>0</v>
      </c>
      <c r="O506" s="112">
        <v>0</v>
      </c>
      <c r="P506" s="112">
        <v>0</v>
      </c>
      <c r="Q506" s="112">
        <v>0</v>
      </c>
      <c r="R506" s="112">
        <v>0</v>
      </c>
      <c r="S506" s="112">
        <v>0</v>
      </c>
      <c r="T506" s="112">
        <v>0</v>
      </c>
      <c r="U506" s="112">
        <v>0</v>
      </c>
      <c r="V506" s="112">
        <v>0</v>
      </c>
      <c r="W506" s="112">
        <v>0</v>
      </c>
    </row>
    <row r="507" spans="1:23" hidden="1">
      <c r="A507" s="112" t="str">
        <v>2939.TW</v>
      </c>
      <c r="B507" s="112">
        <v>-0.75</v>
      </c>
      <c r="C507" s="112">
        <v>-0.159</v>
      </c>
      <c r="D507" s="112">
        <v>0</v>
      </c>
      <c r="E507" s="112">
        <v>-8.899E-2</v>
      </c>
      <c r="F507" s="112">
        <v>-8.8719993999999996E-2</v>
      </c>
      <c r="G507" s="112">
        <v>0.23346001</v>
      </c>
      <c r="H507" s="112">
        <v>-0.25846999999999998</v>
      </c>
      <c r="I507" s="112">
        <v>0</v>
      </c>
      <c r="J507" s="112">
        <v>1.3539292999999999</v>
      </c>
      <c r="K507" s="112">
        <v>8.8629999999999995</v>
      </c>
      <c r="L507" s="112">
        <v>0</v>
      </c>
      <c r="M507" s="112">
        <v>0</v>
      </c>
      <c r="N507" s="112">
        <v>0</v>
      </c>
      <c r="O507" s="112">
        <v>0</v>
      </c>
      <c r="P507" s="112">
        <v>0</v>
      </c>
      <c r="Q507" s="112">
        <v>0</v>
      </c>
      <c r="R507" s="112">
        <v>0</v>
      </c>
      <c r="S507" s="112">
        <v>0</v>
      </c>
      <c r="T507" s="112">
        <v>0</v>
      </c>
      <c r="U507" s="112">
        <v>0</v>
      </c>
      <c r="V507" s="112">
        <v>0</v>
      </c>
      <c r="W507" s="112">
        <v>0</v>
      </c>
    </row>
    <row r="508" spans="1:23" hidden="1">
      <c r="A508" s="112" t="str">
        <v>2945.TW</v>
      </c>
      <c r="B508" s="112">
        <v>1.5</v>
      </c>
      <c r="C508" s="112">
        <v>0.52900000000000003</v>
      </c>
      <c r="D508" s="112">
        <v>0</v>
      </c>
      <c r="E508" s="112">
        <v>5.4629996E-2</v>
      </c>
      <c r="F508" s="112">
        <v>1.6239999000000001E-2</v>
      </c>
      <c r="G508" s="112">
        <v>0.26255000000000001</v>
      </c>
      <c r="H508" s="112">
        <v>1.191E-2</v>
      </c>
      <c r="I508" s="112">
        <v>30.066666000000001</v>
      </c>
      <c r="J508" s="112">
        <v>1.6241132</v>
      </c>
      <c r="K508" s="112">
        <v>208.952</v>
      </c>
      <c r="L508" s="112">
        <v>0</v>
      </c>
      <c r="M508" s="112">
        <v>0</v>
      </c>
      <c r="N508" s="112">
        <v>0</v>
      </c>
      <c r="O508" s="112">
        <v>0</v>
      </c>
      <c r="P508" s="112">
        <v>0</v>
      </c>
      <c r="Q508" s="112">
        <v>0</v>
      </c>
      <c r="R508" s="112">
        <v>0</v>
      </c>
      <c r="S508" s="112">
        <v>0</v>
      </c>
      <c r="T508" s="112">
        <v>0</v>
      </c>
      <c r="U508" s="112">
        <v>0</v>
      </c>
      <c r="V508" s="112">
        <v>0</v>
      </c>
      <c r="W508" s="112">
        <v>0</v>
      </c>
    </row>
    <row r="509" spans="1:23" hidden="1">
      <c r="A509" s="112" t="str">
        <v>3002.TW</v>
      </c>
      <c r="B509" s="112">
        <v>0.25</v>
      </c>
      <c r="C509" s="112">
        <v>0.32900000000000001</v>
      </c>
      <c r="D509" s="112">
        <v>0</v>
      </c>
      <c r="E509" s="112">
        <v>4.3499999999999997E-3</v>
      </c>
      <c r="F509" s="112">
        <v>-7.1799997000000001E-3</v>
      </c>
      <c r="G509" s="112">
        <v>0.21862000000000001</v>
      </c>
      <c r="H509" s="112">
        <v>-0.10579000400000001</v>
      </c>
      <c r="I509" s="112">
        <v>64.2</v>
      </c>
      <c r="J509" s="112">
        <v>1.2902966</v>
      </c>
      <c r="K509" s="112">
        <v>5.992</v>
      </c>
      <c r="L509" s="112">
        <v>0</v>
      </c>
      <c r="M509" s="112">
        <v>0</v>
      </c>
      <c r="N509" s="112">
        <v>0</v>
      </c>
      <c r="O509" s="112">
        <v>0</v>
      </c>
      <c r="P509" s="112">
        <v>0</v>
      </c>
      <c r="Q509" s="112">
        <v>0</v>
      </c>
      <c r="R509" s="112">
        <v>0</v>
      </c>
      <c r="S509" s="112">
        <v>0</v>
      </c>
      <c r="T509" s="112">
        <v>0</v>
      </c>
      <c r="U509" s="112">
        <v>0</v>
      </c>
      <c r="V509" s="112">
        <v>0</v>
      </c>
      <c r="W509" s="112">
        <v>0</v>
      </c>
    </row>
    <row r="510" spans="1:23" hidden="1">
      <c r="A510" s="112" t="str">
        <v>3003.TW</v>
      </c>
      <c r="B510" s="112">
        <v>3.57</v>
      </c>
      <c r="C510" s="112">
        <v>1.024</v>
      </c>
      <c r="D510" s="112">
        <v>20.473814000000001</v>
      </c>
      <c r="E510" s="112">
        <v>8.8580000000000006E-2</v>
      </c>
      <c r="F510" s="112">
        <v>5.3319998E-2</v>
      </c>
      <c r="G510" s="112">
        <v>0.30735000000000001</v>
      </c>
      <c r="H510" s="112">
        <v>0.15156001</v>
      </c>
      <c r="I510" s="112">
        <v>22.997198000000001</v>
      </c>
      <c r="J510" s="112">
        <v>2.0424920000000002</v>
      </c>
      <c r="K510" s="112">
        <v>26.788</v>
      </c>
      <c r="L510" s="112">
        <v>0</v>
      </c>
      <c r="M510" s="112">
        <v>0</v>
      </c>
      <c r="N510" s="112">
        <v>0</v>
      </c>
      <c r="O510" s="112">
        <v>0</v>
      </c>
      <c r="P510" s="112">
        <v>0</v>
      </c>
      <c r="Q510" s="112">
        <v>0</v>
      </c>
      <c r="R510" s="112">
        <v>0</v>
      </c>
      <c r="S510" s="112">
        <v>0</v>
      </c>
      <c r="T510" s="112">
        <v>0</v>
      </c>
      <c r="U510" s="112">
        <v>0</v>
      </c>
      <c r="V510" s="112">
        <v>0</v>
      </c>
      <c r="W510" s="112">
        <v>0</v>
      </c>
    </row>
    <row r="511" spans="1:23" hidden="1">
      <c r="A511" s="112" t="str">
        <v>3004.TW</v>
      </c>
      <c r="B511" s="112">
        <v>6.28</v>
      </c>
      <c r="C511" s="112">
        <v>0</v>
      </c>
      <c r="D511" s="112">
        <v>0</v>
      </c>
      <c r="E511" s="112">
        <v>0.15956001</v>
      </c>
      <c r="F511" s="112">
        <v>4.6210000000000001E-2</v>
      </c>
      <c r="G511" s="112">
        <v>0.26766002</v>
      </c>
      <c r="H511" s="112">
        <v>0.14560999999999999</v>
      </c>
      <c r="I511" s="112">
        <v>17.356687999999998</v>
      </c>
      <c r="J511" s="112">
        <v>2.5111737000000001</v>
      </c>
      <c r="K511" s="112">
        <v>59.805999999999997</v>
      </c>
      <c r="L511" s="112">
        <v>0</v>
      </c>
      <c r="M511" s="112">
        <v>0</v>
      </c>
      <c r="N511" s="112">
        <v>0</v>
      </c>
      <c r="O511" s="112">
        <v>0</v>
      </c>
      <c r="P511" s="112">
        <v>0</v>
      </c>
      <c r="Q511" s="112">
        <v>0</v>
      </c>
      <c r="R511" s="112">
        <v>0</v>
      </c>
      <c r="S511" s="112">
        <v>0</v>
      </c>
      <c r="T511" s="112">
        <v>0</v>
      </c>
      <c r="U511" s="112">
        <v>0</v>
      </c>
      <c r="V511" s="112">
        <v>0</v>
      </c>
      <c r="W511" s="112">
        <v>0</v>
      </c>
    </row>
    <row r="512" spans="1:23" hidden="1">
      <c r="A512" s="112" t="str">
        <v>3005.TW</v>
      </c>
      <c r="B512" s="112">
        <v>6.55</v>
      </c>
      <c r="C512" s="112">
        <v>0</v>
      </c>
      <c r="D512" s="112">
        <v>13.691195</v>
      </c>
      <c r="E512" s="112">
        <v>0.20199</v>
      </c>
      <c r="F512" s="112">
        <v>6.8640000000000007E-2</v>
      </c>
      <c r="G512" s="112">
        <v>0.29207</v>
      </c>
      <c r="H512" s="112">
        <v>0.14230999999999999</v>
      </c>
      <c r="I512" s="112">
        <v>17.328243000000001</v>
      </c>
      <c r="J512" s="112">
        <v>3.3970850000000001</v>
      </c>
      <c r="K512" s="112">
        <v>58.052999999999997</v>
      </c>
      <c r="L512" s="112">
        <v>0</v>
      </c>
      <c r="M512" s="112">
        <v>0</v>
      </c>
      <c r="N512" s="112">
        <v>0</v>
      </c>
      <c r="O512" s="112">
        <v>0</v>
      </c>
      <c r="P512" s="112">
        <v>0</v>
      </c>
      <c r="Q512" s="112">
        <v>0</v>
      </c>
      <c r="R512" s="112">
        <v>0</v>
      </c>
      <c r="S512" s="112">
        <v>0</v>
      </c>
      <c r="T512" s="112">
        <v>0</v>
      </c>
      <c r="U512" s="112">
        <v>0</v>
      </c>
      <c r="V512" s="112">
        <v>0</v>
      </c>
      <c r="W512" s="112">
        <v>0</v>
      </c>
    </row>
    <row r="513" spans="1:23" hidden="1">
      <c r="A513" s="112" t="str">
        <v>3006.TW</v>
      </c>
      <c r="B513" s="112">
        <v>-3.25</v>
      </c>
      <c r="C513" s="112">
        <v>1.33</v>
      </c>
      <c r="D513" s="112">
        <v>92.307689999999994</v>
      </c>
      <c r="E513" s="112">
        <v>-8.6360000000000006E-2</v>
      </c>
      <c r="F513" s="112">
        <v>-5.1370001999999998E-2</v>
      </c>
      <c r="G513" s="112">
        <v>2.8490000000000001E-2</v>
      </c>
      <c r="H513" s="112">
        <v>-8.1259999999999999E-2</v>
      </c>
      <c r="I513" s="112">
        <v>0</v>
      </c>
      <c r="J513" s="112">
        <v>2.671862</v>
      </c>
      <c r="K513" s="112">
        <v>44.552</v>
      </c>
      <c r="L513" s="112">
        <v>0</v>
      </c>
      <c r="M513" s="112">
        <v>0</v>
      </c>
      <c r="N513" s="112">
        <v>0</v>
      </c>
      <c r="O513" s="112">
        <v>0</v>
      </c>
      <c r="P513" s="112">
        <v>0</v>
      </c>
      <c r="Q513" s="112">
        <v>0</v>
      </c>
      <c r="R513" s="112">
        <v>0</v>
      </c>
      <c r="S513" s="112">
        <v>0</v>
      </c>
      <c r="T513" s="112">
        <v>0</v>
      </c>
      <c r="U513" s="112">
        <v>0</v>
      </c>
      <c r="V513" s="112">
        <v>0</v>
      </c>
      <c r="W513" s="112">
        <v>0</v>
      </c>
    </row>
    <row r="514" spans="1:23" hidden="1">
      <c r="A514" s="112" t="str">
        <v>3008.TW</v>
      </c>
      <c r="B514" s="112">
        <v>153.87</v>
      </c>
      <c r="C514" s="112">
        <v>0.91900000000000004</v>
      </c>
      <c r="D514" s="112">
        <v>13.054830000000001</v>
      </c>
      <c r="E514" s="112">
        <v>0.12922</v>
      </c>
      <c r="F514" s="112">
        <v>5.849E-2</v>
      </c>
      <c r="G514" s="112">
        <v>0.48633999999999999</v>
      </c>
      <c r="H514" s="112">
        <v>0.35009997999999998</v>
      </c>
      <c r="I514" s="112">
        <v>14.297784</v>
      </c>
      <c r="J514" s="112">
        <v>1.7482363999999999</v>
      </c>
      <c r="K514" s="112">
        <v>382.26</v>
      </c>
      <c r="L514" s="112">
        <v>0</v>
      </c>
      <c r="M514" s="112">
        <v>0</v>
      </c>
      <c r="N514" s="112">
        <v>0</v>
      </c>
      <c r="O514" s="112">
        <v>0</v>
      </c>
      <c r="P514" s="112">
        <v>0</v>
      </c>
      <c r="Q514" s="112">
        <v>0</v>
      </c>
      <c r="R514" s="112">
        <v>0</v>
      </c>
      <c r="S514" s="112">
        <v>0</v>
      </c>
      <c r="T514" s="112">
        <v>0</v>
      </c>
      <c r="U514" s="112">
        <v>0</v>
      </c>
      <c r="V514" s="112">
        <v>0</v>
      </c>
      <c r="W514" s="112">
        <v>0</v>
      </c>
    </row>
    <row r="515" spans="1:23" hidden="1">
      <c r="A515" s="112" t="str">
        <v>3010.TW</v>
      </c>
      <c r="B515" s="112">
        <v>8.67</v>
      </c>
      <c r="C515" s="112">
        <v>0.51100000000000001</v>
      </c>
      <c r="D515" s="112">
        <v>12.998976000000001</v>
      </c>
      <c r="E515" s="112">
        <v>0.11889</v>
      </c>
      <c r="F515" s="112">
        <v>3.3020000000000001E-2</v>
      </c>
      <c r="G515" s="112">
        <v>8.2749989999999995E-2</v>
      </c>
      <c r="H515" s="112">
        <v>4.3309998000000002E-2</v>
      </c>
      <c r="I515" s="112">
        <v>14.648211999999999</v>
      </c>
      <c r="J515" s="112">
        <v>1.6137025</v>
      </c>
      <c r="K515" s="112">
        <v>282.93200000000002</v>
      </c>
      <c r="L515" s="112">
        <v>0</v>
      </c>
      <c r="M515" s="112">
        <v>0</v>
      </c>
      <c r="N515" s="112">
        <v>0</v>
      </c>
      <c r="O515" s="112">
        <v>0</v>
      </c>
      <c r="P515" s="112">
        <v>0</v>
      </c>
      <c r="Q515" s="112">
        <v>0</v>
      </c>
      <c r="R515" s="112">
        <v>0</v>
      </c>
      <c r="S515" s="112">
        <v>0</v>
      </c>
      <c r="T515" s="112">
        <v>0</v>
      </c>
      <c r="U515" s="112">
        <v>0</v>
      </c>
      <c r="V515" s="112">
        <v>0</v>
      </c>
      <c r="W515" s="112">
        <v>0</v>
      </c>
    </row>
    <row r="516" spans="1:23" hidden="1">
      <c r="A516" s="112" t="str">
        <v>3011.TW</v>
      </c>
      <c r="B516" s="112">
        <v>-1.19</v>
      </c>
      <c r="C516" s="112">
        <v>0.64100000000000001</v>
      </c>
      <c r="D516" s="112">
        <v>0</v>
      </c>
      <c r="E516" s="112">
        <v>-0.13844000000000001</v>
      </c>
      <c r="F516" s="112">
        <v>-5.849E-2</v>
      </c>
      <c r="G516" s="112">
        <v>0.124689996</v>
      </c>
      <c r="H516" s="112">
        <v>-0.24304001</v>
      </c>
      <c r="I516" s="112">
        <v>0</v>
      </c>
      <c r="J516" s="112">
        <v>4.0105240000000002</v>
      </c>
      <c r="K516" s="112">
        <v>10.208</v>
      </c>
      <c r="L516" s="112">
        <v>0</v>
      </c>
      <c r="M516" s="112">
        <v>0</v>
      </c>
      <c r="N516" s="112">
        <v>0</v>
      </c>
      <c r="O516" s="112">
        <v>0</v>
      </c>
      <c r="P516" s="112">
        <v>0</v>
      </c>
      <c r="Q516" s="112">
        <v>0</v>
      </c>
      <c r="R516" s="112">
        <v>0</v>
      </c>
      <c r="S516" s="112">
        <v>0</v>
      </c>
      <c r="T516" s="112">
        <v>0</v>
      </c>
      <c r="U516" s="112">
        <v>0</v>
      </c>
      <c r="V516" s="112">
        <v>0</v>
      </c>
      <c r="W516" s="112">
        <v>0</v>
      </c>
    </row>
    <row r="517" spans="1:23" hidden="1">
      <c r="A517" s="112" t="str">
        <v>3013.TW</v>
      </c>
      <c r="B517" s="112">
        <v>1.53</v>
      </c>
      <c r="C517" s="112">
        <v>0</v>
      </c>
      <c r="D517" s="112">
        <v>0</v>
      </c>
      <c r="E517" s="112">
        <v>9.3780000000000002E-2</v>
      </c>
      <c r="F517" s="112">
        <v>2.392E-2</v>
      </c>
      <c r="G517" s="112">
        <v>0.12911001</v>
      </c>
      <c r="H517" s="112">
        <v>4.3659999999999997E-2</v>
      </c>
      <c r="I517" s="112">
        <v>59.869280000000003</v>
      </c>
      <c r="J517" s="112">
        <v>5.1918607000000003</v>
      </c>
      <c r="K517" s="112">
        <v>32.500999999999998</v>
      </c>
      <c r="L517" s="112">
        <v>0</v>
      </c>
      <c r="M517" s="112">
        <v>0</v>
      </c>
      <c r="N517" s="112">
        <v>0</v>
      </c>
      <c r="O517" s="112">
        <v>0</v>
      </c>
      <c r="P517" s="112">
        <v>0</v>
      </c>
      <c r="Q517" s="112">
        <v>0</v>
      </c>
      <c r="R517" s="112">
        <v>0</v>
      </c>
      <c r="S517" s="112">
        <v>0</v>
      </c>
      <c r="T517" s="112">
        <v>0</v>
      </c>
      <c r="U517" s="112">
        <v>0</v>
      </c>
      <c r="V517" s="112">
        <v>0</v>
      </c>
      <c r="W517" s="112">
        <v>0</v>
      </c>
    </row>
    <row r="518" spans="1:23" hidden="1">
      <c r="A518" s="112" t="str">
        <v>3014.TW</v>
      </c>
      <c r="B518" s="112">
        <v>10.1</v>
      </c>
      <c r="C518" s="112">
        <v>0</v>
      </c>
      <c r="D518" s="112">
        <v>37.960953000000003</v>
      </c>
      <c r="E518" s="112">
        <v>0.25685000000000002</v>
      </c>
      <c r="F518" s="112">
        <v>0.14071</v>
      </c>
      <c r="G518" s="112">
        <v>0.54107000000000005</v>
      </c>
      <c r="H518" s="112">
        <v>0.27304</v>
      </c>
      <c r="I518" s="112">
        <v>17.326733000000001</v>
      </c>
      <c r="J518" s="112">
        <v>4.1516419999999998</v>
      </c>
      <c r="K518" s="112">
        <v>40.159999999999997</v>
      </c>
      <c r="L518" s="112">
        <v>0</v>
      </c>
      <c r="M518" s="112">
        <v>0</v>
      </c>
      <c r="N518" s="112">
        <v>0</v>
      </c>
      <c r="O518" s="112">
        <v>0</v>
      </c>
      <c r="P518" s="112">
        <v>0</v>
      </c>
      <c r="Q518" s="112">
        <v>0</v>
      </c>
      <c r="R518" s="112">
        <v>0</v>
      </c>
      <c r="S518" s="112">
        <v>0</v>
      </c>
      <c r="T518" s="112">
        <v>0</v>
      </c>
      <c r="U518" s="112">
        <v>0</v>
      </c>
      <c r="V518" s="112">
        <v>0</v>
      </c>
      <c r="W518" s="112">
        <v>0</v>
      </c>
    </row>
    <row r="519" spans="1:23" hidden="1">
      <c r="A519" s="112" t="str">
        <v>3015.TW</v>
      </c>
      <c r="B519" s="112">
        <v>3.34</v>
      </c>
      <c r="C519" s="112">
        <v>0.69599999999999995</v>
      </c>
      <c r="D519" s="112">
        <v>0</v>
      </c>
      <c r="E519" s="112">
        <v>4.6379999999999998E-2</v>
      </c>
      <c r="F519" s="112">
        <v>1.039E-2</v>
      </c>
      <c r="G519" s="112">
        <v>0.18608999000000001</v>
      </c>
      <c r="H519" s="112">
        <v>-1.9499999999999999E-3</v>
      </c>
      <c r="I519" s="112">
        <v>19.131737000000001</v>
      </c>
      <c r="J519" s="112">
        <v>0.84416616</v>
      </c>
      <c r="K519" s="112">
        <v>66.491</v>
      </c>
      <c r="L519" s="112">
        <v>0</v>
      </c>
      <c r="M519" s="112">
        <v>0</v>
      </c>
      <c r="N519" s="112">
        <v>0</v>
      </c>
      <c r="O519" s="112">
        <v>0</v>
      </c>
      <c r="P519" s="112">
        <v>0</v>
      </c>
      <c r="Q519" s="112">
        <v>0</v>
      </c>
      <c r="R519" s="112">
        <v>0</v>
      </c>
      <c r="S519" s="112">
        <v>0</v>
      </c>
      <c r="T519" s="112">
        <v>0</v>
      </c>
      <c r="U519" s="112">
        <v>0</v>
      </c>
      <c r="V519" s="112">
        <v>0</v>
      </c>
      <c r="W519" s="112">
        <v>0</v>
      </c>
    </row>
    <row r="520" spans="1:23" hidden="1">
      <c r="A520" s="112" t="str">
        <v>3016.TW</v>
      </c>
      <c r="B520" s="112">
        <v>0.56999999999999995</v>
      </c>
      <c r="C520" s="112">
        <v>0.65</v>
      </c>
      <c r="D520" s="112">
        <v>55.614037000000003</v>
      </c>
      <c r="E520" s="112">
        <v>4.0960003000000002E-2</v>
      </c>
      <c r="F520" s="112">
        <v>1.9560000000000001E-2</v>
      </c>
      <c r="G520" s="112">
        <v>0.11979999400000001</v>
      </c>
      <c r="H520" s="112">
        <v>3.2669999999999998E-2</v>
      </c>
      <c r="I520" s="112">
        <v>111.22807</v>
      </c>
      <c r="J520" s="112">
        <v>3.7753828</v>
      </c>
      <c r="K520" s="112">
        <v>15.803000000000001</v>
      </c>
      <c r="L520" s="112">
        <v>0</v>
      </c>
      <c r="M520" s="112">
        <v>0</v>
      </c>
      <c r="N520" s="112">
        <v>0</v>
      </c>
      <c r="O520" s="112">
        <v>0</v>
      </c>
      <c r="P520" s="112">
        <v>0</v>
      </c>
      <c r="Q520" s="112">
        <v>0</v>
      </c>
      <c r="R520" s="112">
        <v>0</v>
      </c>
      <c r="S520" s="112">
        <v>0</v>
      </c>
      <c r="T520" s="112">
        <v>0</v>
      </c>
      <c r="U520" s="112">
        <v>0</v>
      </c>
      <c r="V520" s="112">
        <v>0</v>
      </c>
      <c r="W520" s="112">
        <v>0</v>
      </c>
    </row>
    <row r="521" spans="1:23" hidden="1">
      <c r="A521" s="112" t="str">
        <v>3017.TW</v>
      </c>
      <c r="B521" s="112">
        <v>14.83</v>
      </c>
      <c r="C521" s="112">
        <v>0</v>
      </c>
      <c r="D521" s="112">
        <v>28.338761999999999</v>
      </c>
      <c r="E521" s="112">
        <v>0.30150998000000001</v>
      </c>
      <c r="F521" s="112">
        <v>7.399E-2</v>
      </c>
      <c r="G521" s="112">
        <v>0.21420998999999999</v>
      </c>
      <c r="H521" s="112">
        <v>0.12639</v>
      </c>
      <c r="I521" s="112">
        <v>52.798380000000002</v>
      </c>
      <c r="J521" s="112">
        <v>13.963442000000001</v>
      </c>
      <c r="K521" s="112">
        <v>163.37299999999999</v>
      </c>
      <c r="L521" s="112">
        <v>0</v>
      </c>
      <c r="M521" s="112">
        <v>0</v>
      </c>
      <c r="N521" s="112">
        <v>0</v>
      </c>
      <c r="O521" s="112">
        <v>0</v>
      </c>
      <c r="P521" s="112">
        <v>0</v>
      </c>
      <c r="Q521" s="112">
        <v>0</v>
      </c>
      <c r="R521" s="112">
        <v>0</v>
      </c>
      <c r="S521" s="112">
        <v>0</v>
      </c>
      <c r="T521" s="112">
        <v>0</v>
      </c>
      <c r="U521" s="112">
        <v>0</v>
      </c>
      <c r="V521" s="112">
        <v>0</v>
      </c>
      <c r="W521" s="112">
        <v>0</v>
      </c>
    </row>
    <row r="522" spans="1:23" hidden="1">
      <c r="A522" s="112" t="str">
        <v>3018.TW</v>
      </c>
      <c r="B522" s="112">
        <v>-3.44</v>
      </c>
      <c r="C522" s="112">
        <v>0.69199999999999995</v>
      </c>
      <c r="D522" s="112">
        <v>1.7075893</v>
      </c>
      <c r="E522" s="112">
        <v>-0.7893</v>
      </c>
      <c r="F522" s="112">
        <v>-6.9260000000000002E-2</v>
      </c>
      <c r="G522" s="112">
        <v>4.0300000000000002E-2</v>
      </c>
      <c r="H522" s="112">
        <v>-0.40359001999999999</v>
      </c>
      <c r="I522" s="112">
        <v>0</v>
      </c>
      <c r="J522" s="112">
        <v>5.0049070000000002</v>
      </c>
      <c r="K522" s="112">
        <v>9.0440000000000005</v>
      </c>
      <c r="L522" s="112">
        <v>0</v>
      </c>
      <c r="M522" s="112">
        <v>0</v>
      </c>
      <c r="N522" s="112">
        <v>0</v>
      </c>
      <c r="O522" s="112">
        <v>0</v>
      </c>
      <c r="P522" s="112">
        <v>0</v>
      </c>
      <c r="Q522" s="112">
        <v>0</v>
      </c>
      <c r="R522" s="112">
        <v>0</v>
      </c>
      <c r="S522" s="112">
        <v>0</v>
      </c>
      <c r="T522" s="112">
        <v>0</v>
      </c>
      <c r="U522" s="112">
        <v>0</v>
      </c>
      <c r="V522" s="112">
        <v>0</v>
      </c>
      <c r="W522" s="112">
        <v>0</v>
      </c>
    </row>
    <row r="523" spans="1:23" hidden="1">
      <c r="A523" s="112" t="str">
        <v>3019.TW</v>
      </c>
      <c r="B523" s="112">
        <v>3.07</v>
      </c>
      <c r="C523" s="112">
        <v>1.1890000000000001</v>
      </c>
      <c r="D523" s="112">
        <v>24.558824999999999</v>
      </c>
      <c r="E523" s="112">
        <v>7.3669999999999999E-2</v>
      </c>
      <c r="F523" s="112">
        <v>2.7609998E-2</v>
      </c>
      <c r="G523" s="112">
        <v>0.17862</v>
      </c>
      <c r="H523" s="112">
        <v>4.82E-2</v>
      </c>
      <c r="I523" s="112">
        <v>21.758959000000001</v>
      </c>
      <c r="J523" s="112">
        <v>1.4855339999999999</v>
      </c>
      <c r="K523" s="112">
        <v>63.851999999999997</v>
      </c>
      <c r="L523" s="112">
        <v>0</v>
      </c>
      <c r="M523" s="112">
        <v>0</v>
      </c>
      <c r="N523" s="112">
        <v>0</v>
      </c>
      <c r="O523" s="112">
        <v>0</v>
      </c>
      <c r="P523" s="112">
        <v>0</v>
      </c>
      <c r="Q523" s="112">
        <v>0</v>
      </c>
      <c r="R523" s="112">
        <v>0</v>
      </c>
      <c r="S523" s="112">
        <v>0</v>
      </c>
      <c r="T523" s="112">
        <v>0</v>
      </c>
      <c r="U523" s="112">
        <v>0</v>
      </c>
      <c r="V523" s="112">
        <v>0</v>
      </c>
      <c r="W523" s="112">
        <v>0</v>
      </c>
    </row>
    <row r="524" spans="1:23" hidden="1">
      <c r="A524" s="112" t="str">
        <v>3021.TW</v>
      </c>
      <c r="B524" s="112">
        <v>1.35</v>
      </c>
      <c r="C524" s="112">
        <v>7.1999999999999995E-2</v>
      </c>
      <c r="D524" s="112">
        <v>14.532164</v>
      </c>
      <c r="E524" s="112">
        <v>8.5190000000000002E-2</v>
      </c>
      <c r="F524" s="112">
        <v>3.7850000000000002E-2</v>
      </c>
      <c r="G524" s="112">
        <v>0.19042000000000001</v>
      </c>
      <c r="H524" s="112">
        <v>7.4740000000000001E-2</v>
      </c>
      <c r="I524" s="112">
        <v>18.407408</v>
      </c>
      <c r="J524" s="112">
        <v>1.5527369</v>
      </c>
      <c r="K524" s="112">
        <v>31.251000000000001</v>
      </c>
      <c r="L524" s="112">
        <v>0</v>
      </c>
      <c r="M524" s="112">
        <v>0</v>
      </c>
      <c r="N524" s="112">
        <v>0</v>
      </c>
      <c r="O524" s="112">
        <v>0</v>
      </c>
      <c r="P524" s="112">
        <v>0</v>
      </c>
      <c r="Q524" s="112">
        <v>0</v>
      </c>
      <c r="R524" s="112">
        <v>0</v>
      </c>
      <c r="S524" s="112">
        <v>0</v>
      </c>
      <c r="T524" s="112">
        <v>0</v>
      </c>
      <c r="U524" s="112">
        <v>0</v>
      </c>
      <c r="V524" s="112">
        <v>0</v>
      </c>
      <c r="W524" s="112">
        <v>0</v>
      </c>
    </row>
    <row r="525" spans="1:23" hidden="1">
      <c r="A525" s="112" t="str">
        <v>3022.TW</v>
      </c>
      <c r="B525" s="112">
        <v>7.77</v>
      </c>
      <c r="C525" s="112">
        <v>1.2250000000000001</v>
      </c>
      <c r="D525" s="112">
        <v>10.775969999999999</v>
      </c>
      <c r="E525" s="112">
        <v>0.14299999999999999</v>
      </c>
      <c r="F525" s="112">
        <v>5.2170000000000001E-2</v>
      </c>
      <c r="G525" s="112">
        <v>0.37019999999999997</v>
      </c>
      <c r="H525" s="112">
        <v>0.13340001000000001</v>
      </c>
      <c r="I525" s="112">
        <v>11.08108</v>
      </c>
      <c r="J525" s="112">
        <v>1.5069572</v>
      </c>
      <c r="K525" s="112">
        <v>42.91</v>
      </c>
      <c r="L525" s="112">
        <v>0</v>
      </c>
      <c r="M525" s="112">
        <v>0</v>
      </c>
      <c r="N525" s="112">
        <v>0</v>
      </c>
      <c r="O525" s="112">
        <v>0</v>
      </c>
      <c r="P525" s="112">
        <v>0</v>
      </c>
      <c r="Q525" s="112">
        <v>0</v>
      </c>
      <c r="R525" s="112">
        <v>0</v>
      </c>
      <c r="S525" s="112">
        <v>0</v>
      </c>
      <c r="T525" s="112">
        <v>0</v>
      </c>
      <c r="U525" s="112">
        <v>0</v>
      </c>
      <c r="V525" s="112">
        <v>0</v>
      </c>
      <c r="W525" s="112">
        <v>0</v>
      </c>
    </row>
    <row r="526" spans="1:23" hidden="1">
      <c r="A526" s="112" t="str">
        <v>3023.TW</v>
      </c>
      <c r="B526" s="112">
        <v>13.64</v>
      </c>
      <c r="C526" s="112">
        <v>0.55200000000000005</v>
      </c>
      <c r="D526" s="112">
        <v>17.675255</v>
      </c>
      <c r="E526" s="112">
        <v>0.20705000000000001</v>
      </c>
      <c r="F526" s="112">
        <v>6.4070000000000002E-2</v>
      </c>
      <c r="G526" s="112">
        <v>0.25570999999999999</v>
      </c>
      <c r="H526" s="112">
        <v>0.111949995</v>
      </c>
      <c r="I526" s="112">
        <v>21.627565000000001</v>
      </c>
      <c r="J526" s="112">
        <v>4.7533880000000002</v>
      </c>
      <c r="K526" s="112">
        <v>134.78399999999999</v>
      </c>
      <c r="L526" s="112">
        <v>0</v>
      </c>
      <c r="M526" s="112">
        <v>0</v>
      </c>
      <c r="N526" s="112">
        <v>0</v>
      </c>
      <c r="O526" s="112">
        <v>0</v>
      </c>
      <c r="P526" s="112">
        <v>0</v>
      </c>
      <c r="Q526" s="112">
        <v>0</v>
      </c>
      <c r="R526" s="112">
        <v>0</v>
      </c>
      <c r="S526" s="112">
        <v>0</v>
      </c>
      <c r="T526" s="112">
        <v>0</v>
      </c>
      <c r="U526" s="112">
        <v>0</v>
      </c>
      <c r="V526" s="112">
        <v>0</v>
      </c>
      <c r="W526" s="112">
        <v>0</v>
      </c>
    </row>
    <row r="527" spans="1:23" hidden="1">
      <c r="A527" s="112" t="str">
        <v>3024.TW</v>
      </c>
      <c r="B527" s="112">
        <v>0.38</v>
      </c>
      <c r="C527" s="112">
        <v>0.72099999999999997</v>
      </c>
      <c r="D527" s="112">
        <v>0</v>
      </c>
      <c r="E527" s="112">
        <v>3.8640000000000001E-2</v>
      </c>
      <c r="F527" s="112">
        <v>1.3569999500000001E-2</v>
      </c>
      <c r="G527" s="112">
        <v>0.27703</v>
      </c>
      <c r="H527" s="112">
        <v>6.4890000000000003E-2</v>
      </c>
      <c r="I527" s="112">
        <v>57.63158</v>
      </c>
      <c r="J527" s="112">
        <v>2.1586987999999998</v>
      </c>
      <c r="K527" s="112">
        <v>5.508</v>
      </c>
      <c r="L527" s="112">
        <v>0</v>
      </c>
      <c r="M527" s="112">
        <v>0</v>
      </c>
      <c r="N527" s="112">
        <v>0</v>
      </c>
      <c r="O527" s="112">
        <v>0</v>
      </c>
      <c r="P527" s="112">
        <v>0</v>
      </c>
      <c r="Q527" s="112">
        <v>0</v>
      </c>
      <c r="R527" s="112">
        <v>0</v>
      </c>
      <c r="S527" s="112">
        <v>0</v>
      </c>
      <c r="T527" s="112">
        <v>0</v>
      </c>
      <c r="U527" s="112">
        <v>0</v>
      </c>
      <c r="V527" s="112">
        <v>0</v>
      </c>
      <c r="W527" s="112">
        <v>0</v>
      </c>
    </row>
    <row r="528" spans="1:23" hidden="1">
      <c r="A528" s="112" t="str">
        <v>3025.TW</v>
      </c>
      <c r="B528" s="112">
        <v>2.99</v>
      </c>
      <c r="C528" s="112">
        <v>1.202</v>
      </c>
      <c r="D528" s="112">
        <v>0</v>
      </c>
      <c r="E528" s="112">
        <v>0.23555000000000001</v>
      </c>
      <c r="F528" s="112">
        <v>0.10216</v>
      </c>
      <c r="G528" s="112">
        <v>0.68718999999999997</v>
      </c>
      <c r="H528" s="112">
        <v>0.49887002000000003</v>
      </c>
      <c r="I528" s="112">
        <v>23.244146000000001</v>
      </c>
      <c r="J528" s="112">
        <v>4.6766705999999996</v>
      </c>
      <c r="K528" s="112">
        <v>9.7620000000000005</v>
      </c>
      <c r="L528" s="112">
        <v>0</v>
      </c>
      <c r="M528" s="112">
        <v>0</v>
      </c>
      <c r="N528" s="112">
        <v>0</v>
      </c>
      <c r="O528" s="112">
        <v>0</v>
      </c>
      <c r="P528" s="112">
        <v>0</v>
      </c>
      <c r="Q528" s="112">
        <v>0</v>
      </c>
      <c r="R528" s="112">
        <v>0</v>
      </c>
      <c r="S528" s="112">
        <v>0</v>
      </c>
      <c r="T528" s="112">
        <v>0</v>
      </c>
      <c r="U528" s="112">
        <v>0</v>
      </c>
      <c r="V528" s="112">
        <v>0</v>
      </c>
      <c r="W528" s="112">
        <v>0</v>
      </c>
    </row>
    <row r="529" spans="1:23" hidden="1">
      <c r="A529" s="112" t="str">
        <v>3026.TW</v>
      </c>
      <c r="B529" s="112">
        <v>4.16</v>
      </c>
      <c r="C529" s="112">
        <v>0.67900000000000005</v>
      </c>
      <c r="D529" s="112">
        <v>11.894484</v>
      </c>
      <c r="E529" s="112">
        <v>6.5500000000000003E-2</v>
      </c>
      <c r="F529" s="112">
        <v>2.878E-2</v>
      </c>
      <c r="G529" s="112">
        <v>0.17308001000000001</v>
      </c>
      <c r="H529" s="112">
        <v>-7.1700000000000002E-3</v>
      </c>
      <c r="I529" s="112">
        <v>23.846153000000001</v>
      </c>
      <c r="J529" s="112">
        <v>1.6732731000000001</v>
      </c>
      <c r="K529" s="112">
        <v>79.813999999999993</v>
      </c>
      <c r="L529" s="112">
        <v>0</v>
      </c>
      <c r="M529" s="112">
        <v>0</v>
      </c>
      <c r="N529" s="112">
        <v>0</v>
      </c>
      <c r="O529" s="112">
        <v>0</v>
      </c>
      <c r="P529" s="112">
        <v>0</v>
      </c>
      <c r="Q529" s="112">
        <v>0</v>
      </c>
      <c r="R529" s="112">
        <v>0</v>
      </c>
      <c r="S529" s="112">
        <v>0</v>
      </c>
      <c r="T529" s="112">
        <v>0</v>
      </c>
      <c r="U529" s="112">
        <v>0</v>
      </c>
      <c r="V529" s="112">
        <v>0</v>
      </c>
      <c r="W529" s="112">
        <v>0</v>
      </c>
    </row>
    <row r="530" spans="1:23" hidden="1">
      <c r="A530" s="112" t="str">
        <v>3027.TW</v>
      </c>
      <c r="B530" s="112">
        <v>1.1200000000000001</v>
      </c>
      <c r="C530" s="112">
        <v>1.4550000000000001</v>
      </c>
      <c r="D530" s="112">
        <v>19.129463000000001</v>
      </c>
      <c r="E530" s="112">
        <v>5.4890000000000001E-2</v>
      </c>
      <c r="F530" s="112">
        <v>-4.2000000000000002E-4</v>
      </c>
      <c r="G530" s="112">
        <v>0.21851000000000001</v>
      </c>
      <c r="H530" s="112">
        <v>-3.3800002000000003E-2</v>
      </c>
      <c r="I530" s="112">
        <v>38.258926000000002</v>
      </c>
      <c r="J530" s="112">
        <v>2.2550256000000002</v>
      </c>
      <c r="K530" s="112">
        <v>16.495999999999999</v>
      </c>
      <c r="L530" s="112">
        <v>0</v>
      </c>
      <c r="M530" s="112">
        <v>0</v>
      </c>
      <c r="N530" s="112">
        <v>0</v>
      </c>
      <c r="O530" s="112">
        <v>0</v>
      </c>
      <c r="P530" s="112">
        <v>0</v>
      </c>
      <c r="Q530" s="112">
        <v>0</v>
      </c>
      <c r="R530" s="112">
        <v>0</v>
      </c>
      <c r="S530" s="112">
        <v>0</v>
      </c>
      <c r="T530" s="112">
        <v>0</v>
      </c>
      <c r="U530" s="112">
        <v>0</v>
      </c>
      <c r="V530" s="112">
        <v>0</v>
      </c>
      <c r="W530" s="112">
        <v>0</v>
      </c>
    </row>
    <row r="531" spans="1:23" hidden="1">
      <c r="A531" s="112" t="str">
        <v>3028.TW</v>
      </c>
      <c r="B531" s="112">
        <v>1.79</v>
      </c>
      <c r="C531" s="112">
        <v>0</v>
      </c>
      <c r="D531" s="112">
        <v>0</v>
      </c>
      <c r="E531" s="112">
        <v>7.9140000000000002E-2</v>
      </c>
      <c r="F531" s="112">
        <v>2.3570001E-2</v>
      </c>
      <c r="G531" s="112">
        <v>6.6919999999999993E-2</v>
      </c>
      <c r="H531" s="112">
        <v>1.289E-2</v>
      </c>
      <c r="I531" s="112">
        <v>20.279330000000002</v>
      </c>
      <c r="J531" s="112">
        <v>1.5313870999999999</v>
      </c>
      <c r="K531" s="112">
        <v>148.03800000000001</v>
      </c>
      <c r="L531" s="112">
        <v>0</v>
      </c>
      <c r="M531" s="112">
        <v>0</v>
      </c>
      <c r="N531" s="112">
        <v>0</v>
      </c>
      <c r="O531" s="112">
        <v>0</v>
      </c>
      <c r="P531" s="112">
        <v>0</v>
      </c>
      <c r="Q531" s="112">
        <v>0</v>
      </c>
      <c r="R531" s="112">
        <v>0</v>
      </c>
      <c r="S531" s="112">
        <v>0</v>
      </c>
      <c r="T531" s="112">
        <v>0</v>
      </c>
      <c r="U531" s="112">
        <v>0</v>
      </c>
      <c r="V531" s="112">
        <v>0</v>
      </c>
      <c r="W531" s="112">
        <v>0</v>
      </c>
    </row>
    <row r="532" spans="1:23" hidden="1">
      <c r="A532" s="112" t="str">
        <v>3029.TW</v>
      </c>
      <c r="B532" s="112">
        <v>4.5999999999999996</v>
      </c>
      <c r="C532" s="112">
        <v>0</v>
      </c>
      <c r="D532" s="112">
        <v>0</v>
      </c>
      <c r="E532" s="112">
        <v>0.17119999999999999</v>
      </c>
      <c r="F532" s="112">
        <v>6.0659999999999999E-2</v>
      </c>
      <c r="G532" s="112">
        <v>0.12325</v>
      </c>
      <c r="H532" s="112">
        <v>6.4299999999999996E-2</v>
      </c>
      <c r="I532" s="112">
        <v>16.217392</v>
      </c>
      <c r="J532" s="112">
        <v>3.0641582000000001</v>
      </c>
      <c r="K532" s="112">
        <v>92.179000000000002</v>
      </c>
      <c r="L532" s="112">
        <v>0</v>
      </c>
      <c r="M532" s="112">
        <v>0</v>
      </c>
      <c r="N532" s="112">
        <v>0</v>
      </c>
      <c r="O532" s="112">
        <v>0</v>
      </c>
      <c r="P532" s="112">
        <v>0</v>
      </c>
      <c r="Q532" s="112">
        <v>0</v>
      </c>
      <c r="R532" s="112">
        <v>0</v>
      </c>
      <c r="S532" s="112">
        <v>0</v>
      </c>
      <c r="T532" s="112">
        <v>0</v>
      </c>
      <c r="U532" s="112">
        <v>0</v>
      </c>
      <c r="V532" s="112">
        <v>0</v>
      </c>
      <c r="W532" s="112">
        <v>0</v>
      </c>
    </row>
    <row r="533" spans="1:23" hidden="1">
      <c r="A533" s="112" t="str">
        <v>3030.TW</v>
      </c>
      <c r="B533" s="112">
        <v>5.01</v>
      </c>
      <c r="C533" s="112">
        <v>0.27600000000000002</v>
      </c>
      <c r="D533" s="112">
        <v>0</v>
      </c>
      <c r="E533" s="112">
        <v>0.13855999999999999</v>
      </c>
      <c r="F533" s="112">
        <v>8.3549999999999999E-2</v>
      </c>
      <c r="G533" s="112">
        <v>0.59314</v>
      </c>
      <c r="H533" s="112">
        <v>0.31337999999999999</v>
      </c>
      <c r="I533" s="112">
        <v>37.025948</v>
      </c>
      <c r="J533" s="112">
        <v>6.0979619999999999</v>
      </c>
      <c r="K533" s="112">
        <v>18.776</v>
      </c>
      <c r="L533" s="112">
        <v>0</v>
      </c>
      <c r="M533" s="112">
        <v>0</v>
      </c>
      <c r="N533" s="112">
        <v>0</v>
      </c>
      <c r="O533" s="112">
        <v>0</v>
      </c>
      <c r="P533" s="112">
        <v>0</v>
      </c>
      <c r="Q533" s="112">
        <v>0</v>
      </c>
      <c r="R533" s="112">
        <v>0</v>
      </c>
      <c r="S533" s="112">
        <v>0</v>
      </c>
      <c r="T533" s="112">
        <v>0</v>
      </c>
      <c r="U533" s="112">
        <v>0</v>
      </c>
      <c r="V533" s="112">
        <v>0</v>
      </c>
      <c r="W533" s="112">
        <v>0</v>
      </c>
    </row>
    <row r="534" spans="1:23" hidden="1">
      <c r="A534" s="112" t="str">
        <v>3031.TW</v>
      </c>
      <c r="B534" s="112">
        <v>1</v>
      </c>
      <c r="C534" s="112">
        <v>0.501</v>
      </c>
      <c r="D534" s="112">
        <v>38.644069999999999</v>
      </c>
      <c r="E534" s="112">
        <v>5.9089999999999997E-2</v>
      </c>
      <c r="F534" s="112">
        <v>1.2E-2</v>
      </c>
      <c r="G534" s="112">
        <v>0.27063999999999999</v>
      </c>
      <c r="H534" s="112">
        <v>6.4409999999999995E-2</v>
      </c>
      <c r="I534" s="112">
        <v>22.8</v>
      </c>
      <c r="J534" s="112">
        <v>1.3403091</v>
      </c>
      <c r="K534" s="112">
        <v>6.5389999999999997</v>
      </c>
      <c r="L534" s="112">
        <v>0</v>
      </c>
      <c r="M534" s="112">
        <v>0</v>
      </c>
      <c r="N534" s="112">
        <v>0</v>
      </c>
      <c r="O534" s="112">
        <v>0</v>
      </c>
      <c r="P534" s="112">
        <v>0</v>
      </c>
      <c r="Q534" s="112">
        <v>0</v>
      </c>
      <c r="R534" s="112">
        <v>0</v>
      </c>
      <c r="S534" s="112">
        <v>0</v>
      </c>
      <c r="T534" s="112">
        <v>0</v>
      </c>
      <c r="U534" s="112">
        <v>0</v>
      </c>
      <c r="V534" s="112">
        <v>0</v>
      </c>
      <c r="W534" s="112">
        <v>0</v>
      </c>
    </row>
    <row r="535" spans="1:23" hidden="1">
      <c r="A535" s="112" t="str">
        <v>3032.TW</v>
      </c>
      <c r="B535" s="112">
        <v>5.9</v>
      </c>
      <c r="C535" s="112">
        <v>0.58599999999999997</v>
      </c>
      <c r="D535" s="112">
        <v>0</v>
      </c>
      <c r="E535" s="112">
        <v>0.18603</v>
      </c>
      <c r="F535" s="112">
        <v>6.5579999999999999E-2</v>
      </c>
      <c r="G535" s="112">
        <v>0.23021</v>
      </c>
      <c r="H535" s="112">
        <v>0.11177000400000001</v>
      </c>
      <c r="I535" s="112">
        <v>13.152542</v>
      </c>
      <c r="J535" s="112">
        <v>2.9155395</v>
      </c>
      <c r="K535" s="112">
        <v>72.688999999999993</v>
      </c>
      <c r="L535" s="112">
        <v>0</v>
      </c>
      <c r="M535" s="112">
        <v>0</v>
      </c>
      <c r="N535" s="112">
        <v>0</v>
      </c>
      <c r="O535" s="112">
        <v>0</v>
      </c>
      <c r="P535" s="112">
        <v>0</v>
      </c>
      <c r="Q535" s="112">
        <v>0</v>
      </c>
      <c r="R535" s="112">
        <v>0</v>
      </c>
      <c r="S535" s="112">
        <v>0</v>
      </c>
      <c r="T535" s="112">
        <v>0</v>
      </c>
      <c r="U535" s="112">
        <v>0</v>
      </c>
      <c r="V535" s="112">
        <v>0</v>
      </c>
      <c r="W535" s="112">
        <v>0</v>
      </c>
    </row>
    <row r="536" spans="1:23" hidden="1">
      <c r="A536" s="112" t="str">
        <v>3033.TW</v>
      </c>
      <c r="B536" s="112">
        <v>1.61</v>
      </c>
      <c r="C536" s="112">
        <v>0</v>
      </c>
      <c r="D536" s="112">
        <v>0</v>
      </c>
      <c r="E536" s="112">
        <v>8.4919999999999995E-2</v>
      </c>
      <c r="F536" s="112">
        <v>3.3959999999999997E-2</v>
      </c>
      <c r="G536" s="112">
        <v>6.1629999999999997E-2</v>
      </c>
      <c r="H536" s="112">
        <v>2.6300001999999999E-2</v>
      </c>
      <c r="I536" s="112">
        <v>24.068322999999999</v>
      </c>
      <c r="J536" s="112">
        <v>1.8272268</v>
      </c>
      <c r="K536" s="112">
        <v>170.221</v>
      </c>
      <c r="L536" s="112">
        <v>0</v>
      </c>
      <c r="M536" s="112">
        <v>0</v>
      </c>
      <c r="N536" s="112">
        <v>0</v>
      </c>
      <c r="O536" s="112">
        <v>0</v>
      </c>
      <c r="P536" s="112">
        <v>0</v>
      </c>
      <c r="Q536" s="112">
        <v>0</v>
      </c>
      <c r="R536" s="112">
        <v>0</v>
      </c>
      <c r="S536" s="112">
        <v>0</v>
      </c>
      <c r="T536" s="112">
        <v>0</v>
      </c>
      <c r="U536" s="112">
        <v>0</v>
      </c>
      <c r="V536" s="112">
        <v>0</v>
      </c>
      <c r="W536" s="112">
        <v>0</v>
      </c>
    </row>
    <row r="537" spans="1:23" hidden="1">
      <c r="A537" s="112" t="str">
        <v>3034.TW</v>
      </c>
      <c r="B537" s="112">
        <v>38.54</v>
      </c>
      <c r="C537" s="112">
        <v>1.071</v>
      </c>
      <c r="D537" s="112">
        <v>15.066506</v>
      </c>
      <c r="E537" s="112">
        <v>0.32799998000000002</v>
      </c>
      <c r="F537" s="112">
        <v>0.1512</v>
      </c>
      <c r="G537" s="112">
        <v>0.41665999999999997</v>
      </c>
      <c r="H537" s="112">
        <v>0.21059</v>
      </c>
      <c r="I537" s="112">
        <v>16.165023999999999</v>
      </c>
      <c r="J537" s="112">
        <v>5.2581379999999998</v>
      </c>
      <c r="K537" s="112">
        <v>182.101</v>
      </c>
      <c r="L537" s="112">
        <v>0</v>
      </c>
      <c r="M537" s="112">
        <v>0</v>
      </c>
      <c r="N537" s="112">
        <v>0</v>
      </c>
      <c r="O537" s="112">
        <v>0</v>
      </c>
      <c r="P537" s="112">
        <v>0</v>
      </c>
      <c r="Q537" s="112">
        <v>0</v>
      </c>
      <c r="R537" s="112">
        <v>0</v>
      </c>
      <c r="S537" s="112">
        <v>0</v>
      </c>
      <c r="T537" s="112">
        <v>0</v>
      </c>
      <c r="U537" s="112">
        <v>0</v>
      </c>
      <c r="V537" s="112">
        <v>0</v>
      </c>
      <c r="W537" s="112">
        <v>0</v>
      </c>
    </row>
    <row r="538" spans="1:23" hidden="1">
      <c r="A538" s="112" t="str">
        <v>3035.TW</v>
      </c>
      <c r="B538" s="112">
        <v>5.44</v>
      </c>
      <c r="C538" s="112">
        <v>0</v>
      </c>
      <c r="D538" s="112">
        <v>28.018433000000002</v>
      </c>
      <c r="E538" s="112">
        <v>0.11419</v>
      </c>
      <c r="F538" s="112">
        <v>6.3240000000000005E-2</v>
      </c>
      <c r="G538" s="112">
        <v>0.44746999999999998</v>
      </c>
      <c r="H538" s="112">
        <v>0.12275</v>
      </c>
      <c r="I538" s="112">
        <v>55.882350000000002</v>
      </c>
      <c r="J538" s="112">
        <v>5.5411763000000001</v>
      </c>
      <c r="K538" s="112">
        <v>45.411000000000001</v>
      </c>
      <c r="L538" s="112">
        <v>0</v>
      </c>
      <c r="M538" s="112">
        <v>0</v>
      </c>
      <c r="N538" s="112">
        <v>0</v>
      </c>
      <c r="O538" s="112">
        <v>0</v>
      </c>
      <c r="P538" s="112">
        <v>0</v>
      </c>
      <c r="Q538" s="112">
        <v>0</v>
      </c>
      <c r="R538" s="112">
        <v>0</v>
      </c>
      <c r="S538" s="112">
        <v>0</v>
      </c>
      <c r="T538" s="112">
        <v>0</v>
      </c>
      <c r="U538" s="112">
        <v>0</v>
      </c>
      <c r="V538" s="112">
        <v>0</v>
      </c>
      <c r="W538" s="112">
        <v>0</v>
      </c>
    </row>
    <row r="539" spans="1:23" hidden="1">
      <c r="A539" s="112" t="str">
        <v>3036.TW</v>
      </c>
      <c r="B539" s="112">
        <v>4.91</v>
      </c>
      <c r="C539" s="112">
        <v>0</v>
      </c>
      <c r="D539" s="112">
        <v>8.7159250000000004</v>
      </c>
      <c r="E539" s="112">
        <v>6.6309999999999994E-2</v>
      </c>
      <c r="F539" s="112">
        <v>2.2780001000000001E-2</v>
      </c>
      <c r="G539" s="112">
        <v>2.8680000000000001E-2</v>
      </c>
      <c r="H539" s="112">
        <v>1.355E-2</v>
      </c>
      <c r="I539" s="112">
        <v>24.745418999999998</v>
      </c>
      <c r="J539" s="112">
        <v>1.4611970999999999</v>
      </c>
      <c r="K539" s="112">
        <v>728.35799999999995</v>
      </c>
      <c r="L539" s="112">
        <v>0</v>
      </c>
      <c r="M539" s="112">
        <v>0</v>
      </c>
      <c r="N539" s="112">
        <v>0</v>
      </c>
      <c r="O539" s="112">
        <v>0</v>
      </c>
      <c r="P539" s="112">
        <v>0</v>
      </c>
      <c r="Q539" s="112">
        <v>0</v>
      </c>
      <c r="R539" s="112">
        <v>0</v>
      </c>
      <c r="S539" s="112">
        <v>0</v>
      </c>
      <c r="T539" s="112">
        <v>0</v>
      </c>
      <c r="U539" s="112">
        <v>0</v>
      </c>
      <c r="V539" s="112">
        <v>0</v>
      </c>
      <c r="W539" s="112">
        <v>0</v>
      </c>
    </row>
    <row r="540" spans="1:23" hidden="1">
      <c r="A540" s="112" t="str">
        <v>3037.TW</v>
      </c>
      <c r="B540" s="112">
        <v>6.68</v>
      </c>
      <c r="C540" s="112">
        <v>1.5720000000000001</v>
      </c>
      <c r="D540" s="112">
        <v>13.061225</v>
      </c>
      <c r="E540" s="112">
        <v>0.10614</v>
      </c>
      <c r="F540" s="112">
        <v>2.1300000999999999E-2</v>
      </c>
      <c r="G540" s="112">
        <v>0.18417998999999999</v>
      </c>
      <c r="H540" s="112">
        <v>5.978E-2</v>
      </c>
      <c r="I540" s="112">
        <v>28.742515999999998</v>
      </c>
      <c r="J540" s="112">
        <v>3.0933316</v>
      </c>
      <c r="K540" s="112">
        <v>68.341999999999999</v>
      </c>
      <c r="L540" s="112">
        <v>0</v>
      </c>
      <c r="M540" s="112">
        <v>0</v>
      </c>
      <c r="N540" s="112">
        <v>0</v>
      </c>
      <c r="O540" s="112">
        <v>0</v>
      </c>
      <c r="P540" s="112">
        <v>0</v>
      </c>
      <c r="Q540" s="112">
        <v>0</v>
      </c>
      <c r="R540" s="112">
        <v>0</v>
      </c>
      <c r="S540" s="112">
        <v>0</v>
      </c>
      <c r="T540" s="112">
        <v>0</v>
      </c>
      <c r="U540" s="112">
        <v>0</v>
      </c>
      <c r="V540" s="112">
        <v>0</v>
      </c>
      <c r="W540" s="112">
        <v>0</v>
      </c>
    </row>
    <row r="541" spans="1:23" hidden="1">
      <c r="A541" s="112" t="str">
        <v>3038.TW</v>
      </c>
      <c r="B541" s="112">
        <v>2.97</v>
      </c>
      <c r="C541" s="112">
        <v>0.29799999999999999</v>
      </c>
      <c r="D541" s="112">
        <v>11.648936000000001</v>
      </c>
      <c r="E541" s="112">
        <v>0.16893</v>
      </c>
      <c r="F541" s="112">
        <v>6.6640000000000005E-2</v>
      </c>
      <c r="G541" s="112">
        <v>0.23040000999999999</v>
      </c>
      <c r="H541" s="112">
        <v>0.13785</v>
      </c>
      <c r="I541" s="112">
        <v>11.060605000000001</v>
      </c>
      <c r="J541" s="112">
        <v>1.8861965000000001</v>
      </c>
      <c r="K541" s="112">
        <v>29.518000000000001</v>
      </c>
      <c r="L541" s="112">
        <v>0</v>
      </c>
      <c r="M541" s="112">
        <v>0</v>
      </c>
      <c r="N541" s="112">
        <v>0</v>
      </c>
      <c r="O541" s="112">
        <v>0</v>
      </c>
      <c r="P541" s="112">
        <v>0</v>
      </c>
      <c r="Q541" s="112">
        <v>0</v>
      </c>
      <c r="R541" s="112">
        <v>0</v>
      </c>
      <c r="S541" s="112">
        <v>0</v>
      </c>
      <c r="T541" s="112">
        <v>0</v>
      </c>
      <c r="U541" s="112">
        <v>0</v>
      </c>
      <c r="V541" s="112">
        <v>0</v>
      </c>
      <c r="W541" s="112">
        <v>0</v>
      </c>
    </row>
    <row r="542" spans="1:23" hidden="1">
      <c r="A542" s="112" t="str">
        <v>3040.TW</v>
      </c>
      <c r="B542" s="112">
        <v>1.06</v>
      </c>
      <c r="C542" s="112">
        <v>0</v>
      </c>
      <c r="D542" s="112">
        <v>0</v>
      </c>
      <c r="E542" s="112">
        <v>4.4760000000000001E-2</v>
      </c>
      <c r="F542" s="112">
        <v>2.5729999E-2</v>
      </c>
      <c r="G542" s="112">
        <v>0.68767</v>
      </c>
      <c r="H542" s="112">
        <v>0.31463000000000002</v>
      </c>
      <c r="I542" s="112">
        <v>32.264153</v>
      </c>
      <c r="J542" s="112">
        <v>1.461039</v>
      </c>
      <c r="K542" s="112">
        <v>2.411</v>
      </c>
      <c r="L542" s="112">
        <v>0</v>
      </c>
      <c r="M542" s="112">
        <v>0</v>
      </c>
      <c r="N542" s="112">
        <v>0</v>
      </c>
      <c r="O542" s="112">
        <v>0</v>
      </c>
      <c r="P542" s="112">
        <v>0</v>
      </c>
      <c r="Q542" s="112">
        <v>0</v>
      </c>
      <c r="R542" s="112">
        <v>0</v>
      </c>
      <c r="S542" s="112">
        <v>0</v>
      </c>
      <c r="T542" s="112">
        <v>0</v>
      </c>
      <c r="U542" s="112">
        <v>0</v>
      </c>
      <c r="V542" s="112">
        <v>0</v>
      </c>
      <c r="W542" s="112">
        <v>0</v>
      </c>
    </row>
    <row r="543" spans="1:23" hidden="1">
      <c r="A543" s="112" t="str">
        <v>3041.TW</v>
      </c>
      <c r="B543" s="112">
        <v>-8.81</v>
      </c>
      <c r="C543" s="112">
        <v>1.2829999999999999</v>
      </c>
      <c r="D543" s="112">
        <v>23.298970000000001</v>
      </c>
      <c r="E543" s="112">
        <v>-0.69454000000000005</v>
      </c>
      <c r="F543" s="112">
        <v>-0.12950999999999999</v>
      </c>
      <c r="G543" s="112">
        <v>0.21110001</v>
      </c>
      <c r="H543" s="112">
        <v>-0.26665001999999999</v>
      </c>
      <c r="I543" s="112">
        <v>0</v>
      </c>
      <c r="J543" s="112">
        <v>2.72519</v>
      </c>
      <c r="K543" s="112">
        <v>7.4809999999999999</v>
      </c>
      <c r="L543" s="112">
        <v>0</v>
      </c>
      <c r="M543" s="112">
        <v>0</v>
      </c>
      <c r="N543" s="112">
        <v>0</v>
      </c>
      <c r="O543" s="112">
        <v>0</v>
      </c>
      <c r="P543" s="112">
        <v>0</v>
      </c>
      <c r="Q543" s="112">
        <v>0</v>
      </c>
      <c r="R543" s="112">
        <v>0</v>
      </c>
      <c r="S543" s="112">
        <v>0</v>
      </c>
      <c r="T543" s="112">
        <v>0</v>
      </c>
      <c r="U543" s="112">
        <v>0</v>
      </c>
      <c r="V543" s="112">
        <v>0</v>
      </c>
      <c r="W543" s="112">
        <v>0</v>
      </c>
    </row>
    <row r="544" spans="1:23" hidden="1">
      <c r="A544" s="112" t="str">
        <v>3042.TW</v>
      </c>
      <c r="B544" s="112">
        <v>6.1</v>
      </c>
      <c r="C544" s="112">
        <v>0</v>
      </c>
      <c r="D544" s="112">
        <v>14.60177</v>
      </c>
      <c r="E544" s="112">
        <v>0.15371999</v>
      </c>
      <c r="F544" s="112">
        <v>6.3659999999999994E-2</v>
      </c>
      <c r="G544" s="112">
        <v>0.35965002000000001</v>
      </c>
      <c r="H544" s="112">
        <v>0.16911000000000001</v>
      </c>
      <c r="I544" s="112">
        <v>18.934426999999999</v>
      </c>
      <c r="J544" s="112">
        <v>2.8184480000000001</v>
      </c>
      <c r="K544" s="112">
        <v>36.436</v>
      </c>
      <c r="L544" s="112">
        <v>0</v>
      </c>
      <c r="M544" s="112">
        <v>0</v>
      </c>
      <c r="N544" s="112">
        <v>0</v>
      </c>
      <c r="O544" s="112">
        <v>0</v>
      </c>
      <c r="P544" s="112">
        <v>0</v>
      </c>
      <c r="Q544" s="112">
        <v>0</v>
      </c>
      <c r="R544" s="112">
        <v>0</v>
      </c>
      <c r="S544" s="112">
        <v>0</v>
      </c>
      <c r="T544" s="112">
        <v>0</v>
      </c>
      <c r="U544" s="112">
        <v>0</v>
      </c>
      <c r="V544" s="112">
        <v>0</v>
      </c>
      <c r="W544" s="112">
        <v>0</v>
      </c>
    </row>
    <row r="545" spans="1:23" hidden="1">
      <c r="A545" s="112" t="str">
        <v>3043.TW</v>
      </c>
      <c r="B545" s="112">
        <v>0.01</v>
      </c>
      <c r="C545" s="112">
        <v>0.55500000000000005</v>
      </c>
      <c r="D545" s="112">
        <v>0</v>
      </c>
      <c r="E545" s="112">
        <v>-1.8099998999999999E-3</v>
      </c>
      <c r="F545" s="112">
        <v>2.3120001000000001E-2</v>
      </c>
      <c r="G545" s="112">
        <v>0.21075000999999999</v>
      </c>
      <c r="H545" s="112">
        <v>-0.19627</v>
      </c>
      <c r="I545" s="112">
        <v>3160</v>
      </c>
      <c r="J545" s="112">
        <v>2.9030776</v>
      </c>
      <c r="K545" s="112">
        <v>34.045000000000002</v>
      </c>
      <c r="L545" s="112">
        <v>0</v>
      </c>
      <c r="M545" s="112">
        <v>0</v>
      </c>
      <c r="N545" s="112">
        <v>0</v>
      </c>
      <c r="O545" s="112">
        <v>0</v>
      </c>
      <c r="P545" s="112">
        <v>0</v>
      </c>
      <c r="Q545" s="112">
        <v>0</v>
      </c>
      <c r="R545" s="112">
        <v>0</v>
      </c>
      <c r="S545" s="112">
        <v>0</v>
      </c>
      <c r="T545" s="112">
        <v>0</v>
      </c>
      <c r="U545" s="112">
        <v>0</v>
      </c>
      <c r="V545" s="112">
        <v>0</v>
      </c>
      <c r="W545" s="112">
        <v>0</v>
      </c>
    </row>
    <row r="546" spans="1:23" hidden="1">
      <c r="A546" s="112" t="str">
        <v>3044.TW</v>
      </c>
      <c r="B546" s="112">
        <v>12.82</v>
      </c>
      <c r="C546" s="112">
        <v>0.71399999999999997</v>
      </c>
      <c r="D546" s="112">
        <v>11.561643999999999</v>
      </c>
      <c r="E546" s="112">
        <v>0.15065999999999999</v>
      </c>
      <c r="F546" s="112">
        <v>6.0949995999999999E-2</v>
      </c>
      <c r="G546" s="112">
        <v>0.20974001</v>
      </c>
      <c r="H546" s="112">
        <v>0.13986999999999999</v>
      </c>
      <c r="I546" s="112">
        <v>16.458658</v>
      </c>
      <c r="J546" s="112">
        <v>2.3706800000000001</v>
      </c>
      <c r="K546" s="112">
        <v>113.952</v>
      </c>
      <c r="L546" s="112">
        <v>0</v>
      </c>
      <c r="M546" s="112">
        <v>0</v>
      </c>
      <c r="N546" s="112">
        <v>0</v>
      </c>
      <c r="O546" s="112">
        <v>0</v>
      </c>
      <c r="P546" s="112">
        <v>0</v>
      </c>
      <c r="Q546" s="112">
        <v>0</v>
      </c>
      <c r="R546" s="112">
        <v>0</v>
      </c>
      <c r="S546" s="112">
        <v>0</v>
      </c>
      <c r="T546" s="112">
        <v>0</v>
      </c>
      <c r="U546" s="112">
        <v>0</v>
      </c>
      <c r="V546" s="112">
        <v>0</v>
      </c>
      <c r="W546" s="112">
        <v>0</v>
      </c>
    </row>
    <row r="547" spans="1:23" hidden="1">
      <c r="A547" s="112" t="str">
        <v>3045.TW</v>
      </c>
      <c r="B547" s="112">
        <v>4.34</v>
      </c>
      <c r="C547" s="112">
        <v>9.6000000000000002E-2</v>
      </c>
      <c r="D547" s="112">
        <v>23.127753999999999</v>
      </c>
      <c r="E547" s="112">
        <v>0.16866999999999999</v>
      </c>
      <c r="F547" s="112">
        <v>5.2010002999999999E-2</v>
      </c>
      <c r="G547" s="112">
        <v>0.18913000999999999</v>
      </c>
      <c r="H547" s="112">
        <v>9.6429996000000004E-2</v>
      </c>
      <c r="I547" s="112">
        <v>24.193548</v>
      </c>
      <c r="J547" s="112">
        <v>3.6154535000000001</v>
      </c>
      <c r="K547" s="112">
        <v>65.289000000000001</v>
      </c>
      <c r="L547" s="112">
        <v>0</v>
      </c>
      <c r="M547" s="112">
        <v>0</v>
      </c>
      <c r="N547" s="112">
        <v>0</v>
      </c>
      <c r="O547" s="112">
        <v>0</v>
      </c>
      <c r="P547" s="112">
        <v>0</v>
      </c>
      <c r="Q547" s="112">
        <v>0</v>
      </c>
      <c r="R547" s="112">
        <v>0</v>
      </c>
      <c r="S547" s="112">
        <v>0</v>
      </c>
      <c r="T547" s="112">
        <v>0</v>
      </c>
      <c r="U547" s="112">
        <v>0</v>
      </c>
      <c r="V547" s="112">
        <v>0</v>
      </c>
      <c r="W547" s="112">
        <v>0</v>
      </c>
    </row>
    <row r="548" spans="1:23" hidden="1">
      <c r="A548" s="112" t="str">
        <v>3046.TW</v>
      </c>
      <c r="B548" s="112">
        <v>3.37</v>
      </c>
      <c r="C548" s="112">
        <v>0</v>
      </c>
      <c r="D548" s="112">
        <v>67.263159999999999</v>
      </c>
      <c r="E548" s="112">
        <v>0.23818001</v>
      </c>
      <c r="F548" s="112">
        <v>4.2069997999999997E-2</v>
      </c>
      <c r="G548" s="112">
        <v>7.0419999999999996E-2</v>
      </c>
      <c r="H548" s="112">
        <v>3.959E-2</v>
      </c>
      <c r="I548" s="112">
        <v>18.961425999999999</v>
      </c>
      <c r="J548" s="112">
        <v>3.760151</v>
      </c>
      <c r="K548" s="112">
        <v>80.512</v>
      </c>
      <c r="L548" s="112">
        <v>0</v>
      </c>
      <c r="M548" s="112">
        <v>0</v>
      </c>
      <c r="N548" s="112">
        <v>0</v>
      </c>
      <c r="O548" s="112">
        <v>0</v>
      </c>
      <c r="P548" s="112">
        <v>0</v>
      </c>
      <c r="Q548" s="112">
        <v>0</v>
      </c>
      <c r="R548" s="112">
        <v>0</v>
      </c>
      <c r="S548" s="112">
        <v>0</v>
      </c>
      <c r="T548" s="112">
        <v>0</v>
      </c>
      <c r="U548" s="112">
        <v>0</v>
      </c>
      <c r="V548" s="112">
        <v>0</v>
      </c>
      <c r="W548" s="112">
        <v>0</v>
      </c>
    </row>
    <row r="549" spans="1:23" hidden="1">
      <c r="A549" s="112" t="str">
        <v>3047.TW</v>
      </c>
      <c r="B549" s="112">
        <v>-0.46</v>
      </c>
      <c r="C549" s="112">
        <v>0</v>
      </c>
      <c r="D549" s="112">
        <v>0</v>
      </c>
      <c r="E549" s="112">
        <v>-0.10902000000000001</v>
      </c>
      <c r="F549" s="112">
        <v>-3.4500000000000003E-2</v>
      </c>
      <c r="G549" s="112">
        <v>0.23096000999999999</v>
      </c>
      <c r="H549" s="112">
        <v>-0.21474001000000001</v>
      </c>
      <c r="I549" s="112">
        <v>0</v>
      </c>
      <c r="J549" s="112">
        <v>2.0618558</v>
      </c>
      <c r="K549" s="112">
        <v>19.021000000000001</v>
      </c>
      <c r="L549" s="112">
        <v>0</v>
      </c>
      <c r="M549" s="112">
        <v>0</v>
      </c>
      <c r="N549" s="112">
        <v>0</v>
      </c>
      <c r="O549" s="112">
        <v>0</v>
      </c>
      <c r="P549" s="112">
        <v>0</v>
      </c>
      <c r="Q549" s="112">
        <v>0</v>
      </c>
      <c r="R549" s="112">
        <v>0</v>
      </c>
      <c r="S549" s="112">
        <v>0</v>
      </c>
      <c r="T549" s="112">
        <v>0</v>
      </c>
      <c r="U549" s="112">
        <v>0</v>
      </c>
      <c r="V549" s="112">
        <v>0</v>
      </c>
      <c r="W549" s="112">
        <v>0</v>
      </c>
    </row>
    <row r="550" spans="1:23" hidden="1">
      <c r="A550" s="112" t="str">
        <v>3048.TW</v>
      </c>
      <c r="B550" s="112">
        <v>0.31</v>
      </c>
      <c r="C550" s="112">
        <v>0</v>
      </c>
      <c r="D550" s="112">
        <v>24.449541</v>
      </c>
      <c r="E550" s="112">
        <v>1.5829999000000001E-2</v>
      </c>
      <c r="F550" s="112">
        <v>3.209E-2</v>
      </c>
      <c r="G550" s="112">
        <v>3.0720001E-2</v>
      </c>
      <c r="H550" s="112">
        <v>1.3350001E-2</v>
      </c>
      <c r="I550" s="112">
        <v>85.967740000000006</v>
      </c>
      <c r="J550" s="112">
        <v>1.3585155</v>
      </c>
      <c r="K550" s="112">
        <v>431.661</v>
      </c>
      <c r="L550" s="112">
        <v>0</v>
      </c>
      <c r="M550" s="112">
        <v>0</v>
      </c>
      <c r="N550" s="112">
        <v>0</v>
      </c>
      <c r="O550" s="112">
        <v>0</v>
      </c>
      <c r="P550" s="112">
        <v>0</v>
      </c>
      <c r="Q550" s="112">
        <v>0</v>
      </c>
      <c r="R550" s="112">
        <v>0</v>
      </c>
      <c r="S550" s="112">
        <v>0</v>
      </c>
      <c r="T550" s="112">
        <v>0</v>
      </c>
      <c r="U550" s="112">
        <v>0</v>
      </c>
      <c r="V550" s="112">
        <v>0</v>
      </c>
      <c r="W550" s="112">
        <v>0</v>
      </c>
    </row>
    <row r="551" spans="1:23" hidden="1">
      <c r="A551" s="112" t="str">
        <v>3049.TW</v>
      </c>
      <c r="B551" s="112">
        <v>-1.2</v>
      </c>
      <c r="C551" s="112">
        <v>0</v>
      </c>
      <c r="D551" s="112">
        <v>28.322579999999999</v>
      </c>
      <c r="E551" s="112">
        <v>-0.10324999999999999</v>
      </c>
      <c r="F551" s="112">
        <v>-5.0090000000000003E-2</v>
      </c>
      <c r="G551" s="112">
        <v>-0.73811996000000002</v>
      </c>
      <c r="H551" s="112">
        <v>-0.98706000000000005</v>
      </c>
      <c r="I551" s="112">
        <v>0</v>
      </c>
      <c r="J551" s="112">
        <v>0.81131030000000004</v>
      </c>
      <c r="K551" s="112">
        <v>1.5169999999999999</v>
      </c>
      <c r="L551" s="112">
        <v>0</v>
      </c>
      <c r="M551" s="112">
        <v>0</v>
      </c>
      <c r="N551" s="112">
        <v>0</v>
      </c>
      <c r="O551" s="112">
        <v>0</v>
      </c>
      <c r="P551" s="112">
        <v>0</v>
      </c>
      <c r="Q551" s="112">
        <v>0</v>
      </c>
      <c r="R551" s="112">
        <v>0</v>
      </c>
      <c r="S551" s="112">
        <v>0</v>
      </c>
      <c r="T551" s="112">
        <v>0</v>
      </c>
      <c r="U551" s="112">
        <v>0</v>
      </c>
      <c r="V551" s="112">
        <v>0</v>
      </c>
      <c r="W551" s="112">
        <v>0</v>
      </c>
    </row>
    <row r="552" spans="1:23" hidden="1">
      <c r="A552" s="112" t="str">
        <v>3050.TW</v>
      </c>
      <c r="B552" s="112">
        <v>0.72</v>
      </c>
      <c r="C552" s="112">
        <v>0.627</v>
      </c>
      <c r="D552" s="112">
        <v>0</v>
      </c>
      <c r="E552" s="112">
        <v>3.3140000000000003E-2</v>
      </c>
      <c r="F552" s="112">
        <v>1.3789999000000001E-2</v>
      </c>
      <c r="G552" s="112">
        <v>0.38922000000000001</v>
      </c>
      <c r="H552" s="112">
        <v>1.82E-3</v>
      </c>
      <c r="I552" s="112">
        <v>30.694445000000002</v>
      </c>
      <c r="J552" s="112">
        <v>1.3538349000000001</v>
      </c>
      <c r="K552" s="112">
        <v>7.7850000000000001</v>
      </c>
      <c r="L552" s="112">
        <v>0</v>
      </c>
      <c r="M552" s="112">
        <v>0</v>
      </c>
      <c r="N552" s="112">
        <v>0</v>
      </c>
      <c r="O552" s="112">
        <v>0</v>
      </c>
      <c r="P552" s="112">
        <v>0</v>
      </c>
      <c r="Q552" s="112">
        <v>0</v>
      </c>
      <c r="R552" s="112">
        <v>0</v>
      </c>
      <c r="S552" s="112">
        <v>0</v>
      </c>
      <c r="T552" s="112">
        <v>0</v>
      </c>
      <c r="U552" s="112">
        <v>0</v>
      </c>
      <c r="V552" s="112">
        <v>0</v>
      </c>
      <c r="W552" s="112">
        <v>0</v>
      </c>
    </row>
    <row r="553" spans="1:23" hidden="1">
      <c r="A553" s="112" t="str">
        <v>3051.TW</v>
      </c>
      <c r="B553" s="112">
        <v>1.69</v>
      </c>
      <c r="C553" s="112">
        <v>1.359</v>
      </c>
      <c r="D553" s="112">
        <v>0</v>
      </c>
      <c r="E553" s="112">
        <v>7.0690000000000003E-2</v>
      </c>
      <c r="F553" s="112">
        <v>2.981E-2</v>
      </c>
      <c r="G553" s="112">
        <v>0.26596999999999998</v>
      </c>
      <c r="H553" s="112">
        <v>0.28021000000000001</v>
      </c>
      <c r="I553" s="112">
        <v>20.56213</v>
      </c>
      <c r="J553" s="112">
        <v>2.3870037000000002</v>
      </c>
      <c r="K553" s="112">
        <v>11.933</v>
      </c>
      <c r="L553" s="112">
        <v>0</v>
      </c>
      <c r="M553" s="112">
        <v>0</v>
      </c>
      <c r="N553" s="112">
        <v>0</v>
      </c>
      <c r="O553" s="112">
        <v>0</v>
      </c>
      <c r="P553" s="112">
        <v>0</v>
      </c>
      <c r="Q553" s="112">
        <v>0</v>
      </c>
      <c r="R553" s="112">
        <v>0</v>
      </c>
      <c r="S553" s="112">
        <v>0</v>
      </c>
      <c r="T553" s="112">
        <v>0</v>
      </c>
      <c r="U553" s="112">
        <v>0</v>
      </c>
      <c r="V553" s="112">
        <v>0</v>
      </c>
      <c r="W553" s="112">
        <v>0</v>
      </c>
    </row>
    <row r="554" spans="1:23" hidden="1">
      <c r="A554" s="112" t="str">
        <v>3052.TW</v>
      </c>
      <c r="B554" s="112">
        <v>1.06</v>
      </c>
      <c r="C554" s="112">
        <v>0.61599999999999999</v>
      </c>
      <c r="D554" s="112">
        <v>0</v>
      </c>
      <c r="E554" s="112">
        <v>6.3070000000000001E-2</v>
      </c>
      <c r="F554" s="112">
        <v>1.6299999999999999E-2</v>
      </c>
      <c r="G554" s="112">
        <v>0.11133999999999999</v>
      </c>
      <c r="H554" s="112">
        <v>5.1299999999999998E-2</v>
      </c>
      <c r="I554" s="112">
        <v>12.311321</v>
      </c>
      <c r="J554" s="112">
        <v>0.80880076000000001</v>
      </c>
      <c r="K554" s="112">
        <v>17.654</v>
      </c>
      <c r="L554" s="112">
        <v>0</v>
      </c>
      <c r="M554" s="112">
        <v>0</v>
      </c>
      <c r="N554" s="112">
        <v>0</v>
      </c>
      <c r="O554" s="112">
        <v>0</v>
      </c>
      <c r="P554" s="112">
        <v>0</v>
      </c>
      <c r="Q554" s="112">
        <v>0</v>
      </c>
      <c r="R554" s="112">
        <v>0</v>
      </c>
      <c r="S554" s="112">
        <v>0</v>
      </c>
      <c r="T554" s="112">
        <v>0</v>
      </c>
      <c r="U554" s="112">
        <v>0</v>
      </c>
      <c r="V554" s="112">
        <v>0</v>
      </c>
      <c r="W554" s="112">
        <v>0</v>
      </c>
    </row>
    <row r="555" spans="1:23" hidden="1">
      <c r="A555" s="112" t="str">
        <v>3054.TW</v>
      </c>
      <c r="B555" s="112">
        <v>-0.25</v>
      </c>
      <c r="C555" s="112">
        <v>0</v>
      </c>
      <c r="D555" s="112">
        <v>0</v>
      </c>
      <c r="E555" s="112">
        <v>-2.5870000000000001E-2</v>
      </c>
      <c r="F555" s="112">
        <v>-2.794E-2</v>
      </c>
      <c r="G555" s="112">
        <v>0.29264997999999998</v>
      </c>
      <c r="H555" s="112">
        <v>-0.13078000000000001</v>
      </c>
      <c r="I555" s="112">
        <v>0</v>
      </c>
      <c r="J555" s="112">
        <v>2.2223442000000002</v>
      </c>
      <c r="K555" s="112">
        <v>0.81399999999999995</v>
      </c>
      <c r="L555" s="112">
        <v>0</v>
      </c>
      <c r="M555" s="112">
        <v>0</v>
      </c>
      <c r="N555" s="112">
        <v>0</v>
      </c>
      <c r="O555" s="112">
        <v>0</v>
      </c>
      <c r="P555" s="112">
        <v>0</v>
      </c>
      <c r="Q555" s="112">
        <v>0</v>
      </c>
      <c r="R555" s="112">
        <v>0</v>
      </c>
      <c r="S555" s="112">
        <v>0</v>
      </c>
      <c r="T555" s="112">
        <v>0</v>
      </c>
      <c r="U555" s="112">
        <v>0</v>
      </c>
      <c r="V555" s="112">
        <v>0</v>
      </c>
      <c r="W555" s="112">
        <v>0</v>
      </c>
    </row>
    <row r="556" spans="1:23" hidden="1">
      <c r="A556" s="112" t="str">
        <v>3055.TW</v>
      </c>
      <c r="B556" s="112">
        <v>-2.2999999999999998</v>
      </c>
      <c r="C556" s="112">
        <v>0.28299999999999997</v>
      </c>
      <c r="D556" s="112">
        <v>-55.180720000000001</v>
      </c>
      <c r="E556" s="112">
        <v>-2.0330000000000001E-2</v>
      </c>
      <c r="F556" s="112">
        <v>-3.0929999999999999E-2</v>
      </c>
      <c r="G556" s="112">
        <v>0.17757000000000001</v>
      </c>
      <c r="H556" s="112">
        <v>-0.11552</v>
      </c>
      <c r="I556" s="112">
        <v>0</v>
      </c>
      <c r="J556" s="112">
        <v>4.1496779999999998</v>
      </c>
      <c r="K556" s="112">
        <v>11.772</v>
      </c>
      <c r="L556" s="112">
        <v>0</v>
      </c>
      <c r="M556" s="112">
        <v>0</v>
      </c>
      <c r="N556" s="112">
        <v>0</v>
      </c>
      <c r="O556" s="112">
        <v>0</v>
      </c>
      <c r="P556" s="112">
        <v>0</v>
      </c>
      <c r="Q556" s="112">
        <v>0</v>
      </c>
      <c r="R556" s="112">
        <v>0</v>
      </c>
      <c r="S556" s="112">
        <v>0</v>
      </c>
      <c r="T556" s="112">
        <v>0</v>
      </c>
      <c r="U556" s="112">
        <v>0</v>
      </c>
      <c r="V556" s="112">
        <v>0</v>
      </c>
      <c r="W556" s="112">
        <v>0</v>
      </c>
    </row>
    <row r="557" spans="1:23" hidden="1">
      <c r="A557" s="112" t="str">
        <v>3056.TW</v>
      </c>
      <c r="B557" s="112">
        <v>0.72</v>
      </c>
      <c r="C557" s="112">
        <v>0.58199999999999996</v>
      </c>
      <c r="D557" s="112">
        <v>10.871710999999999</v>
      </c>
      <c r="E557" s="112">
        <v>4.2389999999999997E-2</v>
      </c>
      <c r="F557" s="112">
        <v>1.0140000999999999E-2</v>
      </c>
      <c r="G557" s="112">
        <v>0.42126997999999999</v>
      </c>
      <c r="H557" s="112">
        <v>-2.10114</v>
      </c>
      <c r="I557" s="112">
        <v>45.902774999999998</v>
      </c>
      <c r="J557" s="112">
        <v>1.6406056</v>
      </c>
      <c r="K557" s="112">
        <v>4.4470000000000001</v>
      </c>
      <c r="L557" s="112">
        <v>0</v>
      </c>
      <c r="M557" s="112">
        <v>0</v>
      </c>
      <c r="N557" s="112">
        <v>0</v>
      </c>
      <c r="O557" s="112">
        <v>0</v>
      </c>
      <c r="P557" s="112">
        <v>0</v>
      </c>
      <c r="Q557" s="112">
        <v>0</v>
      </c>
      <c r="R557" s="112">
        <v>0</v>
      </c>
      <c r="S557" s="112">
        <v>0</v>
      </c>
      <c r="T557" s="112">
        <v>0</v>
      </c>
      <c r="U557" s="112">
        <v>0</v>
      </c>
      <c r="V557" s="112">
        <v>0</v>
      </c>
      <c r="W557" s="112">
        <v>0</v>
      </c>
    </row>
    <row r="558" spans="1:23" hidden="1">
      <c r="A558" s="112" t="str">
        <v>3057.TW</v>
      </c>
      <c r="B558" s="112">
        <v>-1.43</v>
      </c>
      <c r="C558" s="112">
        <v>1.306</v>
      </c>
      <c r="D558" s="112">
        <v>35.875</v>
      </c>
      <c r="E558" s="112">
        <v>-0.17848</v>
      </c>
      <c r="F558" s="112">
        <v>-6.2190000000000002E-2</v>
      </c>
      <c r="G558" s="112">
        <v>0.34605997999999999</v>
      </c>
      <c r="H558" s="112">
        <v>-0.32090999999999997</v>
      </c>
      <c r="I558" s="112">
        <v>0</v>
      </c>
      <c r="J558" s="112">
        <v>1.8127842999999999</v>
      </c>
      <c r="K558" s="112">
        <v>6.3070000000000004</v>
      </c>
      <c r="L558" s="112">
        <v>0</v>
      </c>
      <c r="M558" s="112">
        <v>0</v>
      </c>
      <c r="N558" s="112">
        <v>0</v>
      </c>
      <c r="O558" s="112">
        <v>0</v>
      </c>
      <c r="P558" s="112">
        <v>0</v>
      </c>
      <c r="Q558" s="112">
        <v>0</v>
      </c>
      <c r="R558" s="112">
        <v>0</v>
      </c>
      <c r="S558" s="112">
        <v>0</v>
      </c>
      <c r="T558" s="112">
        <v>0</v>
      </c>
      <c r="U558" s="112">
        <v>0</v>
      </c>
      <c r="V558" s="112">
        <v>0</v>
      </c>
      <c r="W558" s="112">
        <v>0</v>
      </c>
    </row>
    <row r="559" spans="1:23" hidden="1">
      <c r="A559" s="112" t="str">
        <v>3058.TW</v>
      </c>
      <c r="B559" s="112">
        <v>-0.44</v>
      </c>
      <c r="C559" s="112">
        <v>0.64700000000000002</v>
      </c>
      <c r="D559" s="112">
        <v>0</v>
      </c>
      <c r="E559" s="112">
        <v>2.7859999999999999E-2</v>
      </c>
      <c r="F559" s="112">
        <v>-9.5200000000000007E-3</v>
      </c>
      <c r="G559" s="112">
        <v>0.14555999999999999</v>
      </c>
      <c r="H559" s="112">
        <v>-2.1819999999999999E-2</v>
      </c>
      <c r="I559" s="112">
        <v>0</v>
      </c>
      <c r="J559" s="112">
        <v>2.1464381000000001</v>
      </c>
      <c r="K559" s="112">
        <v>23.506</v>
      </c>
      <c r="L559" s="112">
        <v>0</v>
      </c>
      <c r="M559" s="112">
        <v>0</v>
      </c>
      <c r="N559" s="112">
        <v>0</v>
      </c>
      <c r="O559" s="112">
        <v>0</v>
      </c>
      <c r="P559" s="112">
        <v>0</v>
      </c>
      <c r="Q559" s="112">
        <v>0</v>
      </c>
      <c r="R559" s="112">
        <v>0</v>
      </c>
      <c r="S559" s="112">
        <v>0</v>
      </c>
      <c r="T559" s="112">
        <v>0</v>
      </c>
      <c r="U559" s="112">
        <v>0</v>
      </c>
      <c r="V559" s="112">
        <v>0</v>
      </c>
      <c r="W559" s="112">
        <v>0</v>
      </c>
    </row>
    <row r="560" spans="1:23" hidden="1">
      <c r="A560" s="112" t="str">
        <v>3059.TW</v>
      </c>
      <c r="B560" s="112">
        <v>1.29</v>
      </c>
      <c r="C560" s="112">
        <v>0.81</v>
      </c>
      <c r="D560" s="112">
        <v>0</v>
      </c>
      <c r="E560" s="112">
        <v>4.7909997000000003E-2</v>
      </c>
      <c r="F560" s="112">
        <v>1.4989999E-2</v>
      </c>
      <c r="G560" s="112">
        <v>0.28905999999999998</v>
      </c>
      <c r="H560" s="112">
        <v>5.0219998000000002E-2</v>
      </c>
      <c r="I560" s="112">
        <v>33.449615000000001</v>
      </c>
      <c r="J560" s="112">
        <v>1.3341786</v>
      </c>
      <c r="K560" s="112">
        <v>30.521000000000001</v>
      </c>
      <c r="L560" s="112">
        <v>0</v>
      </c>
      <c r="M560" s="112">
        <v>0</v>
      </c>
      <c r="N560" s="112">
        <v>0</v>
      </c>
      <c r="O560" s="112">
        <v>0</v>
      </c>
      <c r="P560" s="112">
        <v>0</v>
      </c>
      <c r="Q560" s="112">
        <v>0</v>
      </c>
      <c r="R560" s="112">
        <v>0</v>
      </c>
      <c r="S560" s="112">
        <v>0</v>
      </c>
      <c r="T560" s="112">
        <v>0</v>
      </c>
      <c r="U560" s="112">
        <v>0</v>
      </c>
      <c r="V560" s="112">
        <v>0</v>
      </c>
      <c r="W560" s="112">
        <v>0</v>
      </c>
    </row>
    <row r="561" spans="1:23" hidden="1">
      <c r="A561" s="112" t="str">
        <v>3060.TW</v>
      </c>
      <c r="B561" s="112">
        <v>-0.62</v>
      </c>
      <c r="C561" s="112">
        <v>1</v>
      </c>
      <c r="D561" s="112">
        <v>0</v>
      </c>
      <c r="E561" s="112">
        <v>-8.6789994999999995E-2</v>
      </c>
      <c r="F561" s="112">
        <v>-3.1579999999999997E-2</v>
      </c>
      <c r="G561" s="112">
        <v>8.3929989999999996E-2</v>
      </c>
      <c r="H561" s="112">
        <v>-9.3500000000000007E-3</v>
      </c>
      <c r="I561" s="112">
        <v>0</v>
      </c>
      <c r="J561" s="112">
        <v>1.9876419999999999</v>
      </c>
      <c r="K561" s="112">
        <v>19.303999999999998</v>
      </c>
      <c r="L561" s="112">
        <v>0</v>
      </c>
      <c r="M561" s="112">
        <v>0</v>
      </c>
      <c r="N561" s="112">
        <v>0</v>
      </c>
      <c r="O561" s="112">
        <v>0</v>
      </c>
      <c r="P561" s="112">
        <v>0</v>
      </c>
      <c r="Q561" s="112">
        <v>0</v>
      </c>
      <c r="R561" s="112">
        <v>0</v>
      </c>
      <c r="S561" s="112">
        <v>0</v>
      </c>
      <c r="T561" s="112">
        <v>0</v>
      </c>
      <c r="U561" s="112">
        <v>0</v>
      </c>
      <c r="V561" s="112">
        <v>0</v>
      </c>
      <c r="W561" s="112">
        <v>0</v>
      </c>
    </row>
    <row r="562" spans="1:23" hidden="1">
      <c r="A562" s="112" t="str">
        <v>3062.TW</v>
      </c>
      <c r="B562" s="112">
        <v>-0.6</v>
      </c>
      <c r="C562" s="112">
        <v>0.73099999999999998</v>
      </c>
      <c r="D562" s="112">
        <v>0</v>
      </c>
      <c r="E562" s="112">
        <v>-6.4430000000000001E-2</v>
      </c>
      <c r="F562" s="112">
        <v>-3.9989999999999998E-2</v>
      </c>
      <c r="G562" s="112">
        <v>2.6099999999999999E-3</v>
      </c>
      <c r="H562" s="112">
        <v>-0.11942999999999999</v>
      </c>
      <c r="I562" s="112">
        <v>0</v>
      </c>
      <c r="J562" s="112">
        <v>1.7027756999999999</v>
      </c>
      <c r="K562" s="112">
        <v>11.603</v>
      </c>
      <c r="L562" s="112">
        <v>0</v>
      </c>
      <c r="M562" s="112">
        <v>0</v>
      </c>
      <c r="N562" s="112">
        <v>0</v>
      </c>
      <c r="O562" s="112">
        <v>0</v>
      </c>
      <c r="P562" s="112">
        <v>0</v>
      </c>
      <c r="Q562" s="112">
        <v>0</v>
      </c>
      <c r="R562" s="112">
        <v>0</v>
      </c>
      <c r="S562" s="112">
        <v>0</v>
      </c>
      <c r="T562" s="112">
        <v>0</v>
      </c>
      <c r="U562" s="112">
        <v>0</v>
      </c>
      <c r="V562" s="112">
        <v>0</v>
      </c>
      <c r="W562" s="112">
        <v>0</v>
      </c>
    </row>
    <row r="563" spans="1:23" hidden="1">
      <c r="A563" s="112" t="str">
        <v>3090.TW</v>
      </c>
      <c r="B563" s="112">
        <v>3.84</v>
      </c>
      <c r="C563" s="112">
        <v>0.56899999999999995</v>
      </c>
      <c r="D563" s="112">
        <v>17.252473999999999</v>
      </c>
      <c r="E563" s="112">
        <v>0.11156000000000001</v>
      </c>
      <c r="F563" s="112">
        <v>5.8220000000000001E-2</v>
      </c>
      <c r="G563" s="112">
        <v>0.15412000000000001</v>
      </c>
      <c r="H563" s="112">
        <v>7.4340000000000003E-2</v>
      </c>
      <c r="I563" s="112">
        <v>18.151040999999999</v>
      </c>
      <c r="J563" s="112">
        <v>2.3776221</v>
      </c>
      <c r="K563" s="112">
        <v>51.067999999999998</v>
      </c>
      <c r="L563" s="112">
        <v>0</v>
      </c>
      <c r="M563" s="112">
        <v>0</v>
      </c>
      <c r="N563" s="112">
        <v>0</v>
      </c>
      <c r="O563" s="112">
        <v>0</v>
      </c>
      <c r="P563" s="112">
        <v>0</v>
      </c>
      <c r="Q563" s="112">
        <v>0</v>
      </c>
      <c r="R563" s="112">
        <v>0</v>
      </c>
      <c r="S563" s="112">
        <v>0</v>
      </c>
      <c r="T563" s="112">
        <v>0</v>
      </c>
      <c r="U563" s="112">
        <v>0</v>
      </c>
      <c r="V563" s="112">
        <v>0</v>
      </c>
      <c r="W563" s="112">
        <v>0</v>
      </c>
    </row>
    <row r="564" spans="1:23" hidden="1">
      <c r="A564" s="112" t="str">
        <v>3092.TW</v>
      </c>
      <c r="B564" s="112">
        <v>-1.28</v>
      </c>
      <c r="C564" s="112">
        <v>0</v>
      </c>
      <c r="D564" s="112">
        <v>0</v>
      </c>
      <c r="E564" s="112">
        <v>-4.3970000000000002E-2</v>
      </c>
      <c r="F564" s="112">
        <v>-1.609E-2</v>
      </c>
      <c r="G564" s="112">
        <v>0.14907000000000001</v>
      </c>
      <c r="H564" s="112">
        <v>-3.7260000000000001E-2</v>
      </c>
      <c r="I564" s="112">
        <v>0</v>
      </c>
      <c r="J564" s="112">
        <v>1.5979977999999999</v>
      </c>
      <c r="K564" s="112">
        <v>19.728000000000002</v>
      </c>
      <c r="L564" s="112">
        <v>0</v>
      </c>
      <c r="M564" s="112">
        <v>0</v>
      </c>
      <c r="N564" s="112">
        <v>0</v>
      </c>
      <c r="O564" s="112">
        <v>0</v>
      </c>
      <c r="P564" s="112">
        <v>0</v>
      </c>
      <c r="Q564" s="112">
        <v>0</v>
      </c>
      <c r="R564" s="112">
        <v>0</v>
      </c>
      <c r="S564" s="112">
        <v>0</v>
      </c>
      <c r="T564" s="112">
        <v>0</v>
      </c>
      <c r="U564" s="112">
        <v>0</v>
      </c>
      <c r="V564" s="112">
        <v>0</v>
      </c>
      <c r="W564" s="112">
        <v>0</v>
      </c>
    </row>
    <row r="565" spans="1:23" hidden="1">
      <c r="A565" s="112" t="str">
        <v>3094.TW</v>
      </c>
      <c r="B565" s="112">
        <v>0.45</v>
      </c>
      <c r="C565" s="112">
        <v>0</v>
      </c>
      <c r="D565" s="112">
        <v>0</v>
      </c>
      <c r="E565" s="112">
        <v>3.6740000000000002E-2</v>
      </c>
      <c r="F565" s="112">
        <v>-1.8400000000000001E-3</v>
      </c>
      <c r="G565" s="112">
        <v>0.67227994999999996</v>
      </c>
      <c r="H565" s="112">
        <v>-0.24610001000000001</v>
      </c>
      <c r="I565" s="112">
        <v>74</v>
      </c>
      <c r="J565" s="112">
        <v>3.0179442999999999</v>
      </c>
      <c r="K565" s="112">
        <v>2.5030000000000001</v>
      </c>
      <c r="L565" s="112">
        <v>0</v>
      </c>
      <c r="M565" s="112">
        <v>0</v>
      </c>
      <c r="N565" s="112">
        <v>0</v>
      </c>
      <c r="O565" s="112">
        <v>0</v>
      </c>
      <c r="P565" s="112">
        <v>0</v>
      </c>
      <c r="Q565" s="112">
        <v>0</v>
      </c>
      <c r="R565" s="112">
        <v>0</v>
      </c>
      <c r="S565" s="112">
        <v>0</v>
      </c>
      <c r="T565" s="112">
        <v>0</v>
      </c>
      <c r="U565" s="112">
        <v>0</v>
      </c>
      <c r="V565" s="112">
        <v>0</v>
      </c>
      <c r="W565" s="112">
        <v>0</v>
      </c>
    </row>
    <row r="566" spans="1:23" hidden="1">
      <c r="A566" s="112" t="str">
        <v>3130.TW</v>
      </c>
      <c r="B566" s="112">
        <v>13.36</v>
      </c>
      <c r="C566" s="112">
        <v>0.20399999999999999</v>
      </c>
      <c r="D566" s="112">
        <v>23.316832000000002</v>
      </c>
      <c r="E566" s="112">
        <v>0.27277002</v>
      </c>
      <c r="F566" s="112">
        <v>9.4079999999999997E-2</v>
      </c>
      <c r="G566" s="112">
        <v>0.86873</v>
      </c>
      <c r="H566" s="112">
        <v>0.16906999</v>
      </c>
      <c r="I566" s="112">
        <v>17.627247000000001</v>
      </c>
      <c r="J566" s="112">
        <v>4.7142425000000001</v>
      </c>
      <c r="K566" s="112">
        <v>70.183999999999997</v>
      </c>
      <c r="L566" s="112">
        <v>0</v>
      </c>
      <c r="M566" s="112">
        <v>0</v>
      </c>
      <c r="N566" s="112">
        <v>0</v>
      </c>
      <c r="O566" s="112">
        <v>0</v>
      </c>
      <c r="P566" s="112">
        <v>0</v>
      </c>
      <c r="Q566" s="112">
        <v>0</v>
      </c>
      <c r="R566" s="112">
        <v>0</v>
      </c>
      <c r="S566" s="112">
        <v>0</v>
      </c>
      <c r="T566" s="112">
        <v>0</v>
      </c>
      <c r="U566" s="112">
        <v>0</v>
      </c>
      <c r="V566" s="112">
        <v>0</v>
      </c>
      <c r="W566" s="112">
        <v>0</v>
      </c>
    </row>
    <row r="567" spans="1:23" hidden="1">
      <c r="A567" s="112" t="str">
        <v>3138.TW</v>
      </c>
      <c r="B567" s="112">
        <v>3.62</v>
      </c>
      <c r="C567" s="112">
        <v>1.242</v>
      </c>
      <c r="D567" s="112">
        <v>0</v>
      </c>
      <c r="E567" s="112">
        <v>0.12570000000000001</v>
      </c>
      <c r="F567" s="112">
        <v>4.5890002999999999E-2</v>
      </c>
      <c r="G567" s="112">
        <v>0.43719999999999998</v>
      </c>
      <c r="H567" s="112">
        <v>0.10231</v>
      </c>
      <c r="I567" s="112">
        <v>37.56906</v>
      </c>
      <c r="J567" s="112">
        <v>3.8288288000000001</v>
      </c>
      <c r="K567" s="112">
        <v>38.121000000000002</v>
      </c>
      <c r="L567" s="112">
        <v>0</v>
      </c>
      <c r="M567" s="112">
        <v>0</v>
      </c>
      <c r="N567" s="112">
        <v>0</v>
      </c>
      <c r="O567" s="112">
        <v>0</v>
      </c>
      <c r="P567" s="112">
        <v>0</v>
      </c>
      <c r="Q567" s="112">
        <v>0</v>
      </c>
      <c r="R567" s="112">
        <v>0</v>
      </c>
      <c r="S567" s="112">
        <v>0</v>
      </c>
      <c r="T567" s="112">
        <v>0</v>
      </c>
      <c r="U567" s="112">
        <v>0</v>
      </c>
      <c r="V567" s="112">
        <v>0</v>
      </c>
      <c r="W567" s="112">
        <v>0</v>
      </c>
    </row>
    <row r="568" spans="1:23" hidden="1">
      <c r="A568" s="112" t="str">
        <v>3149.TW</v>
      </c>
      <c r="B568" s="112">
        <v>-0.72</v>
      </c>
      <c r="C568" s="112">
        <v>1.2829999999999999</v>
      </c>
      <c r="D568" s="112">
        <v>-17.657343000000001</v>
      </c>
      <c r="E568" s="112">
        <v>-8.2849999999999993E-2</v>
      </c>
      <c r="F568" s="112">
        <v>-2.9420000000000002E-2</v>
      </c>
      <c r="G568" s="112">
        <v>3.3660000000000002E-2</v>
      </c>
      <c r="H568" s="112">
        <v>-9.6169989999999997E-2</v>
      </c>
      <c r="I568" s="112">
        <v>0</v>
      </c>
      <c r="J568" s="112">
        <v>2.6674414</v>
      </c>
      <c r="K568" s="112">
        <v>12.885</v>
      </c>
      <c r="L568" s="112">
        <v>0</v>
      </c>
      <c r="M568" s="112">
        <v>0</v>
      </c>
      <c r="N568" s="112">
        <v>0</v>
      </c>
      <c r="O568" s="112">
        <v>0</v>
      </c>
      <c r="P568" s="112">
        <v>0</v>
      </c>
      <c r="Q568" s="112">
        <v>0</v>
      </c>
      <c r="R568" s="112">
        <v>0</v>
      </c>
      <c r="S568" s="112">
        <v>0</v>
      </c>
      <c r="T568" s="112">
        <v>0</v>
      </c>
      <c r="U568" s="112">
        <v>0</v>
      </c>
      <c r="V568" s="112">
        <v>0</v>
      </c>
      <c r="W568" s="112">
        <v>0</v>
      </c>
    </row>
    <row r="569" spans="1:23" hidden="1">
      <c r="A569" s="112" t="str">
        <v>3164.TW</v>
      </c>
      <c r="B569" s="112">
        <v>0.68</v>
      </c>
      <c r="C569" s="112">
        <v>0.35599999999999998</v>
      </c>
      <c r="D569" s="112">
        <v>0</v>
      </c>
      <c r="E569" s="112">
        <v>1.523E-2</v>
      </c>
      <c r="F569" s="112">
        <v>2.6099999999999999E-3</v>
      </c>
      <c r="G569" s="112">
        <v>0.66408999999999996</v>
      </c>
      <c r="H569" s="112">
        <v>4.1009999999999998E-2</v>
      </c>
      <c r="I569" s="112">
        <v>35.808822999999997</v>
      </c>
      <c r="J569" s="112">
        <v>1.6003944000000001</v>
      </c>
      <c r="K569" s="112">
        <v>3.68</v>
      </c>
      <c r="L569" s="112">
        <v>0</v>
      </c>
      <c r="M569" s="112">
        <v>0</v>
      </c>
      <c r="N569" s="112">
        <v>0</v>
      </c>
      <c r="O569" s="112">
        <v>0</v>
      </c>
      <c r="P569" s="112">
        <v>0</v>
      </c>
      <c r="Q569" s="112">
        <v>0</v>
      </c>
      <c r="R569" s="112">
        <v>0</v>
      </c>
      <c r="S569" s="112">
        <v>0</v>
      </c>
      <c r="T569" s="112">
        <v>0</v>
      </c>
      <c r="U569" s="112">
        <v>0</v>
      </c>
      <c r="V569" s="112">
        <v>0</v>
      </c>
      <c r="W569" s="112">
        <v>0</v>
      </c>
    </row>
    <row r="570" spans="1:23" hidden="1">
      <c r="A570" s="112" t="str">
        <v>3167.TW</v>
      </c>
      <c r="B570" s="112">
        <v>0.26</v>
      </c>
      <c r="C570" s="112">
        <v>0.59299999999999997</v>
      </c>
      <c r="D570" s="112">
        <v>12.621145</v>
      </c>
      <c r="E570" s="112">
        <v>5.3100003999999998E-3</v>
      </c>
      <c r="F570" s="112">
        <v>-6.5399999999999998E-3</v>
      </c>
      <c r="G570" s="112">
        <v>0.25319000000000003</v>
      </c>
      <c r="H570" s="112">
        <v>5.5329999999999997E-2</v>
      </c>
      <c r="I570" s="112">
        <v>220.38461000000001</v>
      </c>
      <c r="J570" s="112">
        <v>2.2360102999999998</v>
      </c>
      <c r="K570" s="112">
        <v>15.657999999999999</v>
      </c>
      <c r="L570" s="112">
        <v>0</v>
      </c>
      <c r="M570" s="112">
        <v>0</v>
      </c>
      <c r="N570" s="112">
        <v>0</v>
      </c>
      <c r="O570" s="112">
        <v>0</v>
      </c>
      <c r="P570" s="112">
        <v>0</v>
      </c>
      <c r="Q570" s="112">
        <v>0</v>
      </c>
      <c r="R570" s="112">
        <v>0</v>
      </c>
      <c r="S570" s="112">
        <v>0</v>
      </c>
      <c r="T570" s="112">
        <v>0</v>
      </c>
      <c r="U570" s="112">
        <v>0</v>
      </c>
      <c r="V570" s="112">
        <v>0</v>
      </c>
      <c r="W570" s="112">
        <v>0</v>
      </c>
    </row>
    <row r="571" spans="1:23" hidden="1">
      <c r="A571" s="112" t="str">
        <v>3168.TW</v>
      </c>
      <c r="B571" s="112">
        <v>0</v>
      </c>
      <c r="C571" s="112">
        <v>0.51800000000000002</v>
      </c>
      <c r="D571" s="112">
        <v>0</v>
      </c>
      <c r="E571" s="112">
        <v>0.13372999999999999</v>
      </c>
      <c r="F571" s="112">
        <v>6.9110000000000005E-2</v>
      </c>
      <c r="G571" s="112">
        <v>0.23743998999999999</v>
      </c>
      <c r="H571" s="112">
        <v>7.8869999999999996E-2</v>
      </c>
      <c r="I571" s="112">
        <v>0</v>
      </c>
      <c r="J571" s="112">
        <v>0</v>
      </c>
      <c r="K571" s="112">
        <v>56.43</v>
      </c>
      <c r="L571" s="112">
        <v>0</v>
      </c>
      <c r="M571" s="112">
        <v>0</v>
      </c>
      <c r="N571" s="112">
        <v>0</v>
      </c>
      <c r="O571" s="112">
        <v>0</v>
      </c>
      <c r="P571" s="112">
        <v>0</v>
      </c>
      <c r="Q571" s="112">
        <v>0</v>
      </c>
      <c r="R571" s="112">
        <v>0</v>
      </c>
      <c r="S571" s="112">
        <v>0</v>
      </c>
      <c r="T571" s="112">
        <v>0</v>
      </c>
      <c r="U571" s="112">
        <v>0</v>
      </c>
      <c r="V571" s="112">
        <v>0</v>
      </c>
      <c r="W571" s="112">
        <v>0</v>
      </c>
    </row>
    <row r="572" spans="1:23" hidden="1">
      <c r="A572" s="112" t="str">
        <v>3189.TW</v>
      </c>
      <c r="B572" s="112">
        <v>0.13</v>
      </c>
      <c r="C572" s="112">
        <v>0</v>
      </c>
      <c r="D572" s="112">
        <v>13.092643000000001</v>
      </c>
      <c r="E572" s="112">
        <v>3.6170002E-2</v>
      </c>
      <c r="F572" s="112">
        <v>9.0600000000000003E-3</v>
      </c>
      <c r="G572" s="112">
        <v>0.26107000000000002</v>
      </c>
      <c r="H572" s="112">
        <v>4.5929999999999999E-2</v>
      </c>
      <c r="I572" s="112">
        <v>739.23080000000004</v>
      </c>
      <c r="J572" s="112">
        <v>1.5003667999999999</v>
      </c>
      <c r="K572" s="112">
        <v>56.88</v>
      </c>
      <c r="L572" s="112">
        <v>0</v>
      </c>
      <c r="M572" s="112">
        <v>0</v>
      </c>
      <c r="N572" s="112">
        <v>0</v>
      </c>
      <c r="O572" s="112">
        <v>0</v>
      </c>
      <c r="P572" s="112">
        <v>0</v>
      </c>
      <c r="Q572" s="112">
        <v>0</v>
      </c>
      <c r="R572" s="112">
        <v>0</v>
      </c>
      <c r="S572" s="112">
        <v>0</v>
      </c>
      <c r="T572" s="112">
        <v>0</v>
      </c>
      <c r="U572" s="112">
        <v>0</v>
      </c>
      <c r="V572" s="112">
        <v>0</v>
      </c>
      <c r="W572" s="112">
        <v>0</v>
      </c>
    </row>
    <row r="573" spans="1:23" hidden="1">
      <c r="A573" s="112" t="str">
        <v>3209.TW</v>
      </c>
      <c r="B573" s="112">
        <v>2.5</v>
      </c>
      <c r="C573" s="112">
        <v>0.56999999999999995</v>
      </c>
      <c r="D573" s="112">
        <v>14.715446999999999</v>
      </c>
      <c r="E573" s="112">
        <v>0.12339</v>
      </c>
      <c r="F573" s="112">
        <v>3.8469999999999997E-2</v>
      </c>
      <c r="G573" s="112">
        <v>4.1160002000000001E-2</v>
      </c>
      <c r="H573" s="112">
        <v>1.9460000000000002E-2</v>
      </c>
      <c r="I573" s="112">
        <v>14.480000499999999</v>
      </c>
      <c r="J573" s="112">
        <v>1.7556623</v>
      </c>
      <c r="K573" s="112">
        <v>245.126</v>
      </c>
      <c r="L573" s="112">
        <v>0</v>
      </c>
      <c r="M573" s="112">
        <v>0</v>
      </c>
      <c r="N573" s="112">
        <v>0</v>
      </c>
      <c r="O573" s="112">
        <v>0</v>
      </c>
      <c r="P573" s="112">
        <v>0</v>
      </c>
      <c r="Q573" s="112">
        <v>0</v>
      </c>
      <c r="R573" s="112">
        <v>0</v>
      </c>
      <c r="S573" s="112">
        <v>0</v>
      </c>
      <c r="T573" s="112">
        <v>0</v>
      </c>
      <c r="U573" s="112">
        <v>0</v>
      </c>
      <c r="V573" s="112">
        <v>0</v>
      </c>
      <c r="W573" s="112">
        <v>0</v>
      </c>
    </row>
    <row r="574" spans="1:23" hidden="1">
      <c r="A574" s="112" t="str">
        <v>3229.TW</v>
      </c>
      <c r="B574" s="112">
        <v>-0.54</v>
      </c>
      <c r="C574" s="112">
        <v>0.33700000000000002</v>
      </c>
      <c r="D574" s="112">
        <v>0</v>
      </c>
      <c r="E574" s="112">
        <v>-4.0320000000000002E-2</v>
      </c>
      <c r="F574" s="112">
        <v>-2.0709999999999999E-2</v>
      </c>
      <c r="G574" s="112">
        <v>5.3999999999999999E-2</v>
      </c>
      <c r="H574" s="112">
        <v>-1.6049999999999998E-2</v>
      </c>
      <c r="I574" s="112">
        <v>0</v>
      </c>
      <c r="J574" s="112">
        <v>1.6110591000000001</v>
      </c>
      <c r="K574" s="112">
        <v>14.443</v>
      </c>
      <c r="L574" s="112">
        <v>0</v>
      </c>
      <c r="M574" s="112">
        <v>0</v>
      </c>
      <c r="N574" s="112">
        <v>0</v>
      </c>
      <c r="O574" s="112">
        <v>0</v>
      </c>
      <c r="P574" s="112">
        <v>0</v>
      </c>
      <c r="Q574" s="112">
        <v>0</v>
      </c>
      <c r="R574" s="112">
        <v>0</v>
      </c>
      <c r="S574" s="112">
        <v>0</v>
      </c>
      <c r="T574" s="112">
        <v>0</v>
      </c>
      <c r="U574" s="112">
        <v>0</v>
      </c>
      <c r="V574" s="112">
        <v>0</v>
      </c>
      <c r="W574" s="112">
        <v>0</v>
      </c>
    </row>
    <row r="575" spans="1:23" hidden="1">
      <c r="A575" s="112" t="str">
        <v>3231.TW</v>
      </c>
      <c r="B575" s="112">
        <v>5.14</v>
      </c>
      <c r="C575" s="112">
        <v>0.879</v>
      </c>
      <c r="D575" s="112">
        <v>13.693902</v>
      </c>
      <c r="E575" s="112">
        <v>0.17141001</v>
      </c>
      <c r="F575" s="112">
        <v>4.1840002000000001E-2</v>
      </c>
      <c r="G575" s="112">
        <v>7.979E-2</v>
      </c>
      <c r="H575" s="112">
        <v>2.9499999999999998E-2</v>
      </c>
      <c r="I575" s="112">
        <v>23.151751999999998</v>
      </c>
      <c r="J575" s="112">
        <v>3.0233737999999999</v>
      </c>
      <c r="K575" s="112">
        <v>317.12299999999999</v>
      </c>
      <c r="L575" s="112">
        <v>0</v>
      </c>
      <c r="M575" s="112">
        <v>0</v>
      </c>
      <c r="N575" s="112">
        <v>0</v>
      </c>
      <c r="O575" s="112">
        <v>0</v>
      </c>
      <c r="P575" s="112">
        <v>0</v>
      </c>
      <c r="Q575" s="112">
        <v>0</v>
      </c>
      <c r="R575" s="112">
        <v>0</v>
      </c>
      <c r="S575" s="112">
        <v>0</v>
      </c>
      <c r="T575" s="112">
        <v>0</v>
      </c>
      <c r="U575" s="112">
        <v>0</v>
      </c>
      <c r="V575" s="112">
        <v>0</v>
      </c>
      <c r="W575" s="112">
        <v>0</v>
      </c>
    </row>
    <row r="576" spans="1:23" hidden="1">
      <c r="A576" s="112" t="str">
        <v>3257.TW</v>
      </c>
      <c r="B576" s="112">
        <v>3.51</v>
      </c>
      <c r="C576" s="112">
        <v>0.80700000000000005</v>
      </c>
      <c r="D576" s="112">
        <v>40</v>
      </c>
      <c r="E576" s="112">
        <v>0.15946001000000001</v>
      </c>
      <c r="F576" s="112">
        <v>0.1016</v>
      </c>
      <c r="G576" s="112">
        <v>0.47833002000000002</v>
      </c>
      <c r="H576" s="112">
        <v>0.26486999999999999</v>
      </c>
      <c r="I576" s="112">
        <v>18.233618</v>
      </c>
      <c r="J576" s="112">
        <v>3.082703</v>
      </c>
      <c r="K576" s="112">
        <v>13.452999999999999</v>
      </c>
      <c r="L576" s="112">
        <v>0</v>
      </c>
      <c r="M576" s="112">
        <v>0</v>
      </c>
      <c r="N576" s="112">
        <v>0</v>
      </c>
      <c r="O576" s="112">
        <v>0</v>
      </c>
      <c r="P576" s="112">
        <v>0</v>
      </c>
      <c r="Q576" s="112">
        <v>0</v>
      </c>
      <c r="R576" s="112">
        <v>0</v>
      </c>
      <c r="S576" s="112">
        <v>0</v>
      </c>
      <c r="T576" s="112">
        <v>0</v>
      </c>
      <c r="U576" s="112">
        <v>0</v>
      </c>
      <c r="V576" s="112">
        <v>0</v>
      </c>
      <c r="W576" s="112">
        <v>0</v>
      </c>
    </row>
    <row r="577" spans="1:23" hidden="1">
      <c r="A577" s="112" t="str">
        <v>3266.TW</v>
      </c>
      <c r="B577" s="112">
        <v>2.33</v>
      </c>
      <c r="C577" s="112">
        <v>0</v>
      </c>
      <c r="D577" s="112">
        <v>0</v>
      </c>
      <c r="E577" s="112">
        <v>0.13092000000000001</v>
      </c>
      <c r="F577" s="112">
        <v>4.0660000000000002E-2</v>
      </c>
      <c r="G577" s="112">
        <v>0.29566999999999999</v>
      </c>
      <c r="H577" s="112">
        <v>0.14974000000000001</v>
      </c>
      <c r="I577" s="112">
        <v>10.343348499999999</v>
      </c>
      <c r="J577" s="112">
        <v>1.3829115999999999</v>
      </c>
      <c r="K577" s="112">
        <v>13.858000000000001</v>
      </c>
      <c r="L577" s="112">
        <v>0</v>
      </c>
      <c r="M577" s="112">
        <v>0</v>
      </c>
      <c r="N577" s="112">
        <v>0</v>
      </c>
      <c r="O577" s="112">
        <v>0</v>
      </c>
      <c r="P577" s="112">
        <v>0</v>
      </c>
      <c r="Q577" s="112">
        <v>0</v>
      </c>
      <c r="R577" s="112">
        <v>0</v>
      </c>
      <c r="S577" s="112">
        <v>0</v>
      </c>
      <c r="T577" s="112">
        <v>0</v>
      </c>
      <c r="U577" s="112">
        <v>0</v>
      </c>
      <c r="V577" s="112">
        <v>0</v>
      </c>
      <c r="W577" s="112">
        <v>0</v>
      </c>
    </row>
    <row r="578" spans="1:23" hidden="1">
      <c r="A578" s="112" t="str">
        <v>3296.TW</v>
      </c>
      <c r="B578" s="112">
        <v>-0.91</v>
      </c>
      <c r="C578" s="112">
        <v>0.38700000000000001</v>
      </c>
      <c r="D578" s="112">
        <v>0</v>
      </c>
      <c r="E578" s="112">
        <v>-7.3260000000000006E-2</v>
      </c>
      <c r="F578" s="112">
        <v>-3.0050001999999999E-2</v>
      </c>
      <c r="G578" s="112">
        <v>0.19533001</v>
      </c>
      <c r="H578" s="112">
        <v>-0.13375999999999999</v>
      </c>
      <c r="I578" s="112">
        <v>0</v>
      </c>
      <c r="J578" s="112">
        <v>2.0375380000000001</v>
      </c>
      <c r="K578" s="112">
        <v>15.406000000000001</v>
      </c>
      <c r="L578" s="112">
        <v>0</v>
      </c>
      <c r="M578" s="112">
        <v>0</v>
      </c>
      <c r="N578" s="112">
        <v>0</v>
      </c>
      <c r="O578" s="112">
        <v>0</v>
      </c>
      <c r="P578" s="112">
        <v>0</v>
      </c>
      <c r="Q578" s="112">
        <v>0</v>
      </c>
      <c r="R578" s="112">
        <v>0</v>
      </c>
      <c r="S578" s="112">
        <v>0</v>
      </c>
      <c r="T578" s="112">
        <v>0</v>
      </c>
      <c r="U578" s="112">
        <v>0</v>
      </c>
      <c r="V578" s="112">
        <v>0</v>
      </c>
      <c r="W578" s="112">
        <v>0</v>
      </c>
    </row>
    <row r="579" spans="1:23" hidden="1">
      <c r="A579" s="112" t="str">
        <v>3305.TW</v>
      </c>
      <c r="B579" s="112">
        <v>2.2000000000000002</v>
      </c>
      <c r="C579" s="112">
        <v>0.98</v>
      </c>
      <c r="D579" s="112">
        <v>22.879256999999999</v>
      </c>
      <c r="E579" s="112">
        <v>4.8710000000000003E-2</v>
      </c>
      <c r="F579" s="112">
        <v>2.9870000000000001E-2</v>
      </c>
      <c r="G579" s="112">
        <v>0.1449</v>
      </c>
      <c r="H579" s="112">
        <v>4.4760000000000001E-2</v>
      </c>
      <c r="I579" s="112">
        <v>33.590907999999999</v>
      </c>
      <c r="J579" s="112">
        <v>2.0628628999999998</v>
      </c>
      <c r="K579" s="112">
        <v>46.390999999999998</v>
      </c>
      <c r="L579" s="112">
        <v>0</v>
      </c>
      <c r="M579" s="112">
        <v>0</v>
      </c>
      <c r="N579" s="112">
        <v>0</v>
      </c>
      <c r="O579" s="112">
        <v>0</v>
      </c>
      <c r="P579" s="112">
        <v>0</v>
      </c>
      <c r="Q579" s="112">
        <v>0</v>
      </c>
      <c r="R579" s="112">
        <v>0</v>
      </c>
      <c r="S579" s="112">
        <v>0</v>
      </c>
      <c r="T579" s="112">
        <v>0</v>
      </c>
      <c r="U579" s="112">
        <v>0</v>
      </c>
      <c r="V579" s="112">
        <v>0</v>
      </c>
      <c r="W579" s="112">
        <v>0</v>
      </c>
    </row>
    <row r="580" spans="1:23" hidden="1">
      <c r="A580" s="112" t="str">
        <v>3308.TW</v>
      </c>
      <c r="B580" s="112">
        <v>1.78</v>
      </c>
      <c r="C580" s="112">
        <v>0.47</v>
      </c>
      <c r="D580" s="112">
        <v>0</v>
      </c>
      <c r="E580" s="112">
        <v>0.49187999999999998</v>
      </c>
      <c r="F580" s="112">
        <v>1.26E-2</v>
      </c>
      <c r="G580" s="112">
        <v>0.32327</v>
      </c>
      <c r="H580" s="112">
        <v>-0.80335999999999996</v>
      </c>
      <c r="I580" s="112">
        <v>14.101124</v>
      </c>
      <c r="J580" s="112">
        <v>1.3640563000000001</v>
      </c>
      <c r="K580" s="112">
        <v>8.9770000000000003</v>
      </c>
      <c r="L580" s="112">
        <v>0</v>
      </c>
      <c r="M580" s="112">
        <v>0</v>
      </c>
      <c r="N580" s="112">
        <v>0</v>
      </c>
      <c r="O580" s="112">
        <v>0</v>
      </c>
      <c r="P580" s="112">
        <v>0</v>
      </c>
      <c r="Q580" s="112">
        <v>0</v>
      </c>
      <c r="R580" s="112">
        <v>0</v>
      </c>
      <c r="S580" s="112">
        <v>0</v>
      </c>
      <c r="T580" s="112">
        <v>0</v>
      </c>
      <c r="U580" s="112">
        <v>0</v>
      </c>
      <c r="V580" s="112">
        <v>0</v>
      </c>
      <c r="W580" s="112">
        <v>0</v>
      </c>
    </row>
    <row r="581" spans="1:23" hidden="1">
      <c r="A581" s="112" t="str">
        <v>3311.TW</v>
      </c>
      <c r="B581" s="112">
        <v>1.81</v>
      </c>
      <c r="C581" s="112">
        <v>0.57199999999999995</v>
      </c>
      <c r="D581" s="112">
        <v>-57.183098000000001</v>
      </c>
      <c r="E581" s="112">
        <v>4.6680002999999998E-2</v>
      </c>
      <c r="F581" s="112">
        <v>1.4030000000000001E-2</v>
      </c>
      <c r="G581" s="112">
        <v>0.15067</v>
      </c>
      <c r="H581" s="112">
        <v>2.1129999999999999E-2</v>
      </c>
      <c r="I581" s="112">
        <v>22.430938999999999</v>
      </c>
      <c r="J581" s="112">
        <v>1.0266005</v>
      </c>
      <c r="K581" s="112">
        <v>31.629000000000001</v>
      </c>
      <c r="L581" s="112">
        <v>0</v>
      </c>
      <c r="M581" s="112">
        <v>0</v>
      </c>
      <c r="N581" s="112">
        <v>0</v>
      </c>
      <c r="O581" s="112">
        <v>0</v>
      </c>
      <c r="P581" s="112">
        <v>0</v>
      </c>
      <c r="Q581" s="112">
        <v>0</v>
      </c>
      <c r="R581" s="112">
        <v>0</v>
      </c>
      <c r="S581" s="112">
        <v>0</v>
      </c>
      <c r="T581" s="112">
        <v>0</v>
      </c>
      <c r="U581" s="112">
        <v>0</v>
      </c>
      <c r="V581" s="112">
        <v>0</v>
      </c>
      <c r="W581" s="112">
        <v>0</v>
      </c>
    </row>
    <row r="582" spans="1:23" hidden="1">
      <c r="A582" s="112" t="str">
        <v>3312.TW</v>
      </c>
      <c r="B582" s="112">
        <v>2.1800000000000002</v>
      </c>
      <c r="C582" s="112">
        <v>0.60199999999999998</v>
      </c>
      <c r="D582" s="112">
        <v>0</v>
      </c>
      <c r="E582" s="112">
        <v>0.116510004</v>
      </c>
      <c r="F582" s="112">
        <v>3.3970001999999999E-2</v>
      </c>
      <c r="G582" s="112">
        <v>5.6660000000000002E-2</v>
      </c>
      <c r="H582" s="112">
        <v>4.0939997999999998E-2</v>
      </c>
      <c r="I582" s="112">
        <v>27.155961999999999</v>
      </c>
      <c r="J582" s="112">
        <v>3.6345774999999998</v>
      </c>
      <c r="K582" s="112">
        <v>93.938999999999993</v>
      </c>
      <c r="L582" s="112">
        <v>0</v>
      </c>
      <c r="M582" s="112">
        <v>0</v>
      </c>
      <c r="N582" s="112">
        <v>0</v>
      </c>
      <c r="O582" s="112">
        <v>0</v>
      </c>
      <c r="P582" s="112">
        <v>0</v>
      </c>
      <c r="Q582" s="112">
        <v>0</v>
      </c>
      <c r="R582" s="112">
        <v>0</v>
      </c>
      <c r="S582" s="112">
        <v>0</v>
      </c>
      <c r="T582" s="112">
        <v>0</v>
      </c>
      <c r="U582" s="112">
        <v>0</v>
      </c>
      <c r="V582" s="112">
        <v>0</v>
      </c>
      <c r="W582" s="112">
        <v>0</v>
      </c>
    </row>
    <row r="583" spans="1:23" hidden="1">
      <c r="A583" s="112" t="str">
        <v>3321.TW</v>
      </c>
      <c r="B583" s="112">
        <v>-2.97</v>
      </c>
      <c r="C583" s="112">
        <v>1.147</v>
      </c>
      <c r="D583" s="112">
        <v>0</v>
      </c>
      <c r="E583" s="112">
        <v>-0.38638001999999999</v>
      </c>
      <c r="F583" s="112">
        <v>-8.1190004999999996E-2</v>
      </c>
      <c r="G583" s="112">
        <v>2.001E-2</v>
      </c>
      <c r="H583" s="112">
        <v>-0.12637999999999999</v>
      </c>
      <c r="I583" s="112">
        <v>0</v>
      </c>
      <c r="J583" s="112">
        <v>3.037601</v>
      </c>
      <c r="K583" s="112">
        <v>22.007000000000001</v>
      </c>
      <c r="L583" s="112">
        <v>0</v>
      </c>
      <c r="M583" s="112">
        <v>0</v>
      </c>
      <c r="N583" s="112">
        <v>0</v>
      </c>
      <c r="O583" s="112">
        <v>0</v>
      </c>
      <c r="P583" s="112">
        <v>0</v>
      </c>
      <c r="Q583" s="112">
        <v>0</v>
      </c>
      <c r="R583" s="112">
        <v>0</v>
      </c>
      <c r="S583" s="112">
        <v>0</v>
      </c>
      <c r="T583" s="112">
        <v>0</v>
      </c>
      <c r="U583" s="112">
        <v>0</v>
      </c>
      <c r="V583" s="112">
        <v>0</v>
      </c>
      <c r="W583" s="112">
        <v>0</v>
      </c>
    </row>
    <row r="584" spans="1:23" hidden="1">
      <c r="A584" s="112" t="str">
        <v>3338.TW</v>
      </c>
      <c r="B584" s="112">
        <v>3.25</v>
      </c>
      <c r="C584" s="112">
        <v>0</v>
      </c>
      <c r="D584" s="112">
        <v>25.694050000000001</v>
      </c>
      <c r="E584" s="112">
        <v>0.14685999999999999</v>
      </c>
      <c r="F584" s="112">
        <v>4.6669996999999998E-2</v>
      </c>
      <c r="G584" s="112">
        <v>0.20691000000000001</v>
      </c>
      <c r="H584" s="112">
        <v>5.4089999999999999E-2</v>
      </c>
      <c r="I584" s="112">
        <v>27.907692000000001</v>
      </c>
      <c r="J584" s="112">
        <v>4.0076000000000001</v>
      </c>
      <c r="K584" s="112">
        <v>43.951000000000001</v>
      </c>
      <c r="L584" s="112">
        <v>0</v>
      </c>
      <c r="M584" s="112">
        <v>0</v>
      </c>
      <c r="N584" s="112">
        <v>0</v>
      </c>
      <c r="O584" s="112">
        <v>0</v>
      </c>
      <c r="P584" s="112">
        <v>0</v>
      </c>
      <c r="Q584" s="112">
        <v>0</v>
      </c>
      <c r="R584" s="112">
        <v>0</v>
      </c>
      <c r="S584" s="112">
        <v>0</v>
      </c>
      <c r="T584" s="112">
        <v>0</v>
      </c>
      <c r="U584" s="112">
        <v>0</v>
      </c>
      <c r="V584" s="112">
        <v>0</v>
      </c>
      <c r="W584" s="112">
        <v>0</v>
      </c>
    </row>
    <row r="585" spans="1:23" hidden="1">
      <c r="A585" s="112" t="str">
        <v>3346.TW</v>
      </c>
      <c r="B585" s="112">
        <v>2.65</v>
      </c>
      <c r="C585" s="112">
        <v>1.056</v>
      </c>
      <c r="D585" s="112">
        <v>10.178572000000001</v>
      </c>
      <c r="E585" s="112">
        <v>0.10326</v>
      </c>
      <c r="F585" s="112">
        <v>2.4559999999999998E-2</v>
      </c>
      <c r="G585" s="112">
        <v>0.14432</v>
      </c>
      <c r="H585" s="112">
        <v>6.4250000000000002E-2</v>
      </c>
      <c r="I585" s="112">
        <v>16.132073999999999</v>
      </c>
      <c r="J585" s="112">
        <v>1.4781647</v>
      </c>
      <c r="K585" s="112">
        <v>77.222999999999999</v>
      </c>
      <c r="L585" s="112">
        <v>0</v>
      </c>
      <c r="M585" s="112">
        <v>0</v>
      </c>
      <c r="N585" s="112">
        <v>0</v>
      </c>
      <c r="O585" s="112">
        <v>0</v>
      </c>
      <c r="P585" s="112">
        <v>0</v>
      </c>
      <c r="Q585" s="112">
        <v>0</v>
      </c>
      <c r="R585" s="112">
        <v>0</v>
      </c>
      <c r="S585" s="112">
        <v>0</v>
      </c>
      <c r="T585" s="112">
        <v>0</v>
      </c>
      <c r="U585" s="112">
        <v>0</v>
      </c>
      <c r="V585" s="112">
        <v>0</v>
      </c>
      <c r="W585" s="112">
        <v>0</v>
      </c>
    </row>
    <row r="586" spans="1:23" hidden="1">
      <c r="A586" s="112" t="str">
        <v>3356.TW</v>
      </c>
      <c r="B586" s="112">
        <v>4.76</v>
      </c>
      <c r="C586" s="112">
        <v>0.91400000000000003</v>
      </c>
      <c r="D586" s="112">
        <v>241.07142999999999</v>
      </c>
      <c r="E586" s="112">
        <v>0.14915999999999999</v>
      </c>
      <c r="F586" s="112">
        <v>3.5909999999999997E-2</v>
      </c>
      <c r="G586" s="112">
        <v>0.47761002000000002</v>
      </c>
      <c r="H586" s="112">
        <v>0.15135000000000001</v>
      </c>
      <c r="I586" s="112">
        <v>14.180671999999999</v>
      </c>
      <c r="J586" s="112">
        <v>2.9984009999999999</v>
      </c>
      <c r="K586" s="112">
        <v>14.073</v>
      </c>
      <c r="L586" s="112">
        <v>0</v>
      </c>
      <c r="M586" s="112">
        <v>0</v>
      </c>
      <c r="N586" s="112">
        <v>0</v>
      </c>
      <c r="O586" s="112">
        <v>0</v>
      </c>
      <c r="P586" s="112">
        <v>0</v>
      </c>
      <c r="Q586" s="112">
        <v>0</v>
      </c>
      <c r="R586" s="112">
        <v>0</v>
      </c>
      <c r="S586" s="112">
        <v>0</v>
      </c>
      <c r="T586" s="112">
        <v>0</v>
      </c>
      <c r="U586" s="112">
        <v>0</v>
      </c>
      <c r="V586" s="112">
        <v>0</v>
      </c>
      <c r="W586" s="112">
        <v>0</v>
      </c>
    </row>
    <row r="587" spans="1:23" hidden="1">
      <c r="A587" s="112" t="str">
        <v>3376.TW</v>
      </c>
      <c r="B587" s="112">
        <v>5.31</v>
      </c>
      <c r="C587" s="112">
        <v>0</v>
      </c>
      <c r="D587" s="112">
        <v>24.319306999999998</v>
      </c>
      <c r="E587" s="112">
        <v>6.2309999999999997E-2</v>
      </c>
      <c r="F587" s="112">
        <v>3.0159999999999999E-2</v>
      </c>
      <c r="G587" s="112">
        <v>0.1825</v>
      </c>
      <c r="H587" s="112">
        <v>9.0020000000000003E-2</v>
      </c>
      <c r="I587" s="112">
        <v>37.005650000000003</v>
      </c>
      <c r="J587" s="112">
        <v>2.3057156000000001</v>
      </c>
      <c r="K587" s="112">
        <v>58.996000000000002</v>
      </c>
      <c r="L587" s="112">
        <v>0</v>
      </c>
      <c r="M587" s="112">
        <v>0</v>
      </c>
      <c r="N587" s="112">
        <v>0</v>
      </c>
      <c r="O587" s="112">
        <v>0</v>
      </c>
      <c r="P587" s="112">
        <v>0</v>
      </c>
      <c r="Q587" s="112">
        <v>0</v>
      </c>
      <c r="R587" s="112">
        <v>0</v>
      </c>
      <c r="S587" s="112">
        <v>0</v>
      </c>
      <c r="T587" s="112">
        <v>0</v>
      </c>
      <c r="U587" s="112">
        <v>0</v>
      </c>
      <c r="V587" s="112">
        <v>0</v>
      </c>
      <c r="W587" s="112">
        <v>0</v>
      </c>
    </row>
    <row r="588" spans="1:23" hidden="1">
      <c r="A588" s="112" t="str">
        <v>3380.TW</v>
      </c>
      <c r="B588" s="112">
        <v>0.81</v>
      </c>
      <c r="C588" s="112">
        <v>0.82899999999999996</v>
      </c>
      <c r="D588" s="112">
        <v>16.399082</v>
      </c>
      <c r="E588" s="112">
        <v>4.165E-2</v>
      </c>
      <c r="F588" s="112">
        <v>1.487E-2</v>
      </c>
      <c r="G588" s="112">
        <v>0.18837999</v>
      </c>
      <c r="H588" s="112">
        <v>1.874E-2</v>
      </c>
      <c r="I588" s="112">
        <v>44.135803000000003</v>
      </c>
      <c r="J588" s="112">
        <v>2.0372690000000002</v>
      </c>
      <c r="K588" s="112">
        <v>46.991</v>
      </c>
      <c r="L588" s="112">
        <v>0</v>
      </c>
      <c r="M588" s="112">
        <v>0</v>
      </c>
      <c r="N588" s="112">
        <v>0</v>
      </c>
      <c r="O588" s="112">
        <v>0</v>
      </c>
      <c r="P588" s="112">
        <v>0</v>
      </c>
      <c r="Q588" s="112">
        <v>0</v>
      </c>
      <c r="R588" s="112">
        <v>0</v>
      </c>
      <c r="S588" s="112">
        <v>0</v>
      </c>
      <c r="T588" s="112">
        <v>0</v>
      </c>
      <c r="U588" s="112">
        <v>0</v>
      </c>
      <c r="V588" s="112">
        <v>0</v>
      </c>
      <c r="W588" s="112">
        <v>0</v>
      </c>
    </row>
    <row r="589" spans="1:23" hidden="1">
      <c r="A589" s="112" t="str">
        <v>3406.TW</v>
      </c>
      <c r="B589" s="112">
        <v>34.770000000000003</v>
      </c>
      <c r="C589" s="112">
        <v>1.4330000000000001</v>
      </c>
      <c r="D589" s="112">
        <v>15.386922999999999</v>
      </c>
      <c r="E589" s="112">
        <v>0.15132000000000001</v>
      </c>
      <c r="F589" s="112">
        <v>6.1170000000000002E-2</v>
      </c>
      <c r="G589" s="112">
        <v>0.34675</v>
      </c>
      <c r="H589" s="112">
        <v>0.23629</v>
      </c>
      <c r="I589" s="112">
        <v>14.754098000000001</v>
      </c>
      <c r="J589" s="112">
        <v>2.7375913000000001</v>
      </c>
      <c r="K589" s="112">
        <v>192.249</v>
      </c>
      <c r="L589" s="112">
        <v>0</v>
      </c>
      <c r="M589" s="112">
        <v>0</v>
      </c>
      <c r="N589" s="112">
        <v>0</v>
      </c>
      <c r="O589" s="112">
        <v>0</v>
      </c>
      <c r="P589" s="112">
        <v>0</v>
      </c>
      <c r="Q589" s="112">
        <v>0</v>
      </c>
      <c r="R589" s="112">
        <v>0</v>
      </c>
      <c r="S589" s="112">
        <v>0</v>
      </c>
      <c r="T589" s="112">
        <v>0</v>
      </c>
      <c r="U589" s="112">
        <v>0</v>
      </c>
      <c r="V589" s="112">
        <v>0</v>
      </c>
      <c r="W589" s="112">
        <v>0</v>
      </c>
    </row>
    <row r="590" spans="1:23" hidden="1">
      <c r="A590" s="112" t="str">
        <v>3413.TW</v>
      </c>
      <c r="B590" s="112">
        <v>19.62</v>
      </c>
      <c r="C590" s="112">
        <v>0</v>
      </c>
      <c r="D590" s="112">
        <v>11.841592</v>
      </c>
      <c r="E590" s="112">
        <v>0.19458</v>
      </c>
      <c r="F590" s="112">
        <v>6.2549999999999994E-2</v>
      </c>
      <c r="G590" s="112">
        <v>0.25890000000000002</v>
      </c>
      <c r="H590" s="112">
        <v>0.14513000000000001</v>
      </c>
      <c r="I590" s="112">
        <v>15.468908000000001</v>
      </c>
      <c r="J590" s="112">
        <v>2.5063173999999999</v>
      </c>
      <c r="K590" s="112">
        <v>132.85400000000001</v>
      </c>
      <c r="L590" s="112">
        <v>0</v>
      </c>
      <c r="M590" s="112">
        <v>0</v>
      </c>
      <c r="N590" s="112">
        <v>0</v>
      </c>
      <c r="O590" s="112">
        <v>0</v>
      </c>
      <c r="P590" s="112">
        <v>0</v>
      </c>
      <c r="Q590" s="112">
        <v>0</v>
      </c>
      <c r="R590" s="112">
        <v>0</v>
      </c>
      <c r="S590" s="112">
        <v>0</v>
      </c>
      <c r="T590" s="112">
        <v>0</v>
      </c>
      <c r="U590" s="112">
        <v>0</v>
      </c>
      <c r="V590" s="112">
        <v>0</v>
      </c>
      <c r="W590" s="112">
        <v>0</v>
      </c>
    </row>
    <row r="591" spans="1:23" hidden="1">
      <c r="A591" s="112" t="str">
        <v>3416.TW</v>
      </c>
      <c r="B591" s="112">
        <v>6.62</v>
      </c>
      <c r="C591" s="112">
        <v>0.23</v>
      </c>
      <c r="D591" s="112">
        <v>15.077821999999999</v>
      </c>
      <c r="E591" s="112">
        <v>0.18053</v>
      </c>
      <c r="F591" s="112">
        <v>9.4490009999999999E-2</v>
      </c>
      <c r="G591" s="112">
        <v>0.39983999999999997</v>
      </c>
      <c r="H591" s="112">
        <v>0.22688</v>
      </c>
      <c r="I591" s="112">
        <v>23.413898</v>
      </c>
      <c r="J591" s="112">
        <v>3.9535773000000001</v>
      </c>
      <c r="K591" s="112">
        <v>33.988999999999997</v>
      </c>
      <c r="L591" s="112">
        <v>0</v>
      </c>
      <c r="M591" s="112">
        <v>0</v>
      </c>
      <c r="N591" s="112">
        <v>0</v>
      </c>
      <c r="O591" s="112">
        <v>0</v>
      </c>
      <c r="P591" s="112">
        <v>0</v>
      </c>
      <c r="Q591" s="112">
        <v>0</v>
      </c>
      <c r="R591" s="112">
        <v>0</v>
      </c>
      <c r="S591" s="112">
        <v>0</v>
      </c>
      <c r="T591" s="112">
        <v>0</v>
      </c>
      <c r="U591" s="112">
        <v>0</v>
      </c>
      <c r="V591" s="112">
        <v>0</v>
      </c>
      <c r="W591" s="112">
        <v>0</v>
      </c>
    </row>
    <row r="592" spans="1:23" hidden="1">
      <c r="A592" s="112" t="str">
        <v>3419.TW</v>
      </c>
      <c r="B592" s="112">
        <v>-1.02</v>
      </c>
      <c r="C592" s="112">
        <v>0</v>
      </c>
      <c r="D592" s="112">
        <v>31.886793000000001</v>
      </c>
      <c r="E592" s="112">
        <v>-9.1869999999999993E-2</v>
      </c>
      <c r="F592" s="112">
        <v>-6.2039999999999998E-2</v>
      </c>
      <c r="G592" s="112">
        <v>0.15540999999999999</v>
      </c>
      <c r="H592" s="112">
        <v>-0.15611</v>
      </c>
      <c r="I592" s="112">
        <v>0</v>
      </c>
      <c r="J592" s="112">
        <v>1.5987134000000001</v>
      </c>
      <c r="K592" s="112">
        <v>11.202</v>
      </c>
      <c r="L592" s="112">
        <v>0</v>
      </c>
      <c r="M592" s="112">
        <v>0</v>
      </c>
      <c r="N592" s="112">
        <v>0</v>
      </c>
      <c r="O592" s="112">
        <v>0</v>
      </c>
      <c r="P592" s="112">
        <v>0</v>
      </c>
      <c r="Q592" s="112">
        <v>0</v>
      </c>
      <c r="R592" s="112">
        <v>0</v>
      </c>
      <c r="S592" s="112">
        <v>0</v>
      </c>
      <c r="T592" s="112">
        <v>0</v>
      </c>
      <c r="U592" s="112">
        <v>0</v>
      </c>
      <c r="V592" s="112">
        <v>0</v>
      </c>
      <c r="W592" s="112">
        <v>0</v>
      </c>
    </row>
    <row r="593" spans="1:23" hidden="1">
      <c r="A593" s="112" t="str">
        <v>3432.TW</v>
      </c>
      <c r="B593" s="112">
        <v>-9.91</v>
      </c>
      <c r="C593" s="112">
        <v>0</v>
      </c>
      <c r="D593" s="112">
        <v>0</v>
      </c>
      <c r="E593" s="112">
        <v>-6.9129999999999997E-2</v>
      </c>
      <c r="F593" s="112">
        <v>-4.231E-2</v>
      </c>
      <c r="G593" s="112">
        <v>0.17867</v>
      </c>
      <c r="H593" s="112">
        <v>-1.0543499999999999</v>
      </c>
      <c r="I593" s="112">
        <v>0</v>
      </c>
      <c r="J593" s="112">
        <v>2.7750246999999999</v>
      </c>
      <c r="K593" s="112">
        <v>0.48799999999999999</v>
      </c>
      <c r="L593" s="112">
        <v>0</v>
      </c>
      <c r="M593" s="112">
        <v>0</v>
      </c>
      <c r="N593" s="112">
        <v>0</v>
      </c>
      <c r="O593" s="112">
        <v>0</v>
      </c>
      <c r="P593" s="112">
        <v>0</v>
      </c>
      <c r="Q593" s="112">
        <v>0</v>
      </c>
      <c r="R593" s="112">
        <v>0</v>
      </c>
      <c r="S593" s="112">
        <v>0</v>
      </c>
      <c r="T593" s="112">
        <v>0</v>
      </c>
      <c r="U593" s="112">
        <v>0</v>
      </c>
      <c r="V593" s="112">
        <v>0</v>
      </c>
      <c r="W593" s="112">
        <v>0</v>
      </c>
    </row>
    <row r="594" spans="1:23" hidden="1">
      <c r="A594" s="112" t="str">
        <v>3437.TW</v>
      </c>
      <c r="B594" s="112">
        <v>-0.7</v>
      </c>
      <c r="C594" s="112">
        <v>1.6020000000000001</v>
      </c>
      <c r="D594" s="112">
        <v>0</v>
      </c>
      <c r="E594" s="112">
        <v>-5.7600002999999997E-2</v>
      </c>
      <c r="F594" s="112">
        <v>-3.1510000000000003E-2</v>
      </c>
      <c r="G594" s="112">
        <v>0.19395999999999999</v>
      </c>
      <c r="H594" s="112">
        <v>-0.15026999999999999</v>
      </c>
      <c r="I594" s="112">
        <v>0</v>
      </c>
      <c r="J594" s="112">
        <v>1.5973881000000001</v>
      </c>
      <c r="K594" s="112">
        <v>13.647</v>
      </c>
      <c r="L594" s="112">
        <v>0</v>
      </c>
      <c r="M594" s="112">
        <v>0</v>
      </c>
      <c r="N594" s="112">
        <v>0</v>
      </c>
      <c r="O594" s="112">
        <v>0</v>
      </c>
      <c r="P594" s="112">
        <v>0</v>
      </c>
      <c r="Q594" s="112">
        <v>0</v>
      </c>
      <c r="R594" s="112">
        <v>0</v>
      </c>
      <c r="S594" s="112">
        <v>0</v>
      </c>
      <c r="T594" s="112">
        <v>0</v>
      </c>
      <c r="U594" s="112">
        <v>0</v>
      </c>
      <c r="V594" s="112">
        <v>0</v>
      </c>
      <c r="W594" s="112">
        <v>0</v>
      </c>
    </row>
    <row r="595" spans="1:23" hidden="1">
      <c r="A595" s="112" t="str">
        <v>3443.TW</v>
      </c>
      <c r="B595" s="112">
        <v>24.07</v>
      </c>
      <c r="C595" s="112">
        <v>1.1160000000000001</v>
      </c>
      <c r="D595" s="112">
        <v>40.572792</v>
      </c>
      <c r="E595" s="112">
        <v>0.33438000000000001</v>
      </c>
      <c r="F595" s="112">
        <v>0.10416</v>
      </c>
      <c r="G595" s="112">
        <v>0.29842999999999997</v>
      </c>
      <c r="H595" s="112">
        <v>0.12397</v>
      </c>
      <c r="I595" s="112">
        <v>63.564605999999998</v>
      </c>
      <c r="J595" s="112">
        <v>19.787894999999999</v>
      </c>
      <c r="K595" s="112">
        <v>189.553</v>
      </c>
      <c r="L595" s="112">
        <v>0</v>
      </c>
      <c r="M595" s="112">
        <v>0</v>
      </c>
      <c r="N595" s="112">
        <v>0</v>
      </c>
      <c r="O595" s="112">
        <v>0</v>
      </c>
      <c r="P595" s="112">
        <v>0</v>
      </c>
      <c r="Q595" s="112">
        <v>0</v>
      </c>
      <c r="R595" s="112">
        <v>0</v>
      </c>
      <c r="S595" s="112">
        <v>0</v>
      </c>
      <c r="T595" s="112">
        <v>0</v>
      </c>
      <c r="U595" s="112">
        <v>0</v>
      </c>
      <c r="V595" s="112">
        <v>0</v>
      </c>
      <c r="W595" s="112">
        <v>0</v>
      </c>
    </row>
    <row r="596" spans="1:23" hidden="1">
      <c r="A596" s="112" t="str">
        <v>3447.TW</v>
      </c>
      <c r="B596" s="112">
        <v>-1.93</v>
      </c>
      <c r="C596" s="112">
        <v>0</v>
      </c>
      <c r="D596" s="112">
        <v>0</v>
      </c>
      <c r="E596" s="112">
        <v>-0.13045000000000001</v>
      </c>
      <c r="F596" s="112">
        <v>-4.0599997999999998E-2</v>
      </c>
      <c r="G596" s="112">
        <v>5.0169999999999999E-2</v>
      </c>
      <c r="H596" s="112">
        <v>-9.2130005000000001E-2</v>
      </c>
      <c r="I596" s="112">
        <v>0</v>
      </c>
      <c r="J596" s="112">
        <v>2.4176543000000001</v>
      </c>
      <c r="K596" s="112">
        <v>27.681000000000001</v>
      </c>
      <c r="L596" s="112">
        <v>0</v>
      </c>
      <c r="M596" s="112">
        <v>0</v>
      </c>
      <c r="N596" s="112">
        <v>0</v>
      </c>
      <c r="O596" s="112">
        <v>0</v>
      </c>
      <c r="P596" s="112">
        <v>0</v>
      </c>
      <c r="Q596" s="112">
        <v>0</v>
      </c>
      <c r="R596" s="112">
        <v>0</v>
      </c>
      <c r="S596" s="112">
        <v>0</v>
      </c>
      <c r="T596" s="112">
        <v>0</v>
      </c>
      <c r="U596" s="112">
        <v>0</v>
      </c>
      <c r="V596" s="112">
        <v>0</v>
      </c>
      <c r="W596" s="112">
        <v>0</v>
      </c>
    </row>
    <row r="597" spans="1:23" hidden="1">
      <c r="A597" s="112" t="str">
        <v>3450.TW</v>
      </c>
      <c r="B597" s="112">
        <v>0.06</v>
      </c>
      <c r="C597" s="112">
        <v>0.82299999999999995</v>
      </c>
      <c r="D597" s="112">
        <v>18.367730999999999</v>
      </c>
      <c r="E597" s="112">
        <v>2.162E-2</v>
      </c>
      <c r="F597" s="112">
        <v>1.235E-2</v>
      </c>
      <c r="G597" s="112">
        <v>0.14915</v>
      </c>
      <c r="H597" s="112">
        <v>5.0709999999999998E-2</v>
      </c>
      <c r="I597" s="112">
        <v>1631.6667</v>
      </c>
      <c r="J597" s="112">
        <v>3.7485162999999999</v>
      </c>
      <c r="K597" s="112">
        <v>37.061999999999998</v>
      </c>
      <c r="L597" s="112">
        <v>0</v>
      </c>
      <c r="M597" s="112">
        <v>0</v>
      </c>
      <c r="N597" s="112">
        <v>0</v>
      </c>
      <c r="O597" s="112">
        <v>0</v>
      </c>
      <c r="P597" s="112">
        <v>0</v>
      </c>
      <c r="Q597" s="112">
        <v>0</v>
      </c>
      <c r="R597" s="112">
        <v>0</v>
      </c>
      <c r="S597" s="112">
        <v>0</v>
      </c>
      <c r="T597" s="112">
        <v>0</v>
      </c>
      <c r="U597" s="112">
        <v>0</v>
      </c>
      <c r="V597" s="112">
        <v>0</v>
      </c>
      <c r="W597" s="112">
        <v>0</v>
      </c>
    </row>
    <row r="598" spans="1:23" hidden="1">
      <c r="A598" s="112" t="str">
        <v>3454.TW</v>
      </c>
      <c r="B598" s="112">
        <v>4.1100000000000003</v>
      </c>
      <c r="C598" s="112">
        <v>0.877</v>
      </c>
      <c r="D598" s="112">
        <v>23.045603</v>
      </c>
      <c r="E598" s="112">
        <v>0.10256999999999999</v>
      </c>
      <c r="F598" s="112">
        <v>3.422E-2</v>
      </c>
      <c r="G598" s="112">
        <v>0.2762</v>
      </c>
      <c r="H598" s="112">
        <v>-1.1610000000000001E-2</v>
      </c>
      <c r="I598" s="112">
        <v>34.428223000000003</v>
      </c>
      <c r="J598" s="112">
        <v>3.438472</v>
      </c>
      <c r="K598" s="112">
        <v>96.108999999999995</v>
      </c>
      <c r="L598" s="112">
        <v>0</v>
      </c>
      <c r="M598" s="112">
        <v>0</v>
      </c>
      <c r="N598" s="112">
        <v>0</v>
      </c>
      <c r="O598" s="112">
        <v>0</v>
      </c>
      <c r="P598" s="112">
        <v>0</v>
      </c>
      <c r="Q598" s="112">
        <v>0</v>
      </c>
      <c r="R598" s="112">
        <v>0</v>
      </c>
      <c r="S598" s="112">
        <v>0</v>
      </c>
      <c r="T598" s="112">
        <v>0</v>
      </c>
      <c r="U598" s="112">
        <v>0</v>
      </c>
      <c r="V598" s="112">
        <v>0</v>
      </c>
      <c r="W598" s="112">
        <v>0</v>
      </c>
    </row>
    <row r="599" spans="1:23" hidden="1">
      <c r="A599" s="112" t="str">
        <v>3481.TW</v>
      </c>
      <c r="B599" s="112">
        <v>-1.64</v>
      </c>
      <c r="C599" s="112">
        <v>1.3320000000000001</v>
      </c>
      <c r="D599" s="112">
        <v>26.296295000000001</v>
      </c>
      <c r="E599" s="112">
        <v>-6.2789999999999999E-2</v>
      </c>
      <c r="F599" s="112">
        <v>-2.1839999999999998E-2</v>
      </c>
      <c r="G599" s="112">
        <v>3.9039999999999998E-2</v>
      </c>
      <c r="H599" s="112">
        <v>-6.2800005000000006E-2</v>
      </c>
      <c r="I599" s="112">
        <v>0</v>
      </c>
      <c r="J599" s="112">
        <v>0.59151876000000003</v>
      </c>
      <c r="K599" s="112">
        <v>23.292000000000002</v>
      </c>
      <c r="L599" s="112">
        <v>0</v>
      </c>
      <c r="M599" s="112">
        <v>0</v>
      </c>
      <c r="N599" s="112">
        <v>0</v>
      </c>
      <c r="O599" s="112">
        <v>0</v>
      </c>
      <c r="P599" s="112">
        <v>0</v>
      </c>
      <c r="Q599" s="112">
        <v>0</v>
      </c>
      <c r="R599" s="112">
        <v>0</v>
      </c>
      <c r="S599" s="112">
        <v>0</v>
      </c>
      <c r="T599" s="112">
        <v>0</v>
      </c>
      <c r="U599" s="112">
        <v>0</v>
      </c>
      <c r="V599" s="112">
        <v>0</v>
      </c>
      <c r="W599" s="112">
        <v>0</v>
      </c>
    </row>
    <row r="600" spans="1:23" hidden="1">
      <c r="A600" s="112" t="str">
        <v>3494.TW</v>
      </c>
      <c r="B600" s="112">
        <v>-1.53</v>
      </c>
      <c r="C600" s="112">
        <v>0.73799999999999999</v>
      </c>
      <c r="D600" s="112">
        <v>0</v>
      </c>
      <c r="E600" s="112">
        <v>-0.38198003000000003</v>
      </c>
      <c r="F600" s="112">
        <v>-6.6129999999999994E-2</v>
      </c>
      <c r="G600" s="112">
        <v>5.74E-2</v>
      </c>
      <c r="H600" s="112">
        <v>-0.48548999999999998</v>
      </c>
      <c r="I600" s="112">
        <v>0</v>
      </c>
      <c r="J600" s="112">
        <v>1.8560000999999999</v>
      </c>
      <c r="K600" s="112">
        <v>5.0410000000000004</v>
      </c>
      <c r="L600" s="112">
        <v>0</v>
      </c>
      <c r="M600" s="112">
        <v>0</v>
      </c>
      <c r="N600" s="112">
        <v>0</v>
      </c>
      <c r="O600" s="112">
        <v>0</v>
      </c>
      <c r="P600" s="112">
        <v>0</v>
      </c>
      <c r="Q600" s="112">
        <v>0</v>
      </c>
      <c r="R600" s="112">
        <v>0</v>
      </c>
      <c r="S600" s="112">
        <v>0</v>
      </c>
      <c r="T600" s="112">
        <v>0</v>
      </c>
      <c r="U600" s="112">
        <v>0</v>
      </c>
      <c r="V600" s="112">
        <v>0</v>
      </c>
      <c r="W600" s="112">
        <v>0</v>
      </c>
    </row>
    <row r="601" spans="1:23" hidden="1">
      <c r="A601" s="112" t="str">
        <v>3501.TW</v>
      </c>
      <c r="B601" s="112">
        <v>5.07</v>
      </c>
      <c r="C601" s="112">
        <v>0.38500000000000001</v>
      </c>
      <c r="D601" s="112">
        <v>10.949367000000001</v>
      </c>
      <c r="E601" s="112">
        <v>7.7289999999999998E-2</v>
      </c>
      <c r="F601" s="112">
        <v>4.5130000000000003E-2</v>
      </c>
      <c r="G601" s="112">
        <v>0.23878999000000001</v>
      </c>
      <c r="H601" s="112">
        <v>0.13783999999999999</v>
      </c>
      <c r="I601" s="112">
        <v>13.648914</v>
      </c>
      <c r="J601" s="112">
        <v>1.2511752</v>
      </c>
      <c r="K601" s="112">
        <v>45.061</v>
      </c>
      <c r="L601" s="112">
        <v>0</v>
      </c>
      <c r="M601" s="112">
        <v>0</v>
      </c>
      <c r="N601" s="112">
        <v>0</v>
      </c>
      <c r="O601" s="112">
        <v>0</v>
      </c>
      <c r="P601" s="112">
        <v>0</v>
      </c>
      <c r="Q601" s="112">
        <v>0</v>
      </c>
      <c r="R601" s="112">
        <v>0</v>
      </c>
      <c r="S601" s="112">
        <v>0</v>
      </c>
      <c r="T601" s="112">
        <v>0</v>
      </c>
      <c r="U601" s="112">
        <v>0</v>
      </c>
      <c r="V601" s="112">
        <v>0</v>
      </c>
      <c r="W601" s="112">
        <v>0</v>
      </c>
    </row>
    <row r="602" spans="1:23" hidden="1">
      <c r="A602" s="112" t="str">
        <v>3504.TW</v>
      </c>
      <c r="B602" s="112">
        <v>-3.78</v>
      </c>
      <c r="C602" s="112">
        <v>1.302</v>
      </c>
      <c r="D602" s="112">
        <v>232.8</v>
      </c>
      <c r="E602" s="112">
        <v>-0.14327999999999999</v>
      </c>
      <c r="F602" s="112">
        <v>-4.6519999999999999E-2</v>
      </c>
      <c r="G602" s="112">
        <v>9.8669999999999994E-2</v>
      </c>
      <c r="H602" s="112">
        <v>-0.20236999</v>
      </c>
      <c r="I602" s="112">
        <v>0</v>
      </c>
      <c r="J602" s="112">
        <v>2.3758981000000001</v>
      </c>
      <c r="K602" s="112">
        <v>24.907</v>
      </c>
      <c r="L602" s="112">
        <v>0</v>
      </c>
      <c r="M602" s="112">
        <v>0</v>
      </c>
      <c r="N602" s="112">
        <v>0</v>
      </c>
      <c r="O602" s="112">
        <v>0</v>
      </c>
      <c r="P602" s="112">
        <v>0</v>
      </c>
      <c r="Q602" s="112">
        <v>0</v>
      </c>
      <c r="R602" s="112">
        <v>0</v>
      </c>
      <c r="S602" s="112">
        <v>0</v>
      </c>
      <c r="T602" s="112">
        <v>0</v>
      </c>
      <c r="U602" s="112">
        <v>0</v>
      </c>
      <c r="V602" s="112">
        <v>0</v>
      </c>
      <c r="W602" s="112">
        <v>0</v>
      </c>
    </row>
    <row r="603" spans="1:23" hidden="1">
      <c r="A603" s="112" t="str">
        <v>3515.TW</v>
      </c>
      <c r="B603" s="112">
        <v>9.0399999999999991</v>
      </c>
      <c r="C603" s="112">
        <v>0</v>
      </c>
      <c r="D603" s="112">
        <v>18.527508000000001</v>
      </c>
      <c r="E603" s="112">
        <v>0.14671000000000001</v>
      </c>
      <c r="F603" s="112">
        <v>5.5899999999999998E-2</v>
      </c>
      <c r="G603" s="112">
        <v>0.21030001000000001</v>
      </c>
      <c r="H603" s="112">
        <v>6.0609999999999997E-2</v>
      </c>
      <c r="I603" s="112">
        <v>25.331858</v>
      </c>
      <c r="J603" s="112">
        <v>3.5876546</v>
      </c>
      <c r="K603" s="112">
        <v>160.286</v>
      </c>
      <c r="L603" s="112">
        <v>0</v>
      </c>
      <c r="M603" s="112">
        <v>0</v>
      </c>
      <c r="N603" s="112">
        <v>0</v>
      </c>
      <c r="O603" s="112">
        <v>0</v>
      </c>
      <c r="P603" s="112">
        <v>0</v>
      </c>
      <c r="Q603" s="112">
        <v>0</v>
      </c>
      <c r="R603" s="112">
        <v>0</v>
      </c>
      <c r="S603" s="112">
        <v>0</v>
      </c>
      <c r="T603" s="112">
        <v>0</v>
      </c>
      <c r="U603" s="112">
        <v>0</v>
      </c>
      <c r="V603" s="112">
        <v>0</v>
      </c>
      <c r="W603" s="112">
        <v>0</v>
      </c>
    </row>
    <row r="604" spans="1:23" hidden="1">
      <c r="A604" s="112" t="str">
        <v>3518.TW</v>
      </c>
      <c r="B604" s="112">
        <v>-1.25</v>
      </c>
      <c r="C604" s="112">
        <v>0</v>
      </c>
      <c r="D604" s="112">
        <v>0</v>
      </c>
      <c r="E604" s="112">
        <v>-7.6950000000000005E-2</v>
      </c>
      <c r="F604" s="112">
        <v>-2.8580000000000001E-2</v>
      </c>
      <c r="G604" s="112">
        <v>0.25252999999999998</v>
      </c>
      <c r="H604" s="112">
        <v>-0.41070997999999997</v>
      </c>
      <c r="I604" s="112">
        <v>0</v>
      </c>
      <c r="J604" s="112">
        <v>2.2511684999999999</v>
      </c>
      <c r="K604" s="112">
        <v>4.5780000000000003</v>
      </c>
      <c r="L604" s="112">
        <v>0</v>
      </c>
      <c r="M604" s="112">
        <v>0</v>
      </c>
      <c r="N604" s="112">
        <v>0</v>
      </c>
      <c r="O604" s="112">
        <v>0</v>
      </c>
      <c r="P604" s="112">
        <v>0</v>
      </c>
      <c r="Q604" s="112">
        <v>0</v>
      </c>
      <c r="R604" s="112">
        <v>0</v>
      </c>
      <c r="S604" s="112">
        <v>0</v>
      </c>
      <c r="T604" s="112">
        <v>0</v>
      </c>
      <c r="U604" s="112">
        <v>0</v>
      </c>
      <c r="V604" s="112">
        <v>0</v>
      </c>
      <c r="W604" s="112">
        <v>0</v>
      </c>
    </row>
    <row r="605" spans="1:23" hidden="1">
      <c r="A605" s="112" t="str">
        <v>3528.TW</v>
      </c>
      <c r="B605" s="112">
        <v>2.72</v>
      </c>
      <c r="C605" s="112">
        <v>0</v>
      </c>
      <c r="D605" s="112">
        <v>13.971830000000001</v>
      </c>
      <c r="E605" s="112">
        <v>6.5079999999999999E-2</v>
      </c>
      <c r="F605" s="112">
        <v>3.2309997999999999E-2</v>
      </c>
      <c r="G605" s="112">
        <v>0.11806</v>
      </c>
      <c r="H605" s="112">
        <v>6.7760000000000001E-2</v>
      </c>
      <c r="I605" s="112">
        <v>18.235292000000001</v>
      </c>
      <c r="J605" s="112">
        <v>1.8900998</v>
      </c>
      <c r="K605" s="112">
        <v>85.605999999999995</v>
      </c>
      <c r="L605" s="112">
        <v>0</v>
      </c>
      <c r="M605" s="112">
        <v>0</v>
      </c>
      <c r="N605" s="112">
        <v>0</v>
      </c>
      <c r="O605" s="112">
        <v>0</v>
      </c>
      <c r="P605" s="112">
        <v>0</v>
      </c>
      <c r="Q605" s="112">
        <v>0</v>
      </c>
      <c r="R605" s="112">
        <v>0</v>
      </c>
      <c r="S605" s="112">
        <v>0</v>
      </c>
      <c r="T605" s="112">
        <v>0</v>
      </c>
      <c r="U605" s="112">
        <v>0</v>
      </c>
      <c r="V605" s="112">
        <v>0</v>
      </c>
      <c r="W605" s="112">
        <v>0</v>
      </c>
    </row>
    <row r="606" spans="1:23" hidden="1">
      <c r="A606" s="112" t="str">
        <v>3530.TW</v>
      </c>
      <c r="B606" s="112">
        <v>-1.79</v>
      </c>
      <c r="C606" s="112">
        <v>0</v>
      </c>
      <c r="D606" s="112">
        <v>28.983515000000001</v>
      </c>
      <c r="E606" s="112">
        <v>-5.7180000000000002E-2</v>
      </c>
      <c r="F606" s="112">
        <v>-4.5370000000000001E-2</v>
      </c>
      <c r="G606" s="112">
        <v>6.6659999999999997E-2</v>
      </c>
      <c r="H606" s="112">
        <v>-0.1719</v>
      </c>
      <c r="I606" s="112">
        <v>0</v>
      </c>
      <c r="J606" s="112">
        <v>0.29193564999999999</v>
      </c>
      <c r="K606" s="112">
        <v>241.631</v>
      </c>
      <c r="L606" s="112">
        <v>0</v>
      </c>
      <c r="M606" s="112">
        <v>0</v>
      </c>
      <c r="N606" s="112">
        <v>0</v>
      </c>
      <c r="O606" s="112">
        <v>0</v>
      </c>
      <c r="P606" s="112">
        <v>0</v>
      </c>
      <c r="Q606" s="112">
        <v>0</v>
      </c>
      <c r="R606" s="112">
        <v>0</v>
      </c>
      <c r="S606" s="112">
        <v>0</v>
      </c>
      <c r="T606" s="112">
        <v>0</v>
      </c>
      <c r="U606" s="112">
        <v>0</v>
      </c>
      <c r="V606" s="112">
        <v>0</v>
      </c>
      <c r="W606" s="112">
        <v>0</v>
      </c>
    </row>
    <row r="607" spans="1:23" hidden="1">
      <c r="A607" s="112" t="str">
        <v>3532.TW</v>
      </c>
      <c r="B607" s="112">
        <v>8.92</v>
      </c>
      <c r="C607" s="112">
        <v>0.86199999999999999</v>
      </c>
      <c r="D607" s="112">
        <v>17.610064000000001</v>
      </c>
      <c r="E607" s="112">
        <v>0.15709000000000001</v>
      </c>
      <c r="F607" s="112">
        <v>7.4120000000000005E-2</v>
      </c>
      <c r="G607" s="112">
        <v>0.35324</v>
      </c>
      <c r="H607" s="112">
        <v>0.27738002</v>
      </c>
      <c r="I607" s="112">
        <v>18.83408</v>
      </c>
      <c r="J607" s="112">
        <v>2.6275453999999998</v>
      </c>
      <c r="K607" s="112">
        <v>39.783999999999999</v>
      </c>
      <c r="L607" s="112">
        <v>0</v>
      </c>
      <c r="M607" s="112">
        <v>0</v>
      </c>
      <c r="N607" s="112">
        <v>0</v>
      </c>
      <c r="O607" s="112">
        <v>0</v>
      </c>
      <c r="P607" s="112">
        <v>0</v>
      </c>
      <c r="Q607" s="112">
        <v>0</v>
      </c>
      <c r="R607" s="112">
        <v>0</v>
      </c>
      <c r="S607" s="112">
        <v>0</v>
      </c>
      <c r="T607" s="112">
        <v>0</v>
      </c>
      <c r="U607" s="112">
        <v>0</v>
      </c>
      <c r="V607" s="112">
        <v>0</v>
      </c>
      <c r="W607" s="112">
        <v>0</v>
      </c>
    </row>
    <row r="608" spans="1:23" hidden="1">
      <c r="A608" s="112" t="str">
        <v>3533.TW</v>
      </c>
      <c r="B608" s="112">
        <v>52.15</v>
      </c>
      <c r="C608" s="112">
        <v>0.38500000000000001</v>
      </c>
      <c r="D608" s="112">
        <v>18.930323000000001</v>
      </c>
      <c r="E608" s="112">
        <v>0.21253</v>
      </c>
      <c r="F608" s="112">
        <v>0.12171999999999999</v>
      </c>
      <c r="G608" s="112">
        <v>0.46893000000000001</v>
      </c>
      <c r="H608" s="112">
        <v>0.30306</v>
      </c>
      <c r="I608" s="112">
        <v>31.831254999999999</v>
      </c>
      <c r="J608" s="112">
        <v>6.6541867000000003</v>
      </c>
      <c r="K608" s="112">
        <v>221.738</v>
      </c>
      <c r="L608" s="112">
        <v>0</v>
      </c>
      <c r="M608" s="112">
        <v>0</v>
      </c>
      <c r="N608" s="112">
        <v>0</v>
      </c>
      <c r="O608" s="112">
        <v>0</v>
      </c>
      <c r="P608" s="112">
        <v>0</v>
      </c>
      <c r="Q608" s="112">
        <v>0</v>
      </c>
      <c r="R608" s="112">
        <v>0</v>
      </c>
      <c r="S608" s="112">
        <v>0</v>
      </c>
      <c r="T608" s="112">
        <v>0</v>
      </c>
      <c r="U608" s="112">
        <v>0</v>
      </c>
      <c r="V608" s="112">
        <v>0</v>
      </c>
      <c r="W608" s="112">
        <v>0</v>
      </c>
    </row>
    <row r="609" spans="1:23" hidden="1">
      <c r="A609" s="112" t="str">
        <v>3535.TW</v>
      </c>
      <c r="B609" s="112">
        <v>-0.54</v>
      </c>
      <c r="C609" s="112">
        <v>0</v>
      </c>
      <c r="D609" s="112">
        <v>145.90908999999999</v>
      </c>
      <c r="E609" s="112">
        <v>-3.6470000000000002E-2</v>
      </c>
      <c r="F609" s="112">
        <v>-1.7380000999999999E-2</v>
      </c>
      <c r="G609" s="112">
        <v>0.51812000000000002</v>
      </c>
      <c r="H609" s="112">
        <v>-0.45082</v>
      </c>
      <c r="I609" s="112">
        <v>0</v>
      </c>
      <c r="J609" s="112">
        <v>2.2607224000000001</v>
      </c>
      <c r="K609" s="112">
        <v>4.4189999999999996</v>
      </c>
      <c r="L609" s="112">
        <v>0</v>
      </c>
      <c r="M609" s="112">
        <v>0</v>
      </c>
      <c r="N609" s="112">
        <v>0</v>
      </c>
      <c r="O609" s="112">
        <v>0</v>
      </c>
      <c r="P609" s="112">
        <v>0</v>
      </c>
      <c r="Q609" s="112">
        <v>0</v>
      </c>
      <c r="R609" s="112">
        <v>0</v>
      </c>
      <c r="S609" s="112">
        <v>0</v>
      </c>
      <c r="T609" s="112">
        <v>0</v>
      </c>
      <c r="U609" s="112">
        <v>0</v>
      </c>
      <c r="V609" s="112">
        <v>0</v>
      </c>
      <c r="W609" s="112">
        <v>0</v>
      </c>
    </row>
    <row r="610" spans="1:23" hidden="1">
      <c r="A610" s="112" t="str">
        <v>3543.TW</v>
      </c>
      <c r="B610" s="112">
        <v>0.78</v>
      </c>
      <c r="C610" s="112">
        <v>0.318</v>
      </c>
      <c r="D610" s="112">
        <v>0</v>
      </c>
      <c r="E610" s="112">
        <v>1.7610000000000001E-2</v>
      </c>
      <c r="F610" s="112">
        <v>1.0570001000000001E-2</v>
      </c>
      <c r="G610" s="112">
        <v>0.17601</v>
      </c>
      <c r="H610" s="112">
        <v>2.48E-3</v>
      </c>
      <c r="I610" s="112">
        <v>30.641026</v>
      </c>
      <c r="J610" s="112">
        <v>0.77436495000000005</v>
      </c>
      <c r="K610" s="112">
        <v>36.435000000000002</v>
      </c>
      <c r="L610" s="112">
        <v>0</v>
      </c>
      <c r="M610" s="112">
        <v>0</v>
      </c>
      <c r="N610" s="112">
        <v>0</v>
      </c>
      <c r="O610" s="112">
        <v>0</v>
      </c>
      <c r="P610" s="112">
        <v>0</v>
      </c>
      <c r="Q610" s="112">
        <v>0</v>
      </c>
      <c r="R610" s="112">
        <v>0</v>
      </c>
      <c r="S610" s="112">
        <v>0</v>
      </c>
      <c r="T610" s="112">
        <v>0</v>
      </c>
      <c r="U610" s="112">
        <v>0</v>
      </c>
      <c r="V610" s="112">
        <v>0</v>
      </c>
      <c r="W610" s="112">
        <v>0</v>
      </c>
    </row>
    <row r="611" spans="1:23" hidden="1">
      <c r="A611" s="112" t="str">
        <v>3545.TW</v>
      </c>
      <c r="B611" s="112">
        <v>1.98</v>
      </c>
      <c r="C611" s="112">
        <v>0.879</v>
      </c>
      <c r="D611" s="112">
        <v>39.913795</v>
      </c>
      <c r="E611" s="112">
        <v>3.8879999999999998E-2</v>
      </c>
      <c r="F611" s="112">
        <v>3.9100000000000003E-3</v>
      </c>
      <c r="G611" s="112">
        <v>0.19962999000000001</v>
      </c>
      <c r="H611" s="112">
        <v>1.001E-2</v>
      </c>
      <c r="I611" s="112">
        <v>46.767676999999999</v>
      </c>
      <c r="J611" s="112">
        <v>2.1548414</v>
      </c>
      <c r="K611" s="112">
        <v>65.313999999999993</v>
      </c>
      <c r="L611" s="112">
        <v>0</v>
      </c>
      <c r="M611" s="112">
        <v>0</v>
      </c>
      <c r="N611" s="112">
        <v>0</v>
      </c>
      <c r="O611" s="112">
        <v>0</v>
      </c>
      <c r="P611" s="112">
        <v>0</v>
      </c>
      <c r="Q611" s="112">
        <v>0</v>
      </c>
      <c r="R611" s="112">
        <v>0</v>
      </c>
      <c r="S611" s="112">
        <v>0</v>
      </c>
      <c r="T611" s="112">
        <v>0</v>
      </c>
      <c r="U611" s="112">
        <v>0</v>
      </c>
      <c r="V611" s="112">
        <v>0</v>
      </c>
      <c r="W611" s="112">
        <v>0</v>
      </c>
    </row>
    <row r="612" spans="1:23" hidden="1">
      <c r="A612" s="112" t="str">
        <v>3550.TW</v>
      </c>
      <c r="B612" s="112">
        <v>-1.67</v>
      </c>
      <c r="C612" s="112">
        <v>0.41299999999999998</v>
      </c>
      <c r="D612" s="112">
        <v>0</v>
      </c>
      <c r="E612" s="112">
        <v>-0.21138999999999999</v>
      </c>
      <c r="F612" s="112">
        <v>-5.1929999999999997E-2</v>
      </c>
      <c r="G612" s="112">
        <v>9.9809999999999996E-2</v>
      </c>
      <c r="H612" s="112">
        <v>-0.24709999999999999</v>
      </c>
      <c r="I612" s="112">
        <v>0</v>
      </c>
      <c r="J612" s="112">
        <v>0.91011169999999997</v>
      </c>
      <c r="K612" s="112">
        <v>41.606000000000002</v>
      </c>
      <c r="L612" s="112">
        <v>0</v>
      </c>
      <c r="M612" s="112">
        <v>0</v>
      </c>
      <c r="N612" s="112">
        <v>0</v>
      </c>
      <c r="O612" s="112">
        <v>0</v>
      </c>
      <c r="P612" s="112">
        <v>0</v>
      </c>
      <c r="Q612" s="112">
        <v>0</v>
      </c>
      <c r="R612" s="112">
        <v>0</v>
      </c>
      <c r="S612" s="112">
        <v>0</v>
      </c>
      <c r="T612" s="112">
        <v>0</v>
      </c>
      <c r="U612" s="112">
        <v>0</v>
      </c>
      <c r="V612" s="112">
        <v>0</v>
      </c>
      <c r="W612" s="112">
        <v>0</v>
      </c>
    </row>
    <row r="613" spans="1:23" hidden="1">
      <c r="A613" s="112" t="str">
        <v>3557.TW</v>
      </c>
      <c r="B613" s="112">
        <v>6.4</v>
      </c>
      <c r="C613" s="112">
        <v>0</v>
      </c>
      <c r="D613" s="112">
        <v>12.680412</v>
      </c>
      <c r="E613" s="112">
        <v>0.22322</v>
      </c>
      <c r="F613" s="112">
        <v>8.6239990000000002E-2</v>
      </c>
      <c r="G613" s="112">
        <v>0.38363999999999998</v>
      </c>
      <c r="H613" s="112">
        <v>0.18484999999999999</v>
      </c>
      <c r="I613" s="112">
        <v>11.53125</v>
      </c>
      <c r="J613" s="112">
        <v>2.4008588999999998</v>
      </c>
      <c r="K613" s="112">
        <v>66.293000000000006</v>
      </c>
      <c r="L613" s="112">
        <v>0</v>
      </c>
      <c r="M613" s="112">
        <v>0</v>
      </c>
      <c r="N613" s="112">
        <v>0</v>
      </c>
      <c r="O613" s="112">
        <v>0</v>
      </c>
      <c r="P613" s="112">
        <v>0</v>
      </c>
      <c r="Q613" s="112">
        <v>0</v>
      </c>
      <c r="R613" s="112">
        <v>0</v>
      </c>
      <c r="S613" s="112">
        <v>0</v>
      </c>
      <c r="T613" s="112">
        <v>0</v>
      </c>
      <c r="U613" s="112">
        <v>0</v>
      </c>
      <c r="V613" s="112">
        <v>0</v>
      </c>
      <c r="W613" s="112">
        <v>0</v>
      </c>
    </row>
    <row r="614" spans="1:23" hidden="1">
      <c r="A614" s="112" t="str">
        <v>3563.TW</v>
      </c>
      <c r="B614" s="112">
        <v>5.19</v>
      </c>
      <c r="C614" s="112">
        <v>0</v>
      </c>
      <c r="D614" s="112">
        <v>19.270575999999998</v>
      </c>
      <c r="E614" s="112">
        <v>7.5850000000000001E-2</v>
      </c>
      <c r="F614" s="112">
        <v>3.134E-2</v>
      </c>
      <c r="G614" s="112">
        <v>0.57099999999999995</v>
      </c>
      <c r="H614" s="112">
        <v>-7.5420000000000001E-2</v>
      </c>
      <c r="I614" s="112">
        <v>75.337190000000007</v>
      </c>
      <c r="J614" s="112">
        <v>4.7288474999999996</v>
      </c>
      <c r="K614" s="112">
        <v>27.170999999999999</v>
      </c>
      <c r="L614" s="112">
        <v>0</v>
      </c>
      <c r="M614" s="112">
        <v>0</v>
      </c>
      <c r="N614" s="112">
        <v>0</v>
      </c>
      <c r="O614" s="112">
        <v>0</v>
      </c>
      <c r="P614" s="112">
        <v>0</v>
      </c>
      <c r="Q614" s="112">
        <v>0</v>
      </c>
      <c r="R614" s="112">
        <v>0</v>
      </c>
      <c r="S614" s="112">
        <v>0</v>
      </c>
      <c r="T614" s="112">
        <v>0</v>
      </c>
      <c r="U614" s="112">
        <v>0</v>
      </c>
      <c r="V614" s="112">
        <v>0</v>
      </c>
      <c r="W614" s="112">
        <v>0</v>
      </c>
    </row>
    <row r="615" spans="1:23" hidden="1">
      <c r="A615" s="112" t="str">
        <v>3576.TW</v>
      </c>
      <c r="B615" s="112">
        <v>-2.59</v>
      </c>
      <c r="C615" s="112">
        <v>0</v>
      </c>
      <c r="D615" s="112">
        <v>9.4230780000000003</v>
      </c>
      <c r="E615" s="112">
        <v>-0.28121000000000002</v>
      </c>
      <c r="F615" s="112">
        <v>-6.6379999999999995E-2</v>
      </c>
      <c r="G615" s="112">
        <v>-0.23468</v>
      </c>
      <c r="H615" s="112">
        <v>-0.20921999999999999</v>
      </c>
      <c r="I615" s="112">
        <v>0</v>
      </c>
      <c r="J615" s="112">
        <v>1.5705127999999999</v>
      </c>
      <c r="K615" s="112">
        <v>5.57</v>
      </c>
      <c r="L615" s="112">
        <v>0</v>
      </c>
      <c r="M615" s="112">
        <v>0</v>
      </c>
      <c r="N615" s="112">
        <v>0</v>
      </c>
      <c r="O615" s="112">
        <v>0</v>
      </c>
      <c r="P615" s="112">
        <v>0</v>
      </c>
      <c r="Q615" s="112">
        <v>0</v>
      </c>
      <c r="R615" s="112">
        <v>0</v>
      </c>
      <c r="S615" s="112">
        <v>0</v>
      </c>
      <c r="T615" s="112">
        <v>0</v>
      </c>
      <c r="U615" s="112">
        <v>0</v>
      </c>
      <c r="V615" s="112">
        <v>0</v>
      </c>
      <c r="W615" s="112">
        <v>0</v>
      </c>
    </row>
    <row r="616" spans="1:23" hidden="1">
      <c r="A616" s="112" t="str">
        <v>3583.TW</v>
      </c>
      <c r="B616" s="112">
        <v>8.86</v>
      </c>
      <c r="C616" s="112">
        <v>1.665</v>
      </c>
      <c r="D616" s="112">
        <v>47.966340000000002</v>
      </c>
      <c r="E616" s="112">
        <v>0.17177000000000001</v>
      </c>
      <c r="F616" s="112">
        <v>2.6749999999999999E-2</v>
      </c>
      <c r="G616" s="112">
        <v>0.31917000000000001</v>
      </c>
      <c r="H616" s="112">
        <v>0.15086000999999999</v>
      </c>
      <c r="I616" s="112">
        <v>38.600451999999997</v>
      </c>
      <c r="J616" s="112">
        <v>6.8865533000000001</v>
      </c>
      <c r="K616" s="112">
        <v>86.046999999999997</v>
      </c>
      <c r="L616" s="112">
        <v>0</v>
      </c>
      <c r="M616" s="112">
        <v>0</v>
      </c>
      <c r="N616" s="112">
        <v>0</v>
      </c>
      <c r="O616" s="112">
        <v>0</v>
      </c>
      <c r="P616" s="112">
        <v>0</v>
      </c>
      <c r="Q616" s="112">
        <v>0</v>
      </c>
      <c r="R616" s="112">
        <v>0</v>
      </c>
      <c r="S616" s="112">
        <v>0</v>
      </c>
      <c r="T616" s="112">
        <v>0</v>
      </c>
      <c r="U616" s="112">
        <v>0</v>
      </c>
      <c r="V616" s="112">
        <v>0</v>
      </c>
      <c r="W616" s="112">
        <v>0</v>
      </c>
    </row>
    <row r="617" spans="1:23" hidden="1">
      <c r="A617" s="112" t="str">
        <v>3588.TW</v>
      </c>
      <c r="B617" s="112">
        <v>0.96</v>
      </c>
      <c r="C617" s="112">
        <v>1.052</v>
      </c>
      <c r="D617" s="112">
        <v>0</v>
      </c>
      <c r="E617" s="112">
        <v>1.7520000000000001E-2</v>
      </c>
      <c r="F617" s="112">
        <v>-1.89E-3</v>
      </c>
      <c r="G617" s="112">
        <v>0.37624999999999997</v>
      </c>
      <c r="H617" s="112">
        <v>9.0530009999999994E-2</v>
      </c>
      <c r="I617" s="112">
        <v>90.937510000000003</v>
      </c>
      <c r="J617" s="112">
        <v>3.1306033000000002</v>
      </c>
      <c r="K617" s="112">
        <v>19.777999999999999</v>
      </c>
      <c r="L617" s="112">
        <v>0</v>
      </c>
      <c r="M617" s="112">
        <v>0</v>
      </c>
      <c r="N617" s="112">
        <v>0</v>
      </c>
      <c r="O617" s="112">
        <v>0</v>
      </c>
      <c r="P617" s="112">
        <v>0</v>
      </c>
      <c r="Q617" s="112">
        <v>0</v>
      </c>
      <c r="R617" s="112">
        <v>0</v>
      </c>
      <c r="S617" s="112">
        <v>0</v>
      </c>
      <c r="T617" s="112">
        <v>0</v>
      </c>
      <c r="U617" s="112">
        <v>0</v>
      </c>
      <c r="V617" s="112">
        <v>0</v>
      </c>
      <c r="W617" s="112">
        <v>0</v>
      </c>
    </row>
    <row r="618" spans="1:23" hidden="1">
      <c r="A618" s="112" t="str">
        <v>3591.TW</v>
      </c>
      <c r="B618" s="112">
        <v>0.11</v>
      </c>
      <c r="C618" s="112">
        <v>0</v>
      </c>
      <c r="D618" s="112">
        <v>44.473686000000001</v>
      </c>
      <c r="E618" s="112">
        <v>2.0150000000000001E-2</v>
      </c>
      <c r="F618" s="112">
        <v>8.3400000000000002E-3</v>
      </c>
      <c r="G618" s="112">
        <v>0.25206000000000001</v>
      </c>
      <c r="H618" s="112">
        <v>4.163E-2</v>
      </c>
      <c r="I618" s="112">
        <v>230.45454000000001</v>
      </c>
      <c r="J618" s="112">
        <v>1.2579397000000001</v>
      </c>
      <c r="K618" s="112">
        <v>14.827</v>
      </c>
      <c r="L618" s="112">
        <v>0</v>
      </c>
      <c r="M618" s="112">
        <v>0</v>
      </c>
      <c r="N618" s="112">
        <v>0</v>
      </c>
      <c r="O618" s="112">
        <v>0</v>
      </c>
      <c r="P618" s="112">
        <v>0</v>
      </c>
      <c r="Q618" s="112">
        <v>0</v>
      </c>
      <c r="R618" s="112">
        <v>0</v>
      </c>
      <c r="S618" s="112">
        <v>0</v>
      </c>
      <c r="T618" s="112">
        <v>0</v>
      </c>
      <c r="U618" s="112">
        <v>0</v>
      </c>
      <c r="V618" s="112">
        <v>0</v>
      </c>
      <c r="W618" s="112">
        <v>0</v>
      </c>
    </row>
    <row r="619" spans="1:23" hidden="1">
      <c r="A619" s="112" t="str">
        <v>3592.TW</v>
      </c>
      <c r="B619" s="112">
        <v>23.82</v>
      </c>
      <c r="C619" s="112">
        <v>1.1479999999999999</v>
      </c>
      <c r="D619" s="112">
        <v>12.332039</v>
      </c>
      <c r="E619" s="112">
        <v>0.11946</v>
      </c>
      <c r="F619" s="112">
        <v>4.1950002E-2</v>
      </c>
      <c r="G619" s="112">
        <v>0.28947001999999999</v>
      </c>
      <c r="H619" s="112">
        <v>0.10641</v>
      </c>
      <c r="I619" s="112">
        <v>17.338370999999999</v>
      </c>
      <c r="J619" s="112">
        <v>2.7926350000000002</v>
      </c>
      <c r="K619" s="112">
        <v>241.864</v>
      </c>
      <c r="L619" s="112">
        <v>0</v>
      </c>
      <c r="M619" s="112">
        <v>0</v>
      </c>
      <c r="N619" s="112">
        <v>0</v>
      </c>
      <c r="O619" s="112">
        <v>0</v>
      </c>
      <c r="P619" s="112">
        <v>0</v>
      </c>
      <c r="Q619" s="112">
        <v>0</v>
      </c>
      <c r="R619" s="112">
        <v>0</v>
      </c>
      <c r="S619" s="112">
        <v>0</v>
      </c>
      <c r="T619" s="112">
        <v>0</v>
      </c>
      <c r="U619" s="112">
        <v>0</v>
      </c>
      <c r="V619" s="112">
        <v>0</v>
      </c>
      <c r="W619" s="112">
        <v>0</v>
      </c>
    </row>
    <row r="620" spans="1:23" hidden="1">
      <c r="A620" s="112" t="str">
        <v>3593.TW</v>
      </c>
      <c r="B620" s="112">
        <v>-0.62</v>
      </c>
      <c r="C620" s="112">
        <v>0.41899999999999998</v>
      </c>
      <c r="D620" s="112">
        <v>0</v>
      </c>
      <c r="E620" s="112">
        <v>-0.13951999000000001</v>
      </c>
      <c r="F620" s="112">
        <v>-1.8700000000000001E-2</v>
      </c>
      <c r="G620" s="112">
        <v>8.4739999999999996E-2</v>
      </c>
      <c r="H620" s="112">
        <v>4.0599996999999997E-3</v>
      </c>
      <c r="I620" s="112">
        <v>0</v>
      </c>
      <c r="J620" s="112">
        <v>2.2890844000000001</v>
      </c>
      <c r="K620" s="112">
        <v>9.4550000000000001</v>
      </c>
      <c r="L620" s="112">
        <v>0</v>
      </c>
      <c r="M620" s="112">
        <v>0</v>
      </c>
      <c r="N620" s="112">
        <v>0</v>
      </c>
      <c r="O620" s="112">
        <v>0</v>
      </c>
      <c r="P620" s="112">
        <v>0</v>
      </c>
      <c r="Q620" s="112">
        <v>0</v>
      </c>
      <c r="R620" s="112">
        <v>0</v>
      </c>
      <c r="S620" s="112">
        <v>0</v>
      </c>
      <c r="T620" s="112">
        <v>0</v>
      </c>
      <c r="U620" s="112">
        <v>0</v>
      </c>
      <c r="V620" s="112">
        <v>0</v>
      </c>
      <c r="W620" s="112">
        <v>0</v>
      </c>
    </row>
    <row r="621" spans="1:23" hidden="1">
      <c r="A621" s="112" t="str">
        <v>3596.TW</v>
      </c>
      <c r="B621" s="112">
        <v>11.41</v>
      </c>
      <c r="C621" s="112">
        <v>0.55300000000000005</v>
      </c>
      <c r="D621" s="112">
        <v>13.609959</v>
      </c>
      <c r="E621" s="112">
        <v>0.18556</v>
      </c>
      <c r="F621" s="112">
        <v>4.9779999999999998E-2</v>
      </c>
      <c r="G621" s="112">
        <v>0.14576</v>
      </c>
      <c r="H621" s="112">
        <v>6.0399998000000003E-2</v>
      </c>
      <c r="I621" s="112">
        <v>14.373357</v>
      </c>
      <c r="J621" s="112">
        <v>2.5827992000000002</v>
      </c>
      <c r="K621" s="112">
        <v>239.08699999999999</v>
      </c>
      <c r="L621" s="112">
        <v>0</v>
      </c>
      <c r="M621" s="112">
        <v>0</v>
      </c>
      <c r="N621" s="112">
        <v>0</v>
      </c>
      <c r="O621" s="112">
        <v>0</v>
      </c>
      <c r="P621" s="112">
        <v>0</v>
      </c>
      <c r="Q621" s="112">
        <v>0</v>
      </c>
      <c r="R621" s="112">
        <v>0</v>
      </c>
      <c r="S621" s="112">
        <v>0</v>
      </c>
      <c r="T621" s="112">
        <v>0</v>
      </c>
      <c r="U621" s="112">
        <v>0</v>
      </c>
      <c r="V621" s="112">
        <v>0</v>
      </c>
      <c r="W621" s="112">
        <v>0</v>
      </c>
    </row>
    <row r="622" spans="1:23" hidden="1">
      <c r="A622" s="112" t="str">
        <v>3605.TW</v>
      </c>
      <c r="B622" s="112">
        <v>-0.75</v>
      </c>
      <c r="C622" s="112">
        <v>0.98599999999999999</v>
      </c>
      <c r="D622" s="112">
        <v>17.871621999999999</v>
      </c>
      <c r="E622" s="112">
        <v>-4.9160000000000002E-2</v>
      </c>
      <c r="F622" s="112">
        <v>-1.6480000000000002E-2</v>
      </c>
      <c r="G622" s="112">
        <v>0.20643</v>
      </c>
      <c r="H622" s="112">
        <v>-2.2130001E-2</v>
      </c>
      <c r="I622" s="112">
        <v>0</v>
      </c>
      <c r="J622" s="112">
        <v>1.3531835000000001</v>
      </c>
      <c r="K622" s="112">
        <v>63.133000000000003</v>
      </c>
      <c r="L622" s="112">
        <v>0</v>
      </c>
      <c r="M622" s="112">
        <v>0</v>
      </c>
      <c r="N622" s="112">
        <v>0</v>
      </c>
      <c r="O622" s="112">
        <v>0</v>
      </c>
      <c r="P622" s="112">
        <v>0</v>
      </c>
      <c r="Q622" s="112">
        <v>0</v>
      </c>
      <c r="R622" s="112">
        <v>0</v>
      </c>
      <c r="S622" s="112">
        <v>0</v>
      </c>
      <c r="T622" s="112">
        <v>0</v>
      </c>
      <c r="U622" s="112">
        <v>0</v>
      </c>
      <c r="V622" s="112">
        <v>0</v>
      </c>
      <c r="W622" s="112">
        <v>0</v>
      </c>
    </row>
    <row r="623" spans="1:23" hidden="1">
      <c r="A623" s="112" t="str">
        <v>3607.TW</v>
      </c>
      <c r="B623" s="112">
        <v>-0.86</v>
      </c>
      <c r="C623" s="112">
        <v>1.1779999999999999</v>
      </c>
      <c r="D623" s="112">
        <v>0</v>
      </c>
      <c r="E623" s="112">
        <v>-2.0760000000000001E-2</v>
      </c>
      <c r="F623" s="112">
        <v>-2.6619998999999998E-2</v>
      </c>
      <c r="G623" s="112">
        <v>8.6599999999999996E-2</v>
      </c>
      <c r="H623" s="112">
        <v>-3.4709999999999998E-2</v>
      </c>
      <c r="I623" s="112">
        <v>0</v>
      </c>
      <c r="J623" s="112">
        <v>1.2006918</v>
      </c>
      <c r="K623" s="112">
        <v>21.677</v>
      </c>
      <c r="L623" s="112">
        <v>0</v>
      </c>
      <c r="M623" s="112">
        <v>0</v>
      </c>
      <c r="N623" s="112">
        <v>0</v>
      </c>
      <c r="O623" s="112">
        <v>0</v>
      </c>
      <c r="P623" s="112">
        <v>0</v>
      </c>
      <c r="Q623" s="112">
        <v>0</v>
      </c>
      <c r="R623" s="112">
        <v>0</v>
      </c>
      <c r="S623" s="112">
        <v>0</v>
      </c>
      <c r="T623" s="112">
        <v>0</v>
      </c>
      <c r="U623" s="112">
        <v>0</v>
      </c>
      <c r="V623" s="112">
        <v>0</v>
      </c>
      <c r="W623" s="112">
        <v>0</v>
      </c>
    </row>
    <row r="624" spans="1:23" hidden="1">
      <c r="A624" s="112" t="str">
        <v>3617.TW</v>
      </c>
      <c r="B624" s="112">
        <v>18.96</v>
      </c>
      <c r="C624" s="112">
        <v>0.86</v>
      </c>
      <c r="D624" s="112">
        <v>33.748516000000002</v>
      </c>
      <c r="E624" s="112">
        <v>0.23125999999999999</v>
      </c>
      <c r="F624" s="112">
        <v>9.1319999999999998E-2</v>
      </c>
      <c r="G624" s="112">
        <v>0.47675000000000001</v>
      </c>
      <c r="H624" s="112">
        <v>0.18833</v>
      </c>
      <c r="I624" s="112">
        <v>15.005274999999999</v>
      </c>
      <c r="J624" s="112">
        <v>3.5474700000000001</v>
      </c>
      <c r="K624" s="112">
        <v>132.43100000000001</v>
      </c>
      <c r="L624" s="112">
        <v>0</v>
      </c>
      <c r="M624" s="112">
        <v>0</v>
      </c>
      <c r="N624" s="112">
        <v>0</v>
      </c>
      <c r="O624" s="112">
        <v>0</v>
      </c>
      <c r="P624" s="112">
        <v>0</v>
      </c>
      <c r="Q624" s="112">
        <v>0</v>
      </c>
      <c r="R624" s="112">
        <v>0</v>
      </c>
      <c r="S624" s="112">
        <v>0</v>
      </c>
      <c r="T624" s="112">
        <v>0</v>
      </c>
      <c r="U624" s="112">
        <v>0</v>
      </c>
      <c r="V624" s="112">
        <v>0</v>
      </c>
      <c r="W624" s="112">
        <v>0</v>
      </c>
    </row>
    <row r="625" spans="1:23" hidden="1">
      <c r="A625" s="112" t="str">
        <v>3622.TW</v>
      </c>
      <c r="B625" s="112">
        <v>4.41</v>
      </c>
      <c r="C625" s="112">
        <v>0</v>
      </c>
      <c r="D625" s="112">
        <v>15.972972</v>
      </c>
      <c r="E625" s="112">
        <v>0.11185</v>
      </c>
      <c r="F625" s="112">
        <v>3.7870000000000001E-2</v>
      </c>
      <c r="G625" s="112">
        <v>0.41300999999999999</v>
      </c>
      <c r="H625" s="112">
        <v>0.34744000000000003</v>
      </c>
      <c r="I625" s="112">
        <v>13.401360499999999</v>
      </c>
      <c r="J625" s="112">
        <v>1.3006161000000001</v>
      </c>
      <c r="K625" s="112">
        <v>11.118</v>
      </c>
      <c r="L625" s="112">
        <v>0</v>
      </c>
      <c r="M625" s="112">
        <v>0</v>
      </c>
      <c r="N625" s="112">
        <v>0</v>
      </c>
      <c r="O625" s="112">
        <v>0</v>
      </c>
      <c r="P625" s="112">
        <v>0</v>
      </c>
      <c r="Q625" s="112">
        <v>0</v>
      </c>
      <c r="R625" s="112">
        <v>0</v>
      </c>
      <c r="S625" s="112">
        <v>0</v>
      </c>
      <c r="T625" s="112">
        <v>0</v>
      </c>
      <c r="U625" s="112">
        <v>0</v>
      </c>
      <c r="V625" s="112">
        <v>0</v>
      </c>
      <c r="W625" s="112">
        <v>0</v>
      </c>
    </row>
    <row r="626" spans="1:23" hidden="1">
      <c r="A626" s="112" t="str">
        <v>3645.TW</v>
      </c>
      <c r="B626" s="112">
        <v>-0.06</v>
      </c>
      <c r="C626" s="112">
        <v>1.177</v>
      </c>
      <c r="D626" s="112">
        <v>14.238410999999999</v>
      </c>
      <c r="E626" s="112">
        <v>-5.2449997999999998E-2</v>
      </c>
      <c r="F626" s="112">
        <v>-1.5689999999999999E-2</v>
      </c>
      <c r="G626" s="112">
        <v>0.15151000000000001</v>
      </c>
      <c r="H626" s="112">
        <v>-0.20121998999999999</v>
      </c>
      <c r="I626" s="112">
        <v>0</v>
      </c>
      <c r="J626" s="112">
        <v>2.0261037000000002</v>
      </c>
      <c r="K626" s="112">
        <v>12.071999999999999</v>
      </c>
      <c r="L626" s="112">
        <v>0</v>
      </c>
      <c r="M626" s="112">
        <v>0</v>
      </c>
      <c r="N626" s="112">
        <v>0</v>
      </c>
      <c r="O626" s="112">
        <v>0</v>
      </c>
      <c r="P626" s="112">
        <v>0</v>
      </c>
      <c r="Q626" s="112">
        <v>0</v>
      </c>
      <c r="R626" s="112">
        <v>0</v>
      </c>
      <c r="S626" s="112">
        <v>0</v>
      </c>
      <c r="T626" s="112">
        <v>0</v>
      </c>
      <c r="U626" s="112">
        <v>0</v>
      </c>
      <c r="V626" s="112">
        <v>0</v>
      </c>
      <c r="W626" s="112">
        <v>0</v>
      </c>
    </row>
    <row r="627" spans="1:23" hidden="1">
      <c r="A627" s="112" t="str">
        <v>3652.TW</v>
      </c>
      <c r="B627" s="112">
        <v>0.64</v>
      </c>
      <c r="C627" s="112">
        <v>0.77600000000000002</v>
      </c>
      <c r="D627" s="112">
        <v>0</v>
      </c>
      <c r="E627" s="112">
        <v>2.249E-2</v>
      </c>
      <c r="F627" s="112">
        <v>7.3699999999999998E-3</v>
      </c>
      <c r="G627" s="112">
        <v>0.32439997999999998</v>
      </c>
      <c r="H627" s="112">
        <v>2.6929999999999999E-2</v>
      </c>
      <c r="I627" s="112">
        <v>52.03125</v>
      </c>
      <c r="J627" s="112">
        <v>1.3817427</v>
      </c>
      <c r="K627" s="112">
        <v>29.86</v>
      </c>
      <c r="L627" s="112">
        <v>0</v>
      </c>
      <c r="M627" s="112">
        <v>0</v>
      </c>
      <c r="N627" s="112">
        <v>0</v>
      </c>
      <c r="O627" s="112">
        <v>0</v>
      </c>
      <c r="P627" s="112">
        <v>0</v>
      </c>
      <c r="Q627" s="112">
        <v>0</v>
      </c>
      <c r="R627" s="112">
        <v>0</v>
      </c>
      <c r="S627" s="112">
        <v>0</v>
      </c>
      <c r="T627" s="112">
        <v>0</v>
      </c>
      <c r="U627" s="112">
        <v>0</v>
      </c>
      <c r="V627" s="112">
        <v>0</v>
      </c>
      <c r="W627" s="112">
        <v>0</v>
      </c>
    </row>
    <row r="628" spans="1:23" hidden="1">
      <c r="A628" s="112" t="str">
        <v>3653.TW</v>
      </c>
      <c r="B628" s="112">
        <v>17.79</v>
      </c>
      <c r="C628" s="112">
        <v>0.46700000000000003</v>
      </c>
      <c r="D628" s="112">
        <v>44.217686</v>
      </c>
      <c r="E628" s="112">
        <v>0.22721</v>
      </c>
      <c r="F628" s="112">
        <v>0.10428</v>
      </c>
      <c r="G628" s="112">
        <v>0.34040999999999999</v>
      </c>
      <c r="H628" s="112">
        <v>0.22966998999999999</v>
      </c>
      <c r="I628" s="112">
        <v>58.459805000000003</v>
      </c>
      <c r="J628" s="112">
        <v>13.387399</v>
      </c>
      <c r="K628" s="112">
        <v>86.69</v>
      </c>
      <c r="L628" s="112">
        <v>0</v>
      </c>
      <c r="M628" s="112">
        <v>0</v>
      </c>
      <c r="N628" s="112">
        <v>0</v>
      </c>
      <c r="O628" s="112">
        <v>0</v>
      </c>
      <c r="P628" s="112">
        <v>0</v>
      </c>
      <c r="Q628" s="112">
        <v>0</v>
      </c>
      <c r="R628" s="112">
        <v>0</v>
      </c>
      <c r="S628" s="112">
        <v>0</v>
      </c>
      <c r="T628" s="112">
        <v>0</v>
      </c>
      <c r="U628" s="112">
        <v>0</v>
      </c>
      <c r="V628" s="112">
        <v>0</v>
      </c>
      <c r="W628" s="112">
        <v>0</v>
      </c>
    </row>
    <row r="629" spans="1:23" hidden="1">
      <c r="A629" s="112" t="str">
        <v>3661.TW</v>
      </c>
      <c r="B629" s="112">
        <v>50.55</v>
      </c>
      <c r="C629" s="112">
        <v>1.3</v>
      </c>
      <c r="D629" s="112">
        <v>28.35201</v>
      </c>
      <c r="E629" s="112">
        <v>0.16882</v>
      </c>
      <c r="F629" s="112">
        <v>7.7100000000000002E-2</v>
      </c>
      <c r="G629" s="112">
        <v>0.21462999999999999</v>
      </c>
      <c r="H629" s="112">
        <v>0.11553001</v>
      </c>
      <c r="I629" s="112">
        <v>58.061324999999997</v>
      </c>
      <c r="J629" s="112">
        <v>6.9660525</v>
      </c>
      <c r="K629" s="112">
        <v>472.9</v>
      </c>
      <c r="L629" s="112">
        <v>0</v>
      </c>
      <c r="M629" s="112">
        <v>0</v>
      </c>
      <c r="N629" s="112">
        <v>0</v>
      </c>
      <c r="O629" s="112">
        <v>0</v>
      </c>
      <c r="P629" s="112">
        <v>0</v>
      </c>
      <c r="Q629" s="112">
        <v>0</v>
      </c>
      <c r="R629" s="112">
        <v>0</v>
      </c>
      <c r="S629" s="112">
        <v>0</v>
      </c>
      <c r="T629" s="112">
        <v>0</v>
      </c>
      <c r="U629" s="112">
        <v>0</v>
      </c>
      <c r="V629" s="112">
        <v>0</v>
      </c>
      <c r="W629" s="112">
        <v>0</v>
      </c>
    </row>
    <row r="630" spans="1:23" hidden="1">
      <c r="A630" s="112" t="str">
        <v>3665.TW</v>
      </c>
      <c r="B630" s="112">
        <v>13.9</v>
      </c>
      <c r="C630" s="112">
        <v>0.77100000000000002</v>
      </c>
      <c r="D630" s="112">
        <v>10.808614</v>
      </c>
      <c r="E630" s="112">
        <v>9.8120003999999997E-2</v>
      </c>
      <c r="F630" s="112">
        <v>4.8869999999999997E-2</v>
      </c>
      <c r="G630" s="112">
        <v>0.24655000999999999</v>
      </c>
      <c r="H630" s="112">
        <v>7.0889999999999995E-2</v>
      </c>
      <c r="I630" s="112">
        <v>19.136692</v>
      </c>
      <c r="J630" s="112">
        <v>1.766937</v>
      </c>
      <c r="K630" s="112">
        <v>316.47899999999998</v>
      </c>
      <c r="L630" s="112">
        <v>0</v>
      </c>
      <c r="M630" s="112">
        <v>0</v>
      </c>
      <c r="N630" s="112">
        <v>0</v>
      </c>
      <c r="O630" s="112">
        <v>0</v>
      </c>
      <c r="P630" s="112">
        <v>0</v>
      </c>
      <c r="Q630" s="112">
        <v>0</v>
      </c>
      <c r="R630" s="112">
        <v>0</v>
      </c>
      <c r="S630" s="112">
        <v>0</v>
      </c>
      <c r="T630" s="112">
        <v>0</v>
      </c>
      <c r="U630" s="112">
        <v>0</v>
      </c>
      <c r="V630" s="112">
        <v>0</v>
      </c>
      <c r="W630" s="112">
        <v>0</v>
      </c>
    </row>
    <row r="631" spans="1:23" hidden="1">
      <c r="A631" s="112" t="str">
        <v>3669.TW</v>
      </c>
      <c r="B631" s="112">
        <v>3.1</v>
      </c>
      <c r="C631" s="112">
        <v>0.91900000000000004</v>
      </c>
      <c r="D631" s="112">
        <v>0</v>
      </c>
      <c r="E631" s="112">
        <v>8.2729995000000001E-2</v>
      </c>
      <c r="F631" s="112">
        <v>1.5810000000000001E-2</v>
      </c>
      <c r="G631" s="112">
        <v>0.56913000000000002</v>
      </c>
      <c r="H631" s="112">
        <v>8.4130003999999994E-2</v>
      </c>
      <c r="I631" s="112">
        <v>17.451612000000001</v>
      </c>
      <c r="J631" s="112">
        <v>1.5588082000000001</v>
      </c>
      <c r="K631" s="112">
        <v>26.741</v>
      </c>
      <c r="L631" s="112">
        <v>0</v>
      </c>
      <c r="M631" s="112">
        <v>0</v>
      </c>
      <c r="N631" s="112">
        <v>0</v>
      </c>
      <c r="O631" s="112">
        <v>0</v>
      </c>
      <c r="P631" s="112">
        <v>0</v>
      </c>
      <c r="Q631" s="112">
        <v>0</v>
      </c>
      <c r="R631" s="112">
        <v>0</v>
      </c>
      <c r="S631" s="112">
        <v>0</v>
      </c>
      <c r="T631" s="112">
        <v>0</v>
      </c>
      <c r="U631" s="112">
        <v>0</v>
      </c>
      <c r="V631" s="112">
        <v>0</v>
      </c>
      <c r="W631" s="112">
        <v>0</v>
      </c>
    </row>
    <row r="632" spans="1:23" hidden="1">
      <c r="A632" s="112" t="str">
        <v>3673.TW</v>
      </c>
      <c r="B632" s="112">
        <v>0.55000000000000004</v>
      </c>
      <c r="C632" s="112">
        <v>0.82799999999999996</v>
      </c>
      <c r="D632" s="112">
        <v>18.013698999999999</v>
      </c>
      <c r="E632" s="112">
        <v>5.5900000000000004E-3</v>
      </c>
      <c r="F632" s="112">
        <v>-2.5000000000000001E-4</v>
      </c>
      <c r="G632" s="112">
        <v>4.6989999999999997E-2</v>
      </c>
      <c r="H632" s="112">
        <v>-9.3900000000000008E-3</v>
      </c>
      <c r="I632" s="112">
        <v>71.727270000000004</v>
      </c>
      <c r="J632" s="112">
        <v>0.41066372000000001</v>
      </c>
      <c r="K632" s="112">
        <v>166.85300000000001</v>
      </c>
      <c r="L632" s="112">
        <v>0</v>
      </c>
      <c r="M632" s="112">
        <v>0</v>
      </c>
      <c r="N632" s="112">
        <v>0</v>
      </c>
      <c r="O632" s="112">
        <v>0</v>
      </c>
      <c r="P632" s="112">
        <v>0</v>
      </c>
      <c r="Q632" s="112">
        <v>0</v>
      </c>
      <c r="R632" s="112">
        <v>0</v>
      </c>
      <c r="S632" s="112">
        <v>0</v>
      </c>
      <c r="T632" s="112">
        <v>0</v>
      </c>
      <c r="U632" s="112">
        <v>0</v>
      </c>
      <c r="V632" s="112">
        <v>0</v>
      </c>
      <c r="W632" s="112">
        <v>0</v>
      </c>
    </row>
    <row r="633" spans="1:23" hidden="1">
      <c r="A633" s="112" t="str">
        <v>3679.TW</v>
      </c>
      <c r="B633" s="112">
        <v>13.4</v>
      </c>
      <c r="C633" s="112">
        <v>0.78700000000000003</v>
      </c>
      <c r="D633" s="112">
        <v>20.128021</v>
      </c>
      <c r="E633" s="112">
        <v>0.10709</v>
      </c>
      <c r="F633" s="112">
        <v>3.3770002E-2</v>
      </c>
      <c r="G633" s="112">
        <v>0.26101999999999997</v>
      </c>
      <c r="H633" s="112">
        <v>0.15670000000000001</v>
      </c>
      <c r="I633" s="112">
        <v>10.559702</v>
      </c>
      <c r="J633" s="112">
        <v>2.0043912000000002</v>
      </c>
      <c r="K633" s="112">
        <v>55.982999999999997</v>
      </c>
      <c r="L633" s="112">
        <v>0</v>
      </c>
      <c r="M633" s="112">
        <v>0</v>
      </c>
      <c r="N633" s="112">
        <v>0</v>
      </c>
      <c r="O633" s="112">
        <v>0</v>
      </c>
      <c r="P633" s="112">
        <v>0</v>
      </c>
      <c r="Q633" s="112">
        <v>0</v>
      </c>
      <c r="R633" s="112">
        <v>0</v>
      </c>
      <c r="S633" s="112">
        <v>0</v>
      </c>
      <c r="T633" s="112">
        <v>0</v>
      </c>
      <c r="U633" s="112">
        <v>0</v>
      </c>
      <c r="V633" s="112">
        <v>0</v>
      </c>
      <c r="W633" s="112">
        <v>0</v>
      </c>
    </row>
    <row r="634" spans="1:23" hidden="1">
      <c r="A634" s="112" t="str">
        <v>3686.TW</v>
      </c>
      <c r="B634" s="112">
        <v>-0.26</v>
      </c>
      <c r="C634" s="112">
        <v>1.448</v>
      </c>
      <c r="D634" s="112">
        <v>0</v>
      </c>
      <c r="E634" s="112">
        <v>-4.0799997999999997E-2</v>
      </c>
      <c r="F634" s="112">
        <v>-3.4860000000000002E-2</v>
      </c>
      <c r="G634" s="112">
        <v>-1.8960001000000001E-2</v>
      </c>
      <c r="H634" s="112">
        <v>-0.36370999999999998</v>
      </c>
      <c r="I634" s="112">
        <v>0</v>
      </c>
      <c r="J634" s="112">
        <v>2.2685335000000002</v>
      </c>
      <c r="K634" s="112">
        <v>0.53600000000000003</v>
      </c>
      <c r="L634" s="112">
        <v>0</v>
      </c>
      <c r="M634" s="112">
        <v>0</v>
      </c>
      <c r="N634" s="112">
        <v>0</v>
      </c>
      <c r="O634" s="112">
        <v>0</v>
      </c>
      <c r="P634" s="112">
        <v>0</v>
      </c>
      <c r="Q634" s="112">
        <v>0</v>
      </c>
      <c r="R634" s="112">
        <v>0</v>
      </c>
      <c r="S634" s="112">
        <v>0</v>
      </c>
      <c r="T634" s="112">
        <v>0</v>
      </c>
      <c r="U634" s="112">
        <v>0</v>
      </c>
      <c r="V634" s="112">
        <v>0</v>
      </c>
      <c r="W634" s="112">
        <v>0</v>
      </c>
    </row>
    <row r="635" spans="1:23" hidden="1">
      <c r="A635" s="112" t="str">
        <v>3694.TW</v>
      </c>
      <c r="B635" s="112">
        <v>2.35</v>
      </c>
      <c r="C635" s="112">
        <v>1.109</v>
      </c>
      <c r="D635" s="112">
        <v>0</v>
      </c>
      <c r="E635" s="112">
        <v>0.119720004</v>
      </c>
      <c r="F635" s="112">
        <v>3.5200000000000002E-2</v>
      </c>
      <c r="G635" s="112">
        <v>0.13277</v>
      </c>
      <c r="H635" s="112">
        <v>2.6819998000000001E-2</v>
      </c>
      <c r="I635" s="112">
        <v>23.489363000000001</v>
      </c>
      <c r="J635" s="112">
        <v>2.8547785000000001</v>
      </c>
      <c r="K635" s="112">
        <v>62.423000000000002</v>
      </c>
      <c r="L635" s="112">
        <v>0</v>
      </c>
      <c r="M635" s="112">
        <v>0</v>
      </c>
      <c r="N635" s="112">
        <v>0</v>
      </c>
      <c r="O635" s="112">
        <v>0</v>
      </c>
      <c r="P635" s="112">
        <v>0</v>
      </c>
      <c r="Q635" s="112">
        <v>0</v>
      </c>
      <c r="R635" s="112">
        <v>0</v>
      </c>
      <c r="S635" s="112">
        <v>0</v>
      </c>
      <c r="T635" s="112">
        <v>0</v>
      </c>
      <c r="U635" s="112">
        <v>0</v>
      </c>
      <c r="V635" s="112">
        <v>0</v>
      </c>
      <c r="W635" s="112">
        <v>0</v>
      </c>
    </row>
    <row r="636" spans="1:23" hidden="1">
      <c r="A636" s="112" t="str">
        <v>3701.TW</v>
      </c>
      <c r="B636" s="112">
        <v>1.51</v>
      </c>
      <c r="C636" s="112">
        <v>0.248</v>
      </c>
      <c r="D636" s="112">
        <v>0</v>
      </c>
      <c r="E636" s="112">
        <v>0.13703000000000001</v>
      </c>
      <c r="F636" s="112">
        <v>4.249E-2</v>
      </c>
      <c r="G636" s="112">
        <v>0.16164999999999999</v>
      </c>
      <c r="H636" s="112">
        <v>8.5569999999999993E-2</v>
      </c>
      <c r="I636" s="112">
        <v>37.814568000000001</v>
      </c>
      <c r="J636" s="112">
        <v>3.1552190000000002</v>
      </c>
      <c r="K636" s="112">
        <v>62.698999999999998</v>
      </c>
      <c r="L636" s="112">
        <v>0</v>
      </c>
      <c r="M636" s="112">
        <v>0</v>
      </c>
      <c r="N636" s="112">
        <v>0</v>
      </c>
      <c r="O636" s="112">
        <v>0</v>
      </c>
      <c r="P636" s="112">
        <v>0</v>
      </c>
      <c r="Q636" s="112">
        <v>0</v>
      </c>
      <c r="R636" s="112">
        <v>0</v>
      </c>
      <c r="S636" s="112">
        <v>0</v>
      </c>
      <c r="T636" s="112">
        <v>0</v>
      </c>
      <c r="U636" s="112">
        <v>0</v>
      </c>
      <c r="V636" s="112">
        <v>0</v>
      </c>
      <c r="W636" s="112">
        <v>0</v>
      </c>
    </row>
    <row r="637" spans="1:23" hidden="1">
      <c r="A637" s="112" t="str">
        <v>3702.TW</v>
      </c>
      <c r="B637" s="112">
        <v>5.34</v>
      </c>
      <c r="C637" s="112">
        <v>0.27400000000000002</v>
      </c>
      <c r="D637" s="112">
        <v>15.310345</v>
      </c>
      <c r="E637" s="112">
        <v>0.108780004</v>
      </c>
      <c r="F637" s="112">
        <v>2.3519999999999999E-2</v>
      </c>
      <c r="G637" s="112">
        <v>3.7449999999999997E-2</v>
      </c>
      <c r="H637" s="112">
        <v>1.788E-2</v>
      </c>
      <c r="I637" s="112">
        <v>16.629213</v>
      </c>
      <c r="J637" s="112">
        <v>1.6852334</v>
      </c>
      <c r="K637" s="112">
        <v>422.28399999999999</v>
      </c>
      <c r="L637" s="112">
        <v>0</v>
      </c>
      <c r="M637" s="112">
        <v>0</v>
      </c>
      <c r="N637" s="112">
        <v>0</v>
      </c>
      <c r="O637" s="112">
        <v>0</v>
      </c>
      <c r="P637" s="112">
        <v>0</v>
      </c>
      <c r="Q637" s="112">
        <v>0</v>
      </c>
      <c r="R637" s="112">
        <v>0</v>
      </c>
      <c r="S637" s="112">
        <v>0</v>
      </c>
      <c r="T637" s="112">
        <v>0</v>
      </c>
      <c r="U637" s="112">
        <v>0</v>
      </c>
      <c r="V637" s="112">
        <v>0</v>
      </c>
      <c r="W637" s="112">
        <v>0</v>
      </c>
    </row>
    <row r="638" spans="1:23" hidden="1">
      <c r="A638" s="112" t="str">
        <v>3703.TW</v>
      </c>
      <c r="B638" s="112">
        <v>1.94</v>
      </c>
      <c r="C638" s="112">
        <v>0.497</v>
      </c>
      <c r="D638" s="112">
        <v>11.913793</v>
      </c>
      <c r="E638" s="112">
        <v>4.4229999999999998E-2</v>
      </c>
      <c r="F638" s="112">
        <v>1.77E-2</v>
      </c>
      <c r="G638" s="112">
        <v>0.13969999999999999</v>
      </c>
      <c r="H638" s="112">
        <v>6.8110000000000004E-2</v>
      </c>
      <c r="I638" s="112">
        <v>17.809277000000002</v>
      </c>
      <c r="J638" s="112">
        <v>1.0398482</v>
      </c>
      <c r="K638" s="112">
        <v>37.18</v>
      </c>
      <c r="L638" s="112">
        <v>0</v>
      </c>
      <c r="M638" s="112">
        <v>0</v>
      </c>
      <c r="N638" s="112">
        <v>0</v>
      </c>
      <c r="O638" s="112">
        <v>0</v>
      </c>
      <c r="P638" s="112">
        <v>0</v>
      </c>
      <c r="Q638" s="112">
        <v>0</v>
      </c>
      <c r="R638" s="112">
        <v>0</v>
      </c>
      <c r="S638" s="112">
        <v>0</v>
      </c>
      <c r="T638" s="112">
        <v>0</v>
      </c>
      <c r="U638" s="112">
        <v>0</v>
      </c>
      <c r="V638" s="112">
        <v>0</v>
      </c>
      <c r="W638" s="112">
        <v>0</v>
      </c>
    </row>
    <row r="639" spans="1:23" hidden="1">
      <c r="A639" s="112" t="str">
        <v>3704.TW</v>
      </c>
      <c r="B639" s="112">
        <v>2.29</v>
      </c>
      <c r="C639" s="112">
        <v>1.1559999999999999</v>
      </c>
      <c r="D639" s="112">
        <v>8.613963</v>
      </c>
      <c r="E639" s="112">
        <v>0.12831001</v>
      </c>
      <c r="F639" s="112">
        <v>3.295E-2</v>
      </c>
      <c r="G639" s="112">
        <v>0.21984999999999999</v>
      </c>
      <c r="H639" s="112">
        <v>3.7199999999999997E-2</v>
      </c>
      <c r="I639" s="112">
        <v>18.318777000000001</v>
      </c>
      <c r="J639" s="112">
        <v>1.5459168999999999</v>
      </c>
      <c r="K639" s="112">
        <v>76.460999999999999</v>
      </c>
      <c r="L639" s="112">
        <v>0</v>
      </c>
      <c r="M639" s="112">
        <v>0</v>
      </c>
      <c r="N639" s="112">
        <v>0</v>
      </c>
      <c r="O639" s="112">
        <v>0</v>
      </c>
      <c r="P639" s="112">
        <v>0</v>
      </c>
      <c r="Q639" s="112">
        <v>0</v>
      </c>
      <c r="R639" s="112">
        <v>0</v>
      </c>
      <c r="S639" s="112">
        <v>0</v>
      </c>
      <c r="T639" s="112">
        <v>0</v>
      </c>
      <c r="U639" s="112">
        <v>0</v>
      </c>
      <c r="V639" s="112">
        <v>0</v>
      </c>
      <c r="W639" s="112">
        <v>0</v>
      </c>
    </row>
    <row r="640" spans="1:23" hidden="1">
      <c r="A640" s="112" t="str">
        <v>3705.TW</v>
      </c>
      <c r="B640" s="112">
        <v>3.46</v>
      </c>
      <c r="C640" s="112">
        <v>4.5999999999999999E-2</v>
      </c>
      <c r="D640" s="112">
        <v>0</v>
      </c>
      <c r="E640" s="112">
        <v>0.11156000000000001</v>
      </c>
      <c r="F640" s="112">
        <v>4.9730000000000003E-2</v>
      </c>
      <c r="G640" s="112">
        <v>0.42363998000000003</v>
      </c>
      <c r="H640" s="112">
        <v>0.14532999999999999</v>
      </c>
      <c r="I640" s="112">
        <v>15.433526000000001</v>
      </c>
      <c r="J640" s="112">
        <v>1.9371691</v>
      </c>
      <c r="K640" s="112">
        <v>26.385000000000002</v>
      </c>
      <c r="L640" s="112">
        <v>0</v>
      </c>
      <c r="M640" s="112">
        <v>0</v>
      </c>
      <c r="N640" s="112">
        <v>0</v>
      </c>
      <c r="O640" s="112">
        <v>0</v>
      </c>
      <c r="P640" s="112">
        <v>0</v>
      </c>
      <c r="Q640" s="112">
        <v>0</v>
      </c>
      <c r="R640" s="112">
        <v>0</v>
      </c>
      <c r="S640" s="112">
        <v>0</v>
      </c>
      <c r="T640" s="112">
        <v>0</v>
      </c>
      <c r="U640" s="112">
        <v>0</v>
      </c>
      <c r="V640" s="112">
        <v>0</v>
      </c>
      <c r="W640" s="112">
        <v>0</v>
      </c>
    </row>
    <row r="641" spans="1:23" hidden="1">
      <c r="A641" s="112" t="str">
        <v>3706.TW</v>
      </c>
      <c r="B641" s="112">
        <v>1.91</v>
      </c>
      <c r="C641" s="112">
        <v>0</v>
      </c>
      <c r="D641" s="112">
        <v>25.718084000000001</v>
      </c>
      <c r="E641" s="112">
        <v>3.9359999999999999E-2</v>
      </c>
      <c r="F641" s="112">
        <v>1.8000001E-3</v>
      </c>
      <c r="G641" s="112">
        <v>0.12955</v>
      </c>
      <c r="H641" s="112">
        <v>5.7000000000000002E-3</v>
      </c>
      <c r="I641" s="112">
        <v>25.314136999999999</v>
      </c>
      <c r="J641" s="112">
        <v>0.98528694999999999</v>
      </c>
      <c r="K641" s="112">
        <v>30.126000000000001</v>
      </c>
      <c r="L641" s="112">
        <v>0</v>
      </c>
      <c r="M641" s="112">
        <v>0</v>
      </c>
      <c r="N641" s="112">
        <v>0</v>
      </c>
      <c r="O641" s="112">
        <v>0</v>
      </c>
      <c r="P641" s="112">
        <v>0</v>
      </c>
      <c r="Q641" s="112">
        <v>0</v>
      </c>
      <c r="R641" s="112">
        <v>0</v>
      </c>
      <c r="S641" s="112">
        <v>0</v>
      </c>
      <c r="T641" s="112">
        <v>0</v>
      </c>
      <c r="U641" s="112">
        <v>0</v>
      </c>
      <c r="V641" s="112">
        <v>0</v>
      </c>
      <c r="W641" s="112">
        <v>0</v>
      </c>
    </row>
    <row r="642" spans="1:23" hidden="1">
      <c r="A642" s="112" t="str">
        <v>3708.TW</v>
      </c>
      <c r="B642" s="112">
        <v>11.53</v>
      </c>
      <c r="C642" s="112">
        <v>0.75800000000000001</v>
      </c>
      <c r="D642" s="112">
        <v>26.725838</v>
      </c>
      <c r="E642" s="112">
        <v>0.15434</v>
      </c>
      <c r="F642" s="112">
        <v>1.035E-2</v>
      </c>
      <c r="G642" s="112">
        <v>0.18293999999999999</v>
      </c>
      <c r="H642" s="112">
        <v>3.338E-2</v>
      </c>
      <c r="I642" s="112">
        <v>11.751951999999999</v>
      </c>
      <c r="J642" s="112">
        <v>1.801215</v>
      </c>
      <c r="K642" s="112">
        <v>74.75</v>
      </c>
      <c r="L642" s="112">
        <v>0</v>
      </c>
      <c r="M642" s="112">
        <v>0</v>
      </c>
      <c r="N642" s="112">
        <v>0</v>
      </c>
      <c r="O642" s="112">
        <v>0</v>
      </c>
      <c r="P642" s="112">
        <v>0</v>
      </c>
      <c r="Q642" s="112">
        <v>0</v>
      </c>
      <c r="R642" s="112">
        <v>0</v>
      </c>
      <c r="S642" s="112">
        <v>0</v>
      </c>
      <c r="T642" s="112">
        <v>0</v>
      </c>
      <c r="U642" s="112">
        <v>0</v>
      </c>
      <c r="V642" s="112">
        <v>0</v>
      </c>
      <c r="W642" s="112">
        <v>0</v>
      </c>
    </row>
    <row r="643" spans="1:23" hidden="1">
      <c r="A643" s="112" t="str">
        <v>3711.TW</v>
      </c>
      <c r="B643" s="112">
        <v>8.0299999999999994</v>
      </c>
      <c r="C643" s="112">
        <v>1.093</v>
      </c>
      <c r="D643" s="112">
        <v>11.217510000000001</v>
      </c>
      <c r="E643" s="112">
        <v>0.111049995</v>
      </c>
      <c r="F643" s="112">
        <v>3.6989998000000003E-2</v>
      </c>
      <c r="G643" s="112">
        <v>0.15978000000000001</v>
      </c>
      <c r="H643" s="112">
        <v>5.6660000000000002E-2</v>
      </c>
      <c r="I643" s="112">
        <v>20.423411999999999</v>
      </c>
      <c r="J643" s="112">
        <v>2.4346793</v>
      </c>
      <c r="K643" s="112">
        <v>135.71600000000001</v>
      </c>
      <c r="L643" s="112">
        <v>0</v>
      </c>
      <c r="M643" s="112">
        <v>0</v>
      </c>
      <c r="N643" s="112">
        <v>0</v>
      </c>
      <c r="O643" s="112">
        <v>0</v>
      </c>
      <c r="P643" s="112">
        <v>0</v>
      </c>
      <c r="Q643" s="112">
        <v>0</v>
      </c>
      <c r="R643" s="112">
        <v>0</v>
      </c>
      <c r="S643" s="112">
        <v>0</v>
      </c>
      <c r="T643" s="112">
        <v>0</v>
      </c>
      <c r="U643" s="112">
        <v>0</v>
      </c>
      <c r="V643" s="112">
        <v>0</v>
      </c>
      <c r="W643" s="112">
        <v>0</v>
      </c>
    </row>
    <row r="644" spans="1:23" hidden="1">
      <c r="A644" s="112" t="str">
        <v>3712.TW</v>
      </c>
      <c r="B644" s="112">
        <v>3.07</v>
      </c>
      <c r="C644" s="112">
        <v>1.2649999999999999</v>
      </c>
      <c r="D644" s="112">
        <v>0</v>
      </c>
      <c r="E644" s="112">
        <v>3.8870000000000002E-2</v>
      </c>
      <c r="F644" s="112">
        <v>1.171E-2</v>
      </c>
      <c r="G644" s="112">
        <v>0.12881999999999999</v>
      </c>
      <c r="H644" s="112">
        <v>6.3109999999999999E-2</v>
      </c>
      <c r="I644" s="112">
        <v>16.319217999999999</v>
      </c>
      <c r="J644" s="112">
        <v>1.5750259</v>
      </c>
      <c r="K644" s="112">
        <v>57.332000000000001</v>
      </c>
      <c r="L644" s="112">
        <v>0</v>
      </c>
      <c r="M644" s="112">
        <v>0</v>
      </c>
      <c r="N644" s="112">
        <v>0</v>
      </c>
      <c r="O644" s="112">
        <v>0</v>
      </c>
      <c r="P644" s="112">
        <v>0</v>
      </c>
      <c r="Q644" s="112">
        <v>0</v>
      </c>
      <c r="R644" s="112">
        <v>0</v>
      </c>
      <c r="S644" s="112">
        <v>0</v>
      </c>
      <c r="T644" s="112">
        <v>0</v>
      </c>
      <c r="U644" s="112">
        <v>0</v>
      </c>
      <c r="V644" s="112">
        <v>0</v>
      </c>
      <c r="W644" s="112">
        <v>0</v>
      </c>
    </row>
    <row r="645" spans="1:23" hidden="1">
      <c r="A645" s="112" t="str">
        <v>3714.TW</v>
      </c>
      <c r="B645" s="112">
        <v>-7.99</v>
      </c>
      <c r="C645" s="112">
        <v>1.0669999999999999</v>
      </c>
      <c r="D645" s="112">
        <v>-605.00005999999996</v>
      </c>
      <c r="E645" s="112">
        <v>-0.12567</v>
      </c>
      <c r="F645" s="112">
        <v>-2.9509998999999999E-2</v>
      </c>
      <c r="G645" s="112">
        <v>8.4230005999999996E-2</v>
      </c>
      <c r="H645" s="112">
        <v>-9.3450000000000005E-2</v>
      </c>
      <c r="I645" s="112">
        <v>0</v>
      </c>
      <c r="J645" s="112">
        <v>0.7801922</v>
      </c>
      <c r="K645" s="112">
        <v>30.812999999999999</v>
      </c>
      <c r="L645" s="112">
        <v>0</v>
      </c>
      <c r="M645" s="112">
        <v>0</v>
      </c>
      <c r="N645" s="112">
        <v>0</v>
      </c>
      <c r="O645" s="112">
        <v>0</v>
      </c>
      <c r="P645" s="112">
        <v>0</v>
      </c>
      <c r="Q645" s="112">
        <v>0</v>
      </c>
      <c r="R645" s="112">
        <v>0</v>
      </c>
      <c r="S645" s="112">
        <v>0</v>
      </c>
      <c r="T645" s="112">
        <v>0</v>
      </c>
      <c r="U645" s="112">
        <v>0</v>
      </c>
      <c r="V645" s="112">
        <v>0</v>
      </c>
      <c r="W645" s="112">
        <v>0</v>
      </c>
    </row>
    <row r="646" spans="1:23" hidden="1">
      <c r="A646" s="112" t="str">
        <v>3715.TW</v>
      </c>
      <c r="B646" s="112">
        <v>4.29</v>
      </c>
      <c r="C646" s="112">
        <v>0</v>
      </c>
      <c r="D646" s="112">
        <v>12.7530365</v>
      </c>
      <c r="E646" s="112">
        <v>0.12894</v>
      </c>
      <c r="F646" s="112">
        <v>4.0849999999999997E-2</v>
      </c>
      <c r="G646" s="112">
        <v>0.23451</v>
      </c>
      <c r="H646" s="112">
        <v>6.1279997000000003E-2</v>
      </c>
      <c r="I646" s="112">
        <v>14.685314999999999</v>
      </c>
      <c r="J646" s="112">
        <v>2.6009411999999998</v>
      </c>
      <c r="K646" s="112">
        <v>54.670999999999999</v>
      </c>
      <c r="L646" s="112">
        <v>0</v>
      </c>
      <c r="M646" s="112">
        <v>0</v>
      </c>
      <c r="N646" s="112">
        <v>0</v>
      </c>
      <c r="O646" s="112">
        <v>0</v>
      </c>
      <c r="P646" s="112">
        <v>0</v>
      </c>
      <c r="Q646" s="112">
        <v>0</v>
      </c>
      <c r="R646" s="112">
        <v>0</v>
      </c>
      <c r="S646" s="112">
        <v>0</v>
      </c>
      <c r="T646" s="112">
        <v>0</v>
      </c>
      <c r="U646" s="112">
        <v>0</v>
      </c>
      <c r="V646" s="112">
        <v>0</v>
      </c>
      <c r="W646" s="112">
        <v>0</v>
      </c>
    </row>
    <row r="647" spans="1:23" hidden="1">
      <c r="A647" s="112" t="str">
        <v>4104.TW</v>
      </c>
      <c r="B647" s="112">
        <v>4.68</v>
      </c>
      <c r="C647" s="112">
        <v>0.10299999999999999</v>
      </c>
      <c r="D647" s="112">
        <v>0</v>
      </c>
      <c r="E647" s="112">
        <v>8.7019995000000003E-2</v>
      </c>
      <c r="F647" s="112">
        <v>2.5420000000000002E-2</v>
      </c>
      <c r="G647" s="112">
        <v>0.20280000000000001</v>
      </c>
      <c r="H647" s="112">
        <v>8.8999993999999999E-2</v>
      </c>
      <c r="I647" s="112">
        <v>19.273503999999999</v>
      </c>
      <c r="J647" s="112">
        <v>1.6296885000000001</v>
      </c>
      <c r="K647" s="112">
        <v>52.908000000000001</v>
      </c>
      <c r="L647" s="112">
        <v>0</v>
      </c>
      <c r="M647" s="112">
        <v>0</v>
      </c>
      <c r="N647" s="112">
        <v>0</v>
      </c>
      <c r="O647" s="112">
        <v>0</v>
      </c>
      <c r="P647" s="112">
        <v>0</v>
      </c>
      <c r="Q647" s="112">
        <v>0</v>
      </c>
      <c r="R647" s="112">
        <v>0</v>
      </c>
      <c r="S647" s="112">
        <v>0</v>
      </c>
      <c r="T647" s="112">
        <v>0</v>
      </c>
      <c r="U647" s="112">
        <v>0</v>
      </c>
      <c r="V647" s="112">
        <v>0</v>
      </c>
      <c r="W647" s="112">
        <v>0</v>
      </c>
    </row>
    <row r="648" spans="1:23" hidden="1">
      <c r="A648" s="112" t="str">
        <v>4106.TW</v>
      </c>
      <c r="B648" s="112">
        <v>1.39</v>
      </c>
      <c r="C648" s="112">
        <v>0</v>
      </c>
      <c r="D648" s="112">
        <v>17.6875</v>
      </c>
      <c r="E648" s="112">
        <v>6.1290003000000003E-2</v>
      </c>
      <c r="F648" s="112">
        <v>3.6150000000000002E-2</v>
      </c>
      <c r="G648" s="112">
        <v>0.43230000000000002</v>
      </c>
      <c r="H648" s="112">
        <v>7.5329999999999994E-2</v>
      </c>
      <c r="I648" s="112">
        <v>20.359712999999999</v>
      </c>
      <c r="J648" s="112">
        <v>1.2145923000000001</v>
      </c>
      <c r="K648" s="112">
        <v>25.797000000000001</v>
      </c>
      <c r="L648" s="112">
        <v>0</v>
      </c>
      <c r="M648" s="112">
        <v>0</v>
      </c>
      <c r="N648" s="112">
        <v>0</v>
      </c>
      <c r="O648" s="112">
        <v>0</v>
      </c>
      <c r="P648" s="112">
        <v>0</v>
      </c>
      <c r="Q648" s="112">
        <v>0</v>
      </c>
      <c r="R648" s="112">
        <v>0</v>
      </c>
      <c r="S648" s="112">
        <v>0</v>
      </c>
      <c r="T648" s="112">
        <v>0</v>
      </c>
      <c r="U648" s="112">
        <v>0</v>
      </c>
      <c r="V648" s="112">
        <v>0</v>
      </c>
      <c r="W648" s="112">
        <v>0</v>
      </c>
    </row>
    <row r="649" spans="1:23" hidden="1">
      <c r="A649" s="112" t="str">
        <v>4108.TW</v>
      </c>
      <c r="B649" s="112">
        <v>-0.34</v>
      </c>
      <c r="C649" s="112">
        <v>1.0069999999999999</v>
      </c>
      <c r="D649" s="112">
        <v>0</v>
      </c>
      <c r="E649" s="112">
        <v>-3.261E-2</v>
      </c>
      <c r="F649" s="112">
        <v>-3.2259999999999997E-2</v>
      </c>
      <c r="G649" s="112">
        <v>0.41629000999999999</v>
      </c>
      <c r="H649" s="112">
        <v>-0.90654999999999997</v>
      </c>
      <c r="I649" s="112">
        <v>0</v>
      </c>
      <c r="J649" s="112">
        <v>2.0303</v>
      </c>
      <c r="K649" s="112">
        <v>0.81799999999999995</v>
      </c>
      <c r="L649" s="112">
        <v>0</v>
      </c>
      <c r="M649" s="112">
        <v>0</v>
      </c>
      <c r="N649" s="112">
        <v>0</v>
      </c>
      <c r="O649" s="112">
        <v>0</v>
      </c>
      <c r="P649" s="112">
        <v>0</v>
      </c>
      <c r="Q649" s="112">
        <v>0</v>
      </c>
      <c r="R649" s="112">
        <v>0</v>
      </c>
      <c r="S649" s="112">
        <v>0</v>
      </c>
      <c r="T649" s="112">
        <v>0</v>
      </c>
      <c r="U649" s="112">
        <v>0</v>
      </c>
      <c r="V649" s="112">
        <v>0</v>
      </c>
      <c r="W649" s="112">
        <v>0</v>
      </c>
    </row>
    <row r="650" spans="1:23" hidden="1">
      <c r="A650" s="112" t="str">
        <v>4119.TW</v>
      </c>
      <c r="B650" s="112">
        <v>2.4700000000000002</v>
      </c>
      <c r="C650" s="112">
        <v>-0.156</v>
      </c>
      <c r="D650" s="112">
        <v>16.429839999999999</v>
      </c>
      <c r="E650" s="112">
        <v>6.7530000000000007E-2</v>
      </c>
      <c r="F650" s="112">
        <v>1.72E-2</v>
      </c>
      <c r="G650" s="112">
        <v>0.29093000000000002</v>
      </c>
      <c r="H650" s="112">
        <v>3.0580000999999999E-2</v>
      </c>
      <c r="I650" s="112">
        <v>37.449390000000001</v>
      </c>
      <c r="J650" s="112">
        <v>2.1675960000000001</v>
      </c>
      <c r="K650" s="112">
        <v>11.016</v>
      </c>
      <c r="L650" s="112">
        <v>0</v>
      </c>
      <c r="M650" s="112">
        <v>0</v>
      </c>
      <c r="N650" s="112">
        <v>0</v>
      </c>
      <c r="O650" s="112">
        <v>0</v>
      </c>
      <c r="P650" s="112">
        <v>0</v>
      </c>
      <c r="Q650" s="112">
        <v>0</v>
      </c>
      <c r="R650" s="112">
        <v>0</v>
      </c>
      <c r="S650" s="112">
        <v>0</v>
      </c>
      <c r="T650" s="112">
        <v>0</v>
      </c>
      <c r="U650" s="112">
        <v>0</v>
      </c>
      <c r="V650" s="112">
        <v>0</v>
      </c>
      <c r="W650" s="112">
        <v>0</v>
      </c>
    </row>
    <row r="651" spans="1:23" hidden="1">
      <c r="A651" s="112" t="str">
        <v>4133.TW</v>
      </c>
      <c r="B651" s="112">
        <v>0.98</v>
      </c>
      <c r="C651" s="112">
        <v>0.41299999999999998</v>
      </c>
      <c r="D651" s="112">
        <v>26.229507000000002</v>
      </c>
      <c r="E651" s="112">
        <v>3.388E-2</v>
      </c>
      <c r="F651" s="112">
        <v>2.1600000000000001E-2</v>
      </c>
      <c r="G651" s="112">
        <v>0.45521</v>
      </c>
      <c r="H651" s="112">
        <v>0.14706</v>
      </c>
      <c r="I651" s="112">
        <v>32.653060000000004</v>
      </c>
      <c r="J651" s="112">
        <v>1.5063785000000001</v>
      </c>
      <c r="K651" s="112">
        <v>6.3090000000000002</v>
      </c>
      <c r="L651" s="112">
        <v>0</v>
      </c>
      <c r="M651" s="112">
        <v>0</v>
      </c>
      <c r="N651" s="112">
        <v>0</v>
      </c>
      <c r="O651" s="112">
        <v>0</v>
      </c>
      <c r="P651" s="112">
        <v>0</v>
      </c>
      <c r="Q651" s="112">
        <v>0</v>
      </c>
      <c r="R651" s="112">
        <v>0</v>
      </c>
      <c r="S651" s="112">
        <v>0</v>
      </c>
      <c r="T651" s="112">
        <v>0</v>
      </c>
      <c r="U651" s="112">
        <v>0</v>
      </c>
      <c r="V651" s="112">
        <v>0</v>
      </c>
      <c r="W651" s="112">
        <v>0</v>
      </c>
    </row>
    <row r="652" spans="1:23" hidden="1">
      <c r="A652" s="112" t="str">
        <v>4137.TW</v>
      </c>
      <c r="B652" s="112">
        <v>8.85</v>
      </c>
      <c r="C652" s="112">
        <v>0</v>
      </c>
      <c r="D652" s="112">
        <v>11.09652</v>
      </c>
      <c r="E652" s="112">
        <v>0.13599</v>
      </c>
      <c r="F652" s="112">
        <v>7.8340000000000007E-2</v>
      </c>
      <c r="G652" s="112">
        <v>0.83565</v>
      </c>
      <c r="H652" s="112">
        <v>0.21125999000000001</v>
      </c>
      <c r="I652" s="112">
        <v>19.096045</v>
      </c>
      <c r="J652" s="112">
        <v>2.498891</v>
      </c>
      <c r="K652" s="112">
        <v>57.735999999999997</v>
      </c>
      <c r="L652" s="112">
        <v>0</v>
      </c>
      <c r="M652" s="112">
        <v>0</v>
      </c>
      <c r="N652" s="112">
        <v>0</v>
      </c>
      <c r="O652" s="112">
        <v>0</v>
      </c>
      <c r="P652" s="112">
        <v>0</v>
      </c>
      <c r="Q652" s="112">
        <v>0</v>
      </c>
      <c r="R652" s="112">
        <v>0</v>
      </c>
      <c r="S652" s="112">
        <v>0</v>
      </c>
      <c r="T652" s="112">
        <v>0</v>
      </c>
      <c r="U652" s="112">
        <v>0</v>
      </c>
      <c r="V652" s="112">
        <v>0</v>
      </c>
      <c r="W652" s="112">
        <v>0</v>
      </c>
    </row>
    <row r="653" spans="1:23" hidden="1">
      <c r="A653" s="112" t="str">
        <v>4142.TW</v>
      </c>
      <c r="B653" s="112">
        <v>-1.37</v>
      </c>
      <c r="C653" s="112">
        <v>0</v>
      </c>
      <c r="D653" s="112">
        <v>8.2100589999999993</v>
      </c>
      <c r="E653" s="112">
        <v>-0.11803000399999999</v>
      </c>
      <c r="F653" s="112">
        <v>-4.4560000000000002E-2</v>
      </c>
      <c r="G653" s="112">
        <v>0.24138999999999999</v>
      </c>
      <c r="H653" s="112">
        <v>-4.4527299999999999</v>
      </c>
      <c r="I653" s="112">
        <v>0</v>
      </c>
      <c r="J653" s="112">
        <v>2.1872783</v>
      </c>
      <c r="K653" s="112">
        <v>3.9460000000000002</v>
      </c>
      <c r="L653" s="112">
        <v>0</v>
      </c>
      <c r="M653" s="112">
        <v>0</v>
      </c>
      <c r="N653" s="112">
        <v>0</v>
      </c>
      <c r="O653" s="112">
        <v>0</v>
      </c>
      <c r="P653" s="112">
        <v>0</v>
      </c>
      <c r="Q653" s="112">
        <v>0</v>
      </c>
      <c r="R653" s="112">
        <v>0</v>
      </c>
      <c r="S653" s="112">
        <v>0</v>
      </c>
      <c r="T653" s="112">
        <v>0</v>
      </c>
      <c r="U653" s="112">
        <v>0</v>
      </c>
      <c r="V653" s="112">
        <v>0</v>
      </c>
      <c r="W653" s="112">
        <v>0</v>
      </c>
    </row>
    <row r="654" spans="1:23" hidden="1">
      <c r="A654" s="112" t="str">
        <v>4148.TW</v>
      </c>
      <c r="B654" s="112">
        <v>1.84</v>
      </c>
      <c r="C654" s="112">
        <v>0.90100000000000002</v>
      </c>
      <c r="D654" s="112">
        <v>9.8619330000000005</v>
      </c>
      <c r="E654" s="112">
        <v>6.6689999999999999E-2</v>
      </c>
      <c r="F654" s="112">
        <v>3.049E-2</v>
      </c>
      <c r="G654" s="112">
        <v>0.20802000000000001</v>
      </c>
      <c r="H654" s="112">
        <v>6.8210000000000007E-2</v>
      </c>
      <c r="I654" s="112">
        <v>27.173912000000001</v>
      </c>
      <c r="J654" s="112">
        <v>1.4202527</v>
      </c>
      <c r="K654" s="112">
        <v>44.142000000000003</v>
      </c>
      <c r="L654" s="112">
        <v>0</v>
      </c>
      <c r="M654" s="112">
        <v>0</v>
      </c>
      <c r="N654" s="112">
        <v>0</v>
      </c>
      <c r="O654" s="112">
        <v>0</v>
      </c>
      <c r="P654" s="112">
        <v>0</v>
      </c>
      <c r="Q654" s="112">
        <v>0</v>
      </c>
      <c r="R654" s="112">
        <v>0</v>
      </c>
      <c r="S654" s="112">
        <v>0</v>
      </c>
      <c r="T654" s="112">
        <v>0</v>
      </c>
      <c r="U654" s="112">
        <v>0</v>
      </c>
      <c r="V654" s="112">
        <v>0</v>
      </c>
      <c r="W654" s="112">
        <v>0</v>
      </c>
    </row>
    <row r="655" spans="1:23" hidden="1">
      <c r="A655" s="112" t="str">
        <v>4155.TW</v>
      </c>
      <c r="B655" s="112">
        <v>0.11</v>
      </c>
      <c r="C655" s="112">
        <v>0.32900000000000001</v>
      </c>
      <c r="D655" s="112">
        <v>0</v>
      </c>
      <c r="E655" s="112">
        <v>-7.5000000000000002E-4</v>
      </c>
      <c r="F655" s="112">
        <v>-2.4599999999999999E-3</v>
      </c>
      <c r="G655" s="112">
        <v>0.16517000000000001</v>
      </c>
      <c r="H655" s="112">
        <v>-4.7649999999999998E-2</v>
      </c>
      <c r="I655" s="112">
        <v>234.54545999999999</v>
      </c>
      <c r="J655" s="112">
        <v>1.5683889</v>
      </c>
      <c r="K655" s="112">
        <v>9.2949999999999999</v>
      </c>
      <c r="L655" s="112">
        <v>0</v>
      </c>
      <c r="M655" s="112">
        <v>0</v>
      </c>
      <c r="N655" s="112">
        <v>0</v>
      </c>
      <c r="O655" s="112">
        <v>0</v>
      </c>
      <c r="P655" s="112">
        <v>0</v>
      </c>
      <c r="Q655" s="112">
        <v>0</v>
      </c>
      <c r="R655" s="112">
        <v>0</v>
      </c>
      <c r="S655" s="112">
        <v>0</v>
      </c>
      <c r="T655" s="112">
        <v>0</v>
      </c>
      <c r="U655" s="112">
        <v>0</v>
      </c>
      <c r="V655" s="112">
        <v>0</v>
      </c>
      <c r="W655" s="112">
        <v>0</v>
      </c>
    </row>
    <row r="656" spans="1:23" hidden="1">
      <c r="A656" s="112" t="str">
        <v>4164.TW</v>
      </c>
      <c r="B656" s="112">
        <v>1.85</v>
      </c>
      <c r="C656" s="112">
        <v>0</v>
      </c>
      <c r="D656" s="112">
        <v>14.741142999999999</v>
      </c>
      <c r="E656" s="112">
        <v>5.3350000000000002E-2</v>
      </c>
      <c r="F656" s="112">
        <v>2.3820000000000001E-2</v>
      </c>
      <c r="G656" s="112">
        <v>0.26369999999999999</v>
      </c>
      <c r="H656" s="112">
        <v>3.0949999999999998E-2</v>
      </c>
      <c r="I656" s="112">
        <v>29.243241999999999</v>
      </c>
      <c r="J656" s="112">
        <v>1.9884588000000001</v>
      </c>
      <c r="K656" s="112">
        <v>20.678000000000001</v>
      </c>
      <c r="L656" s="112">
        <v>0</v>
      </c>
      <c r="M656" s="112">
        <v>0</v>
      </c>
      <c r="N656" s="112">
        <v>0</v>
      </c>
      <c r="O656" s="112">
        <v>0</v>
      </c>
      <c r="P656" s="112">
        <v>0</v>
      </c>
      <c r="Q656" s="112">
        <v>0</v>
      </c>
      <c r="R656" s="112">
        <v>0</v>
      </c>
      <c r="S656" s="112">
        <v>0</v>
      </c>
      <c r="T656" s="112">
        <v>0</v>
      </c>
      <c r="U656" s="112">
        <v>0</v>
      </c>
      <c r="V656" s="112">
        <v>0</v>
      </c>
      <c r="W656" s="112">
        <v>0</v>
      </c>
    </row>
    <row r="657" spans="1:23" hidden="1">
      <c r="A657" s="112" t="str">
        <v>4190.TW</v>
      </c>
      <c r="B657" s="112">
        <v>-1.62</v>
      </c>
      <c r="C657" s="112">
        <v>0.5</v>
      </c>
      <c r="D657" s="112">
        <v>35.444443</v>
      </c>
      <c r="E657" s="112">
        <v>-4.7629999999999999E-2</v>
      </c>
      <c r="F657" s="112">
        <v>-4.7600000000000003E-3</v>
      </c>
      <c r="G657" s="112">
        <v>0.66308</v>
      </c>
      <c r="H657" s="112">
        <v>-0.12279</v>
      </c>
      <c r="I657" s="112">
        <v>0</v>
      </c>
      <c r="J657" s="112">
        <v>1.5001409999999999</v>
      </c>
      <c r="K657" s="112">
        <v>45.884</v>
      </c>
      <c r="L657" s="112">
        <v>0</v>
      </c>
      <c r="M657" s="112">
        <v>0</v>
      </c>
      <c r="N657" s="112">
        <v>0</v>
      </c>
      <c r="O657" s="112">
        <v>0</v>
      </c>
      <c r="P657" s="112">
        <v>0</v>
      </c>
      <c r="Q657" s="112">
        <v>0</v>
      </c>
      <c r="R657" s="112">
        <v>0</v>
      </c>
      <c r="S657" s="112">
        <v>0</v>
      </c>
      <c r="T657" s="112">
        <v>0</v>
      </c>
      <c r="U657" s="112">
        <v>0</v>
      </c>
      <c r="V657" s="112">
        <v>0</v>
      </c>
      <c r="W657" s="112">
        <v>0</v>
      </c>
    </row>
    <row r="658" spans="1:23" hidden="1">
      <c r="A658" s="112" t="str">
        <v>4306.TW</v>
      </c>
      <c r="B658" s="112">
        <v>1.37</v>
      </c>
      <c r="C658" s="112">
        <v>0.66200000000000003</v>
      </c>
      <c r="D658" s="112">
        <v>0</v>
      </c>
      <c r="E658" s="112">
        <v>6.9759995000000005E-2</v>
      </c>
      <c r="F658" s="112">
        <v>1.3860000000000001E-2</v>
      </c>
      <c r="G658" s="112">
        <v>0.16472999999999999</v>
      </c>
      <c r="H658" s="112">
        <v>4.9250003000000001E-2</v>
      </c>
      <c r="I658" s="112">
        <v>14.708029</v>
      </c>
      <c r="J658" s="112">
        <v>1.0594110000000001</v>
      </c>
      <c r="K658" s="112">
        <v>21.376000000000001</v>
      </c>
      <c r="L658" s="112">
        <v>0</v>
      </c>
      <c r="M658" s="112">
        <v>0</v>
      </c>
      <c r="N658" s="112">
        <v>0</v>
      </c>
      <c r="O658" s="112">
        <v>0</v>
      </c>
      <c r="P658" s="112">
        <v>0</v>
      </c>
      <c r="Q658" s="112">
        <v>0</v>
      </c>
      <c r="R658" s="112">
        <v>0</v>
      </c>
      <c r="S658" s="112">
        <v>0</v>
      </c>
      <c r="T658" s="112">
        <v>0</v>
      </c>
      <c r="U658" s="112">
        <v>0</v>
      </c>
      <c r="V658" s="112">
        <v>0</v>
      </c>
      <c r="W658" s="112">
        <v>0</v>
      </c>
    </row>
    <row r="659" spans="1:23" hidden="1">
      <c r="A659" s="112" t="str">
        <v>4414.TW</v>
      </c>
      <c r="B659" s="112">
        <v>-0.18</v>
      </c>
      <c r="C659" s="112">
        <v>0.70299999999999996</v>
      </c>
      <c r="D659" s="112">
        <v>1.7074468</v>
      </c>
      <c r="E659" s="112">
        <v>-0.12701999999999999</v>
      </c>
      <c r="F659" s="112">
        <v>-9.4999999999999998E-3</v>
      </c>
      <c r="G659" s="112">
        <v>0.16410999000000001</v>
      </c>
      <c r="H659" s="112">
        <v>7.1209999999999996E-2</v>
      </c>
      <c r="I659" s="112">
        <v>0</v>
      </c>
      <c r="J659" s="112">
        <v>0.73539524999999994</v>
      </c>
      <c r="K659" s="112">
        <v>16.172999999999998</v>
      </c>
      <c r="L659" s="112">
        <v>0</v>
      </c>
      <c r="M659" s="112">
        <v>0</v>
      </c>
      <c r="N659" s="112">
        <v>0</v>
      </c>
      <c r="O659" s="112">
        <v>0</v>
      </c>
      <c r="P659" s="112">
        <v>0</v>
      </c>
      <c r="Q659" s="112">
        <v>0</v>
      </c>
      <c r="R659" s="112">
        <v>0</v>
      </c>
      <c r="S659" s="112">
        <v>0</v>
      </c>
      <c r="T659" s="112">
        <v>0</v>
      </c>
      <c r="U659" s="112">
        <v>0</v>
      </c>
      <c r="V659" s="112">
        <v>0</v>
      </c>
      <c r="W659" s="112">
        <v>0</v>
      </c>
    </row>
    <row r="660" spans="1:23" hidden="1">
      <c r="A660" s="112" t="str">
        <v>4426.TW</v>
      </c>
      <c r="B660" s="112">
        <v>-0.3</v>
      </c>
      <c r="C660" s="112">
        <v>0</v>
      </c>
      <c r="D660" s="112">
        <v>0</v>
      </c>
      <c r="E660" s="112">
        <v>-1.9279999999999999E-2</v>
      </c>
      <c r="F660" s="112">
        <v>-1.0959999999999999E-2</v>
      </c>
      <c r="G660" s="112">
        <v>0.13982000999999999</v>
      </c>
      <c r="H660" s="112">
        <v>-0.12142</v>
      </c>
      <c r="I660" s="112">
        <v>0</v>
      </c>
      <c r="J660" s="112">
        <v>1.1042546</v>
      </c>
      <c r="K660" s="112">
        <v>7.4829999999999997</v>
      </c>
      <c r="L660" s="112">
        <v>0</v>
      </c>
      <c r="M660" s="112">
        <v>0</v>
      </c>
      <c r="N660" s="112">
        <v>0</v>
      </c>
      <c r="O660" s="112">
        <v>0</v>
      </c>
      <c r="P660" s="112">
        <v>0</v>
      </c>
      <c r="Q660" s="112">
        <v>0</v>
      </c>
      <c r="R660" s="112">
        <v>0</v>
      </c>
      <c r="S660" s="112">
        <v>0</v>
      </c>
      <c r="T660" s="112">
        <v>0</v>
      </c>
      <c r="U660" s="112">
        <v>0</v>
      </c>
      <c r="V660" s="112">
        <v>0</v>
      </c>
      <c r="W660" s="112">
        <v>0</v>
      </c>
    </row>
    <row r="661" spans="1:23" hidden="1">
      <c r="A661" s="112" t="str">
        <v>4438.TW</v>
      </c>
      <c r="B661" s="112">
        <v>5.92</v>
      </c>
      <c r="C661" s="112">
        <v>0.34499999999999997</v>
      </c>
      <c r="D661" s="112">
        <v>9.5708160000000007</v>
      </c>
      <c r="E661" s="112">
        <v>9.1770000000000004E-2</v>
      </c>
      <c r="F661" s="112">
        <v>3.5799999999999998E-2</v>
      </c>
      <c r="G661" s="112">
        <v>0.15018999999999999</v>
      </c>
      <c r="H661" s="112">
        <v>-5.0279997E-2</v>
      </c>
      <c r="I661" s="112">
        <v>18.83446</v>
      </c>
      <c r="J661" s="112">
        <v>1.4634849999999999</v>
      </c>
      <c r="K661" s="112">
        <v>160.047</v>
      </c>
      <c r="L661" s="112">
        <v>0</v>
      </c>
      <c r="M661" s="112">
        <v>0</v>
      </c>
      <c r="N661" s="112">
        <v>0</v>
      </c>
      <c r="O661" s="112">
        <v>0</v>
      </c>
      <c r="P661" s="112">
        <v>0</v>
      </c>
      <c r="Q661" s="112">
        <v>0</v>
      </c>
      <c r="R661" s="112">
        <v>0</v>
      </c>
      <c r="S661" s="112">
        <v>0</v>
      </c>
      <c r="T661" s="112">
        <v>0</v>
      </c>
      <c r="U661" s="112">
        <v>0</v>
      </c>
      <c r="V661" s="112">
        <v>0</v>
      </c>
      <c r="W661" s="112">
        <v>0</v>
      </c>
    </row>
    <row r="662" spans="1:23" hidden="1">
      <c r="A662" s="112" t="str">
        <v>4439.TW</v>
      </c>
      <c r="B662" s="112">
        <v>8.1999999999999993</v>
      </c>
      <c r="C662" s="112">
        <v>0.59499999999999997</v>
      </c>
      <c r="D662" s="112">
        <v>10.278579000000001</v>
      </c>
      <c r="E662" s="112">
        <v>9.6290000000000001E-2</v>
      </c>
      <c r="F662" s="112">
        <v>4.9500000000000002E-2</v>
      </c>
      <c r="G662" s="112">
        <v>0.21879000000000001</v>
      </c>
      <c r="H662" s="112">
        <v>7.5420000000000001E-2</v>
      </c>
      <c r="I662" s="112">
        <v>13.048780000000001</v>
      </c>
      <c r="J662" s="112">
        <v>1.2243264</v>
      </c>
      <c r="K662" s="112">
        <v>135.48699999999999</v>
      </c>
      <c r="L662" s="112">
        <v>0</v>
      </c>
      <c r="M662" s="112">
        <v>0</v>
      </c>
      <c r="N662" s="112">
        <v>0</v>
      </c>
      <c r="O662" s="112">
        <v>0</v>
      </c>
      <c r="P662" s="112">
        <v>0</v>
      </c>
      <c r="Q662" s="112">
        <v>0</v>
      </c>
      <c r="R662" s="112">
        <v>0</v>
      </c>
      <c r="S662" s="112">
        <v>0</v>
      </c>
      <c r="T662" s="112">
        <v>0</v>
      </c>
      <c r="U662" s="112">
        <v>0</v>
      </c>
      <c r="V662" s="112">
        <v>0</v>
      </c>
      <c r="W662" s="112">
        <v>0</v>
      </c>
    </row>
    <row r="663" spans="1:23" hidden="1">
      <c r="A663" s="112" t="str">
        <v>4440.TW</v>
      </c>
      <c r="B663" s="112">
        <v>1.02</v>
      </c>
      <c r="C663" s="112">
        <v>0</v>
      </c>
      <c r="D663" s="112">
        <v>0</v>
      </c>
      <c r="E663" s="112">
        <v>5.0130000000000001E-2</v>
      </c>
      <c r="F663" s="112">
        <v>6.6899999999999998E-3</v>
      </c>
      <c r="G663" s="112">
        <v>8.3960000000000007E-2</v>
      </c>
      <c r="H663" s="112">
        <v>3.031E-2</v>
      </c>
      <c r="I663" s="112">
        <v>25.294117</v>
      </c>
      <c r="J663" s="112">
        <v>1.3735824000000001</v>
      </c>
      <c r="K663" s="112">
        <v>14.435</v>
      </c>
      <c r="L663" s="112">
        <v>0</v>
      </c>
      <c r="M663" s="112">
        <v>0</v>
      </c>
      <c r="N663" s="112">
        <v>0</v>
      </c>
      <c r="O663" s="112">
        <v>0</v>
      </c>
      <c r="P663" s="112">
        <v>0</v>
      </c>
      <c r="Q663" s="112">
        <v>0</v>
      </c>
      <c r="R663" s="112">
        <v>0</v>
      </c>
      <c r="S663" s="112">
        <v>0</v>
      </c>
      <c r="T663" s="112">
        <v>0</v>
      </c>
      <c r="U663" s="112">
        <v>0</v>
      </c>
      <c r="V663" s="112">
        <v>0</v>
      </c>
      <c r="W663" s="112">
        <v>0</v>
      </c>
    </row>
    <row r="664" spans="1:23" hidden="1">
      <c r="A664" s="112" t="str">
        <v>4526.TW</v>
      </c>
      <c r="B664" s="112">
        <v>-0.19</v>
      </c>
      <c r="C664" s="112">
        <v>0.84199999999999997</v>
      </c>
      <c r="D664" s="112">
        <v>17.444443</v>
      </c>
      <c r="E664" s="112">
        <v>2.2550002E-2</v>
      </c>
      <c r="F664" s="112">
        <v>-7.0899999999999999E-3</v>
      </c>
      <c r="G664" s="112">
        <v>0.20397000000000001</v>
      </c>
      <c r="H664" s="112">
        <v>-7.2680004000000006E-2</v>
      </c>
      <c r="I664" s="112">
        <v>0</v>
      </c>
      <c r="J664" s="112">
        <v>1.1779122</v>
      </c>
      <c r="K664" s="112">
        <v>29.905000000000001</v>
      </c>
      <c r="L664" s="112">
        <v>0</v>
      </c>
      <c r="M664" s="112">
        <v>0</v>
      </c>
      <c r="N664" s="112">
        <v>0</v>
      </c>
      <c r="O664" s="112">
        <v>0</v>
      </c>
      <c r="P664" s="112">
        <v>0</v>
      </c>
      <c r="Q664" s="112">
        <v>0</v>
      </c>
      <c r="R664" s="112">
        <v>0</v>
      </c>
      <c r="S664" s="112">
        <v>0</v>
      </c>
      <c r="T664" s="112">
        <v>0</v>
      </c>
      <c r="U664" s="112">
        <v>0</v>
      </c>
      <c r="V664" s="112">
        <v>0</v>
      </c>
      <c r="W664" s="112">
        <v>0</v>
      </c>
    </row>
    <row r="665" spans="1:23" hidden="1">
      <c r="A665" s="112" t="str">
        <v>4532.TW</v>
      </c>
      <c r="B665" s="112">
        <v>1.78</v>
      </c>
      <c r="C665" s="112">
        <v>0</v>
      </c>
      <c r="D665" s="112">
        <v>14.5</v>
      </c>
      <c r="E665" s="112">
        <v>8.7319999999999995E-2</v>
      </c>
      <c r="F665" s="112">
        <v>2.6440000000000002E-2</v>
      </c>
      <c r="G665" s="112">
        <v>0.14734</v>
      </c>
      <c r="H665" s="112">
        <v>6.1890002E-2</v>
      </c>
      <c r="I665" s="112">
        <v>16.292134999999998</v>
      </c>
      <c r="J665" s="112">
        <v>1.4797429</v>
      </c>
      <c r="K665" s="112">
        <v>35.648000000000003</v>
      </c>
      <c r="L665" s="112">
        <v>0</v>
      </c>
      <c r="M665" s="112">
        <v>0</v>
      </c>
      <c r="N665" s="112">
        <v>0</v>
      </c>
      <c r="O665" s="112">
        <v>0</v>
      </c>
      <c r="P665" s="112">
        <v>0</v>
      </c>
      <c r="Q665" s="112">
        <v>0</v>
      </c>
      <c r="R665" s="112">
        <v>0</v>
      </c>
      <c r="S665" s="112">
        <v>0</v>
      </c>
      <c r="T665" s="112">
        <v>0</v>
      </c>
      <c r="U665" s="112">
        <v>0</v>
      </c>
      <c r="V665" s="112">
        <v>0</v>
      </c>
      <c r="W665" s="112">
        <v>0</v>
      </c>
    </row>
    <row r="666" spans="1:23" hidden="1">
      <c r="A666" s="112" t="str">
        <v>4536.TW</v>
      </c>
      <c r="B666" s="112">
        <v>16.190000000000001</v>
      </c>
      <c r="C666" s="112">
        <v>0.58799999999999997</v>
      </c>
      <c r="D666" s="112">
        <v>13.100576</v>
      </c>
      <c r="E666" s="112">
        <v>0.17908001000000001</v>
      </c>
      <c r="F666" s="112">
        <v>7.1100003999999994E-2</v>
      </c>
      <c r="G666" s="112">
        <v>0.32707000000000003</v>
      </c>
      <c r="H666" s="112">
        <v>0.18778</v>
      </c>
      <c r="I666" s="112">
        <v>12.631252999999999</v>
      </c>
      <c r="J666" s="112">
        <v>2.3119100000000001</v>
      </c>
      <c r="K666" s="112">
        <v>102.032</v>
      </c>
      <c r="L666" s="112">
        <v>0</v>
      </c>
      <c r="M666" s="112">
        <v>0</v>
      </c>
      <c r="N666" s="112">
        <v>0</v>
      </c>
      <c r="O666" s="112">
        <v>0</v>
      </c>
      <c r="P666" s="112">
        <v>0</v>
      </c>
      <c r="Q666" s="112">
        <v>0</v>
      </c>
      <c r="R666" s="112">
        <v>0</v>
      </c>
      <c r="S666" s="112">
        <v>0</v>
      </c>
      <c r="T666" s="112">
        <v>0</v>
      </c>
      <c r="U666" s="112">
        <v>0</v>
      </c>
      <c r="V666" s="112">
        <v>0</v>
      </c>
      <c r="W666" s="112">
        <v>0</v>
      </c>
    </row>
    <row r="667" spans="1:23" hidden="1">
      <c r="A667" s="112" t="str">
        <v>4540.TW</v>
      </c>
      <c r="B667" s="112">
        <v>-3.23</v>
      </c>
      <c r="C667" s="112">
        <v>0.81799999999999995</v>
      </c>
      <c r="D667" s="112">
        <v>11.1442</v>
      </c>
      <c r="E667" s="112">
        <v>-3.0779999999999998E-2</v>
      </c>
      <c r="F667" s="112">
        <v>-5.5999999999999999E-3</v>
      </c>
      <c r="G667" s="112">
        <v>0.16261</v>
      </c>
      <c r="H667" s="112">
        <v>-0.28569</v>
      </c>
      <c r="I667" s="112">
        <v>0</v>
      </c>
      <c r="J667" s="112">
        <v>1.0378653</v>
      </c>
      <c r="K667" s="112">
        <v>27.081</v>
      </c>
      <c r="L667" s="112">
        <v>0</v>
      </c>
      <c r="M667" s="112">
        <v>0</v>
      </c>
      <c r="N667" s="112">
        <v>0</v>
      </c>
      <c r="O667" s="112">
        <v>0</v>
      </c>
      <c r="P667" s="112">
        <v>0</v>
      </c>
      <c r="Q667" s="112">
        <v>0</v>
      </c>
      <c r="R667" s="112">
        <v>0</v>
      </c>
      <c r="S667" s="112">
        <v>0</v>
      </c>
      <c r="T667" s="112">
        <v>0</v>
      </c>
      <c r="U667" s="112">
        <v>0</v>
      </c>
      <c r="V667" s="112">
        <v>0</v>
      </c>
      <c r="W667" s="112">
        <v>0</v>
      </c>
    </row>
    <row r="668" spans="1:23" hidden="1">
      <c r="A668" s="112" t="str">
        <v>4545.TW</v>
      </c>
      <c r="B668" s="112">
        <v>1.7</v>
      </c>
      <c r="C668" s="112">
        <v>0.34100000000000003</v>
      </c>
      <c r="D668" s="112">
        <v>10.862069</v>
      </c>
      <c r="E668" s="112">
        <v>4.4170000000000001E-2</v>
      </c>
      <c r="F668" s="112">
        <v>1.7239998999999999E-2</v>
      </c>
      <c r="G668" s="112">
        <v>0.18437000000000001</v>
      </c>
      <c r="H668" s="112">
        <v>-2.1229999999999999E-2</v>
      </c>
      <c r="I668" s="112">
        <v>25.941175000000001</v>
      </c>
      <c r="J668" s="112">
        <v>1.8225399</v>
      </c>
      <c r="K668" s="112">
        <v>26.95</v>
      </c>
      <c r="L668" s="112">
        <v>0</v>
      </c>
      <c r="M668" s="112">
        <v>0</v>
      </c>
      <c r="N668" s="112">
        <v>0</v>
      </c>
      <c r="O668" s="112">
        <v>0</v>
      </c>
      <c r="P668" s="112">
        <v>0</v>
      </c>
      <c r="Q668" s="112">
        <v>0</v>
      </c>
      <c r="R668" s="112">
        <v>0</v>
      </c>
      <c r="S668" s="112">
        <v>0</v>
      </c>
      <c r="T668" s="112">
        <v>0</v>
      </c>
      <c r="U668" s="112">
        <v>0</v>
      </c>
      <c r="V668" s="112">
        <v>0</v>
      </c>
      <c r="W668" s="112">
        <v>0</v>
      </c>
    </row>
    <row r="669" spans="1:23" hidden="1">
      <c r="A669" s="112" t="str">
        <v>4551.TW</v>
      </c>
      <c r="B669" s="112">
        <v>4.58</v>
      </c>
      <c r="C669" s="112">
        <v>0.871</v>
      </c>
      <c r="D669" s="112">
        <v>13.495837999999999</v>
      </c>
      <c r="E669" s="112">
        <v>6.3969999999999999E-2</v>
      </c>
      <c r="F669" s="112">
        <v>3.4389999999999997E-2</v>
      </c>
      <c r="G669" s="112">
        <v>0.21734999999999999</v>
      </c>
      <c r="H669" s="112">
        <v>0.11001000599999999</v>
      </c>
      <c r="I669" s="112">
        <v>24.781659999999999</v>
      </c>
      <c r="J669" s="112">
        <v>1.6490381000000001</v>
      </c>
      <c r="K669" s="112">
        <v>61.81</v>
      </c>
      <c r="L669" s="112">
        <v>0</v>
      </c>
      <c r="M669" s="112">
        <v>0</v>
      </c>
      <c r="N669" s="112">
        <v>0</v>
      </c>
      <c r="O669" s="112">
        <v>0</v>
      </c>
      <c r="P669" s="112">
        <v>0</v>
      </c>
      <c r="Q669" s="112">
        <v>0</v>
      </c>
      <c r="R669" s="112">
        <v>0</v>
      </c>
      <c r="S669" s="112">
        <v>0</v>
      </c>
      <c r="T669" s="112">
        <v>0</v>
      </c>
      <c r="U669" s="112">
        <v>0</v>
      </c>
      <c r="V669" s="112">
        <v>0</v>
      </c>
      <c r="W669" s="112">
        <v>0</v>
      </c>
    </row>
    <row r="670" spans="1:23" hidden="1">
      <c r="A670" s="112" t="str">
        <v>4552.TW</v>
      </c>
      <c r="B670" s="112">
        <v>3.16</v>
      </c>
      <c r="C670" s="112">
        <v>0.39</v>
      </c>
      <c r="D670" s="112">
        <v>2.9767910999999998</v>
      </c>
      <c r="E670" s="112">
        <v>6.1219999999999997E-2</v>
      </c>
      <c r="F670" s="112">
        <v>4.6880003000000003E-2</v>
      </c>
      <c r="G670" s="112">
        <v>0.22094</v>
      </c>
      <c r="H670" s="112">
        <v>7.0059999999999997E-2</v>
      </c>
      <c r="I670" s="112">
        <v>9.3354429999999997</v>
      </c>
      <c r="J670" s="112">
        <v>0.56099650000000001</v>
      </c>
      <c r="K670" s="112">
        <v>42.695999999999998</v>
      </c>
      <c r="L670" s="112">
        <v>0</v>
      </c>
      <c r="M670" s="112">
        <v>0</v>
      </c>
      <c r="N670" s="112">
        <v>0</v>
      </c>
      <c r="O670" s="112">
        <v>0</v>
      </c>
      <c r="P670" s="112">
        <v>0</v>
      </c>
      <c r="Q670" s="112">
        <v>0</v>
      </c>
      <c r="R670" s="112">
        <v>0</v>
      </c>
      <c r="S670" s="112">
        <v>0</v>
      </c>
      <c r="T670" s="112">
        <v>0</v>
      </c>
      <c r="U670" s="112">
        <v>0</v>
      </c>
      <c r="V670" s="112">
        <v>0</v>
      </c>
      <c r="W670" s="112">
        <v>0</v>
      </c>
    </row>
    <row r="671" spans="1:23" hidden="1">
      <c r="A671" s="112" t="str">
        <v>4555.TW</v>
      </c>
      <c r="B671" s="112">
        <v>-0.64</v>
      </c>
      <c r="C671" s="112">
        <v>0.19600000000000001</v>
      </c>
      <c r="D671" s="112">
        <v>18.947368999999998</v>
      </c>
      <c r="E671" s="112">
        <v>-1.14400005E-2</v>
      </c>
      <c r="F671" s="112">
        <v>-2.9199998999999998E-3</v>
      </c>
      <c r="G671" s="112">
        <v>0.27073999999999998</v>
      </c>
      <c r="H671" s="112">
        <v>-4.4880000000000003E-2</v>
      </c>
      <c r="I671" s="112">
        <v>0</v>
      </c>
      <c r="J671" s="112">
        <v>1.3395513999999999</v>
      </c>
      <c r="K671" s="112">
        <v>20</v>
      </c>
      <c r="L671" s="112">
        <v>0</v>
      </c>
      <c r="M671" s="112">
        <v>0</v>
      </c>
      <c r="N671" s="112">
        <v>0</v>
      </c>
      <c r="O671" s="112">
        <v>0</v>
      </c>
      <c r="P671" s="112">
        <v>0</v>
      </c>
      <c r="Q671" s="112">
        <v>0</v>
      </c>
      <c r="R671" s="112">
        <v>0</v>
      </c>
      <c r="S671" s="112">
        <v>0</v>
      </c>
      <c r="T671" s="112">
        <v>0</v>
      </c>
      <c r="U671" s="112">
        <v>0</v>
      </c>
      <c r="V671" s="112">
        <v>0</v>
      </c>
      <c r="W671" s="112">
        <v>0</v>
      </c>
    </row>
    <row r="672" spans="1:23" hidden="1">
      <c r="A672" s="112" t="str">
        <v>4557.TW</v>
      </c>
      <c r="B672" s="112">
        <v>9.32</v>
      </c>
      <c r="C672" s="112">
        <v>0</v>
      </c>
      <c r="D672" s="112">
        <v>18.827159999999999</v>
      </c>
      <c r="E672" s="112">
        <v>0.17649001</v>
      </c>
      <c r="F672" s="112">
        <v>7.2909996000000005E-2</v>
      </c>
      <c r="G672" s="112">
        <v>0.30748999999999999</v>
      </c>
      <c r="H672" s="112">
        <v>0.11181000000000001</v>
      </c>
      <c r="I672" s="112">
        <v>13.090128999999999</v>
      </c>
      <c r="J672" s="112">
        <v>2.3393160000000002</v>
      </c>
      <c r="K672" s="112">
        <v>78.700999999999993</v>
      </c>
      <c r="L672" s="112">
        <v>0</v>
      </c>
      <c r="M672" s="112">
        <v>0</v>
      </c>
      <c r="N672" s="112">
        <v>0</v>
      </c>
      <c r="O672" s="112">
        <v>0</v>
      </c>
      <c r="P672" s="112">
        <v>0</v>
      </c>
      <c r="Q672" s="112">
        <v>0</v>
      </c>
      <c r="R672" s="112">
        <v>0</v>
      </c>
      <c r="S672" s="112">
        <v>0</v>
      </c>
      <c r="T672" s="112">
        <v>0</v>
      </c>
      <c r="U672" s="112">
        <v>0</v>
      </c>
      <c r="V672" s="112">
        <v>0</v>
      </c>
      <c r="W672" s="112">
        <v>0</v>
      </c>
    </row>
    <row r="673" spans="1:23" hidden="1">
      <c r="A673" s="112" t="str">
        <v>4560.TW</v>
      </c>
      <c r="B673" s="112">
        <v>1.29</v>
      </c>
      <c r="C673" s="112">
        <v>0.24199999999999999</v>
      </c>
      <c r="D673" s="112">
        <v>0</v>
      </c>
      <c r="E673" s="112">
        <v>5.7540002999999999E-2</v>
      </c>
      <c r="F673" s="112">
        <v>2.5309999E-2</v>
      </c>
      <c r="G673" s="112">
        <v>0.30736999999999998</v>
      </c>
      <c r="H673" s="112">
        <v>4.9320000000000003E-2</v>
      </c>
      <c r="I673" s="112">
        <v>28.914728</v>
      </c>
      <c r="J673" s="112">
        <v>1.4526053999999999</v>
      </c>
      <c r="K673" s="112">
        <v>18.472000000000001</v>
      </c>
      <c r="L673" s="112">
        <v>0</v>
      </c>
      <c r="M673" s="112">
        <v>0</v>
      </c>
      <c r="N673" s="112">
        <v>0</v>
      </c>
      <c r="O673" s="112">
        <v>0</v>
      </c>
      <c r="P673" s="112">
        <v>0</v>
      </c>
      <c r="Q673" s="112">
        <v>0</v>
      </c>
      <c r="R673" s="112">
        <v>0</v>
      </c>
      <c r="S673" s="112">
        <v>0</v>
      </c>
      <c r="T673" s="112">
        <v>0</v>
      </c>
      <c r="U673" s="112">
        <v>0</v>
      </c>
      <c r="V673" s="112">
        <v>0</v>
      </c>
      <c r="W673" s="112">
        <v>0</v>
      </c>
    </row>
    <row r="674" spans="1:23" hidden="1">
      <c r="A674" s="112" t="str">
        <v>4562.TW</v>
      </c>
      <c r="B674" s="112">
        <v>-1.03</v>
      </c>
      <c r="C674" s="112">
        <v>0</v>
      </c>
      <c r="D674" s="112">
        <v>0</v>
      </c>
      <c r="E674" s="112">
        <v>-8.9829995999999995E-2</v>
      </c>
      <c r="F674" s="112">
        <v>-2.35E-2</v>
      </c>
      <c r="G674" s="112">
        <v>0.31557000000000002</v>
      </c>
      <c r="H674" s="112">
        <v>-0.15976000000000001</v>
      </c>
      <c r="I674" s="112">
        <v>0</v>
      </c>
      <c r="J674" s="112">
        <v>3.1413825000000002</v>
      </c>
      <c r="K674" s="112">
        <v>8.2690000000000001</v>
      </c>
      <c r="L674" s="112">
        <v>0</v>
      </c>
      <c r="M674" s="112">
        <v>0</v>
      </c>
      <c r="N674" s="112">
        <v>0</v>
      </c>
      <c r="O674" s="112">
        <v>0</v>
      </c>
      <c r="P674" s="112">
        <v>0</v>
      </c>
      <c r="Q674" s="112">
        <v>0</v>
      </c>
      <c r="R674" s="112">
        <v>0</v>
      </c>
      <c r="S674" s="112">
        <v>0</v>
      </c>
      <c r="T674" s="112">
        <v>0</v>
      </c>
      <c r="U674" s="112">
        <v>0</v>
      </c>
      <c r="V674" s="112">
        <v>0</v>
      </c>
      <c r="W674" s="112">
        <v>0</v>
      </c>
    </row>
    <row r="675" spans="1:23" hidden="1">
      <c r="A675" s="112" t="str">
        <v>4564.TW</v>
      </c>
      <c r="B675" s="112">
        <v>-1.94</v>
      </c>
      <c r="C675" s="112">
        <v>0.68600000000000005</v>
      </c>
      <c r="D675" s="112">
        <v>0</v>
      </c>
      <c r="E675" s="112">
        <v>-8.6239990000000002E-2</v>
      </c>
      <c r="F675" s="112">
        <v>-2.726E-2</v>
      </c>
      <c r="G675" s="112">
        <v>-7.7859999999999999E-2</v>
      </c>
      <c r="H675" s="112">
        <v>-0.26091999999999999</v>
      </c>
      <c r="I675" s="112">
        <v>0</v>
      </c>
      <c r="J675" s="112">
        <v>1.1685319000000001</v>
      </c>
      <c r="K675" s="112">
        <v>6.5910000000000002</v>
      </c>
      <c r="L675" s="112">
        <v>0</v>
      </c>
      <c r="M675" s="112">
        <v>0</v>
      </c>
      <c r="N675" s="112">
        <v>0</v>
      </c>
      <c r="O675" s="112">
        <v>0</v>
      </c>
      <c r="P675" s="112">
        <v>0</v>
      </c>
      <c r="Q675" s="112">
        <v>0</v>
      </c>
      <c r="R675" s="112">
        <v>0</v>
      </c>
      <c r="S675" s="112">
        <v>0</v>
      </c>
      <c r="T675" s="112">
        <v>0</v>
      </c>
      <c r="U675" s="112">
        <v>0</v>
      </c>
      <c r="V675" s="112">
        <v>0</v>
      </c>
      <c r="W675" s="112">
        <v>0</v>
      </c>
    </row>
    <row r="676" spans="1:23" hidden="1">
      <c r="A676" s="112" t="str">
        <v>4566.TW</v>
      </c>
      <c r="B676" s="112">
        <v>3.34</v>
      </c>
      <c r="C676" s="112">
        <v>0.82799999999999996</v>
      </c>
      <c r="D676" s="112">
        <v>12.787610000000001</v>
      </c>
      <c r="E676" s="112">
        <v>7.2069994999999998E-2</v>
      </c>
      <c r="F676" s="112">
        <v>1.686E-2</v>
      </c>
      <c r="G676" s="112">
        <v>0.22113000999999999</v>
      </c>
      <c r="H676" s="112">
        <v>3.2890000000000003E-2</v>
      </c>
      <c r="I676" s="112">
        <v>17.305389999999999</v>
      </c>
      <c r="J676" s="112">
        <v>1.3388306999999999</v>
      </c>
      <c r="K676" s="112">
        <v>48.764000000000003</v>
      </c>
      <c r="L676" s="112">
        <v>0</v>
      </c>
      <c r="M676" s="112">
        <v>0</v>
      </c>
      <c r="N676" s="112">
        <v>0</v>
      </c>
      <c r="O676" s="112">
        <v>0</v>
      </c>
      <c r="P676" s="112">
        <v>0</v>
      </c>
      <c r="Q676" s="112">
        <v>0</v>
      </c>
      <c r="R676" s="112">
        <v>0</v>
      </c>
      <c r="S676" s="112">
        <v>0</v>
      </c>
      <c r="T676" s="112">
        <v>0</v>
      </c>
      <c r="U676" s="112">
        <v>0</v>
      </c>
      <c r="V676" s="112">
        <v>0</v>
      </c>
      <c r="W676" s="112">
        <v>0</v>
      </c>
    </row>
    <row r="677" spans="1:23" hidden="1">
      <c r="A677" s="112" t="str">
        <v>4569.TW</v>
      </c>
      <c r="B677" s="112">
        <v>5.2</v>
      </c>
      <c r="C677" s="112">
        <v>0</v>
      </c>
      <c r="D677" s="112">
        <v>0</v>
      </c>
      <c r="E677" s="112">
        <v>0</v>
      </c>
      <c r="F677" s="112">
        <v>0</v>
      </c>
      <c r="G677" s="112">
        <v>0.19969000000000001</v>
      </c>
      <c r="H677" s="112">
        <v>8.4860000000000005E-2</v>
      </c>
      <c r="I677" s="112">
        <v>19.711538000000001</v>
      </c>
      <c r="J677" s="112">
        <v>1.2534239</v>
      </c>
      <c r="K677" s="112">
        <v>42.319000000000003</v>
      </c>
      <c r="L677" s="112">
        <v>0</v>
      </c>
      <c r="M677" s="112">
        <v>0</v>
      </c>
      <c r="N677" s="112">
        <v>0</v>
      </c>
      <c r="O677" s="112">
        <v>0</v>
      </c>
      <c r="P677" s="112">
        <v>0</v>
      </c>
      <c r="Q677" s="112">
        <v>0</v>
      </c>
      <c r="R677" s="112">
        <v>0</v>
      </c>
      <c r="S677" s="112">
        <v>0</v>
      </c>
      <c r="T677" s="112">
        <v>0</v>
      </c>
      <c r="U677" s="112">
        <v>0</v>
      </c>
      <c r="V677" s="112">
        <v>0</v>
      </c>
      <c r="W677" s="112">
        <v>0</v>
      </c>
    </row>
    <row r="678" spans="1:23" hidden="1">
      <c r="A678" s="112" t="str">
        <v>4571.TW</v>
      </c>
      <c r="B678" s="112">
        <v>6.11</v>
      </c>
      <c r="C678" s="112">
        <v>0</v>
      </c>
      <c r="D678" s="112">
        <v>0</v>
      </c>
      <c r="E678" s="112">
        <v>0.121079996</v>
      </c>
      <c r="F678" s="112">
        <v>5.4679999999999999E-2</v>
      </c>
      <c r="G678" s="112">
        <v>0.28599000000000002</v>
      </c>
      <c r="H678" s="112">
        <v>0.15935999000000001</v>
      </c>
      <c r="I678" s="112">
        <v>18.98527</v>
      </c>
      <c r="J678" s="112">
        <v>2.2459728999999999</v>
      </c>
      <c r="K678" s="112">
        <v>48.052</v>
      </c>
      <c r="L678" s="112">
        <v>0</v>
      </c>
      <c r="M678" s="112">
        <v>0</v>
      </c>
      <c r="N678" s="112">
        <v>0</v>
      </c>
      <c r="O678" s="112">
        <v>0</v>
      </c>
      <c r="P678" s="112">
        <v>0</v>
      </c>
      <c r="Q678" s="112">
        <v>0</v>
      </c>
      <c r="R678" s="112">
        <v>0</v>
      </c>
      <c r="S678" s="112">
        <v>0</v>
      </c>
      <c r="T678" s="112">
        <v>0</v>
      </c>
      <c r="U678" s="112">
        <v>0</v>
      </c>
      <c r="V678" s="112">
        <v>0</v>
      </c>
      <c r="W678" s="112">
        <v>0</v>
      </c>
    </row>
    <row r="679" spans="1:23" hidden="1">
      <c r="A679" s="112" t="str">
        <v>4572.TW</v>
      </c>
      <c r="B679" s="112">
        <v>6.83</v>
      </c>
      <c r="C679" s="112">
        <v>0</v>
      </c>
      <c r="D679" s="112">
        <v>17.633410999999999</v>
      </c>
      <c r="E679" s="112">
        <v>0.14199999999999999</v>
      </c>
      <c r="F679" s="112">
        <v>8.0579996000000001E-2</v>
      </c>
      <c r="G679" s="112">
        <v>0.49001</v>
      </c>
      <c r="H679" s="112">
        <v>0.36191002</v>
      </c>
      <c r="I679" s="112">
        <v>22.254759</v>
      </c>
      <c r="J679" s="112">
        <v>3.0097222000000001</v>
      </c>
      <c r="K679" s="112">
        <v>22.378</v>
      </c>
      <c r="L679" s="112">
        <v>0</v>
      </c>
      <c r="M679" s="112">
        <v>0</v>
      </c>
      <c r="N679" s="112">
        <v>0</v>
      </c>
      <c r="O679" s="112">
        <v>0</v>
      </c>
      <c r="P679" s="112">
        <v>0</v>
      </c>
      <c r="Q679" s="112">
        <v>0</v>
      </c>
      <c r="R679" s="112">
        <v>0</v>
      </c>
      <c r="S679" s="112">
        <v>0</v>
      </c>
      <c r="T679" s="112">
        <v>0</v>
      </c>
      <c r="U679" s="112">
        <v>0</v>
      </c>
      <c r="V679" s="112">
        <v>0</v>
      </c>
      <c r="W679" s="112">
        <v>0</v>
      </c>
    </row>
    <row r="680" spans="1:23" hidden="1">
      <c r="A680" s="112" t="str">
        <v>4576.TW</v>
      </c>
      <c r="B680" s="112">
        <v>-0.2</v>
      </c>
      <c r="C680" s="112">
        <v>1.1240000000000001</v>
      </c>
      <c r="D680" s="112">
        <v>0</v>
      </c>
      <c r="E680" s="112">
        <v>9.6600000000000002E-3</v>
      </c>
      <c r="F680" s="112">
        <v>2.7100000000000002E-3</v>
      </c>
      <c r="G680" s="112">
        <v>0.308</v>
      </c>
      <c r="H680" s="112">
        <v>4.5949999999999998E-2</v>
      </c>
      <c r="I680" s="112">
        <v>0</v>
      </c>
      <c r="J680" s="112">
        <v>2.5950188999999999</v>
      </c>
      <c r="K680" s="112">
        <v>18.114999999999998</v>
      </c>
      <c r="L680" s="112">
        <v>0</v>
      </c>
      <c r="M680" s="112">
        <v>0</v>
      </c>
      <c r="N680" s="112">
        <v>0</v>
      </c>
      <c r="O680" s="112">
        <v>0</v>
      </c>
      <c r="P680" s="112">
        <v>0</v>
      </c>
      <c r="Q680" s="112">
        <v>0</v>
      </c>
      <c r="R680" s="112">
        <v>0</v>
      </c>
      <c r="S680" s="112">
        <v>0</v>
      </c>
      <c r="T680" s="112">
        <v>0</v>
      </c>
      <c r="U680" s="112">
        <v>0</v>
      </c>
      <c r="V680" s="112">
        <v>0</v>
      </c>
      <c r="W680" s="112">
        <v>0</v>
      </c>
    </row>
    <row r="681" spans="1:23" hidden="1">
      <c r="A681" s="112" t="str">
        <v>4581.TW</v>
      </c>
      <c r="B681" s="112">
        <v>5.8</v>
      </c>
      <c r="C681" s="112">
        <v>0</v>
      </c>
      <c r="D681" s="112">
        <v>0</v>
      </c>
      <c r="E681" s="112">
        <v>0.18507000000000001</v>
      </c>
      <c r="F681" s="112">
        <v>7.5389999999999999E-2</v>
      </c>
      <c r="G681" s="112">
        <v>0.31996000000000002</v>
      </c>
      <c r="H681" s="112">
        <v>0.16805999999999999</v>
      </c>
      <c r="I681" s="112">
        <v>11.017241500000001</v>
      </c>
      <c r="J681" s="112">
        <v>1.937538</v>
      </c>
      <c r="K681" s="112">
        <v>34.683999999999997</v>
      </c>
      <c r="L681" s="112">
        <v>0</v>
      </c>
      <c r="M681" s="112">
        <v>0</v>
      </c>
      <c r="N681" s="112">
        <v>0</v>
      </c>
      <c r="O681" s="112">
        <v>0</v>
      </c>
      <c r="P681" s="112">
        <v>0</v>
      </c>
      <c r="Q681" s="112">
        <v>0</v>
      </c>
      <c r="R681" s="112">
        <v>0</v>
      </c>
      <c r="S681" s="112">
        <v>0</v>
      </c>
      <c r="T681" s="112">
        <v>0</v>
      </c>
      <c r="U681" s="112">
        <v>0</v>
      </c>
      <c r="V681" s="112">
        <v>0</v>
      </c>
      <c r="W681" s="112">
        <v>0</v>
      </c>
    </row>
    <row r="682" spans="1:23" hidden="1">
      <c r="A682" s="112" t="str">
        <v>4583.TW</v>
      </c>
      <c r="B682" s="112">
        <v>13.04</v>
      </c>
      <c r="C682" s="112">
        <v>0</v>
      </c>
      <c r="D682" s="112">
        <v>0</v>
      </c>
      <c r="E682" s="112">
        <v>0.112440005</v>
      </c>
      <c r="F682" s="112">
        <v>5.2600003999999999E-2</v>
      </c>
      <c r="G682" s="112">
        <v>0.55317000000000005</v>
      </c>
      <c r="H682" s="112">
        <v>0.33865002</v>
      </c>
      <c r="I682" s="112">
        <v>21.855827000000001</v>
      </c>
      <c r="J682" s="112">
        <v>2.4248094999999998</v>
      </c>
      <c r="K682" s="112">
        <v>34.298999999999999</v>
      </c>
      <c r="L682" s="112">
        <v>0</v>
      </c>
      <c r="M682" s="112">
        <v>0</v>
      </c>
      <c r="N682" s="112">
        <v>0</v>
      </c>
      <c r="O682" s="112">
        <v>0</v>
      </c>
      <c r="P682" s="112">
        <v>0</v>
      </c>
      <c r="Q682" s="112">
        <v>0</v>
      </c>
      <c r="R682" s="112">
        <v>0</v>
      </c>
      <c r="S682" s="112">
        <v>0</v>
      </c>
      <c r="T682" s="112">
        <v>0</v>
      </c>
      <c r="U682" s="112">
        <v>0</v>
      </c>
      <c r="V682" s="112">
        <v>0</v>
      </c>
      <c r="W682" s="112">
        <v>0</v>
      </c>
    </row>
    <row r="683" spans="1:23" hidden="1">
      <c r="A683" s="112" t="str">
        <v>4588.TW</v>
      </c>
      <c r="B683" s="112">
        <v>0</v>
      </c>
      <c r="C683" s="112">
        <v>0</v>
      </c>
      <c r="D683" s="112">
        <v>0</v>
      </c>
      <c r="E683" s="112">
        <v>0.22159999999999999</v>
      </c>
      <c r="F683" s="112">
        <v>7.6350000000000001E-2</v>
      </c>
      <c r="G683" s="112">
        <v>0.32919997000000001</v>
      </c>
      <c r="H683" s="112">
        <v>0.15511</v>
      </c>
      <c r="I683" s="112">
        <v>0</v>
      </c>
      <c r="J683" s="112">
        <v>0</v>
      </c>
      <c r="K683" s="112">
        <v>25.846</v>
      </c>
      <c r="L683" s="112">
        <v>0</v>
      </c>
      <c r="M683" s="112">
        <v>0</v>
      </c>
      <c r="N683" s="112">
        <v>0</v>
      </c>
      <c r="O683" s="112">
        <v>0</v>
      </c>
      <c r="P683" s="112">
        <v>0</v>
      </c>
      <c r="Q683" s="112">
        <v>0</v>
      </c>
      <c r="R683" s="112">
        <v>0</v>
      </c>
      <c r="S683" s="112">
        <v>0</v>
      </c>
      <c r="T683" s="112">
        <v>0</v>
      </c>
      <c r="U683" s="112">
        <v>0</v>
      </c>
      <c r="V683" s="112">
        <v>0</v>
      </c>
      <c r="W683" s="112">
        <v>0</v>
      </c>
    </row>
    <row r="684" spans="1:23" hidden="1">
      <c r="A684" s="112" t="str">
        <v>4720.TW</v>
      </c>
      <c r="B684" s="112">
        <v>0.34</v>
      </c>
      <c r="C684" s="112">
        <v>0.66100000000000003</v>
      </c>
      <c r="D684" s="112">
        <v>0</v>
      </c>
      <c r="E684" s="112">
        <v>4.197E-2</v>
      </c>
      <c r="F684" s="112">
        <v>5.9699999999999996E-3</v>
      </c>
      <c r="G684" s="112">
        <v>0.19840999000000001</v>
      </c>
      <c r="H684" s="112">
        <v>-6.77E-3</v>
      </c>
      <c r="I684" s="112">
        <v>56.470590000000001</v>
      </c>
      <c r="J684" s="112">
        <v>1.4629687</v>
      </c>
      <c r="K684" s="112">
        <v>31.908999999999999</v>
      </c>
      <c r="L684" s="112">
        <v>0</v>
      </c>
      <c r="M684" s="112">
        <v>0</v>
      </c>
      <c r="N684" s="112">
        <v>0</v>
      </c>
      <c r="O684" s="112">
        <v>0</v>
      </c>
      <c r="P684" s="112">
        <v>0</v>
      </c>
      <c r="Q684" s="112">
        <v>0</v>
      </c>
      <c r="R684" s="112">
        <v>0</v>
      </c>
      <c r="S684" s="112">
        <v>0</v>
      </c>
      <c r="T684" s="112">
        <v>0</v>
      </c>
      <c r="U684" s="112">
        <v>0</v>
      </c>
      <c r="V684" s="112">
        <v>0</v>
      </c>
      <c r="W684" s="112">
        <v>0</v>
      </c>
    </row>
    <row r="685" spans="1:23" hidden="1">
      <c r="A685" s="112" t="str">
        <v>4722.TW</v>
      </c>
      <c r="B685" s="112">
        <v>2.2400000000000002</v>
      </c>
      <c r="C685" s="112">
        <v>0.34300000000000003</v>
      </c>
      <c r="D685" s="112">
        <v>11.80791</v>
      </c>
      <c r="E685" s="112">
        <v>5.765E-2</v>
      </c>
      <c r="F685" s="112">
        <v>2.2540000000000001E-2</v>
      </c>
      <c r="G685" s="112">
        <v>0.15275</v>
      </c>
      <c r="H685" s="112">
        <v>4.7789999999999999E-2</v>
      </c>
      <c r="I685" s="112">
        <v>18.660713000000001</v>
      </c>
      <c r="J685" s="112">
        <v>1.4470177</v>
      </c>
      <c r="K685" s="112">
        <v>34.545000000000002</v>
      </c>
      <c r="L685" s="112">
        <v>0</v>
      </c>
      <c r="M685" s="112">
        <v>0</v>
      </c>
      <c r="N685" s="112">
        <v>0</v>
      </c>
      <c r="O685" s="112">
        <v>0</v>
      </c>
      <c r="P685" s="112">
        <v>0</v>
      </c>
      <c r="Q685" s="112">
        <v>0</v>
      </c>
      <c r="R685" s="112">
        <v>0</v>
      </c>
      <c r="S685" s="112">
        <v>0</v>
      </c>
      <c r="T685" s="112">
        <v>0</v>
      </c>
      <c r="U685" s="112">
        <v>0</v>
      </c>
      <c r="V685" s="112">
        <v>0</v>
      </c>
      <c r="W685" s="112">
        <v>0</v>
      </c>
    </row>
    <row r="686" spans="1:23" hidden="1">
      <c r="A686" s="112" t="str">
        <v>4736.TW</v>
      </c>
      <c r="B686" s="112">
        <v>0</v>
      </c>
      <c r="C686" s="112">
        <v>0.161</v>
      </c>
      <c r="D686" s="112">
        <v>14.612677</v>
      </c>
      <c r="E686" s="112">
        <v>0.10936999999999999</v>
      </c>
      <c r="F686" s="112">
        <v>4.8770000000000001E-2</v>
      </c>
      <c r="G686" s="112">
        <v>0.43118997999999997</v>
      </c>
      <c r="H686" s="112">
        <v>0.1719</v>
      </c>
      <c r="I686" s="112">
        <v>0</v>
      </c>
      <c r="J686" s="112">
        <v>0</v>
      </c>
      <c r="K686" s="112">
        <v>50.420999999999999</v>
      </c>
      <c r="L686" s="112">
        <v>0</v>
      </c>
      <c r="M686" s="112">
        <v>0</v>
      </c>
      <c r="N686" s="112">
        <v>0</v>
      </c>
      <c r="O686" s="112">
        <v>0</v>
      </c>
      <c r="P686" s="112">
        <v>0</v>
      </c>
      <c r="Q686" s="112">
        <v>0</v>
      </c>
      <c r="R686" s="112">
        <v>0</v>
      </c>
      <c r="S686" s="112">
        <v>0</v>
      </c>
      <c r="T686" s="112">
        <v>0</v>
      </c>
      <c r="U686" s="112">
        <v>0</v>
      </c>
      <c r="V686" s="112">
        <v>0</v>
      </c>
      <c r="W686" s="112">
        <v>0</v>
      </c>
    </row>
    <row r="687" spans="1:23" hidden="1">
      <c r="A687" s="112" t="str">
        <v>4737.TW</v>
      </c>
      <c r="B687" s="112">
        <v>0.11</v>
      </c>
      <c r="C687" s="112">
        <v>0.59</v>
      </c>
      <c r="D687" s="112">
        <v>21.73077</v>
      </c>
      <c r="E687" s="112">
        <v>3.2100000000000002E-3</v>
      </c>
      <c r="F687" s="112">
        <v>-1.6199999999999999E-3</v>
      </c>
      <c r="G687" s="112">
        <v>0.40765000000000001</v>
      </c>
      <c r="H687" s="112">
        <v>-4.2519998000000003E-2</v>
      </c>
      <c r="I687" s="112">
        <v>616.36365000000001</v>
      </c>
      <c r="J687" s="112">
        <v>2.0763153999999999</v>
      </c>
      <c r="K687" s="112">
        <v>28.895</v>
      </c>
      <c r="L687" s="112">
        <v>0</v>
      </c>
      <c r="M687" s="112">
        <v>0</v>
      </c>
      <c r="N687" s="112">
        <v>0</v>
      </c>
      <c r="O687" s="112">
        <v>0</v>
      </c>
      <c r="P687" s="112">
        <v>0</v>
      </c>
      <c r="Q687" s="112">
        <v>0</v>
      </c>
      <c r="R687" s="112">
        <v>0</v>
      </c>
      <c r="S687" s="112">
        <v>0</v>
      </c>
      <c r="T687" s="112">
        <v>0</v>
      </c>
      <c r="U687" s="112">
        <v>0</v>
      </c>
      <c r="V687" s="112">
        <v>0</v>
      </c>
      <c r="W687" s="112">
        <v>0</v>
      </c>
    </row>
    <row r="688" spans="1:23" hidden="1">
      <c r="A688" s="112" t="str">
        <v>4739.TW</v>
      </c>
      <c r="B688" s="112">
        <v>0.03</v>
      </c>
      <c r="C688" s="112">
        <v>1.631</v>
      </c>
      <c r="D688" s="112">
        <v>17.590675000000001</v>
      </c>
      <c r="E688" s="112">
        <v>-1.2120000000000001E-2</v>
      </c>
      <c r="F688" s="112">
        <v>-5.5100000000000001E-3</v>
      </c>
      <c r="G688" s="112">
        <v>3.3660000000000002E-2</v>
      </c>
      <c r="H688" s="112">
        <v>-2.0639998999999999E-2</v>
      </c>
      <c r="I688" s="112">
        <v>2263.3335000000002</v>
      </c>
      <c r="J688" s="112">
        <v>1.4752531</v>
      </c>
      <c r="K688" s="112">
        <v>48.371000000000002</v>
      </c>
      <c r="L688" s="112">
        <v>0</v>
      </c>
      <c r="M688" s="112">
        <v>0</v>
      </c>
      <c r="N688" s="112">
        <v>0</v>
      </c>
      <c r="O688" s="112">
        <v>0</v>
      </c>
      <c r="P688" s="112">
        <v>0</v>
      </c>
      <c r="Q688" s="112">
        <v>0</v>
      </c>
      <c r="R688" s="112">
        <v>0</v>
      </c>
      <c r="S688" s="112">
        <v>0</v>
      </c>
      <c r="T688" s="112">
        <v>0</v>
      </c>
      <c r="U688" s="112">
        <v>0</v>
      </c>
      <c r="V688" s="112">
        <v>0</v>
      </c>
      <c r="W688" s="112">
        <v>0</v>
      </c>
    </row>
    <row r="689" spans="1:23" hidden="1">
      <c r="A689" s="112" t="str">
        <v>4746.TW</v>
      </c>
      <c r="B689" s="112">
        <v>0.46</v>
      </c>
      <c r="C689" s="112">
        <v>0</v>
      </c>
      <c r="D689" s="112">
        <v>10.877993</v>
      </c>
      <c r="E689" s="112">
        <v>-1.0410000000000001E-2</v>
      </c>
      <c r="F689" s="112">
        <v>3.7409999999999999E-2</v>
      </c>
      <c r="G689" s="112">
        <v>0.45009997000000002</v>
      </c>
      <c r="H689" s="112">
        <v>0.18293000000000001</v>
      </c>
      <c r="I689" s="112">
        <v>207.3913</v>
      </c>
      <c r="J689" s="112">
        <v>1.5328995000000001</v>
      </c>
      <c r="K689" s="112">
        <v>37.923999999999999</v>
      </c>
      <c r="L689" s="112">
        <v>0</v>
      </c>
      <c r="M689" s="112">
        <v>0</v>
      </c>
      <c r="N689" s="112">
        <v>0</v>
      </c>
      <c r="O689" s="112">
        <v>0</v>
      </c>
      <c r="P689" s="112">
        <v>0</v>
      </c>
      <c r="Q689" s="112">
        <v>0</v>
      </c>
      <c r="R689" s="112">
        <v>0</v>
      </c>
      <c r="S689" s="112">
        <v>0</v>
      </c>
      <c r="T689" s="112">
        <v>0</v>
      </c>
      <c r="U689" s="112">
        <v>0</v>
      </c>
      <c r="V689" s="112">
        <v>0</v>
      </c>
      <c r="W689" s="112">
        <v>0</v>
      </c>
    </row>
    <row r="690" spans="1:23" hidden="1">
      <c r="A690" s="112" t="str">
        <v>4755.TW</v>
      </c>
      <c r="B690" s="112">
        <v>4.5599999999999996</v>
      </c>
      <c r="C690" s="112">
        <v>0</v>
      </c>
      <c r="D690" s="112">
        <v>15.891474000000001</v>
      </c>
      <c r="E690" s="112">
        <v>0.105100006</v>
      </c>
      <c r="F690" s="112">
        <v>4.6899999999999997E-2</v>
      </c>
      <c r="G690" s="112">
        <v>0.21382999999999999</v>
      </c>
      <c r="H690" s="112">
        <v>0.1153</v>
      </c>
      <c r="I690" s="112">
        <v>31.4693</v>
      </c>
      <c r="J690" s="112">
        <v>3.3296207999999998</v>
      </c>
      <c r="K690" s="112">
        <v>48.886000000000003</v>
      </c>
      <c r="L690" s="112">
        <v>0</v>
      </c>
      <c r="M690" s="112">
        <v>0</v>
      </c>
      <c r="N690" s="112">
        <v>0</v>
      </c>
      <c r="O690" s="112">
        <v>0</v>
      </c>
      <c r="P690" s="112">
        <v>0</v>
      </c>
      <c r="Q690" s="112">
        <v>0</v>
      </c>
      <c r="R690" s="112">
        <v>0</v>
      </c>
      <c r="S690" s="112">
        <v>0</v>
      </c>
      <c r="T690" s="112">
        <v>0</v>
      </c>
      <c r="U690" s="112">
        <v>0</v>
      </c>
      <c r="V690" s="112">
        <v>0</v>
      </c>
      <c r="W690" s="112">
        <v>0</v>
      </c>
    </row>
    <row r="691" spans="1:23" hidden="1">
      <c r="A691" s="112" t="str">
        <v>4763.TW</v>
      </c>
      <c r="B691" s="112">
        <v>80.150000000000006</v>
      </c>
      <c r="C691" s="112">
        <v>1.1519999999999999</v>
      </c>
      <c r="D691" s="112">
        <v>6.8654019999999996</v>
      </c>
      <c r="E691" s="112">
        <v>0.74744003999999997</v>
      </c>
      <c r="F691" s="112">
        <v>0.43423998000000003</v>
      </c>
      <c r="G691" s="112">
        <v>0.62478999999999996</v>
      </c>
      <c r="H691" s="112">
        <v>0.60777999999999999</v>
      </c>
      <c r="I691" s="112">
        <v>10.430443</v>
      </c>
      <c r="J691" s="112">
        <v>7.0413639999999997</v>
      </c>
      <c r="K691" s="112">
        <v>133.18899999999999</v>
      </c>
      <c r="L691" s="112">
        <v>0</v>
      </c>
      <c r="M691" s="112">
        <v>0</v>
      </c>
      <c r="N691" s="112">
        <v>0</v>
      </c>
      <c r="O691" s="112">
        <v>0</v>
      </c>
      <c r="P691" s="112">
        <v>0</v>
      </c>
      <c r="Q691" s="112">
        <v>0</v>
      </c>
      <c r="R691" s="112">
        <v>0</v>
      </c>
      <c r="S691" s="112">
        <v>0</v>
      </c>
      <c r="T691" s="112">
        <v>0</v>
      </c>
      <c r="U691" s="112">
        <v>0</v>
      </c>
      <c r="V691" s="112">
        <v>0</v>
      </c>
      <c r="W691" s="112">
        <v>0</v>
      </c>
    </row>
    <row r="692" spans="1:23" hidden="1">
      <c r="A692" s="112" t="str">
        <v>4764.TW</v>
      </c>
      <c r="B692" s="112">
        <v>-1.08</v>
      </c>
      <c r="C692" s="112">
        <v>0</v>
      </c>
      <c r="D692" s="112">
        <v>0</v>
      </c>
      <c r="E692" s="112">
        <v>-4.1490002999999998E-2</v>
      </c>
      <c r="F692" s="112">
        <v>-1.5140001E-2</v>
      </c>
      <c r="G692" s="112">
        <v>0.11236</v>
      </c>
      <c r="H692" s="112">
        <v>-5.9830000000000001E-2</v>
      </c>
      <c r="I692" s="112">
        <v>0</v>
      </c>
      <c r="J692" s="112">
        <v>1.4009913000000001</v>
      </c>
      <c r="K692" s="112">
        <v>26.254000000000001</v>
      </c>
      <c r="L692" s="112">
        <v>0</v>
      </c>
      <c r="M692" s="112">
        <v>0</v>
      </c>
      <c r="N692" s="112">
        <v>0</v>
      </c>
      <c r="O692" s="112">
        <v>0</v>
      </c>
      <c r="P692" s="112">
        <v>0</v>
      </c>
      <c r="Q692" s="112">
        <v>0</v>
      </c>
      <c r="R692" s="112">
        <v>0</v>
      </c>
      <c r="S692" s="112">
        <v>0</v>
      </c>
      <c r="T692" s="112">
        <v>0</v>
      </c>
      <c r="U692" s="112">
        <v>0</v>
      </c>
      <c r="V692" s="112">
        <v>0</v>
      </c>
      <c r="W692" s="112">
        <v>0</v>
      </c>
    </row>
    <row r="693" spans="1:23" hidden="1">
      <c r="A693" s="112" t="str">
        <v>4766.TW</v>
      </c>
      <c r="B693" s="112">
        <v>20.059999999999999</v>
      </c>
      <c r="C693" s="112">
        <v>0.55800000000000005</v>
      </c>
      <c r="D693" s="112">
        <v>15.225066</v>
      </c>
      <c r="E693" s="112">
        <v>0.17002001</v>
      </c>
      <c r="F693" s="112">
        <v>7.6539999999999997E-2</v>
      </c>
      <c r="G693" s="112">
        <v>0.31535997999999998</v>
      </c>
      <c r="H693" s="112">
        <v>0.16816</v>
      </c>
      <c r="I693" s="112">
        <v>17.198404</v>
      </c>
      <c r="J693" s="112">
        <v>3.1567101000000002</v>
      </c>
      <c r="K693" s="112">
        <v>170.69800000000001</v>
      </c>
      <c r="L693" s="112">
        <v>0</v>
      </c>
      <c r="M693" s="112">
        <v>0</v>
      </c>
      <c r="N693" s="112">
        <v>0</v>
      </c>
      <c r="O693" s="112">
        <v>0</v>
      </c>
      <c r="P693" s="112">
        <v>0</v>
      </c>
      <c r="Q693" s="112">
        <v>0</v>
      </c>
      <c r="R693" s="112">
        <v>0</v>
      </c>
      <c r="S693" s="112">
        <v>0</v>
      </c>
      <c r="T693" s="112">
        <v>0</v>
      </c>
      <c r="U693" s="112">
        <v>0</v>
      </c>
      <c r="V693" s="112">
        <v>0</v>
      </c>
      <c r="W693" s="112">
        <v>0</v>
      </c>
    </row>
    <row r="694" spans="1:23" hidden="1">
      <c r="A694" s="112" t="str">
        <v>4770.TW</v>
      </c>
      <c r="B694" s="112">
        <v>20.46</v>
      </c>
      <c r="C694" s="112">
        <v>1.081</v>
      </c>
      <c r="D694" s="112">
        <v>14.891223</v>
      </c>
      <c r="E694" s="112">
        <v>0.23753001000000001</v>
      </c>
      <c r="F694" s="112">
        <v>0.12839999999999999</v>
      </c>
      <c r="G694" s="112">
        <v>0.46448</v>
      </c>
      <c r="H694" s="112">
        <v>0.38162000000000001</v>
      </c>
      <c r="I694" s="112">
        <v>19.403714999999998</v>
      </c>
      <c r="J694" s="112">
        <v>4.2546353000000003</v>
      </c>
      <c r="K694" s="112">
        <v>71.756</v>
      </c>
      <c r="L694" s="112">
        <v>0</v>
      </c>
      <c r="M694" s="112">
        <v>0</v>
      </c>
      <c r="N694" s="112">
        <v>0</v>
      </c>
      <c r="O694" s="112">
        <v>0</v>
      </c>
      <c r="P694" s="112">
        <v>0</v>
      </c>
      <c r="Q694" s="112">
        <v>0</v>
      </c>
      <c r="R694" s="112">
        <v>0</v>
      </c>
      <c r="S694" s="112">
        <v>0</v>
      </c>
      <c r="T694" s="112">
        <v>0</v>
      </c>
      <c r="U694" s="112">
        <v>0</v>
      </c>
      <c r="V694" s="112">
        <v>0</v>
      </c>
      <c r="W694" s="112">
        <v>0</v>
      </c>
    </row>
    <row r="695" spans="1:23" hidden="1">
      <c r="A695" s="112" t="str">
        <v>4771.TW</v>
      </c>
      <c r="B695" s="112">
        <v>0</v>
      </c>
      <c r="C695" s="112">
        <v>0</v>
      </c>
      <c r="D695" s="112">
        <v>0</v>
      </c>
      <c r="E695" s="112">
        <v>0.26984000000000002</v>
      </c>
      <c r="F695" s="112">
        <v>0.13075000000000001</v>
      </c>
      <c r="G695" s="112">
        <v>0.40943000000000002</v>
      </c>
      <c r="H695" s="112">
        <v>0.31133</v>
      </c>
      <c r="I695" s="112">
        <v>0</v>
      </c>
      <c r="J695" s="112">
        <v>0</v>
      </c>
      <c r="K695" s="112">
        <v>53.847000000000001</v>
      </c>
      <c r="L695" s="112">
        <v>0</v>
      </c>
      <c r="M695" s="112">
        <v>0</v>
      </c>
      <c r="N695" s="112">
        <v>0</v>
      </c>
      <c r="O695" s="112">
        <v>0</v>
      </c>
      <c r="P695" s="112">
        <v>0</v>
      </c>
      <c r="Q695" s="112">
        <v>0</v>
      </c>
      <c r="R695" s="112">
        <v>0</v>
      </c>
      <c r="S695" s="112">
        <v>0</v>
      </c>
      <c r="T695" s="112">
        <v>0</v>
      </c>
      <c r="U695" s="112">
        <v>0</v>
      </c>
      <c r="V695" s="112">
        <v>0</v>
      </c>
      <c r="W695" s="112">
        <v>0</v>
      </c>
    </row>
    <row r="696" spans="1:23" hidden="1">
      <c r="A696" s="112" t="str">
        <v>4807.TW</v>
      </c>
      <c r="B696" s="112">
        <v>-4.5</v>
      </c>
      <c r="C696" s="112">
        <v>0.93300000000000005</v>
      </c>
      <c r="D696" s="112">
        <v>4.0632320000000002</v>
      </c>
      <c r="E696" s="112">
        <v>-0.17242001000000001</v>
      </c>
      <c r="F696" s="112">
        <v>-0.10038</v>
      </c>
      <c r="G696" s="112">
        <v>3.7510000000000002E-2</v>
      </c>
      <c r="H696" s="112">
        <v>-5.6469999999999999E-2</v>
      </c>
      <c r="I696" s="112">
        <v>0</v>
      </c>
      <c r="J696" s="112">
        <v>0.86793399999999998</v>
      </c>
      <c r="K696" s="112">
        <v>29.917999999999999</v>
      </c>
      <c r="L696" s="112">
        <v>0</v>
      </c>
      <c r="M696" s="112">
        <v>0</v>
      </c>
      <c r="N696" s="112">
        <v>0</v>
      </c>
      <c r="O696" s="112">
        <v>0</v>
      </c>
      <c r="P696" s="112">
        <v>0</v>
      </c>
      <c r="Q696" s="112">
        <v>0</v>
      </c>
      <c r="R696" s="112">
        <v>0</v>
      </c>
      <c r="S696" s="112">
        <v>0</v>
      </c>
      <c r="T696" s="112">
        <v>0</v>
      </c>
      <c r="U696" s="112">
        <v>0</v>
      </c>
      <c r="V696" s="112">
        <v>0</v>
      </c>
      <c r="W696" s="112">
        <v>0</v>
      </c>
    </row>
    <row r="697" spans="1:23" hidden="1">
      <c r="A697" s="112" t="str">
        <v>4904.TW</v>
      </c>
      <c r="B697" s="112">
        <v>3.38</v>
      </c>
      <c r="C697" s="112">
        <v>-2E-3</v>
      </c>
      <c r="D697" s="112">
        <v>22.602740000000001</v>
      </c>
      <c r="E697" s="112">
        <v>0.14232998999999999</v>
      </c>
      <c r="F697" s="112">
        <v>4.9110000000000001E-2</v>
      </c>
      <c r="G697" s="112">
        <v>0.30286000000000002</v>
      </c>
      <c r="H697" s="112">
        <v>0.13666001</v>
      </c>
      <c r="I697" s="112">
        <v>24.408283000000001</v>
      </c>
      <c r="J697" s="112">
        <v>3.2031372</v>
      </c>
      <c r="K697" s="112">
        <v>28.895</v>
      </c>
      <c r="L697" s="112">
        <v>0</v>
      </c>
      <c r="M697" s="112">
        <v>0</v>
      </c>
      <c r="N697" s="112">
        <v>0</v>
      </c>
      <c r="O697" s="112">
        <v>0</v>
      </c>
      <c r="P697" s="112">
        <v>0</v>
      </c>
      <c r="Q697" s="112">
        <v>0</v>
      </c>
      <c r="R697" s="112">
        <v>0</v>
      </c>
      <c r="S697" s="112">
        <v>0</v>
      </c>
      <c r="T697" s="112">
        <v>0</v>
      </c>
      <c r="U697" s="112">
        <v>0</v>
      </c>
      <c r="V697" s="112">
        <v>0</v>
      </c>
      <c r="W697" s="112">
        <v>0</v>
      </c>
    </row>
    <row r="698" spans="1:23" hidden="1">
      <c r="A698" s="112" t="str">
        <v>4906.TW</v>
      </c>
      <c r="B698" s="112">
        <v>1.39</v>
      </c>
      <c r="C698" s="112">
        <v>0.56999999999999995</v>
      </c>
      <c r="D698" s="112">
        <v>12.820945999999999</v>
      </c>
      <c r="E698" s="112">
        <v>4.1059999999999999E-2</v>
      </c>
      <c r="F698" s="112">
        <v>1.238E-2</v>
      </c>
      <c r="G698" s="112">
        <v>0.106029995</v>
      </c>
      <c r="H698" s="112">
        <v>9.1900009999999997E-3</v>
      </c>
      <c r="I698" s="112">
        <v>27.302157999999999</v>
      </c>
      <c r="J698" s="112">
        <v>1.1826483000000001</v>
      </c>
      <c r="K698" s="112">
        <v>66.311000000000007</v>
      </c>
      <c r="L698" s="112">
        <v>0</v>
      </c>
      <c r="M698" s="112">
        <v>0</v>
      </c>
      <c r="N698" s="112">
        <v>0</v>
      </c>
      <c r="O698" s="112">
        <v>0</v>
      </c>
      <c r="P698" s="112">
        <v>0</v>
      </c>
      <c r="Q698" s="112">
        <v>0</v>
      </c>
      <c r="R698" s="112">
        <v>0</v>
      </c>
      <c r="S698" s="112">
        <v>0</v>
      </c>
      <c r="T698" s="112">
        <v>0</v>
      </c>
      <c r="U698" s="112">
        <v>0</v>
      </c>
      <c r="V698" s="112">
        <v>0</v>
      </c>
      <c r="W698" s="112">
        <v>0</v>
      </c>
    </row>
    <row r="699" spans="1:23" hidden="1">
      <c r="A699" s="112" t="str">
        <v>4912.TW</v>
      </c>
      <c r="B699" s="112">
        <v>5.01</v>
      </c>
      <c r="C699" s="112">
        <v>1.022</v>
      </c>
      <c r="D699" s="112">
        <v>10.55336</v>
      </c>
      <c r="E699" s="112">
        <v>7.961E-2</v>
      </c>
      <c r="F699" s="112">
        <v>2.717E-2</v>
      </c>
      <c r="G699" s="112">
        <v>0.2606</v>
      </c>
      <c r="H699" s="112">
        <v>0.10724</v>
      </c>
      <c r="I699" s="112">
        <v>26.646705999999998</v>
      </c>
      <c r="J699" s="112">
        <v>2.4312510000000001</v>
      </c>
      <c r="K699" s="112">
        <v>74.995999999999995</v>
      </c>
      <c r="L699" s="112">
        <v>0</v>
      </c>
      <c r="M699" s="112">
        <v>0</v>
      </c>
      <c r="N699" s="112">
        <v>0</v>
      </c>
      <c r="O699" s="112">
        <v>0</v>
      </c>
      <c r="P699" s="112">
        <v>0</v>
      </c>
      <c r="Q699" s="112">
        <v>0</v>
      </c>
      <c r="R699" s="112">
        <v>0</v>
      </c>
      <c r="S699" s="112">
        <v>0</v>
      </c>
      <c r="T699" s="112">
        <v>0</v>
      </c>
      <c r="U699" s="112">
        <v>0</v>
      </c>
      <c r="V699" s="112">
        <v>0</v>
      </c>
      <c r="W699" s="112">
        <v>0</v>
      </c>
    </row>
    <row r="700" spans="1:23" hidden="1">
      <c r="A700" s="112" t="str">
        <v>4915.TW</v>
      </c>
      <c r="B700" s="112">
        <v>5.46</v>
      </c>
      <c r="C700" s="112">
        <v>0</v>
      </c>
      <c r="D700" s="112">
        <v>13.454040000000001</v>
      </c>
      <c r="E700" s="112">
        <v>0.13543999000000001</v>
      </c>
      <c r="F700" s="112">
        <v>3.6429997999999998E-2</v>
      </c>
      <c r="G700" s="112">
        <v>0.16087000000000001</v>
      </c>
      <c r="H700" s="112">
        <v>4.3040000000000002E-2</v>
      </c>
      <c r="I700" s="112">
        <v>17.692307</v>
      </c>
      <c r="J700" s="112">
        <v>2.4094582</v>
      </c>
      <c r="K700" s="112">
        <v>131.249</v>
      </c>
      <c r="L700" s="112">
        <v>0</v>
      </c>
      <c r="M700" s="112">
        <v>0</v>
      </c>
      <c r="N700" s="112">
        <v>0</v>
      </c>
      <c r="O700" s="112">
        <v>0</v>
      </c>
      <c r="P700" s="112">
        <v>0</v>
      </c>
      <c r="Q700" s="112">
        <v>0</v>
      </c>
      <c r="R700" s="112">
        <v>0</v>
      </c>
      <c r="S700" s="112">
        <v>0</v>
      </c>
      <c r="T700" s="112">
        <v>0</v>
      </c>
      <c r="U700" s="112">
        <v>0</v>
      </c>
      <c r="V700" s="112">
        <v>0</v>
      </c>
      <c r="W700" s="112">
        <v>0</v>
      </c>
    </row>
    <row r="701" spans="1:23" hidden="1">
      <c r="A701" s="112" t="str">
        <v>4916.TW</v>
      </c>
      <c r="B701" s="112">
        <v>0.73</v>
      </c>
      <c r="C701" s="112">
        <v>0.78700000000000003</v>
      </c>
      <c r="D701" s="112">
        <v>8.8000000000000007</v>
      </c>
      <c r="E701" s="112">
        <v>4.6199999999999998E-2</v>
      </c>
      <c r="F701" s="112">
        <v>2.7409999000000001E-2</v>
      </c>
      <c r="G701" s="112">
        <v>0.14024</v>
      </c>
      <c r="H701" s="112">
        <v>-4.6100000000000004E-3</v>
      </c>
      <c r="I701" s="112">
        <v>42.191780000000001</v>
      </c>
      <c r="J701" s="112">
        <v>1.5126957999999999</v>
      </c>
      <c r="K701" s="112">
        <v>37.194000000000003</v>
      </c>
      <c r="L701" s="112">
        <v>0</v>
      </c>
      <c r="M701" s="112">
        <v>0</v>
      </c>
      <c r="N701" s="112">
        <v>0</v>
      </c>
      <c r="O701" s="112">
        <v>0</v>
      </c>
      <c r="P701" s="112">
        <v>0</v>
      </c>
      <c r="Q701" s="112">
        <v>0</v>
      </c>
      <c r="R701" s="112">
        <v>0</v>
      </c>
      <c r="S701" s="112">
        <v>0</v>
      </c>
      <c r="T701" s="112">
        <v>0</v>
      </c>
      <c r="U701" s="112">
        <v>0</v>
      </c>
      <c r="V701" s="112">
        <v>0</v>
      </c>
      <c r="W701" s="112">
        <v>0</v>
      </c>
    </row>
    <row r="702" spans="1:23" hidden="1">
      <c r="A702" s="112" t="str">
        <v>4919.TW</v>
      </c>
      <c r="B702" s="112">
        <v>5.13</v>
      </c>
      <c r="C702" s="112">
        <v>0</v>
      </c>
      <c r="D702" s="112">
        <v>17.14472</v>
      </c>
      <c r="E702" s="112">
        <v>0.13857000999999999</v>
      </c>
      <c r="F702" s="112">
        <v>3.2329999999999998E-2</v>
      </c>
      <c r="G702" s="112">
        <v>0.40921999999999997</v>
      </c>
      <c r="H702" s="112">
        <v>5.382E-2</v>
      </c>
      <c r="I702" s="112">
        <v>25.633527999999998</v>
      </c>
      <c r="J702" s="112">
        <v>3.4971542000000002</v>
      </c>
      <c r="K702" s="112">
        <v>82.950999999999993</v>
      </c>
      <c r="L702" s="112">
        <v>0</v>
      </c>
      <c r="M702" s="112">
        <v>0</v>
      </c>
      <c r="N702" s="112">
        <v>0</v>
      </c>
      <c r="O702" s="112">
        <v>0</v>
      </c>
      <c r="P702" s="112">
        <v>0</v>
      </c>
      <c r="Q702" s="112">
        <v>0</v>
      </c>
      <c r="R702" s="112">
        <v>0</v>
      </c>
      <c r="S702" s="112">
        <v>0</v>
      </c>
      <c r="T702" s="112">
        <v>0</v>
      </c>
      <c r="U702" s="112">
        <v>0</v>
      </c>
      <c r="V702" s="112">
        <v>0</v>
      </c>
      <c r="W702" s="112">
        <v>0</v>
      </c>
    </row>
    <row r="703" spans="1:23" hidden="1">
      <c r="A703" s="112" t="str">
        <v>4927.TW</v>
      </c>
      <c r="B703" s="112">
        <v>-5.2</v>
      </c>
      <c r="C703" s="112">
        <v>0.81899999999999995</v>
      </c>
      <c r="D703" s="112">
        <v>5.0936326999999997</v>
      </c>
      <c r="E703" s="112">
        <v>-0.14074</v>
      </c>
      <c r="F703" s="112">
        <v>-2.6159999999999999E-2</v>
      </c>
      <c r="G703" s="112">
        <v>6.8070000000000006E-2</v>
      </c>
      <c r="H703" s="112">
        <v>-8.2229994000000001E-2</v>
      </c>
      <c r="I703" s="112">
        <v>0</v>
      </c>
      <c r="J703" s="112">
        <v>1.1998587999999999</v>
      </c>
      <c r="K703" s="112">
        <v>63.965000000000003</v>
      </c>
      <c r="L703" s="112">
        <v>0</v>
      </c>
      <c r="M703" s="112">
        <v>0</v>
      </c>
      <c r="N703" s="112">
        <v>0</v>
      </c>
      <c r="O703" s="112">
        <v>0</v>
      </c>
      <c r="P703" s="112">
        <v>0</v>
      </c>
      <c r="Q703" s="112">
        <v>0</v>
      </c>
      <c r="R703" s="112">
        <v>0</v>
      </c>
      <c r="S703" s="112">
        <v>0</v>
      </c>
      <c r="T703" s="112">
        <v>0</v>
      </c>
      <c r="U703" s="112">
        <v>0</v>
      </c>
      <c r="V703" s="112">
        <v>0</v>
      </c>
      <c r="W703" s="112">
        <v>0</v>
      </c>
    </row>
    <row r="704" spans="1:23" hidden="1">
      <c r="A704" s="112" t="str">
        <v>4930.TW</v>
      </c>
      <c r="B704" s="112">
        <v>3.79</v>
      </c>
      <c r="C704" s="112">
        <v>0.64300000000000002</v>
      </c>
      <c r="D704" s="112">
        <v>0</v>
      </c>
      <c r="E704" s="112">
        <v>0.10003000500000001</v>
      </c>
      <c r="F704" s="112">
        <v>2.3039997999999999E-2</v>
      </c>
      <c r="G704" s="112">
        <v>0.186</v>
      </c>
      <c r="H704" s="112">
        <v>4.7379999999999999E-2</v>
      </c>
      <c r="I704" s="112">
        <v>9.0501319999999996</v>
      </c>
      <c r="J704" s="112">
        <v>0.8508211</v>
      </c>
      <c r="K704" s="112">
        <v>86.31</v>
      </c>
      <c r="L704" s="112">
        <v>0</v>
      </c>
      <c r="M704" s="112">
        <v>0</v>
      </c>
      <c r="N704" s="112">
        <v>0</v>
      </c>
      <c r="O704" s="112">
        <v>0</v>
      </c>
      <c r="P704" s="112">
        <v>0</v>
      </c>
      <c r="Q704" s="112">
        <v>0</v>
      </c>
      <c r="R704" s="112">
        <v>0</v>
      </c>
      <c r="S704" s="112">
        <v>0</v>
      </c>
      <c r="T704" s="112">
        <v>0</v>
      </c>
      <c r="U704" s="112">
        <v>0</v>
      </c>
      <c r="V704" s="112">
        <v>0</v>
      </c>
      <c r="W704" s="112">
        <v>0</v>
      </c>
    </row>
    <row r="705" spans="1:23" hidden="1">
      <c r="A705" s="112" t="str">
        <v>4934.TW</v>
      </c>
      <c r="B705" s="112">
        <v>-0.63</v>
      </c>
      <c r="C705" s="112">
        <v>0.80300000000000005</v>
      </c>
      <c r="D705" s="112">
        <v>0</v>
      </c>
      <c r="E705" s="112">
        <v>-7.9350000000000004E-2</v>
      </c>
      <c r="F705" s="112">
        <v>-2.6789998999999998E-2</v>
      </c>
      <c r="G705" s="112">
        <v>0.11696999499999999</v>
      </c>
      <c r="H705" s="112">
        <v>-1.03884</v>
      </c>
      <c r="I705" s="112">
        <v>0</v>
      </c>
      <c r="J705" s="112">
        <v>2.4392843000000002</v>
      </c>
      <c r="K705" s="112">
        <v>9.5340000000000007</v>
      </c>
      <c r="L705" s="112">
        <v>0</v>
      </c>
      <c r="M705" s="112">
        <v>0</v>
      </c>
      <c r="N705" s="112">
        <v>0</v>
      </c>
      <c r="O705" s="112">
        <v>0</v>
      </c>
      <c r="P705" s="112">
        <v>0</v>
      </c>
      <c r="Q705" s="112">
        <v>0</v>
      </c>
      <c r="R705" s="112">
        <v>0</v>
      </c>
      <c r="S705" s="112">
        <v>0</v>
      </c>
      <c r="T705" s="112">
        <v>0</v>
      </c>
      <c r="U705" s="112">
        <v>0</v>
      </c>
      <c r="V705" s="112">
        <v>0</v>
      </c>
      <c r="W705" s="112">
        <v>0</v>
      </c>
    </row>
    <row r="706" spans="1:23" hidden="1">
      <c r="A706" s="112" t="str">
        <v>4935.TW</v>
      </c>
      <c r="B706" s="112">
        <v>4.33</v>
      </c>
      <c r="C706" s="112">
        <v>0.58299999999999996</v>
      </c>
      <c r="D706" s="112">
        <v>4.4344206000000002</v>
      </c>
      <c r="E706" s="112">
        <v>4.0730000000000002E-2</v>
      </c>
      <c r="F706" s="112">
        <v>1.051E-2</v>
      </c>
      <c r="G706" s="112">
        <v>0.14835999999999999</v>
      </c>
      <c r="H706" s="112">
        <v>5.4250001999999999E-2</v>
      </c>
      <c r="I706" s="112">
        <v>14.757505999999999</v>
      </c>
      <c r="J706" s="112">
        <v>1.026605</v>
      </c>
      <c r="K706" s="112">
        <v>46.094000000000001</v>
      </c>
      <c r="L706" s="112">
        <v>0</v>
      </c>
      <c r="M706" s="112">
        <v>0</v>
      </c>
      <c r="N706" s="112">
        <v>0</v>
      </c>
      <c r="O706" s="112">
        <v>0</v>
      </c>
      <c r="P706" s="112">
        <v>0</v>
      </c>
      <c r="Q706" s="112">
        <v>0</v>
      </c>
      <c r="R706" s="112">
        <v>0</v>
      </c>
      <c r="S706" s="112">
        <v>0</v>
      </c>
      <c r="T706" s="112">
        <v>0</v>
      </c>
      <c r="U706" s="112">
        <v>0</v>
      </c>
      <c r="V706" s="112">
        <v>0</v>
      </c>
      <c r="W706" s="112">
        <v>0</v>
      </c>
    </row>
    <row r="707" spans="1:23" hidden="1">
      <c r="A707" s="112" t="str">
        <v>4938.TW</v>
      </c>
      <c r="B707" s="112">
        <v>5.94</v>
      </c>
      <c r="C707" s="112">
        <v>0.54</v>
      </c>
      <c r="D707" s="112">
        <v>14.266304</v>
      </c>
      <c r="E707" s="112">
        <v>8.4199999999999997E-2</v>
      </c>
      <c r="F707" s="112">
        <v>1.6400000000000001E-2</v>
      </c>
      <c r="G707" s="112">
        <v>3.8960000000000002E-2</v>
      </c>
      <c r="H707" s="112">
        <v>1.2070000000000001E-2</v>
      </c>
      <c r="I707" s="112">
        <v>17.676767000000002</v>
      </c>
      <c r="J707" s="112">
        <v>1.4819833</v>
      </c>
      <c r="K707" s="112">
        <v>446.24200000000002</v>
      </c>
      <c r="L707" s="112">
        <v>0</v>
      </c>
      <c r="M707" s="112">
        <v>0</v>
      </c>
      <c r="N707" s="112">
        <v>0</v>
      </c>
      <c r="O707" s="112">
        <v>0</v>
      </c>
      <c r="P707" s="112">
        <v>0</v>
      </c>
      <c r="Q707" s="112">
        <v>0</v>
      </c>
      <c r="R707" s="112">
        <v>0</v>
      </c>
      <c r="S707" s="112">
        <v>0</v>
      </c>
      <c r="T707" s="112">
        <v>0</v>
      </c>
      <c r="U707" s="112">
        <v>0</v>
      </c>
      <c r="V707" s="112">
        <v>0</v>
      </c>
      <c r="W707" s="112">
        <v>0</v>
      </c>
    </row>
    <row r="708" spans="1:23" hidden="1">
      <c r="A708" s="112" t="str">
        <v>4942.TW</v>
      </c>
      <c r="B708" s="112">
        <v>4.5599999999999996</v>
      </c>
      <c r="C708" s="112">
        <v>0</v>
      </c>
      <c r="D708" s="112">
        <v>10.021504</v>
      </c>
      <c r="E708" s="112">
        <v>7.7470004999999995E-2</v>
      </c>
      <c r="F708" s="112">
        <v>4.1459999999999997E-2</v>
      </c>
      <c r="G708" s="112">
        <v>0.24499000000000001</v>
      </c>
      <c r="H708" s="112">
        <v>9.3350000000000002E-2</v>
      </c>
      <c r="I708" s="112">
        <v>10.219298</v>
      </c>
      <c r="J708" s="112">
        <v>0.76943399999999995</v>
      </c>
      <c r="K708" s="112">
        <v>41.911999999999999</v>
      </c>
      <c r="L708" s="112">
        <v>0</v>
      </c>
      <c r="M708" s="112">
        <v>0</v>
      </c>
      <c r="N708" s="112">
        <v>0</v>
      </c>
      <c r="O708" s="112">
        <v>0</v>
      </c>
      <c r="P708" s="112">
        <v>0</v>
      </c>
      <c r="Q708" s="112">
        <v>0</v>
      </c>
      <c r="R708" s="112">
        <v>0</v>
      </c>
      <c r="S708" s="112">
        <v>0</v>
      </c>
      <c r="T708" s="112">
        <v>0</v>
      </c>
      <c r="U708" s="112">
        <v>0</v>
      </c>
      <c r="V708" s="112">
        <v>0</v>
      </c>
      <c r="W708" s="112">
        <v>0</v>
      </c>
    </row>
    <row r="709" spans="1:23" hidden="1">
      <c r="A709" s="112" t="str">
        <v>4943.TW</v>
      </c>
      <c r="B709" s="112">
        <v>-2.76</v>
      </c>
      <c r="C709" s="112">
        <v>0.80400000000000005</v>
      </c>
      <c r="D709" s="112">
        <v>1.672158</v>
      </c>
      <c r="E709" s="112">
        <v>-1.8806799999999999</v>
      </c>
      <c r="F709" s="112">
        <v>-8.4970000000000004E-2</v>
      </c>
      <c r="G709" s="112">
        <v>-1.6910000000000001E-2</v>
      </c>
      <c r="H709" s="112">
        <v>-0.18457999999999999</v>
      </c>
      <c r="I709" s="112">
        <v>0</v>
      </c>
      <c r="J709" s="112">
        <v>12.5</v>
      </c>
      <c r="K709" s="112">
        <v>19.259</v>
      </c>
      <c r="L709" s="112">
        <v>0</v>
      </c>
      <c r="M709" s="112">
        <v>0</v>
      </c>
      <c r="N709" s="112">
        <v>0</v>
      </c>
      <c r="O709" s="112">
        <v>0</v>
      </c>
      <c r="P709" s="112">
        <v>0</v>
      </c>
      <c r="Q709" s="112">
        <v>0</v>
      </c>
      <c r="R709" s="112">
        <v>0</v>
      </c>
      <c r="S709" s="112">
        <v>0</v>
      </c>
      <c r="T709" s="112">
        <v>0</v>
      </c>
      <c r="U709" s="112">
        <v>0</v>
      </c>
      <c r="V709" s="112">
        <v>0</v>
      </c>
      <c r="W709" s="112">
        <v>0</v>
      </c>
    </row>
    <row r="710" spans="1:23" hidden="1">
      <c r="A710" s="112" t="str">
        <v>4949.TW</v>
      </c>
      <c r="B710" s="112">
        <v>0</v>
      </c>
      <c r="C710" s="112">
        <v>0</v>
      </c>
      <c r="D710" s="112">
        <v>0</v>
      </c>
      <c r="E710" s="112">
        <v>4.0039999999999999E-2</v>
      </c>
      <c r="F710" s="112">
        <v>2.2210000000000001E-2</v>
      </c>
      <c r="G710" s="112">
        <v>0.21681998999999999</v>
      </c>
      <c r="H710" s="112">
        <v>-9.5610000000000001E-2</v>
      </c>
      <c r="I710" s="112">
        <v>0</v>
      </c>
      <c r="J710" s="112">
        <v>0</v>
      </c>
      <c r="K710" s="112">
        <v>60.832999999999998</v>
      </c>
      <c r="L710" s="112">
        <v>0</v>
      </c>
      <c r="M710" s="112">
        <v>0</v>
      </c>
      <c r="N710" s="112">
        <v>0</v>
      </c>
      <c r="O710" s="112">
        <v>0</v>
      </c>
      <c r="P710" s="112">
        <v>0</v>
      </c>
      <c r="Q710" s="112">
        <v>0</v>
      </c>
      <c r="R710" s="112">
        <v>0</v>
      </c>
      <c r="S710" s="112">
        <v>0</v>
      </c>
      <c r="T710" s="112">
        <v>0</v>
      </c>
      <c r="U710" s="112">
        <v>0</v>
      </c>
      <c r="V710" s="112">
        <v>0</v>
      </c>
      <c r="W710" s="112">
        <v>0</v>
      </c>
    </row>
    <row r="711" spans="1:23" hidden="1">
      <c r="A711" s="112" t="str">
        <v>4952.TW</v>
      </c>
      <c r="B711" s="112">
        <v>1.8</v>
      </c>
      <c r="C711" s="112">
        <v>0.45400000000000001</v>
      </c>
      <c r="D711" s="112">
        <v>21.449276000000001</v>
      </c>
      <c r="E711" s="112">
        <v>7.281E-2</v>
      </c>
      <c r="F711" s="112">
        <v>3.4380000000000001E-2</v>
      </c>
      <c r="G711" s="112">
        <v>0.37944</v>
      </c>
      <c r="H711" s="112">
        <v>5.4109997999999999E-2</v>
      </c>
      <c r="I711" s="112">
        <v>41.111109999999996</v>
      </c>
      <c r="J711" s="112">
        <v>3.8165969999999998</v>
      </c>
      <c r="K711" s="112">
        <v>19.914999999999999</v>
      </c>
      <c r="L711" s="112">
        <v>0</v>
      </c>
      <c r="M711" s="112">
        <v>0</v>
      </c>
      <c r="N711" s="112">
        <v>0</v>
      </c>
      <c r="O711" s="112">
        <v>0</v>
      </c>
      <c r="P711" s="112">
        <v>0</v>
      </c>
      <c r="Q711" s="112">
        <v>0</v>
      </c>
      <c r="R711" s="112">
        <v>0</v>
      </c>
      <c r="S711" s="112">
        <v>0</v>
      </c>
      <c r="T711" s="112">
        <v>0</v>
      </c>
      <c r="U711" s="112">
        <v>0</v>
      </c>
      <c r="V711" s="112">
        <v>0</v>
      </c>
      <c r="W711" s="112">
        <v>0</v>
      </c>
    </row>
    <row r="712" spans="1:23" hidden="1">
      <c r="A712" s="112" t="str">
        <v>4956.TW</v>
      </c>
      <c r="B712" s="112">
        <v>-1.26</v>
      </c>
      <c r="C712" s="112">
        <v>0</v>
      </c>
      <c r="D712" s="112">
        <v>13.216374</v>
      </c>
      <c r="E712" s="112">
        <v>-7.1319999999999995E-2</v>
      </c>
      <c r="F712" s="112">
        <v>-3.8199999999999998E-2</v>
      </c>
      <c r="G712" s="112">
        <v>1.2630000000000001E-2</v>
      </c>
      <c r="H712" s="112">
        <v>-0.13144</v>
      </c>
      <c r="I712" s="112">
        <v>0</v>
      </c>
      <c r="J712" s="112">
        <v>1.3276937</v>
      </c>
      <c r="K712" s="112">
        <v>11.013</v>
      </c>
      <c r="L712" s="112">
        <v>0</v>
      </c>
      <c r="M712" s="112">
        <v>0</v>
      </c>
      <c r="N712" s="112">
        <v>0</v>
      </c>
      <c r="O712" s="112">
        <v>0</v>
      </c>
      <c r="P712" s="112">
        <v>0</v>
      </c>
      <c r="Q712" s="112">
        <v>0</v>
      </c>
      <c r="R712" s="112">
        <v>0</v>
      </c>
      <c r="S712" s="112">
        <v>0</v>
      </c>
      <c r="T712" s="112">
        <v>0</v>
      </c>
      <c r="U712" s="112">
        <v>0</v>
      </c>
      <c r="V712" s="112">
        <v>0</v>
      </c>
      <c r="W712" s="112">
        <v>0</v>
      </c>
    </row>
    <row r="713" spans="1:23" hidden="1">
      <c r="A713" s="112" t="str">
        <v>4958.TW</v>
      </c>
      <c r="B713" s="112">
        <v>6.84</v>
      </c>
      <c r="C713" s="112">
        <v>0.78200000000000003</v>
      </c>
      <c r="D713" s="112">
        <v>10.441941</v>
      </c>
      <c r="E713" s="112">
        <v>7.4529999999999999E-2</v>
      </c>
      <c r="F713" s="112">
        <v>2.2869998999999998E-2</v>
      </c>
      <c r="G713" s="112">
        <v>0.18193999999999999</v>
      </c>
      <c r="H713" s="112">
        <v>2.2839999E-2</v>
      </c>
      <c r="I713" s="112">
        <v>17.616959000000001</v>
      </c>
      <c r="J713" s="112">
        <v>1.1600258000000001</v>
      </c>
      <c r="K713" s="112">
        <v>161.238</v>
      </c>
      <c r="L713" s="112">
        <v>0</v>
      </c>
      <c r="M713" s="112">
        <v>0</v>
      </c>
      <c r="N713" s="112">
        <v>0</v>
      </c>
      <c r="O713" s="112">
        <v>0</v>
      </c>
      <c r="P713" s="112">
        <v>0</v>
      </c>
      <c r="Q713" s="112">
        <v>0</v>
      </c>
      <c r="R713" s="112">
        <v>0</v>
      </c>
      <c r="S713" s="112">
        <v>0</v>
      </c>
      <c r="T713" s="112">
        <v>0</v>
      </c>
      <c r="U713" s="112">
        <v>0</v>
      </c>
      <c r="V713" s="112">
        <v>0</v>
      </c>
      <c r="W713" s="112">
        <v>0</v>
      </c>
    </row>
    <row r="714" spans="1:23" hidden="1">
      <c r="A714" s="112" t="str">
        <v>4960.TW</v>
      </c>
      <c r="B714" s="112">
        <v>-0.68</v>
      </c>
      <c r="C714" s="112">
        <v>0.99399999999999999</v>
      </c>
      <c r="D714" s="112">
        <v>-30.612244</v>
      </c>
      <c r="E714" s="112">
        <v>-5.7660000000000003E-2</v>
      </c>
      <c r="F714" s="112">
        <v>-2.2739999E-2</v>
      </c>
      <c r="G714" s="112">
        <v>3.9510000000000003E-2</v>
      </c>
      <c r="H714" s="112">
        <v>-6.6850000000000007E-2</v>
      </c>
      <c r="I714" s="112">
        <v>0</v>
      </c>
      <c r="J714" s="112">
        <v>0.93527870000000002</v>
      </c>
      <c r="K714" s="112">
        <v>15.750999999999999</v>
      </c>
      <c r="L714" s="112">
        <v>0</v>
      </c>
      <c r="M714" s="112">
        <v>0</v>
      </c>
      <c r="N714" s="112">
        <v>0</v>
      </c>
      <c r="O714" s="112">
        <v>0</v>
      </c>
      <c r="P714" s="112">
        <v>0</v>
      </c>
      <c r="Q714" s="112">
        <v>0</v>
      </c>
      <c r="R714" s="112">
        <v>0</v>
      </c>
      <c r="S714" s="112">
        <v>0</v>
      </c>
      <c r="T714" s="112">
        <v>0</v>
      </c>
      <c r="U714" s="112">
        <v>0</v>
      </c>
      <c r="V714" s="112">
        <v>0</v>
      </c>
      <c r="W714" s="112">
        <v>0</v>
      </c>
    </row>
    <row r="715" spans="1:23" hidden="1">
      <c r="A715" s="112" t="str">
        <v>4961.TW</v>
      </c>
      <c r="B715" s="112">
        <v>14.15</v>
      </c>
      <c r="C715" s="112">
        <v>0</v>
      </c>
      <c r="D715" s="112">
        <v>12.482435000000001</v>
      </c>
      <c r="E715" s="112">
        <v>0.11013000000000001</v>
      </c>
      <c r="F715" s="112">
        <v>5.4679999999999999E-2</v>
      </c>
      <c r="G715" s="112">
        <v>0.32333001</v>
      </c>
      <c r="H715" s="112">
        <v>0.10285</v>
      </c>
      <c r="I715" s="112">
        <v>18.833922999999999</v>
      </c>
      <c r="J715" s="112">
        <v>1.8244426</v>
      </c>
      <c r="K715" s="112">
        <v>110.443</v>
      </c>
      <c r="L715" s="112">
        <v>0</v>
      </c>
      <c r="M715" s="112">
        <v>0</v>
      </c>
      <c r="N715" s="112">
        <v>0</v>
      </c>
      <c r="O715" s="112">
        <v>0</v>
      </c>
      <c r="P715" s="112">
        <v>0</v>
      </c>
      <c r="Q715" s="112">
        <v>0</v>
      </c>
      <c r="R715" s="112">
        <v>0</v>
      </c>
      <c r="S715" s="112">
        <v>0</v>
      </c>
      <c r="T715" s="112">
        <v>0</v>
      </c>
      <c r="U715" s="112">
        <v>0</v>
      </c>
      <c r="V715" s="112">
        <v>0</v>
      </c>
      <c r="W715" s="112">
        <v>0</v>
      </c>
    </row>
    <row r="716" spans="1:23" hidden="1">
      <c r="A716" s="112" t="str">
        <v>4967.TW</v>
      </c>
      <c r="B716" s="112">
        <v>7.47</v>
      </c>
      <c r="C716" s="112">
        <v>0.83</v>
      </c>
      <c r="D716" s="112">
        <v>0</v>
      </c>
      <c r="E716" s="112">
        <v>0.24678</v>
      </c>
      <c r="F716" s="112">
        <v>5.0349999999999999E-2</v>
      </c>
      <c r="G716" s="112">
        <v>0.105450004</v>
      </c>
      <c r="H716" s="112">
        <v>0.11545999</v>
      </c>
      <c r="I716" s="112">
        <v>15.127174999999999</v>
      </c>
      <c r="J716" s="112">
        <v>3.0338829</v>
      </c>
      <c r="K716" s="112">
        <v>256.46800000000002</v>
      </c>
      <c r="L716" s="112">
        <v>0</v>
      </c>
      <c r="M716" s="112">
        <v>0</v>
      </c>
      <c r="N716" s="112">
        <v>0</v>
      </c>
      <c r="O716" s="112">
        <v>0</v>
      </c>
      <c r="P716" s="112">
        <v>0</v>
      </c>
      <c r="Q716" s="112">
        <v>0</v>
      </c>
      <c r="R716" s="112">
        <v>0</v>
      </c>
      <c r="S716" s="112">
        <v>0</v>
      </c>
      <c r="T716" s="112">
        <v>0</v>
      </c>
      <c r="U716" s="112">
        <v>0</v>
      </c>
      <c r="V716" s="112">
        <v>0</v>
      </c>
      <c r="W716" s="112">
        <v>0</v>
      </c>
    </row>
    <row r="717" spans="1:23" hidden="1">
      <c r="A717" s="112" t="str">
        <v>4968.TW</v>
      </c>
      <c r="B717" s="112">
        <v>-1.17</v>
      </c>
      <c r="C717" s="112">
        <v>2.1709999999999998</v>
      </c>
      <c r="D717" s="112">
        <v>31.134969999999999</v>
      </c>
      <c r="E717" s="112">
        <v>-4.6719997999999999E-2</v>
      </c>
      <c r="F717" s="112">
        <v>-3.5209999999999998E-2</v>
      </c>
      <c r="G717" s="112">
        <v>0.28804000000000002</v>
      </c>
      <c r="H717" s="112">
        <v>4.0000000000000002E-4</v>
      </c>
      <c r="I717" s="112">
        <v>0</v>
      </c>
      <c r="J717" s="112">
        <v>8.2246170000000003</v>
      </c>
      <c r="K717" s="112">
        <v>35.523000000000003</v>
      </c>
      <c r="L717" s="112">
        <v>0</v>
      </c>
      <c r="M717" s="112">
        <v>0</v>
      </c>
      <c r="N717" s="112">
        <v>0</v>
      </c>
      <c r="O717" s="112">
        <v>0</v>
      </c>
      <c r="P717" s="112">
        <v>0</v>
      </c>
      <c r="Q717" s="112">
        <v>0</v>
      </c>
      <c r="R717" s="112">
        <v>0</v>
      </c>
      <c r="S717" s="112">
        <v>0</v>
      </c>
      <c r="T717" s="112">
        <v>0</v>
      </c>
      <c r="U717" s="112">
        <v>0</v>
      </c>
      <c r="V717" s="112">
        <v>0</v>
      </c>
      <c r="W717" s="112">
        <v>0</v>
      </c>
    </row>
    <row r="718" spans="1:23" hidden="1">
      <c r="A718" s="112" t="str">
        <v>4976.TW</v>
      </c>
      <c r="B718" s="112">
        <v>-1.5</v>
      </c>
      <c r="C718" s="112">
        <v>1.5329999999999999</v>
      </c>
      <c r="D718" s="112">
        <v>31.655628</v>
      </c>
      <c r="E718" s="112">
        <v>-9.9630005999999993E-2</v>
      </c>
      <c r="F718" s="112">
        <v>-5.6110001999999999E-2</v>
      </c>
      <c r="G718" s="112">
        <v>-0.13918</v>
      </c>
      <c r="H718" s="112">
        <v>-0.49807000000000001</v>
      </c>
      <c r="I718" s="112">
        <v>0</v>
      </c>
      <c r="J718" s="112">
        <v>2.6543758</v>
      </c>
      <c r="K718" s="112">
        <v>6.7389999999999999</v>
      </c>
      <c r="L718" s="112">
        <v>0</v>
      </c>
      <c r="M718" s="112">
        <v>0</v>
      </c>
      <c r="N718" s="112">
        <v>0</v>
      </c>
      <c r="O718" s="112">
        <v>0</v>
      </c>
      <c r="P718" s="112">
        <v>0</v>
      </c>
      <c r="Q718" s="112">
        <v>0</v>
      </c>
      <c r="R718" s="112">
        <v>0</v>
      </c>
      <c r="S718" s="112">
        <v>0</v>
      </c>
      <c r="T718" s="112">
        <v>0</v>
      </c>
      <c r="U718" s="112">
        <v>0</v>
      </c>
      <c r="V718" s="112">
        <v>0</v>
      </c>
      <c r="W718" s="112">
        <v>0</v>
      </c>
    </row>
    <row r="719" spans="1:23" hidden="1">
      <c r="A719" s="112" t="str">
        <v>4977.TW</v>
      </c>
      <c r="B719" s="112">
        <v>1.89</v>
      </c>
      <c r="C719" s="112">
        <v>0</v>
      </c>
      <c r="D719" s="112">
        <v>19.336735000000001</v>
      </c>
      <c r="E719" s="112">
        <v>3.458E-2</v>
      </c>
      <c r="F719" s="112">
        <v>-9.5E-4</v>
      </c>
      <c r="G719" s="112">
        <v>0.15423000000000001</v>
      </c>
      <c r="H719" s="112">
        <v>-0.18471001000000001</v>
      </c>
      <c r="I719" s="112">
        <v>40.105823999999998</v>
      </c>
      <c r="J719" s="112">
        <v>1.5844151</v>
      </c>
      <c r="K719" s="112">
        <v>13.765000000000001</v>
      </c>
      <c r="L719" s="112">
        <v>0</v>
      </c>
      <c r="M719" s="112">
        <v>0</v>
      </c>
      <c r="N719" s="112">
        <v>0</v>
      </c>
      <c r="O719" s="112">
        <v>0</v>
      </c>
      <c r="P719" s="112">
        <v>0</v>
      </c>
      <c r="Q719" s="112">
        <v>0</v>
      </c>
      <c r="R719" s="112">
        <v>0</v>
      </c>
      <c r="S719" s="112">
        <v>0</v>
      </c>
      <c r="T719" s="112">
        <v>0</v>
      </c>
      <c r="U719" s="112">
        <v>0</v>
      </c>
      <c r="V719" s="112">
        <v>0</v>
      </c>
      <c r="W719" s="112">
        <v>0</v>
      </c>
    </row>
    <row r="720" spans="1:23" hidden="1">
      <c r="A720" s="112" t="str">
        <v>4989.TW</v>
      </c>
      <c r="B720" s="112">
        <v>-1.1399999999999999</v>
      </c>
      <c r="C720" s="112">
        <v>0</v>
      </c>
      <c r="D720" s="112">
        <v>0</v>
      </c>
      <c r="E720" s="112">
        <v>-6.9460005000000005E-2</v>
      </c>
      <c r="F720" s="112">
        <v>-5.6660000000000002E-2</v>
      </c>
      <c r="G720" s="112">
        <v>-3.1850000000000003E-2</v>
      </c>
      <c r="H720" s="112">
        <v>-9.6659999999999996E-2</v>
      </c>
      <c r="I720" s="112">
        <v>0</v>
      </c>
      <c r="J720" s="112">
        <v>1.6569567000000001</v>
      </c>
      <c r="K720" s="112">
        <v>23.613</v>
      </c>
      <c r="L720" s="112">
        <v>0</v>
      </c>
      <c r="M720" s="112">
        <v>0</v>
      </c>
      <c r="N720" s="112">
        <v>0</v>
      </c>
      <c r="O720" s="112">
        <v>0</v>
      </c>
      <c r="P720" s="112">
        <v>0</v>
      </c>
      <c r="Q720" s="112">
        <v>0</v>
      </c>
      <c r="R720" s="112">
        <v>0</v>
      </c>
      <c r="S720" s="112">
        <v>0</v>
      </c>
      <c r="T720" s="112">
        <v>0</v>
      </c>
      <c r="U720" s="112">
        <v>0</v>
      </c>
      <c r="V720" s="112">
        <v>0</v>
      </c>
      <c r="W720" s="112">
        <v>0</v>
      </c>
    </row>
    <row r="721" spans="1:23" hidden="1">
      <c r="A721" s="112" t="str">
        <v>4994.TW</v>
      </c>
      <c r="B721" s="112">
        <v>3.33</v>
      </c>
      <c r="C721" s="112">
        <v>0</v>
      </c>
      <c r="D721" s="112">
        <v>37.652439999999999</v>
      </c>
      <c r="E721" s="112">
        <v>0.17334999000000001</v>
      </c>
      <c r="F721" s="112">
        <v>7.9060000000000005E-2</v>
      </c>
      <c r="G721" s="112">
        <v>0.61050000000000004</v>
      </c>
      <c r="H721" s="112">
        <v>0.30212998000000002</v>
      </c>
      <c r="I721" s="112">
        <v>37.087090000000003</v>
      </c>
      <c r="J721" s="112">
        <v>6.2741312999999996</v>
      </c>
      <c r="K721" s="112">
        <v>25.286000000000001</v>
      </c>
      <c r="L721" s="112">
        <v>0</v>
      </c>
      <c r="M721" s="112">
        <v>0</v>
      </c>
      <c r="N721" s="112">
        <v>0</v>
      </c>
      <c r="O721" s="112">
        <v>0</v>
      </c>
      <c r="P721" s="112">
        <v>0</v>
      </c>
      <c r="Q721" s="112">
        <v>0</v>
      </c>
      <c r="R721" s="112">
        <v>0</v>
      </c>
      <c r="S721" s="112">
        <v>0</v>
      </c>
      <c r="T721" s="112">
        <v>0</v>
      </c>
      <c r="U721" s="112">
        <v>0</v>
      </c>
      <c r="V721" s="112">
        <v>0</v>
      </c>
      <c r="W721" s="112">
        <v>0</v>
      </c>
    </row>
    <row r="722" spans="1:23" hidden="1">
      <c r="A722" s="112" t="str">
        <v>4999.TW</v>
      </c>
      <c r="B722" s="112">
        <v>1.0900000000000001</v>
      </c>
      <c r="C722" s="112">
        <v>0.56599999999999995</v>
      </c>
      <c r="D722" s="112">
        <v>26.268656</v>
      </c>
      <c r="E722" s="112">
        <v>1.1000000000000001E-3</v>
      </c>
      <c r="F722" s="112">
        <v>-3.4499999999999999E-3</v>
      </c>
      <c r="G722" s="112">
        <v>0.16405001</v>
      </c>
      <c r="H722" s="112">
        <v>1.1670000999999999E-2</v>
      </c>
      <c r="I722" s="112">
        <v>32.293579999999999</v>
      </c>
      <c r="J722" s="112">
        <v>0.76468544999999999</v>
      </c>
      <c r="K722" s="112">
        <v>25.925000000000001</v>
      </c>
      <c r="L722" s="112">
        <v>0</v>
      </c>
      <c r="M722" s="112">
        <v>0</v>
      </c>
      <c r="N722" s="112">
        <v>0</v>
      </c>
      <c r="O722" s="112">
        <v>0</v>
      </c>
      <c r="P722" s="112">
        <v>0</v>
      </c>
      <c r="Q722" s="112">
        <v>0</v>
      </c>
      <c r="R722" s="112">
        <v>0</v>
      </c>
      <c r="S722" s="112">
        <v>0</v>
      </c>
      <c r="T722" s="112">
        <v>0</v>
      </c>
      <c r="U722" s="112">
        <v>0</v>
      </c>
      <c r="V722" s="112">
        <v>0</v>
      </c>
      <c r="W722" s="112">
        <v>0</v>
      </c>
    </row>
    <row r="723" spans="1:23" hidden="1">
      <c r="A723" s="112" t="str">
        <v>5007.TW</v>
      </c>
      <c r="B723" s="112">
        <v>3.57</v>
      </c>
      <c r="C723" s="112">
        <v>0.29799999999999999</v>
      </c>
      <c r="D723" s="112">
        <v>13.3802805</v>
      </c>
      <c r="E723" s="112">
        <v>0.14087</v>
      </c>
      <c r="F723" s="112">
        <v>8.5419999999999996E-2</v>
      </c>
      <c r="G723" s="112">
        <v>0.24643000000000001</v>
      </c>
      <c r="H723" s="112">
        <v>0.18211000999999999</v>
      </c>
      <c r="I723" s="112">
        <v>15.966386999999999</v>
      </c>
      <c r="J723" s="112">
        <v>2.4129027999999999</v>
      </c>
      <c r="K723" s="112">
        <v>22.53</v>
      </c>
      <c r="L723" s="112">
        <v>0</v>
      </c>
      <c r="M723" s="112">
        <v>0</v>
      </c>
      <c r="N723" s="112">
        <v>0</v>
      </c>
      <c r="O723" s="112">
        <v>0</v>
      </c>
      <c r="P723" s="112">
        <v>0</v>
      </c>
      <c r="Q723" s="112">
        <v>0</v>
      </c>
      <c r="R723" s="112">
        <v>0</v>
      </c>
      <c r="S723" s="112">
        <v>0</v>
      </c>
      <c r="T723" s="112">
        <v>0</v>
      </c>
      <c r="U723" s="112">
        <v>0</v>
      </c>
      <c r="V723" s="112">
        <v>0</v>
      </c>
      <c r="W723" s="112">
        <v>0</v>
      </c>
    </row>
    <row r="724" spans="1:23" hidden="1">
      <c r="A724" s="112" t="str">
        <v>5203.TW</v>
      </c>
      <c r="B724" s="112">
        <v>3.33</v>
      </c>
      <c r="C724" s="112">
        <v>0</v>
      </c>
      <c r="D724" s="112">
        <v>20.389343</v>
      </c>
      <c r="E724" s="112">
        <v>5.7169999999999999E-2</v>
      </c>
      <c r="F724" s="112">
        <v>1.6060000000000001E-2</v>
      </c>
      <c r="G724" s="112">
        <v>0.85768999999999995</v>
      </c>
      <c r="H724" s="112">
        <v>6.9959999999999994E-2</v>
      </c>
      <c r="I724" s="112">
        <v>29.87988</v>
      </c>
      <c r="J724" s="112">
        <v>1.6925798999999999</v>
      </c>
      <c r="K724" s="112">
        <v>24.425000000000001</v>
      </c>
      <c r="L724" s="112">
        <v>0</v>
      </c>
      <c r="M724" s="112">
        <v>0</v>
      </c>
      <c r="N724" s="112">
        <v>0</v>
      </c>
      <c r="O724" s="112">
        <v>0</v>
      </c>
      <c r="P724" s="112">
        <v>0</v>
      </c>
      <c r="Q724" s="112">
        <v>0</v>
      </c>
      <c r="R724" s="112">
        <v>0</v>
      </c>
      <c r="S724" s="112">
        <v>0</v>
      </c>
      <c r="T724" s="112">
        <v>0</v>
      </c>
      <c r="U724" s="112">
        <v>0</v>
      </c>
      <c r="V724" s="112">
        <v>0</v>
      </c>
      <c r="W724" s="112">
        <v>0</v>
      </c>
    </row>
    <row r="725" spans="1:23" hidden="1">
      <c r="A725" s="112" t="str">
        <v>5215.TW</v>
      </c>
      <c r="B725" s="112">
        <v>3.11</v>
      </c>
      <c r="C725" s="112">
        <v>0.41799999999999998</v>
      </c>
      <c r="D725" s="112">
        <v>0</v>
      </c>
      <c r="E725" s="112">
        <v>5.3249999999999999E-2</v>
      </c>
      <c r="F725" s="112">
        <v>3.644E-2</v>
      </c>
      <c r="G725" s="112">
        <v>0.26959</v>
      </c>
      <c r="H725" s="112">
        <v>0.14180999999999999</v>
      </c>
      <c r="I725" s="112">
        <v>17.106110000000001</v>
      </c>
      <c r="J725" s="112">
        <v>1.0295513000000001</v>
      </c>
      <c r="K725" s="112">
        <v>39.213000000000001</v>
      </c>
      <c r="L725" s="112">
        <v>0</v>
      </c>
      <c r="M725" s="112">
        <v>0</v>
      </c>
      <c r="N725" s="112">
        <v>0</v>
      </c>
      <c r="O725" s="112">
        <v>0</v>
      </c>
      <c r="P725" s="112">
        <v>0</v>
      </c>
      <c r="Q725" s="112">
        <v>0</v>
      </c>
      <c r="R725" s="112">
        <v>0</v>
      </c>
      <c r="S725" s="112">
        <v>0</v>
      </c>
      <c r="T725" s="112">
        <v>0</v>
      </c>
      <c r="U725" s="112">
        <v>0</v>
      </c>
      <c r="V725" s="112">
        <v>0</v>
      </c>
      <c r="W725" s="112">
        <v>0</v>
      </c>
    </row>
    <row r="726" spans="1:23" hidden="1">
      <c r="A726" s="112" t="str">
        <v>5222.TW</v>
      </c>
      <c r="B726" s="112">
        <v>6.18</v>
      </c>
      <c r="C726" s="112">
        <v>0.54300000000000004</v>
      </c>
      <c r="D726" s="112">
        <v>22.771587</v>
      </c>
      <c r="E726" s="112">
        <v>0.23455000000000001</v>
      </c>
      <c r="F726" s="112">
        <v>0.11575000000000001</v>
      </c>
      <c r="G726" s="112">
        <v>0.54831004000000005</v>
      </c>
      <c r="H726" s="112">
        <v>0.28717999999999999</v>
      </c>
      <c r="I726" s="112">
        <v>26.456312</v>
      </c>
      <c r="J726" s="112">
        <v>5.4087132999999996</v>
      </c>
      <c r="K726" s="112">
        <v>17.611000000000001</v>
      </c>
      <c r="L726" s="112">
        <v>0</v>
      </c>
      <c r="M726" s="112">
        <v>0</v>
      </c>
      <c r="N726" s="112">
        <v>0</v>
      </c>
      <c r="O726" s="112">
        <v>0</v>
      </c>
      <c r="P726" s="112">
        <v>0</v>
      </c>
      <c r="Q726" s="112">
        <v>0</v>
      </c>
      <c r="R726" s="112">
        <v>0</v>
      </c>
      <c r="S726" s="112">
        <v>0</v>
      </c>
      <c r="T726" s="112">
        <v>0</v>
      </c>
      <c r="U726" s="112">
        <v>0</v>
      </c>
      <c r="V726" s="112">
        <v>0</v>
      </c>
      <c r="W726" s="112">
        <v>0</v>
      </c>
    </row>
    <row r="727" spans="1:23" hidden="1">
      <c r="A727" s="112" t="str">
        <v>5225.TW</v>
      </c>
      <c r="B727" s="112">
        <v>8.34</v>
      </c>
      <c r="C727" s="112">
        <v>0.57299999999999995</v>
      </c>
      <c r="D727" s="112">
        <v>16.530054</v>
      </c>
      <c r="E727" s="112">
        <v>0.20943001</v>
      </c>
      <c r="F727" s="112">
        <v>6.0850002E-2</v>
      </c>
      <c r="G727" s="112">
        <v>0.15537000000000001</v>
      </c>
      <c r="H727" s="112">
        <v>5.2270003000000002E-2</v>
      </c>
      <c r="I727" s="112">
        <v>14.508393</v>
      </c>
      <c r="J727" s="112">
        <v>3.0287860000000002</v>
      </c>
      <c r="K727" s="112">
        <v>160.04900000000001</v>
      </c>
      <c r="L727" s="112">
        <v>0</v>
      </c>
      <c r="M727" s="112">
        <v>0</v>
      </c>
      <c r="N727" s="112">
        <v>0</v>
      </c>
      <c r="O727" s="112">
        <v>0</v>
      </c>
      <c r="P727" s="112">
        <v>0</v>
      </c>
      <c r="Q727" s="112">
        <v>0</v>
      </c>
      <c r="R727" s="112">
        <v>0</v>
      </c>
      <c r="S727" s="112">
        <v>0</v>
      </c>
      <c r="T727" s="112">
        <v>0</v>
      </c>
      <c r="U727" s="112">
        <v>0</v>
      </c>
      <c r="V727" s="112">
        <v>0</v>
      </c>
      <c r="W727" s="112">
        <v>0</v>
      </c>
    </row>
    <row r="728" spans="1:23" hidden="1">
      <c r="A728" s="112" t="str">
        <v>5234.TW</v>
      </c>
      <c r="B728" s="112">
        <v>5.23</v>
      </c>
      <c r="C728" s="112">
        <v>0</v>
      </c>
      <c r="D728" s="112">
        <v>19.931664000000001</v>
      </c>
      <c r="E728" s="112">
        <v>0.19467999999999999</v>
      </c>
      <c r="F728" s="112">
        <v>8.294E-2</v>
      </c>
      <c r="G728" s="112">
        <v>0.35347998000000003</v>
      </c>
      <c r="H728" s="112">
        <v>0.12676999999999999</v>
      </c>
      <c r="I728" s="112">
        <v>33.460804000000003</v>
      </c>
      <c r="J728" s="112">
        <v>6.356471</v>
      </c>
      <c r="K728" s="112">
        <v>41.374000000000002</v>
      </c>
      <c r="L728" s="112">
        <v>0</v>
      </c>
      <c r="M728" s="112">
        <v>0</v>
      </c>
      <c r="N728" s="112">
        <v>0</v>
      </c>
      <c r="O728" s="112">
        <v>0</v>
      </c>
      <c r="P728" s="112">
        <v>0</v>
      </c>
      <c r="Q728" s="112">
        <v>0</v>
      </c>
      <c r="R728" s="112">
        <v>0</v>
      </c>
      <c r="S728" s="112">
        <v>0</v>
      </c>
      <c r="T728" s="112">
        <v>0</v>
      </c>
      <c r="U728" s="112">
        <v>0</v>
      </c>
      <c r="V728" s="112">
        <v>0</v>
      </c>
      <c r="W728" s="112">
        <v>0</v>
      </c>
    </row>
    <row r="729" spans="1:23" hidden="1">
      <c r="A729" s="112" t="str">
        <v>5243.TW</v>
      </c>
      <c r="B729" s="112">
        <v>3.17</v>
      </c>
      <c r="C729" s="112">
        <v>0</v>
      </c>
      <c r="D729" s="112">
        <v>21.149826000000001</v>
      </c>
      <c r="E729" s="112">
        <v>7.1329996000000007E-2</v>
      </c>
      <c r="F729" s="112">
        <v>3.968E-2</v>
      </c>
      <c r="G729" s="112">
        <v>0.19239001</v>
      </c>
      <c r="H729" s="112">
        <v>6.3490000000000005E-2</v>
      </c>
      <c r="I729" s="112">
        <v>19.148264000000001</v>
      </c>
      <c r="J729" s="112">
        <v>1.3022397999999999</v>
      </c>
      <c r="K729" s="112">
        <v>67.978999999999999</v>
      </c>
      <c r="L729" s="112">
        <v>0</v>
      </c>
      <c r="M729" s="112">
        <v>0</v>
      </c>
      <c r="N729" s="112">
        <v>0</v>
      </c>
      <c r="O729" s="112">
        <v>0</v>
      </c>
      <c r="P729" s="112">
        <v>0</v>
      </c>
      <c r="Q729" s="112">
        <v>0</v>
      </c>
      <c r="R729" s="112">
        <v>0</v>
      </c>
      <c r="S729" s="112">
        <v>0</v>
      </c>
      <c r="T729" s="112">
        <v>0</v>
      </c>
      <c r="U729" s="112">
        <v>0</v>
      </c>
      <c r="V729" s="112">
        <v>0</v>
      </c>
      <c r="W729" s="112">
        <v>0</v>
      </c>
    </row>
    <row r="730" spans="1:23" hidden="1">
      <c r="A730" s="112" t="str">
        <v>5244.TW</v>
      </c>
      <c r="B730" s="112">
        <v>2.4900000000000002</v>
      </c>
      <c r="C730" s="112">
        <v>0</v>
      </c>
      <c r="D730" s="112">
        <v>0</v>
      </c>
      <c r="E730" s="112">
        <v>0.100959994</v>
      </c>
      <c r="F730" s="112">
        <v>5.1620002999999998E-2</v>
      </c>
      <c r="G730" s="112">
        <v>0.46580001999999998</v>
      </c>
      <c r="H730" s="112">
        <v>0.15273</v>
      </c>
      <c r="I730" s="112">
        <v>17.289155999999998</v>
      </c>
      <c r="J730" s="112">
        <v>1.7086724</v>
      </c>
      <c r="K730" s="112">
        <v>12.798</v>
      </c>
      <c r="L730" s="112">
        <v>0</v>
      </c>
      <c r="M730" s="112">
        <v>0</v>
      </c>
      <c r="N730" s="112">
        <v>0</v>
      </c>
      <c r="O730" s="112">
        <v>0</v>
      </c>
      <c r="P730" s="112">
        <v>0</v>
      </c>
      <c r="Q730" s="112">
        <v>0</v>
      </c>
      <c r="R730" s="112">
        <v>0</v>
      </c>
      <c r="S730" s="112">
        <v>0</v>
      </c>
      <c r="T730" s="112">
        <v>0</v>
      </c>
      <c r="U730" s="112">
        <v>0</v>
      </c>
      <c r="V730" s="112">
        <v>0</v>
      </c>
      <c r="W730" s="112">
        <v>0</v>
      </c>
    </row>
    <row r="731" spans="1:23" hidden="1">
      <c r="A731" s="112" t="str">
        <v>5258.TW</v>
      </c>
      <c r="B731" s="112">
        <v>8.58</v>
      </c>
      <c r="C731" s="112">
        <v>0.95799999999999996</v>
      </c>
      <c r="D731" s="112">
        <v>10.687343</v>
      </c>
      <c r="E731" s="112">
        <v>0.27474999999999999</v>
      </c>
      <c r="F731" s="112">
        <v>0.10803001</v>
      </c>
      <c r="G731" s="112">
        <v>0.33335999999999999</v>
      </c>
      <c r="H731" s="112">
        <v>0.18542998999999999</v>
      </c>
      <c r="I731" s="112">
        <v>14.860139999999999</v>
      </c>
      <c r="J731" s="112">
        <v>3.5960062000000002</v>
      </c>
      <c r="K731" s="112">
        <v>77.366</v>
      </c>
      <c r="L731" s="112">
        <v>0</v>
      </c>
      <c r="M731" s="112">
        <v>0</v>
      </c>
      <c r="N731" s="112">
        <v>0</v>
      </c>
      <c r="O731" s="112">
        <v>0</v>
      </c>
      <c r="P731" s="112">
        <v>0</v>
      </c>
      <c r="Q731" s="112">
        <v>0</v>
      </c>
      <c r="R731" s="112">
        <v>0</v>
      </c>
      <c r="S731" s="112">
        <v>0</v>
      </c>
      <c r="T731" s="112">
        <v>0</v>
      </c>
      <c r="U731" s="112">
        <v>0</v>
      </c>
      <c r="V731" s="112">
        <v>0</v>
      </c>
      <c r="W731" s="112">
        <v>0</v>
      </c>
    </row>
    <row r="732" spans="1:23" hidden="1">
      <c r="A732" s="112" t="str">
        <v>5269.TW</v>
      </c>
      <c r="B732" s="112">
        <v>39.200000000000003</v>
      </c>
      <c r="C732" s="112">
        <v>0.97199999999999998</v>
      </c>
      <c r="D732" s="112">
        <v>23.441808999999999</v>
      </c>
      <c r="E732" s="112">
        <v>0.12770000000000001</v>
      </c>
      <c r="F732" s="112">
        <v>5.8130003999999999E-2</v>
      </c>
      <c r="G732" s="112">
        <v>0.55046004000000004</v>
      </c>
      <c r="H732" s="112">
        <v>0.38008999999999998</v>
      </c>
      <c r="I732" s="112">
        <v>54.209183000000003</v>
      </c>
      <c r="J732" s="112">
        <v>7.5257462999999998</v>
      </c>
      <c r="K732" s="112">
        <v>92.489000000000004</v>
      </c>
      <c r="L732" s="112">
        <v>0</v>
      </c>
      <c r="M732" s="112">
        <v>0</v>
      </c>
      <c r="N732" s="112">
        <v>0</v>
      </c>
      <c r="O732" s="112">
        <v>0</v>
      </c>
      <c r="P732" s="112">
        <v>0</v>
      </c>
      <c r="Q732" s="112">
        <v>0</v>
      </c>
      <c r="R732" s="112">
        <v>0</v>
      </c>
      <c r="S732" s="112">
        <v>0</v>
      </c>
      <c r="T732" s="112">
        <v>0</v>
      </c>
      <c r="U732" s="112">
        <v>0</v>
      </c>
      <c r="V732" s="112">
        <v>0</v>
      </c>
      <c r="W732" s="112">
        <v>0</v>
      </c>
    </row>
    <row r="733" spans="1:23" hidden="1">
      <c r="A733" s="112" t="str">
        <v>5283.TW</v>
      </c>
      <c r="B733" s="112">
        <v>6.35</v>
      </c>
      <c r="C733" s="112">
        <v>0</v>
      </c>
      <c r="D733" s="112">
        <v>0</v>
      </c>
      <c r="E733" s="112">
        <v>0.11882</v>
      </c>
      <c r="F733" s="112">
        <v>4.3979999999999998E-2</v>
      </c>
      <c r="G733" s="112">
        <v>0.32375999999999999</v>
      </c>
      <c r="H733" s="112">
        <v>-5.4130003000000003E-2</v>
      </c>
      <c r="I733" s="112">
        <v>17.559055000000001</v>
      </c>
      <c r="J733" s="112">
        <v>2.0910300999999998</v>
      </c>
      <c r="K733" s="112">
        <v>83.465999999999994</v>
      </c>
      <c r="L733" s="112">
        <v>0</v>
      </c>
      <c r="M733" s="112">
        <v>0</v>
      </c>
      <c r="N733" s="112">
        <v>0</v>
      </c>
      <c r="O733" s="112">
        <v>0</v>
      </c>
      <c r="P733" s="112">
        <v>0</v>
      </c>
      <c r="Q733" s="112">
        <v>0</v>
      </c>
      <c r="R733" s="112">
        <v>0</v>
      </c>
      <c r="S733" s="112">
        <v>0</v>
      </c>
      <c r="T733" s="112">
        <v>0</v>
      </c>
      <c r="U733" s="112">
        <v>0</v>
      </c>
      <c r="V733" s="112">
        <v>0</v>
      </c>
      <c r="W733" s="112">
        <v>0</v>
      </c>
    </row>
    <row r="734" spans="1:23" hidden="1">
      <c r="A734" s="112" t="str">
        <v>5284.TW</v>
      </c>
      <c r="B734" s="112">
        <v>4.55</v>
      </c>
      <c r="C734" s="112">
        <v>0.63300000000000001</v>
      </c>
      <c r="D734" s="112">
        <v>10.071942</v>
      </c>
      <c r="E734" s="112">
        <v>0.17924999</v>
      </c>
      <c r="F734" s="112">
        <v>7.5079999999999994E-2</v>
      </c>
      <c r="G734" s="112">
        <v>0.39025003000000003</v>
      </c>
      <c r="H734" s="112">
        <v>0.14316999999999999</v>
      </c>
      <c r="I734" s="112">
        <v>27.692307</v>
      </c>
      <c r="J734" s="112">
        <v>2.5707464</v>
      </c>
      <c r="K734" s="112">
        <v>46.932000000000002</v>
      </c>
      <c r="L734" s="112">
        <v>0</v>
      </c>
      <c r="M734" s="112">
        <v>0</v>
      </c>
      <c r="N734" s="112">
        <v>0</v>
      </c>
      <c r="O734" s="112">
        <v>0</v>
      </c>
      <c r="P734" s="112">
        <v>0</v>
      </c>
      <c r="Q734" s="112">
        <v>0</v>
      </c>
      <c r="R734" s="112">
        <v>0</v>
      </c>
      <c r="S734" s="112">
        <v>0</v>
      </c>
      <c r="T734" s="112">
        <v>0</v>
      </c>
      <c r="U734" s="112">
        <v>0</v>
      </c>
      <c r="V734" s="112">
        <v>0</v>
      </c>
      <c r="W734" s="112">
        <v>0</v>
      </c>
    </row>
    <row r="735" spans="1:23" hidden="1">
      <c r="A735" s="112" t="str">
        <v>5285.TW</v>
      </c>
      <c r="B735" s="112">
        <v>2.16</v>
      </c>
      <c r="C735" s="112">
        <v>1.204</v>
      </c>
      <c r="D735" s="112">
        <v>12.517858</v>
      </c>
      <c r="E735" s="112">
        <v>7.9930000000000001E-2</v>
      </c>
      <c r="F735" s="112">
        <v>2.776E-2</v>
      </c>
      <c r="G735" s="112">
        <v>0.14318</v>
      </c>
      <c r="H735" s="112">
        <v>3.49E-2</v>
      </c>
      <c r="I735" s="112">
        <v>32.453699999999998</v>
      </c>
      <c r="J735" s="112">
        <v>2.6051730000000002</v>
      </c>
      <c r="K735" s="112">
        <v>49.331000000000003</v>
      </c>
      <c r="L735" s="112">
        <v>0</v>
      </c>
      <c r="M735" s="112">
        <v>0</v>
      </c>
      <c r="N735" s="112">
        <v>0</v>
      </c>
      <c r="O735" s="112">
        <v>0</v>
      </c>
      <c r="P735" s="112">
        <v>0</v>
      </c>
      <c r="Q735" s="112">
        <v>0</v>
      </c>
      <c r="R735" s="112">
        <v>0</v>
      </c>
      <c r="S735" s="112">
        <v>0</v>
      </c>
      <c r="T735" s="112">
        <v>0</v>
      </c>
      <c r="U735" s="112">
        <v>0</v>
      </c>
      <c r="V735" s="112">
        <v>0</v>
      </c>
      <c r="W735" s="112">
        <v>0</v>
      </c>
    </row>
    <row r="736" spans="1:23" hidden="1">
      <c r="A736" s="112" t="str">
        <v>5288.TW</v>
      </c>
      <c r="B736" s="112">
        <v>15.29</v>
      </c>
      <c r="C736" s="112">
        <v>0.61</v>
      </c>
      <c r="D736" s="112">
        <v>13.186481000000001</v>
      </c>
      <c r="E736" s="112">
        <v>0.21767998999999999</v>
      </c>
      <c r="F736" s="112">
        <v>9.3329999999999996E-2</v>
      </c>
      <c r="G736" s="112">
        <v>0.20951</v>
      </c>
      <c r="H736" s="112">
        <v>0.14496999999999999</v>
      </c>
      <c r="I736" s="112">
        <v>14.290386</v>
      </c>
      <c r="J736" s="112">
        <v>2.8956506000000002</v>
      </c>
      <c r="K736" s="112">
        <v>109.768</v>
      </c>
      <c r="L736" s="112">
        <v>0</v>
      </c>
      <c r="M736" s="112">
        <v>0</v>
      </c>
      <c r="N736" s="112">
        <v>0</v>
      </c>
      <c r="O736" s="112">
        <v>0</v>
      </c>
      <c r="P736" s="112">
        <v>0</v>
      </c>
      <c r="Q736" s="112">
        <v>0</v>
      </c>
      <c r="R736" s="112">
        <v>0</v>
      </c>
      <c r="S736" s="112">
        <v>0</v>
      </c>
      <c r="T736" s="112">
        <v>0</v>
      </c>
      <c r="U736" s="112">
        <v>0</v>
      </c>
      <c r="V736" s="112">
        <v>0</v>
      </c>
      <c r="W736" s="112">
        <v>0</v>
      </c>
    </row>
    <row r="737" spans="1:23" hidden="1">
      <c r="A737" s="112" t="str">
        <v>5292.TW</v>
      </c>
      <c r="B737" s="112">
        <v>0</v>
      </c>
      <c r="C737" s="112">
        <v>0</v>
      </c>
      <c r="D737" s="112">
        <v>0</v>
      </c>
      <c r="E737" s="112">
        <v>0.28560000000000002</v>
      </c>
      <c r="F737" s="112">
        <v>8.8709999999999997E-2</v>
      </c>
      <c r="G737" s="112">
        <v>0.26867999999999997</v>
      </c>
      <c r="H737" s="112">
        <v>0.18341999</v>
      </c>
      <c r="I737" s="112">
        <v>0</v>
      </c>
      <c r="J737" s="112">
        <v>0</v>
      </c>
      <c r="K737" s="112">
        <v>62.122999999999998</v>
      </c>
      <c r="L737" s="112">
        <v>0</v>
      </c>
      <c r="M737" s="112">
        <v>0</v>
      </c>
      <c r="N737" s="112">
        <v>0</v>
      </c>
      <c r="O737" s="112">
        <v>0</v>
      </c>
      <c r="P737" s="112">
        <v>0</v>
      </c>
      <c r="Q737" s="112">
        <v>0</v>
      </c>
      <c r="R737" s="112">
        <v>0</v>
      </c>
      <c r="S737" s="112">
        <v>0</v>
      </c>
      <c r="T737" s="112">
        <v>0</v>
      </c>
      <c r="U737" s="112">
        <v>0</v>
      </c>
      <c r="V737" s="112">
        <v>0</v>
      </c>
      <c r="W737" s="112">
        <v>0</v>
      </c>
    </row>
    <row r="738" spans="1:23" hidden="1">
      <c r="A738" s="112" t="str">
        <v>5306.TW</v>
      </c>
      <c r="B738" s="112">
        <v>5.67</v>
      </c>
      <c r="C738" s="112">
        <v>0.92300000000000004</v>
      </c>
      <c r="D738" s="112">
        <v>15.426105</v>
      </c>
      <c r="E738" s="112">
        <v>9.7839999999999996E-2</v>
      </c>
      <c r="F738" s="112">
        <v>4.7480002E-2</v>
      </c>
      <c r="G738" s="112">
        <v>0.38919997000000001</v>
      </c>
      <c r="H738" s="112">
        <v>0.13816999999999999</v>
      </c>
      <c r="I738" s="112">
        <v>25.220459000000002</v>
      </c>
      <c r="J738" s="112">
        <v>2.3584904999999998</v>
      </c>
      <c r="K738" s="112">
        <v>37.542999999999999</v>
      </c>
      <c r="L738" s="112">
        <v>0</v>
      </c>
      <c r="M738" s="112">
        <v>0</v>
      </c>
      <c r="N738" s="112">
        <v>0</v>
      </c>
      <c r="O738" s="112">
        <v>0</v>
      </c>
      <c r="P738" s="112">
        <v>0</v>
      </c>
      <c r="Q738" s="112">
        <v>0</v>
      </c>
      <c r="R738" s="112">
        <v>0</v>
      </c>
      <c r="S738" s="112">
        <v>0</v>
      </c>
      <c r="T738" s="112">
        <v>0</v>
      </c>
      <c r="U738" s="112">
        <v>0</v>
      </c>
      <c r="V738" s="112">
        <v>0</v>
      </c>
      <c r="W738" s="112">
        <v>0</v>
      </c>
    </row>
    <row r="739" spans="1:23" hidden="1">
      <c r="A739" s="112" t="str">
        <v>5388.TW</v>
      </c>
      <c r="B739" s="112">
        <v>9.16</v>
      </c>
      <c r="C739" s="112">
        <v>0</v>
      </c>
      <c r="D739" s="112">
        <v>10.041153</v>
      </c>
      <c r="E739" s="112">
        <v>0.21740999999999999</v>
      </c>
      <c r="F739" s="112">
        <v>4.5769999999999998E-2</v>
      </c>
      <c r="G739" s="112">
        <v>0.17308999999999999</v>
      </c>
      <c r="H739" s="112">
        <v>5.2900000000000003E-2</v>
      </c>
      <c r="I739" s="112">
        <v>13.318777000000001</v>
      </c>
      <c r="J739" s="112">
        <v>2.4646466</v>
      </c>
      <c r="K739" s="112">
        <v>235.613</v>
      </c>
      <c r="L739" s="112">
        <v>0</v>
      </c>
      <c r="M739" s="112">
        <v>0</v>
      </c>
      <c r="N739" s="112">
        <v>0</v>
      </c>
      <c r="O739" s="112">
        <v>0</v>
      </c>
      <c r="P739" s="112">
        <v>0</v>
      </c>
      <c r="Q739" s="112">
        <v>0</v>
      </c>
      <c r="R739" s="112">
        <v>0</v>
      </c>
      <c r="S739" s="112">
        <v>0</v>
      </c>
      <c r="T739" s="112">
        <v>0</v>
      </c>
      <c r="U739" s="112">
        <v>0</v>
      </c>
      <c r="V739" s="112">
        <v>0</v>
      </c>
      <c r="W739" s="112">
        <v>0</v>
      </c>
    </row>
    <row r="740" spans="1:23" hidden="1">
      <c r="A740" s="112" t="str">
        <v>5434.TW</v>
      </c>
      <c r="B740" s="112">
        <v>15</v>
      </c>
      <c r="C740" s="112">
        <v>0.51900000000000002</v>
      </c>
      <c r="D740" s="112">
        <v>13.825364</v>
      </c>
      <c r="E740" s="112">
        <v>0.21668999999999999</v>
      </c>
      <c r="F740" s="112">
        <v>6.6830000000000001E-2</v>
      </c>
      <c r="G740" s="112">
        <v>0.13557</v>
      </c>
      <c r="H740" s="112">
        <v>7.3300000000000004E-2</v>
      </c>
      <c r="I740" s="112">
        <v>17.733333999999999</v>
      </c>
      <c r="J740" s="112">
        <v>3.5164255999999998</v>
      </c>
      <c r="K740" s="112">
        <v>261.38200000000001</v>
      </c>
      <c r="L740" s="112">
        <v>0</v>
      </c>
      <c r="M740" s="112">
        <v>0</v>
      </c>
      <c r="N740" s="112">
        <v>0</v>
      </c>
      <c r="O740" s="112">
        <v>0</v>
      </c>
      <c r="P740" s="112">
        <v>0</v>
      </c>
      <c r="Q740" s="112">
        <v>0</v>
      </c>
      <c r="R740" s="112">
        <v>0</v>
      </c>
      <c r="S740" s="112">
        <v>0</v>
      </c>
      <c r="T740" s="112">
        <v>0</v>
      </c>
      <c r="U740" s="112">
        <v>0</v>
      </c>
      <c r="V740" s="112">
        <v>0</v>
      </c>
      <c r="W740" s="112">
        <v>0</v>
      </c>
    </row>
    <row r="741" spans="1:23" hidden="1">
      <c r="A741" s="112" t="str">
        <v>5469.TW</v>
      </c>
      <c r="B741" s="112">
        <v>4.9000000000000004</v>
      </c>
      <c r="C741" s="112">
        <v>0.66200000000000003</v>
      </c>
      <c r="D741" s="112">
        <v>9.7851239999999997</v>
      </c>
      <c r="E741" s="112">
        <v>0.10743</v>
      </c>
      <c r="F741" s="112">
        <v>5.6070000000000002E-2</v>
      </c>
      <c r="G741" s="112">
        <v>0.24972</v>
      </c>
      <c r="H741" s="112">
        <v>0.16017000000000001</v>
      </c>
      <c r="I741" s="112">
        <v>12.081633</v>
      </c>
      <c r="J741" s="112">
        <v>1.0217996</v>
      </c>
      <c r="K741" s="112">
        <v>81.325999999999993</v>
      </c>
      <c r="L741" s="112">
        <v>0</v>
      </c>
      <c r="M741" s="112">
        <v>0</v>
      </c>
      <c r="N741" s="112">
        <v>0</v>
      </c>
      <c r="O741" s="112">
        <v>0</v>
      </c>
      <c r="P741" s="112">
        <v>0</v>
      </c>
      <c r="Q741" s="112">
        <v>0</v>
      </c>
      <c r="R741" s="112">
        <v>0</v>
      </c>
      <c r="S741" s="112">
        <v>0</v>
      </c>
      <c r="T741" s="112">
        <v>0</v>
      </c>
      <c r="U741" s="112">
        <v>0</v>
      </c>
      <c r="V741" s="112">
        <v>0</v>
      </c>
      <c r="W741" s="112">
        <v>0</v>
      </c>
    </row>
    <row r="742" spans="1:23" hidden="1">
      <c r="A742" s="112" t="str">
        <v>5471.TW</v>
      </c>
      <c r="B742" s="112">
        <v>1.33</v>
      </c>
      <c r="C742" s="112">
        <v>0</v>
      </c>
      <c r="D742" s="112">
        <v>6.1970219999999996</v>
      </c>
      <c r="E742" s="112">
        <v>6.1290003000000003E-2</v>
      </c>
      <c r="F742" s="112">
        <v>2.681E-2</v>
      </c>
      <c r="G742" s="112">
        <v>0.42321998</v>
      </c>
      <c r="H742" s="112">
        <v>4.0480000000000002E-2</v>
      </c>
      <c r="I742" s="112">
        <v>40.676690000000001</v>
      </c>
      <c r="J742" s="112">
        <v>2.5170984000000001</v>
      </c>
      <c r="K742" s="112">
        <v>16.222999999999999</v>
      </c>
      <c r="L742" s="112">
        <v>0</v>
      </c>
      <c r="M742" s="112">
        <v>0</v>
      </c>
      <c r="N742" s="112">
        <v>0</v>
      </c>
      <c r="O742" s="112">
        <v>0</v>
      </c>
      <c r="P742" s="112">
        <v>0</v>
      </c>
      <c r="Q742" s="112">
        <v>0</v>
      </c>
      <c r="R742" s="112">
        <v>0</v>
      </c>
      <c r="S742" s="112">
        <v>0</v>
      </c>
      <c r="T742" s="112">
        <v>0</v>
      </c>
      <c r="U742" s="112">
        <v>0</v>
      </c>
      <c r="V742" s="112">
        <v>0</v>
      </c>
      <c r="W742" s="112">
        <v>0</v>
      </c>
    </row>
    <row r="743" spans="1:23" hidden="1">
      <c r="A743" s="112" t="str">
        <v>5484.TW</v>
      </c>
      <c r="B743" s="112">
        <v>-1.1200000000000001</v>
      </c>
      <c r="C743" s="112">
        <v>0</v>
      </c>
      <c r="D743" s="112">
        <v>37.101447999999998</v>
      </c>
      <c r="E743" s="112">
        <v>-0.12255999400000001</v>
      </c>
      <c r="F743" s="112">
        <v>-7.0900000000000005E-2</v>
      </c>
      <c r="G743" s="112">
        <v>0.22264998999999999</v>
      </c>
      <c r="H743" s="112">
        <v>-0.48668</v>
      </c>
      <c r="I743" s="112">
        <v>0</v>
      </c>
      <c r="J743" s="112">
        <v>3.0092865999999998</v>
      </c>
      <c r="K743" s="112">
        <v>5.2969999999999997</v>
      </c>
      <c r="L743" s="112">
        <v>0</v>
      </c>
      <c r="M743" s="112">
        <v>0</v>
      </c>
      <c r="N743" s="112">
        <v>0</v>
      </c>
      <c r="O743" s="112">
        <v>0</v>
      </c>
      <c r="P743" s="112">
        <v>0</v>
      </c>
      <c r="Q743" s="112">
        <v>0</v>
      </c>
      <c r="R743" s="112">
        <v>0</v>
      </c>
      <c r="S743" s="112">
        <v>0</v>
      </c>
      <c r="T743" s="112">
        <v>0</v>
      </c>
      <c r="U743" s="112">
        <v>0</v>
      </c>
      <c r="V743" s="112">
        <v>0</v>
      </c>
      <c r="W743" s="112">
        <v>0</v>
      </c>
    </row>
    <row r="744" spans="1:23" hidden="1">
      <c r="A744" s="112" t="str">
        <v>5515.TW</v>
      </c>
      <c r="B744" s="112">
        <v>1.89</v>
      </c>
      <c r="C744" s="112">
        <v>0.47499999999999998</v>
      </c>
      <c r="D744" s="112">
        <v>0</v>
      </c>
      <c r="E744" s="112">
        <v>7.059E-2</v>
      </c>
      <c r="F744" s="112">
        <v>4.5300000000000002E-3</v>
      </c>
      <c r="G744" s="112">
        <v>9.2980005000000004E-2</v>
      </c>
      <c r="H744" s="112">
        <v>1.33E-3</v>
      </c>
      <c r="I744" s="112">
        <v>12.433863000000001</v>
      </c>
      <c r="J744" s="112">
        <v>1.2210962999999999</v>
      </c>
      <c r="K744" s="112">
        <v>16.613</v>
      </c>
      <c r="L744" s="112">
        <v>0</v>
      </c>
      <c r="M744" s="112">
        <v>0</v>
      </c>
      <c r="N744" s="112">
        <v>0</v>
      </c>
      <c r="O744" s="112">
        <v>0</v>
      </c>
      <c r="P744" s="112">
        <v>0</v>
      </c>
      <c r="Q744" s="112">
        <v>0</v>
      </c>
      <c r="R744" s="112">
        <v>0</v>
      </c>
      <c r="S744" s="112">
        <v>0</v>
      </c>
      <c r="T744" s="112">
        <v>0</v>
      </c>
      <c r="U744" s="112">
        <v>0</v>
      </c>
      <c r="V744" s="112">
        <v>0</v>
      </c>
      <c r="W744" s="112">
        <v>0</v>
      </c>
    </row>
    <row r="745" spans="1:23" hidden="1">
      <c r="A745" s="112" t="str">
        <v>5519.TW</v>
      </c>
      <c r="B745" s="112">
        <v>4.5999999999999996</v>
      </c>
      <c r="C745" s="112">
        <v>0</v>
      </c>
      <c r="D745" s="112">
        <v>0</v>
      </c>
      <c r="E745" s="112">
        <v>0.20605000000000001</v>
      </c>
      <c r="F745" s="112">
        <v>6.1100002E-2</v>
      </c>
      <c r="G745" s="112">
        <v>0.26834000000000002</v>
      </c>
      <c r="H745" s="112">
        <v>0.15146999999999999</v>
      </c>
      <c r="I745" s="112">
        <v>8.9239130000000007</v>
      </c>
      <c r="J745" s="112">
        <v>1.7255148</v>
      </c>
      <c r="K745" s="112">
        <v>28.943999999999999</v>
      </c>
      <c r="L745" s="112">
        <v>0</v>
      </c>
      <c r="M745" s="112">
        <v>0</v>
      </c>
      <c r="N745" s="112">
        <v>0</v>
      </c>
      <c r="O745" s="112">
        <v>0</v>
      </c>
      <c r="P745" s="112">
        <v>0</v>
      </c>
      <c r="Q745" s="112">
        <v>0</v>
      </c>
      <c r="R745" s="112">
        <v>0</v>
      </c>
      <c r="S745" s="112">
        <v>0</v>
      </c>
      <c r="T745" s="112">
        <v>0</v>
      </c>
      <c r="U745" s="112">
        <v>0</v>
      </c>
      <c r="V745" s="112">
        <v>0</v>
      </c>
      <c r="W745" s="112">
        <v>0</v>
      </c>
    </row>
    <row r="746" spans="1:23" hidden="1">
      <c r="A746" s="112" t="str">
        <v>5521.TW</v>
      </c>
      <c r="B746" s="112">
        <v>0.11</v>
      </c>
      <c r="C746" s="112">
        <v>0</v>
      </c>
      <c r="D746" s="112">
        <v>0</v>
      </c>
      <c r="E746" s="112">
        <v>9.5899999999999996E-3</v>
      </c>
      <c r="F746" s="112">
        <v>2.0899999999999998E-3</v>
      </c>
      <c r="G746" s="112">
        <v>5.91E-2</v>
      </c>
      <c r="H746" s="112">
        <v>-6.583E-2</v>
      </c>
      <c r="I746" s="112">
        <v>115.90909000000001</v>
      </c>
      <c r="J746" s="112">
        <v>1.1921459999999999</v>
      </c>
      <c r="K746" s="112">
        <v>11.776</v>
      </c>
      <c r="L746" s="112">
        <v>0</v>
      </c>
      <c r="M746" s="112">
        <v>0</v>
      </c>
      <c r="N746" s="112">
        <v>0</v>
      </c>
      <c r="O746" s="112">
        <v>0</v>
      </c>
      <c r="P746" s="112">
        <v>0</v>
      </c>
      <c r="Q746" s="112">
        <v>0</v>
      </c>
      <c r="R746" s="112">
        <v>0</v>
      </c>
      <c r="S746" s="112">
        <v>0</v>
      </c>
      <c r="T746" s="112">
        <v>0</v>
      </c>
      <c r="U746" s="112">
        <v>0</v>
      </c>
      <c r="V746" s="112">
        <v>0</v>
      </c>
      <c r="W746" s="112">
        <v>0</v>
      </c>
    </row>
    <row r="747" spans="1:23" hidden="1">
      <c r="A747" s="112" t="str">
        <v>5522.TW</v>
      </c>
      <c r="B747" s="112">
        <v>3.9</v>
      </c>
      <c r="C747" s="112">
        <v>0.315</v>
      </c>
      <c r="D747" s="112">
        <v>12.0558</v>
      </c>
      <c r="E747" s="112">
        <v>8.2360000000000003E-2</v>
      </c>
      <c r="F747" s="112">
        <v>3.04E-2</v>
      </c>
      <c r="G747" s="112">
        <v>0.30098000000000003</v>
      </c>
      <c r="H747" s="112">
        <v>0.25469000000000003</v>
      </c>
      <c r="I747" s="112">
        <v>21.051280999999999</v>
      </c>
      <c r="J747" s="112">
        <v>1.4113804000000001</v>
      </c>
      <c r="K747" s="112">
        <v>27.946999999999999</v>
      </c>
      <c r="L747" s="112">
        <v>0</v>
      </c>
      <c r="M747" s="112">
        <v>0</v>
      </c>
      <c r="N747" s="112">
        <v>0</v>
      </c>
      <c r="O747" s="112">
        <v>0</v>
      </c>
      <c r="P747" s="112">
        <v>0</v>
      </c>
      <c r="Q747" s="112">
        <v>0</v>
      </c>
      <c r="R747" s="112">
        <v>0</v>
      </c>
      <c r="S747" s="112">
        <v>0</v>
      </c>
      <c r="T747" s="112">
        <v>0</v>
      </c>
      <c r="U747" s="112">
        <v>0</v>
      </c>
      <c r="V747" s="112">
        <v>0</v>
      </c>
      <c r="W747" s="112">
        <v>0</v>
      </c>
    </row>
    <row r="748" spans="1:23" hidden="1">
      <c r="A748" s="112" t="str">
        <v>5525.TW</v>
      </c>
      <c r="B748" s="112">
        <v>2.4</v>
      </c>
      <c r="C748" s="112">
        <v>0</v>
      </c>
      <c r="D748" s="112">
        <v>0</v>
      </c>
      <c r="E748" s="112">
        <v>0.13095999999999999</v>
      </c>
      <c r="F748" s="112">
        <v>3.0460000000000001E-2</v>
      </c>
      <c r="G748" s="112">
        <v>0.27438997999999998</v>
      </c>
      <c r="H748" s="112">
        <v>-0.19333</v>
      </c>
      <c r="I748" s="112">
        <v>14.75</v>
      </c>
      <c r="J748" s="112">
        <v>1.9458032999999999</v>
      </c>
      <c r="K748" s="112">
        <v>17.059000000000001</v>
      </c>
      <c r="L748" s="112">
        <v>0</v>
      </c>
      <c r="M748" s="112">
        <v>0</v>
      </c>
      <c r="N748" s="112">
        <v>0</v>
      </c>
      <c r="O748" s="112">
        <v>0</v>
      </c>
      <c r="P748" s="112">
        <v>0</v>
      </c>
      <c r="Q748" s="112">
        <v>0</v>
      </c>
      <c r="R748" s="112">
        <v>0</v>
      </c>
      <c r="S748" s="112">
        <v>0</v>
      </c>
      <c r="T748" s="112">
        <v>0</v>
      </c>
      <c r="U748" s="112">
        <v>0</v>
      </c>
      <c r="V748" s="112">
        <v>0</v>
      </c>
      <c r="W748" s="112">
        <v>0</v>
      </c>
    </row>
    <row r="749" spans="1:23" hidden="1">
      <c r="A749" s="112" t="str">
        <v>5531.TW</v>
      </c>
      <c r="B749" s="112">
        <v>-0.85</v>
      </c>
      <c r="C749" s="112">
        <v>0.61899999999999999</v>
      </c>
      <c r="D749" s="112">
        <v>0</v>
      </c>
      <c r="E749" s="112">
        <v>-3.5940002999999998E-2</v>
      </c>
      <c r="F749" s="112">
        <v>-4.3099998000000004E-3</v>
      </c>
      <c r="G749" s="112">
        <v>0.26349001999999999</v>
      </c>
      <c r="H749" s="112">
        <v>-0.68267</v>
      </c>
      <c r="I749" s="112">
        <v>0</v>
      </c>
      <c r="J749" s="112">
        <v>1.0712216999999999</v>
      </c>
      <c r="K749" s="112">
        <v>3.8650000000000002</v>
      </c>
      <c r="L749" s="112">
        <v>0</v>
      </c>
      <c r="M749" s="112">
        <v>0</v>
      </c>
      <c r="N749" s="112">
        <v>0</v>
      </c>
      <c r="O749" s="112">
        <v>0</v>
      </c>
      <c r="P749" s="112">
        <v>0</v>
      </c>
      <c r="Q749" s="112">
        <v>0</v>
      </c>
      <c r="R749" s="112">
        <v>0</v>
      </c>
      <c r="S749" s="112">
        <v>0</v>
      </c>
      <c r="T749" s="112">
        <v>0</v>
      </c>
      <c r="U749" s="112">
        <v>0</v>
      </c>
      <c r="V749" s="112">
        <v>0</v>
      </c>
      <c r="W749" s="112">
        <v>0</v>
      </c>
    </row>
    <row r="750" spans="1:23" hidden="1">
      <c r="A750" s="112" t="str">
        <v>5533.TW</v>
      </c>
      <c r="B750" s="112">
        <v>1.97</v>
      </c>
      <c r="C750" s="112">
        <v>0.22600000000000001</v>
      </c>
      <c r="D750" s="112">
        <v>0</v>
      </c>
      <c r="E750" s="112">
        <v>9.5280000000000004E-2</v>
      </c>
      <c r="F750" s="112">
        <v>5.1090002000000002E-2</v>
      </c>
      <c r="G750" s="112">
        <v>0.32713999999999999</v>
      </c>
      <c r="H750" s="112">
        <v>0.20674998999999999</v>
      </c>
      <c r="I750" s="112">
        <v>12.233502</v>
      </c>
      <c r="J750" s="112">
        <v>0.71511230000000003</v>
      </c>
      <c r="K750" s="112">
        <v>13.195</v>
      </c>
      <c r="L750" s="112">
        <v>0</v>
      </c>
      <c r="M750" s="112">
        <v>0</v>
      </c>
      <c r="N750" s="112">
        <v>0</v>
      </c>
      <c r="O750" s="112">
        <v>0</v>
      </c>
      <c r="P750" s="112">
        <v>0</v>
      </c>
      <c r="Q750" s="112">
        <v>0</v>
      </c>
      <c r="R750" s="112">
        <v>0</v>
      </c>
      <c r="S750" s="112">
        <v>0</v>
      </c>
      <c r="T750" s="112">
        <v>0</v>
      </c>
      <c r="U750" s="112">
        <v>0</v>
      </c>
      <c r="V750" s="112">
        <v>0</v>
      </c>
      <c r="W750" s="112">
        <v>0</v>
      </c>
    </row>
    <row r="751" spans="1:23" hidden="1">
      <c r="A751" s="112" t="str">
        <v>5534.TW</v>
      </c>
      <c r="B751" s="112">
        <v>6.12</v>
      </c>
      <c r="C751" s="112">
        <v>0.27200000000000002</v>
      </c>
      <c r="D751" s="112">
        <v>9.8812549999999995</v>
      </c>
      <c r="E751" s="112">
        <v>9.1749999999999998E-2</v>
      </c>
      <c r="F751" s="112">
        <v>3.1059999000000001E-2</v>
      </c>
      <c r="G751" s="112">
        <v>0.30055999999999999</v>
      </c>
      <c r="H751" s="112">
        <v>0.24328</v>
      </c>
      <c r="I751" s="112">
        <v>19.035948000000001</v>
      </c>
      <c r="J751" s="112">
        <v>1.6943235000000001</v>
      </c>
      <c r="K751" s="112">
        <v>33.749000000000002</v>
      </c>
      <c r="L751" s="112">
        <v>0</v>
      </c>
      <c r="M751" s="112">
        <v>0</v>
      </c>
      <c r="N751" s="112">
        <v>0</v>
      </c>
      <c r="O751" s="112">
        <v>0</v>
      </c>
      <c r="P751" s="112">
        <v>0</v>
      </c>
      <c r="Q751" s="112">
        <v>0</v>
      </c>
      <c r="R751" s="112">
        <v>0</v>
      </c>
      <c r="S751" s="112">
        <v>0</v>
      </c>
      <c r="T751" s="112">
        <v>0</v>
      </c>
      <c r="U751" s="112">
        <v>0</v>
      </c>
      <c r="V751" s="112">
        <v>0</v>
      </c>
      <c r="W751" s="112">
        <v>0</v>
      </c>
    </row>
    <row r="752" spans="1:23" hidden="1">
      <c r="A752" s="112" t="str">
        <v>5538.TW</v>
      </c>
      <c r="B752" s="112">
        <v>1.1499999999999999</v>
      </c>
      <c r="C752" s="112">
        <v>0.47799999999999998</v>
      </c>
      <c r="D752" s="112">
        <v>5.3588905000000002</v>
      </c>
      <c r="E752" s="112">
        <v>2.0219999999999998E-2</v>
      </c>
      <c r="F752" s="112">
        <v>7.9000010000000002E-3</v>
      </c>
      <c r="G752" s="112">
        <v>7.4660000000000004E-2</v>
      </c>
      <c r="H752" s="112">
        <v>-4.3999999999999997E-2</v>
      </c>
      <c r="I752" s="112">
        <v>28.565215999999999</v>
      </c>
      <c r="J752" s="112">
        <v>1.0142958</v>
      </c>
      <c r="K752" s="112">
        <v>64.442999999999998</v>
      </c>
      <c r="L752" s="112">
        <v>0</v>
      </c>
      <c r="M752" s="112">
        <v>0</v>
      </c>
      <c r="N752" s="112">
        <v>0</v>
      </c>
      <c r="O752" s="112">
        <v>0</v>
      </c>
      <c r="P752" s="112">
        <v>0</v>
      </c>
      <c r="Q752" s="112">
        <v>0</v>
      </c>
      <c r="R752" s="112">
        <v>0</v>
      </c>
      <c r="S752" s="112">
        <v>0</v>
      </c>
      <c r="T752" s="112">
        <v>0</v>
      </c>
      <c r="U752" s="112">
        <v>0</v>
      </c>
      <c r="V752" s="112">
        <v>0</v>
      </c>
      <c r="W752" s="112">
        <v>0</v>
      </c>
    </row>
    <row r="753" spans="1:23" hidden="1">
      <c r="A753" s="112" t="str">
        <v>5546.TW</v>
      </c>
      <c r="B753" s="112">
        <v>-1.01</v>
      </c>
      <c r="C753" s="112">
        <v>0.25900000000000001</v>
      </c>
      <c r="D753" s="112">
        <v>0</v>
      </c>
      <c r="E753" s="112">
        <v>-9.5690004999999995E-2</v>
      </c>
      <c r="F753" s="112">
        <v>-8.0699994999999993E-3</v>
      </c>
      <c r="G753" s="112">
        <v>8.5629999999999998E-2</v>
      </c>
      <c r="H753" s="112">
        <v>4.9689997E-2</v>
      </c>
      <c r="I753" s="112">
        <v>0</v>
      </c>
      <c r="J753" s="112">
        <v>1.0979247999999999</v>
      </c>
      <c r="K753" s="112">
        <v>45.960999999999999</v>
      </c>
      <c r="L753" s="112">
        <v>0</v>
      </c>
      <c r="M753" s="112">
        <v>0</v>
      </c>
      <c r="N753" s="112">
        <v>0</v>
      </c>
      <c r="O753" s="112">
        <v>0</v>
      </c>
      <c r="P753" s="112">
        <v>0</v>
      </c>
      <c r="Q753" s="112">
        <v>0</v>
      </c>
      <c r="R753" s="112">
        <v>0</v>
      </c>
      <c r="S753" s="112">
        <v>0</v>
      </c>
      <c r="T753" s="112">
        <v>0</v>
      </c>
      <c r="U753" s="112">
        <v>0</v>
      </c>
      <c r="V753" s="112">
        <v>0</v>
      </c>
      <c r="W753" s="112">
        <v>0</v>
      </c>
    </row>
    <row r="754" spans="1:23" hidden="1">
      <c r="A754" s="112" t="str">
        <v>5607.TW</v>
      </c>
      <c r="B754" s="112">
        <v>2.61</v>
      </c>
      <c r="C754" s="112">
        <v>0</v>
      </c>
      <c r="D754" s="112">
        <v>18.448844999999999</v>
      </c>
      <c r="E754" s="112">
        <v>8.9249999999999996E-2</v>
      </c>
      <c r="F754" s="112">
        <v>2.4030002000000002E-2</v>
      </c>
      <c r="G754" s="112">
        <v>0.46925998000000002</v>
      </c>
      <c r="H754" s="112">
        <v>0.34043997999999998</v>
      </c>
      <c r="I754" s="112">
        <v>21.417625000000001</v>
      </c>
      <c r="J754" s="112">
        <v>1.8724460000000001</v>
      </c>
      <c r="K754" s="112">
        <v>9.5790000000000006</v>
      </c>
      <c r="L754" s="112">
        <v>0</v>
      </c>
      <c r="M754" s="112">
        <v>0</v>
      </c>
      <c r="N754" s="112">
        <v>0</v>
      </c>
      <c r="O754" s="112">
        <v>0</v>
      </c>
      <c r="P754" s="112">
        <v>0</v>
      </c>
      <c r="Q754" s="112">
        <v>0</v>
      </c>
      <c r="R754" s="112">
        <v>0</v>
      </c>
      <c r="S754" s="112">
        <v>0</v>
      </c>
      <c r="T754" s="112">
        <v>0</v>
      </c>
      <c r="U754" s="112">
        <v>0</v>
      </c>
      <c r="V754" s="112">
        <v>0</v>
      </c>
      <c r="W754" s="112">
        <v>0</v>
      </c>
    </row>
    <row r="755" spans="1:23" hidden="1">
      <c r="A755" s="112" t="str">
        <v>5608.TW</v>
      </c>
      <c r="B755" s="112">
        <v>-1.31</v>
      </c>
      <c r="C755" s="112">
        <v>1.3640000000000001</v>
      </c>
      <c r="D755" s="112">
        <v>2.1402714</v>
      </c>
      <c r="E755" s="112">
        <v>-5.747E-2</v>
      </c>
      <c r="F755" s="112">
        <v>-4.5199999999999997E-3</v>
      </c>
      <c r="G755" s="112">
        <v>3.9320000000000001E-2</v>
      </c>
      <c r="H755" s="112">
        <v>-1.585E-2</v>
      </c>
      <c r="I755" s="112">
        <v>0</v>
      </c>
      <c r="J755" s="112">
        <v>0.97073423999999997</v>
      </c>
      <c r="K755" s="112">
        <v>9.1739999999999995</v>
      </c>
      <c r="L755" s="112">
        <v>0</v>
      </c>
      <c r="M755" s="112">
        <v>0</v>
      </c>
      <c r="N755" s="112">
        <v>0</v>
      </c>
      <c r="O755" s="112">
        <v>0</v>
      </c>
      <c r="P755" s="112">
        <v>0</v>
      </c>
      <c r="Q755" s="112">
        <v>0</v>
      </c>
      <c r="R755" s="112">
        <v>0</v>
      </c>
      <c r="S755" s="112">
        <v>0</v>
      </c>
      <c r="T755" s="112">
        <v>0</v>
      </c>
      <c r="U755" s="112">
        <v>0</v>
      </c>
      <c r="V755" s="112">
        <v>0</v>
      </c>
      <c r="W755" s="112">
        <v>0</v>
      </c>
    </row>
    <row r="756" spans="1:23" hidden="1">
      <c r="A756" s="112" t="str">
        <v>5706.TW</v>
      </c>
      <c r="B756" s="112">
        <v>3.6</v>
      </c>
      <c r="C756" s="112">
        <v>0.47799999999999998</v>
      </c>
      <c r="D756" s="112">
        <v>40.35</v>
      </c>
      <c r="E756" s="112">
        <v>0.18568999999999999</v>
      </c>
      <c r="F756" s="112">
        <v>4.1459999999999997E-2</v>
      </c>
      <c r="G756" s="112">
        <v>0.16159001000000001</v>
      </c>
      <c r="H756" s="112">
        <v>9.0550005000000003E-2</v>
      </c>
      <c r="I756" s="112">
        <v>22.416665999999999</v>
      </c>
      <c r="J756" s="112">
        <v>3.8757079999999999</v>
      </c>
      <c r="K756" s="112">
        <v>33.500999999999998</v>
      </c>
      <c r="L756" s="112">
        <v>0</v>
      </c>
      <c r="M756" s="112">
        <v>0</v>
      </c>
      <c r="N756" s="112">
        <v>0</v>
      </c>
      <c r="O756" s="112">
        <v>0</v>
      </c>
      <c r="P756" s="112">
        <v>0</v>
      </c>
      <c r="Q756" s="112">
        <v>0</v>
      </c>
      <c r="R756" s="112">
        <v>0</v>
      </c>
      <c r="S756" s="112">
        <v>0</v>
      </c>
      <c r="T756" s="112">
        <v>0</v>
      </c>
      <c r="U756" s="112">
        <v>0</v>
      </c>
      <c r="V756" s="112">
        <v>0</v>
      </c>
      <c r="W756" s="112">
        <v>0</v>
      </c>
    </row>
    <row r="757" spans="1:23" hidden="1">
      <c r="A757" s="112" t="str">
        <v>5871.TW</v>
      </c>
      <c r="B757" s="112">
        <v>14.31</v>
      </c>
      <c r="C757" s="112">
        <v>1.1659999999999999</v>
      </c>
      <c r="D757" s="112">
        <v>8.5967830000000003</v>
      </c>
      <c r="E757" s="112">
        <v>0.15104999999999999</v>
      </c>
      <c r="F757" s="112">
        <v>2.6859999999999998E-2</v>
      </c>
      <c r="G757" s="112">
        <v>0.71453005000000003</v>
      </c>
      <c r="H757" s="112">
        <v>0.51114000000000004</v>
      </c>
      <c r="I757" s="112">
        <v>10.831586</v>
      </c>
      <c r="J757" s="112">
        <v>1.5625473000000001</v>
      </c>
      <c r="K757" s="112">
        <v>39.076000000000001</v>
      </c>
      <c r="L757" s="112">
        <v>0</v>
      </c>
      <c r="M757" s="112">
        <v>0</v>
      </c>
      <c r="N757" s="112">
        <v>0</v>
      </c>
      <c r="O757" s="112">
        <v>0</v>
      </c>
      <c r="P757" s="112">
        <v>0</v>
      </c>
      <c r="Q757" s="112">
        <v>0</v>
      </c>
      <c r="R757" s="112">
        <v>0</v>
      </c>
      <c r="S757" s="112">
        <v>0</v>
      </c>
      <c r="T757" s="112">
        <v>0</v>
      </c>
      <c r="U757" s="112">
        <v>0</v>
      </c>
      <c r="V757" s="112">
        <v>0</v>
      </c>
      <c r="W757" s="112">
        <v>0</v>
      </c>
    </row>
    <row r="758" spans="1:23" hidden="1">
      <c r="A758" s="112" t="str">
        <v>5876.TW</v>
      </c>
      <c r="B758" s="112">
        <v>3.03</v>
      </c>
      <c r="C758" s="112">
        <v>0.44900000000000001</v>
      </c>
      <c r="D758" s="112">
        <v>12.236841999999999</v>
      </c>
      <c r="E758" s="112">
        <v>7.1120000000000003E-2</v>
      </c>
      <c r="F758" s="112">
        <v>7.3000000000000001E-3</v>
      </c>
      <c r="G758" s="112">
        <v>0</v>
      </c>
      <c r="H758" s="112">
        <v>0.57616000000000001</v>
      </c>
      <c r="I758" s="112">
        <v>15.346534999999999</v>
      </c>
      <c r="J758" s="112">
        <v>1.1701646000000001</v>
      </c>
      <c r="K758" s="112">
        <v>8.3010000000000002</v>
      </c>
      <c r="L758" s="112">
        <v>0</v>
      </c>
      <c r="M758" s="112">
        <v>0</v>
      </c>
      <c r="N758" s="112">
        <v>0</v>
      </c>
      <c r="O758" s="112">
        <v>0</v>
      </c>
      <c r="P758" s="112">
        <v>0</v>
      </c>
      <c r="Q758" s="112">
        <v>0</v>
      </c>
      <c r="R758" s="112">
        <v>0</v>
      </c>
      <c r="S758" s="112">
        <v>0</v>
      </c>
      <c r="T758" s="112">
        <v>0</v>
      </c>
      <c r="U758" s="112">
        <v>0</v>
      </c>
      <c r="V758" s="112">
        <v>0</v>
      </c>
      <c r="W758" s="112">
        <v>0</v>
      </c>
    </row>
    <row r="759" spans="1:23" hidden="1">
      <c r="A759" s="112" t="str">
        <v>5880.TW</v>
      </c>
      <c r="B759" s="112">
        <v>1.17</v>
      </c>
      <c r="C759" s="112">
        <v>0.38600000000000001</v>
      </c>
      <c r="D759" s="112">
        <v>14.086021000000001</v>
      </c>
      <c r="E759" s="112">
        <v>7.664E-2</v>
      </c>
      <c r="F759" s="112">
        <v>3.8500000000000001E-3</v>
      </c>
      <c r="G759" s="112">
        <v>0</v>
      </c>
      <c r="H759" s="112">
        <v>0.31289</v>
      </c>
      <c r="I759" s="112">
        <v>22.393163999999999</v>
      </c>
      <c r="J759" s="112">
        <v>1.6064750000000001</v>
      </c>
      <c r="K759" s="112">
        <v>3.6629999999999998</v>
      </c>
      <c r="L759" s="112">
        <v>0</v>
      </c>
      <c r="M759" s="112">
        <v>0</v>
      </c>
      <c r="N759" s="112">
        <v>0</v>
      </c>
      <c r="O759" s="112">
        <v>0</v>
      </c>
      <c r="P759" s="112">
        <v>0</v>
      </c>
      <c r="Q759" s="112">
        <v>0</v>
      </c>
      <c r="R759" s="112">
        <v>0</v>
      </c>
      <c r="S759" s="112">
        <v>0</v>
      </c>
      <c r="T759" s="112">
        <v>0</v>
      </c>
      <c r="U759" s="112">
        <v>0</v>
      </c>
      <c r="V759" s="112">
        <v>0</v>
      </c>
      <c r="W759" s="112">
        <v>0</v>
      </c>
    </row>
    <row r="760" spans="1:23" hidden="1">
      <c r="A760" s="112" t="str">
        <v>5906.TW</v>
      </c>
      <c r="B760" s="112">
        <v>2.39</v>
      </c>
      <c r="C760" s="112">
        <v>0.56100000000000005</v>
      </c>
      <c r="D760" s="112">
        <v>0</v>
      </c>
      <c r="E760" s="112">
        <v>0.10949001</v>
      </c>
      <c r="F760" s="112">
        <v>3.7080000000000002E-2</v>
      </c>
      <c r="G760" s="112">
        <v>0.53715000000000002</v>
      </c>
      <c r="H760" s="112">
        <v>7.5600000000000001E-2</v>
      </c>
      <c r="I760" s="112">
        <v>26.694559999999999</v>
      </c>
      <c r="J760" s="112">
        <v>3.0954343999999998</v>
      </c>
      <c r="K760" s="112">
        <v>61.545000000000002</v>
      </c>
      <c r="L760" s="112">
        <v>0</v>
      </c>
      <c r="M760" s="112">
        <v>0</v>
      </c>
      <c r="N760" s="112">
        <v>0</v>
      </c>
      <c r="O760" s="112">
        <v>0</v>
      </c>
      <c r="P760" s="112">
        <v>0</v>
      </c>
      <c r="Q760" s="112">
        <v>0</v>
      </c>
      <c r="R760" s="112">
        <v>0</v>
      </c>
      <c r="S760" s="112">
        <v>0</v>
      </c>
      <c r="T760" s="112">
        <v>0</v>
      </c>
      <c r="U760" s="112">
        <v>0</v>
      </c>
      <c r="V760" s="112">
        <v>0</v>
      </c>
      <c r="W760" s="112">
        <v>0</v>
      </c>
    </row>
    <row r="761" spans="1:23" hidden="1">
      <c r="A761" s="112" t="str">
        <v>5907.TW</v>
      </c>
      <c r="B761" s="112">
        <v>-11.37</v>
      </c>
      <c r="C761" s="112">
        <v>0.623</v>
      </c>
      <c r="D761" s="112">
        <v>0</v>
      </c>
      <c r="E761" s="112">
        <v>-0.33808997000000002</v>
      </c>
      <c r="F761" s="112">
        <v>-6.0499999999999998E-3</v>
      </c>
      <c r="G761" s="112">
        <v>0.83211999999999997</v>
      </c>
      <c r="H761" s="112">
        <v>-0.12880999000000001</v>
      </c>
      <c r="I761" s="112">
        <v>0</v>
      </c>
      <c r="J761" s="112">
        <v>0.35730805999999998</v>
      </c>
      <c r="K761" s="112">
        <v>19.536999999999999</v>
      </c>
      <c r="L761" s="112">
        <v>0</v>
      </c>
      <c r="M761" s="112">
        <v>0</v>
      </c>
      <c r="N761" s="112">
        <v>0</v>
      </c>
      <c r="O761" s="112">
        <v>0</v>
      </c>
      <c r="P761" s="112">
        <v>0</v>
      </c>
      <c r="Q761" s="112">
        <v>0</v>
      </c>
      <c r="R761" s="112">
        <v>0</v>
      </c>
      <c r="S761" s="112">
        <v>0</v>
      </c>
      <c r="T761" s="112">
        <v>0</v>
      </c>
      <c r="U761" s="112">
        <v>0</v>
      </c>
      <c r="V761" s="112">
        <v>0</v>
      </c>
      <c r="W761" s="112">
        <v>0</v>
      </c>
    </row>
    <row r="762" spans="1:23" hidden="1">
      <c r="A762" s="112" t="str">
        <v>6005.TW</v>
      </c>
      <c r="B762" s="112">
        <v>2.0099999999999998</v>
      </c>
      <c r="C762" s="112">
        <v>0.82799999999999996</v>
      </c>
      <c r="D762" s="112">
        <v>0</v>
      </c>
      <c r="E762" s="112">
        <v>0.11141</v>
      </c>
      <c r="F762" s="112">
        <v>2.085E-2</v>
      </c>
      <c r="G762" s="112">
        <v>0.88980999999999999</v>
      </c>
      <c r="H762" s="112">
        <v>0.31391999999999998</v>
      </c>
      <c r="I762" s="112">
        <v>12.388059999999999</v>
      </c>
      <c r="J762" s="112">
        <v>1.3431145</v>
      </c>
      <c r="K762" s="112">
        <v>4.923</v>
      </c>
      <c r="L762" s="112">
        <v>0</v>
      </c>
      <c r="M762" s="112">
        <v>0</v>
      </c>
      <c r="N762" s="112">
        <v>0</v>
      </c>
      <c r="O762" s="112">
        <v>0</v>
      </c>
      <c r="P762" s="112">
        <v>0</v>
      </c>
      <c r="Q762" s="112">
        <v>0</v>
      </c>
      <c r="R762" s="112">
        <v>0</v>
      </c>
      <c r="S762" s="112">
        <v>0</v>
      </c>
      <c r="T762" s="112">
        <v>0</v>
      </c>
      <c r="U762" s="112">
        <v>0</v>
      </c>
      <c r="V762" s="112">
        <v>0</v>
      </c>
      <c r="W762" s="112">
        <v>0</v>
      </c>
    </row>
    <row r="763" spans="1:23" hidden="1">
      <c r="A763" s="112" t="str">
        <v>6024.TW</v>
      </c>
      <c r="B763" s="112">
        <v>4.91</v>
      </c>
      <c r="C763" s="112">
        <v>0.41299999999999998</v>
      </c>
      <c r="D763" s="112">
        <v>0</v>
      </c>
      <c r="E763" s="112">
        <v>0.14485000000000001</v>
      </c>
      <c r="F763" s="112">
        <v>2.0350001999999999E-2</v>
      </c>
      <c r="G763" s="112">
        <v>0.57077</v>
      </c>
      <c r="H763" s="112">
        <v>-1.8939999999999999E-2</v>
      </c>
      <c r="I763" s="112">
        <v>12.158860000000001</v>
      </c>
      <c r="J763" s="112">
        <v>1.7513494000000001</v>
      </c>
      <c r="K763" s="112">
        <v>10.250999999999999</v>
      </c>
      <c r="L763" s="112">
        <v>0</v>
      </c>
      <c r="M763" s="112">
        <v>0</v>
      </c>
      <c r="N763" s="112">
        <v>0</v>
      </c>
      <c r="O763" s="112">
        <v>0</v>
      </c>
      <c r="P763" s="112">
        <v>0</v>
      </c>
      <c r="Q763" s="112">
        <v>0</v>
      </c>
      <c r="R763" s="112">
        <v>0</v>
      </c>
      <c r="S763" s="112">
        <v>0</v>
      </c>
      <c r="T763" s="112">
        <v>0</v>
      </c>
      <c r="U763" s="112">
        <v>0</v>
      </c>
      <c r="V763" s="112">
        <v>0</v>
      </c>
      <c r="W763" s="112">
        <v>0</v>
      </c>
    </row>
    <row r="764" spans="1:23" hidden="1">
      <c r="A764" s="112" t="str">
        <v>6108.TW</v>
      </c>
      <c r="B764" s="112">
        <v>0.74</v>
      </c>
      <c r="C764" s="112">
        <v>0</v>
      </c>
      <c r="D764" s="112">
        <v>7.4074073</v>
      </c>
      <c r="E764" s="112">
        <v>3.2820000000000002E-2</v>
      </c>
      <c r="F764" s="112">
        <v>-2.8600001000000002E-3</v>
      </c>
      <c r="G764" s="112">
        <v>0.100880004</v>
      </c>
      <c r="H764" s="112">
        <v>-2.9760001000000001E-2</v>
      </c>
      <c r="I764" s="112">
        <v>29.729728999999999</v>
      </c>
      <c r="J764" s="112">
        <v>1.0379316999999999</v>
      </c>
      <c r="K764" s="112">
        <v>36.19</v>
      </c>
      <c r="L764" s="112">
        <v>0</v>
      </c>
      <c r="M764" s="112">
        <v>0</v>
      </c>
      <c r="N764" s="112">
        <v>0</v>
      </c>
      <c r="O764" s="112">
        <v>0</v>
      </c>
      <c r="P764" s="112">
        <v>0</v>
      </c>
      <c r="Q764" s="112">
        <v>0</v>
      </c>
      <c r="R764" s="112">
        <v>0</v>
      </c>
      <c r="S764" s="112">
        <v>0</v>
      </c>
      <c r="T764" s="112">
        <v>0</v>
      </c>
      <c r="U764" s="112">
        <v>0</v>
      </c>
      <c r="V764" s="112">
        <v>0</v>
      </c>
      <c r="W764" s="112">
        <v>0</v>
      </c>
    </row>
    <row r="765" spans="1:23" hidden="1">
      <c r="A765" s="112" t="str">
        <v>6112.TW</v>
      </c>
      <c r="B765" s="112">
        <v>2.98</v>
      </c>
      <c r="C765" s="112">
        <v>0.23699999999999999</v>
      </c>
      <c r="D765" s="112">
        <v>0</v>
      </c>
      <c r="E765" s="112">
        <v>0.10759000000000001</v>
      </c>
      <c r="F765" s="112">
        <v>1.985E-2</v>
      </c>
      <c r="G765" s="112">
        <v>0.1376</v>
      </c>
      <c r="H765" s="112">
        <v>7.5100000000000002E-3</v>
      </c>
      <c r="I765" s="112">
        <v>20.201342</v>
      </c>
      <c r="J765" s="112">
        <v>2.7074432000000002</v>
      </c>
      <c r="K765" s="112">
        <v>105.598</v>
      </c>
      <c r="L765" s="112">
        <v>0</v>
      </c>
      <c r="M765" s="112">
        <v>0</v>
      </c>
      <c r="N765" s="112">
        <v>0</v>
      </c>
      <c r="O765" s="112">
        <v>0</v>
      </c>
      <c r="P765" s="112">
        <v>0</v>
      </c>
      <c r="Q765" s="112">
        <v>0</v>
      </c>
      <c r="R765" s="112">
        <v>0</v>
      </c>
      <c r="S765" s="112">
        <v>0</v>
      </c>
      <c r="T765" s="112">
        <v>0</v>
      </c>
      <c r="U765" s="112">
        <v>0</v>
      </c>
      <c r="V765" s="112">
        <v>0</v>
      </c>
      <c r="W765" s="112">
        <v>0</v>
      </c>
    </row>
    <row r="766" spans="1:23" hidden="1">
      <c r="A766" s="112" t="str">
        <v>6115.TW</v>
      </c>
      <c r="B766" s="112">
        <v>3.18</v>
      </c>
      <c r="C766" s="112">
        <v>0.2</v>
      </c>
      <c r="D766" s="112">
        <v>14.300255</v>
      </c>
      <c r="E766" s="112">
        <v>9.9759996000000004E-2</v>
      </c>
      <c r="F766" s="112">
        <v>4.3530001999999998E-2</v>
      </c>
      <c r="G766" s="112">
        <v>0.17229</v>
      </c>
      <c r="H766" s="112">
        <v>9.0530009999999994E-2</v>
      </c>
      <c r="I766" s="112">
        <v>17.672955999999999</v>
      </c>
      <c r="J766" s="112">
        <v>2.0820211999999998</v>
      </c>
      <c r="K766" s="112">
        <v>33.725999999999999</v>
      </c>
      <c r="L766" s="112">
        <v>0</v>
      </c>
      <c r="M766" s="112">
        <v>0</v>
      </c>
      <c r="N766" s="112">
        <v>0</v>
      </c>
      <c r="O766" s="112">
        <v>0</v>
      </c>
      <c r="P766" s="112">
        <v>0</v>
      </c>
      <c r="Q766" s="112">
        <v>0</v>
      </c>
      <c r="R766" s="112">
        <v>0</v>
      </c>
      <c r="S766" s="112">
        <v>0</v>
      </c>
      <c r="T766" s="112">
        <v>0</v>
      </c>
      <c r="U766" s="112">
        <v>0</v>
      </c>
      <c r="V766" s="112">
        <v>0</v>
      </c>
      <c r="W766" s="112">
        <v>0</v>
      </c>
    </row>
    <row r="767" spans="1:23" hidden="1">
      <c r="A767" s="112" t="str">
        <v>6116.TW</v>
      </c>
      <c r="B767" s="112">
        <v>-1.74</v>
      </c>
      <c r="C767" s="112">
        <v>1.099</v>
      </c>
      <c r="D767" s="112">
        <v>38.148147999999999</v>
      </c>
      <c r="E767" s="112">
        <v>-0.11402000499999999</v>
      </c>
      <c r="F767" s="112">
        <v>-5.7160000000000002E-2</v>
      </c>
      <c r="G767" s="112">
        <v>-0.22281000000000001</v>
      </c>
      <c r="H767" s="112">
        <v>-0.43385000000000001</v>
      </c>
      <c r="I767" s="112">
        <v>0</v>
      </c>
      <c r="J767" s="112">
        <v>0.73189795000000002</v>
      </c>
      <c r="K767" s="112">
        <v>4.2729999999999997</v>
      </c>
      <c r="L767" s="112">
        <v>0</v>
      </c>
      <c r="M767" s="112">
        <v>0</v>
      </c>
      <c r="N767" s="112">
        <v>0</v>
      </c>
      <c r="O767" s="112">
        <v>0</v>
      </c>
      <c r="P767" s="112">
        <v>0</v>
      </c>
      <c r="Q767" s="112">
        <v>0</v>
      </c>
      <c r="R767" s="112">
        <v>0</v>
      </c>
      <c r="S767" s="112">
        <v>0</v>
      </c>
      <c r="T767" s="112">
        <v>0</v>
      </c>
      <c r="U767" s="112">
        <v>0</v>
      </c>
      <c r="V767" s="112">
        <v>0</v>
      </c>
      <c r="W767" s="112">
        <v>0</v>
      </c>
    </row>
    <row r="768" spans="1:23" hidden="1">
      <c r="A768" s="112" t="str">
        <v>6117.TW</v>
      </c>
      <c r="B768" s="112">
        <v>2.66</v>
      </c>
      <c r="C768" s="112">
        <v>0.97099999999999997</v>
      </c>
      <c r="D768" s="112">
        <v>0</v>
      </c>
      <c r="E768" s="112">
        <v>7.4969999999999995E-2</v>
      </c>
      <c r="F768" s="112">
        <v>2.0119999999999999E-2</v>
      </c>
      <c r="G768" s="112">
        <v>0.23352999999999999</v>
      </c>
      <c r="H768" s="112">
        <v>0.14277999999999999</v>
      </c>
      <c r="I768" s="112">
        <v>48.49624</v>
      </c>
      <c r="J768" s="112">
        <v>9.4133099999999992</v>
      </c>
      <c r="K768" s="112">
        <v>26.721</v>
      </c>
      <c r="L768" s="112">
        <v>0</v>
      </c>
      <c r="M768" s="112">
        <v>0</v>
      </c>
      <c r="N768" s="112">
        <v>0</v>
      </c>
      <c r="O768" s="112">
        <v>0</v>
      </c>
      <c r="P768" s="112">
        <v>0</v>
      </c>
      <c r="Q768" s="112">
        <v>0</v>
      </c>
      <c r="R768" s="112">
        <v>0</v>
      </c>
      <c r="S768" s="112">
        <v>0</v>
      </c>
      <c r="T768" s="112">
        <v>0</v>
      </c>
      <c r="U768" s="112">
        <v>0</v>
      </c>
      <c r="V768" s="112">
        <v>0</v>
      </c>
      <c r="W768" s="112">
        <v>0</v>
      </c>
    </row>
    <row r="769" spans="1:23" hidden="1">
      <c r="A769" s="112" t="str">
        <v>6120.TW</v>
      </c>
      <c r="B769" s="112">
        <v>0.5</v>
      </c>
      <c r="C769" s="112">
        <v>0</v>
      </c>
      <c r="D769" s="112">
        <v>-830.00005999999996</v>
      </c>
      <c r="E769" s="112">
        <v>3.6909999999999998E-2</v>
      </c>
      <c r="F769" s="112">
        <v>-1.8699999999999999E-3</v>
      </c>
      <c r="G769" s="112">
        <v>5.5530000000000003E-2</v>
      </c>
      <c r="H769" s="112">
        <v>-2.8830000000000001E-2</v>
      </c>
      <c r="I769" s="112">
        <v>33.200000000000003</v>
      </c>
      <c r="J769" s="112">
        <v>1.1640136999999999</v>
      </c>
      <c r="K769" s="112">
        <v>29.533000000000001</v>
      </c>
      <c r="L769" s="112">
        <v>0</v>
      </c>
      <c r="M769" s="112">
        <v>0</v>
      </c>
      <c r="N769" s="112">
        <v>0</v>
      </c>
      <c r="O769" s="112">
        <v>0</v>
      </c>
      <c r="P769" s="112">
        <v>0</v>
      </c>
      <c r="Q769" s="112">
        <v>0</v>
      </c>
      <c r="R769" s="112">
        <v>0</v>
      </c>
      <c r="S769" s="112">
        <v>0</v>
      </c>
      <c r="T769" s="112">
        <v>0</v>
      </c>
      <c r="U769" s="112">
        <v>0</v>
      </c>
      <c r="V769" s="112">
        <v>0</v>
      </c>
      <c r="W769" s="112">
        <v>0</v>
      </c>
    </row>
    <row r="770" spans="1:23" hidden="1">
      <c r="A770" s="112" t="str">
        <v>6128.TW</v>
      </c>
      <c r="B770" s="112">
        <v>3.27</v>
      </c>
      <c r="C770" s="112">
        <v>9.1999999999999998E-2</v>
      </c>
      <c r="D770" s="112">
        <v>0</v>
      </c>
      <c r="E770" s="112">
        <v>0.106639996</v>
      </c>
      <c r="F770" s="112">
        <v>4.0999997000000003E-2</v>
      </c>
      <c r="G770" s="112">
        <v>0.41597000000000001</v>
      </c>
      <c r="H770" s="112">
        <v>0.10576000000000001</v>
      </c>
      <c r="I770" s="112">
        <v>12.04893</v>
      </c>
      <c r="J770" s="112">
        <v>1.2108920000000001</v>
      </c>
      <c r="K770" s="112">
        <v>41.652999999999999</v>
      </c>
      <c r="L770" s="112">
        <v>0</v>
      </c>
      <c r="M770" s="112">
        <v>0</v>
      </c>
      <c r="N770" s="112">
        <v>0</v>
      </c>
      <c r="O770" s="112">
        <v>0</v>
      </c>
      <c r="P770" s="112">
        <v>0</v>
      </c>
      <c r="Q770" s="112">
        <v>0</v>
      </c>
      <c r="R770" s="112">
        <v>0</v>
      </c>
      <c r="S770" s="112">
        <v>0</v>
      </c>
      <c r="T770" s="112">
        <v>0</v>
      </c>
      <c r="U770" s="112">
        <v>0</v>
      </c>
      <c r="V770" s="112">
        <v>0</v>
      </c>
      <c r="W770" s="112">
        <v>0</v>
      </c>
    </row>
    <row r="771" spans="1:23" hidden="1">
      <c r="A771" s="112" t="str">
        <v>6133.TW</v>
      </c>
      <c r="B771" s="112">
        <v>0.23</v>
      </c>
      <c r="C771" s="112">
        <v>0</v>
      </c>
      <c r="D771" s="112">
        <v>0</v>
      </c>
      <c r="E771" s="112">
        <v>2.3550000000000001E-2</v>
      </c>
      <c r="F771" s="112">
        <v>1.3699999999999999E-3</v>
      </c>
      <c r="G771" s="112">
        <v>0.19756001000000001</v>
      </c>
      <c r="H771" s="112">
        <v>-5.4510000000000003E-2</v>
      </c>
      <c r="I771" s="112">
        <v>67.608695999999995</v>
      </c>
      <c r="J771" s="112">
        <v>1.6337466</v>
      </c>
      <c r="K771" s="112">
        <v>8.3179999999999996</v>
      </c>
      <c r="L771" s="112">
        <v>0</v>
      </c>
      <c r="M771" s="112">
        <v>0</v>
      </c>
      <c r="N771" s="112">
        <v>0</v>
      </c>
      <c r="O771" s="112">
        <v>0</v>
      </c>
      <c r="P771" s="112">
        <v>0</v>
      </c>
      <c r="Q771" s="112">
        <v>0</v>
      </c>
      <c r="R771" s="112">
        <v>0</v>
      </c>
      <c r="S771" s="112">
        <v>0</v>
      </c>
      <c r="T771" s="112">
        <v>0</v>
      </c>
      <c r="U771" s="112">
        <v>0</v>
      </c>
      <c r="V771" s="112">
        <v>0</v>
      </c>
      <c r="W771" s="112">
        <v>0</v>
      </c>
    </row>
    <row r="772" spans="1:23" hidden="1">
      <c r="A772" s="112" t="str">
        <v>6136.TW</v>
      </c>
      <c r="B772" s="112">
        <v>0.91</v>
      </c>
      <c r="C772" s="112">
        <v>0.25</v>
      </c>
      <c r="D772" s="112">
        <v>0</v>
      </c>
      <c r="E772" s="112">
        <v>3.082E-2</v>
      </c>
      <c r="F772" s="112">
        <v>-6.2899999999999996E-3</v>
      </c>
      <c r="G772" s="112">
        <v>0.19114</v>
      </c>
      <c r="H772" s="112">
        <v>-0.10677</v>
      </c>
      <c r="I772" s="112">
        <v>25.824175</v>
      </c>
      <c r="J772" s="112">
        <v>0.70727739999999995</v>
      </c>
      <c r="K772" s="112">
        <v>4.3819999999999997</v>
      </c>
      <c r="L772" s="112">
        <v>0</v>
      </c>
      <c r="M772" s="112">
        <v>0</v>
      </c>
      <c r="N772" s="112">
        <v>0</v>
      </c>
      <c r="O772" s="112">
        <v>0</v>
      </c>
      <c r="P772" s="112">
        <v>0</v>
      </c>
      <c r="Q772" s="112">
        <v>0</v>
      </c>
      <c r="R772" s="112">
        <v>0</v>
      </c>
      <c r="S772" s="112">
        <v>0</v>
      </c>
      <c r="T772" s="112">
        <v>0</v>
      </c>
      <c r="U772" s="112">
        <v>0</v>
      </c>
      <c r="V772" s="112">
        <v>0</v>
      </c>
      <c r="W772" s="112">
        <v>0</v>
      </c>
    </row>
    <row r="773" spans="1:23" hidden="1">
      <c r="A773" s="112" t="str">
        <v>6139.TW</v>
      </c>
      <c r="B773" s="112">
        <v>9.1199999999999992</v>
      </c>
      <c r="C773" s="112">
        <v>1.02</v>
      </c>
      <c r="D773" s="112">
        <v>0</v>
      </c>
      <c r="E773" s="112">
        <v>0.24973999999999999</v>
      </c>
      <c r="F773" s="112">
        <v>4.8529999999999997E-2</v>
      </c>
      <c r="G773" s="112">
        <v>9.0609999999999996E-2</v>
      </c>
      <c r="H773" s="112">
        <v>6.5879999999999994E-2</v>
      </c>
      <c r="I773" s="112">
        <v>23.574562</v>
      </c>
      <c r="J773" s="112">
        <v>4.4367403999999997</v>
      </c>
      <c r="K773" s="112">
        <v>252.303</v>
      </c>
      <c r="L773" s="112">
        <v>0</v>
      </c>
      <c r="M773" s="112">
        <v>0</v>
      </c>
      <c r="N773" s="112">
        <v>0</v>
      </c>
      <c r="O773" s="112">
        <v>0</v>
      </c>
      <c r="P773" s="112">
        <v>0</v>
      </c>
      <c r="Q773" s="112">
        <v>0</v>
      </c>
      <c r="R773" s="112">
        <v>0</v>
      </c>
      <c r="S773" s="112">
        <v>0</v>
      </c>
      <c r="T773" s="112">
        <v>0</v>
      </c>
      <c r="U773" s="112">
        <v>0</v>
      </c>
      <c r="V773" s="112">
        <v>0</v>
      </c>
      <c r="W773" s="112">
        <v>0</v>
      </c>
    </row>
    <row r="774" spans="1:23" hidden="1">
      <c r="A774" s="112" t="str">
        <v>6141.TW</v>
      </c>
      <c r="B774" s="112">
        <v>-5.23</v>
      </c>
      <c r="C774" s="112">
        <v>0.54100000000000004</v>
      </c>
      <c r="D774" s="112">
        <v>6.8235292000000003</v>
      </c>
      <c r="E774" s="112">
        <v>-0.21243000000000001</v>
      </c>
      <c r="F774" s="112">
        <v>-4.8439999999999997E-2</v>
      </c>
      <c r="G774" s="112">
        <v>-5.2780000000000001E-2</v>
      </c>
      <c r="H774" s="112">
        <v>-0.35776000000000002</v>
      </c>
      <c r="I774" s="112">
        <v>0</v>
      </c>
      <c r="J774" s="112">
        <v>1.0968921</v>
      </c>
      <c r="K774" s="112">
        <v>22.673999999999999</v>
      </c>
      <c r="L774" s="112">
        <v>0</v>
      </c>
      <c r="M774" s="112">
        <v>0</v>
      </c>
      <c r="N774" s="112">
        <v>0</v>
      </c>
      <c r="O774" s="112">
        <v>0</v>
      </c>
      <c r="P774" s="112">
        <v>0</v>
      </c>
      <c r="Q774" s="112">
        <v>0</v>
      </c>
      <c r="R774" s="112">
        <v>0</v>
      </c>
      <c r="S774" s="112">
        <v>0</v>
      </c>
      <c r="T774" s="112">
        <v>0</v>
      </c>
      <c r="U774" s="112">
        <v>0</v>
      </c>
      <c r="V774" s="112">
        <v>0</v>
      </c>
      <c r="W774" s="112">
        <v>0</v>
      </c>
    </row>
    <row r="775" spans="1:23" hidden="1">
      <c r="A775" s="112" t="str">
        <v>6142.TW</v>
      </c>
      <c r="B775" s="112">
        <v>-0.35</v>
      </c>
      <c r="C775" s="112">
        <v>0.70499999999999996</v>
      </c>
      <c r="D775" s="112">
        <v>0</v>
      </c>
      <c r="E775" s="112">
        <v>-1.1639999999999999E-2</v>
      </c>
      <c r="F775" s="112">
        <v>-2.401E-2</v>
      </c>
      <c r="G775" s="112">
        <v>6.8089999999999998E-2</v>
      </c>
      <c r="H775" s="112">
        <v>-0.43591000000000002</v>
      </c>
      <c r="I775" s="112">
        <v>0</v>
      </c>
      <c r="J775" s="112">
        <v>1.0603676</v>
      </c>
      <c r="K775" s="112">
        <v>7.6769999999999996</v>
      </c>
      <c r="L775" s="112">
        <v>0</v>
      </c>
      <c r="M775" s="112">
        <v>0</v>
      </c>
      <c r="N775" s="112">
        <v>0</v>
      </c>
      <c r="O775" s="112">
        <v>0</v>
      </c>
      <c r="P775" s="112">
        <v>0</v>
      </c>
      <c r="Q775" s="112">
        <v>0</v>
      </c>
      <c r="R775" s="112">
        <v>0</v>
      </c>
      <c r="S775" s="112">
        <v>0</v>
      </c>
      <c r="T775" s="112">
        <v>0</v>
      </c>
      <c r="U775" s="112">
        <v>0</v>
      </c>
      <c r="V775" s="112">
        <v>0</v>
      </c>
      <c r="W775" s="112">
        <v>0</v>
      </c>
    </row>
    <row r="776" spans="1:23" hidden="1">
      <c r="A776" s="112" t="str">
        <v>6152.TW</v>
      </c>
      <c r="B776" s="112">
        <v>-0.1</v>
      </c>
      <c r="C776" s="112">
        <v>1.0249999999999999</v>
      </c>
      <c r="D776" s="112">
        <v>0</v>
      </c>
      <c r="E776" s="112">
        <v>-1.4489999999999999E-2</v>
      </c>
      <c r="F776" s="112">
        <v>-2.2460000000000001E-2</v>
      </c>
      <c r="G776" s="112">
        <v>0.18652001000000001</v>
      </c>
      <c r="H776" s="112">
        <v>-2.8910000000000002E-2</v>
      </c>
      <c r="I776" s="112">
        <v>0</v>
      </c>
      <c r="J776" s="112">
        <v>1.2429695999999999</v>
      </c>
      <c r="K776" s="112">
        <v>13.052</v>
      </c>
      <c r="L776" s="112">
        <v>0</v>
      </c>
      <c r="M776" s="112">
        <v>0</v>
      </c>
      <c r="N776" s="112">
        <v>0</v>
      </c>
      <c r="O776" s="112">
        <v>0</v>
      </c>
      <c r="P776" s="112">
        <v>0</v>
      </c>
      <c r="Q776" s="112">
        <v>0</v>
      </c>
      <c r="R776" s="112">
        <v>0</v>
      </c>
      <c r="S776" s="112">
        <v>0</v>
      </c>
      <c r="T776" s="112">
        <v>0</v>
      </c>
      <c r="U776" s="112">
        <v>0</v>
      </c>
      <c r="V776" s="112">
        <v>0</v>
      </c>
      <c r="W776" s="112">
        <v>0</v>
      </c>
    </row>
    <row r="777" spans="1:23" hidden="1">
      <c r="A777" s="112" t="str">
        <v>6153.TW</v>
      </c>
      <c r="B777" s="112">
        <v>-5.45</v>
      </c>
      <c r="C777" s="112">
        <v>0.93500000000000005</v>
      </c>
      <c r="D777" s="112">
        <v>5.8625335999999999</v>
      </c>
      <c r="E777" s="112">
        <v>-0.24551999999999999</v>
      </c>
      <c r="F777" s="112">
        <v>-6.3130000000000006E-2</v>
      </c>
      <c r="G777" s="112">
        <v>-9.5939999999999998E-2</v>
      </c>
      <c r="H777" s="112">
        <v>-0.16547000000000001</v>
      </c>
      <c r="I777" s="112">
        <v>0</v>
      </c>
      <c r="J777" s="112">
        <v>0.98594742999999996</v>
      </c>
      <c r="K777" s="112">
        <v>17.745999999999999</v>
      </c>
      <c r="L777" s="112">
        <v>0</v>
      </c>
      <c r="M777" s="112">
        <v>0</v>
      </c>
      <c r="N777" s="112">
        <v>0</v>
      </c>
      <c r="O777" s="112">
        <v>0</v>
      </c>
      <c r="P777" s="112">
        <v>0</v>
      </c>
      <c r="Q777" s="112">
        <v>0</v>
      </c>
      <c r="R777" s="112">
        <v>0</v>
      </c>
      <c r="S777" s="112">
        <v>0</v>
      </c>
      <c r="T777" s="112">
        <v>0</v>
      </c>
      <c r="U777" s="112">
        <v>0</v>
      </c>
      <c r="V777" s="112">
        <v>0</v>
      </c>
      <c r="W777" s="112">
        <v>0</v>
      </c>
    </row>
    <row r="778" spans="1:23" hidden="1">
      <c r="A778" s="112" t="str">
        <v>6155.TW</v>
      </c>
      <c r="B778" s="112">
        <v>0.93</v>
      </c>
      <c r="C778" s="112">
        <v>0</v>
      </c>
      <c r="D778" s="112">
        <v>22.195122000000001</v>
      </c>
      <c r="E778" s="112">
        <v>5.2740000000000002E-2</v>
      </c>
      <c r="F778" s="112">
        <v>-3.0999999999999999E-3</v>
      </c>
      <c r="G778" s="112">
        <v>0.19895001000000001</v>
      </c>
      <c r="H778" s="112">
        <v>-6.7849999999999994E-2</v>
      </c>
      <c r="I778" s="112">
        <v>29.354837</v>
      </c>
      <c r="J778" s="112">
        <v>1.5681543</v>
      </c>
      <c r="K778" s="112">
        <v>5.9279999999999999</v>
      </c>
      <c r="L778" s="112">
        <v>0</v>
      </c>
      <c r="M778" s="112">
        <v>0</v>
      </c>
      <c r="N778" s="112">
        <v>0</v>
      </c>
      <c r="O778" s="112">
        <v>0</v>
      </c>
      <c r="P778" s="112">
        <v>0</v>
      </c>
      <c r="Q778" s="112">
        <v>0</v>
      </c>
      <c r="R778" s="112">
        <v>0</v>
      </c>
      <c r="S778" s="112">
        <v>0</v>
      </c>
      <c r="T778" s="112">
        <v>0</v>
      </c>
      <c r="U778" s="112">
        <v>0</v>
      </c>
      <c r="V778" s="112">
        <v>0</v>
      </c>
      <c r="W778" s="112">
        <v>0</v>
      </c>
    </row>
    <row r="779" spans="1:23" hidden="1">
      <c r="A779" s="112" t="str">
        <v>6164.TW</v>
      </c>
      <c r="B779" s="112">
        <v>-0.01</v>
      </c>
      <c r="C779" s="112">
        <v>0</v>
      </c>
      <c r="D779" s="112">
        <v>26.101696</v>
      </c>
      <c r="E779" s="112">
        <v>-2.2100000000000002E-3</v>
      </c>
      <c r="F779" s="112">
        <v>-1.4239999999999999E-2</v>
      </c>
      <c r="G779" s="112">
        <v>0.27849000000000002</v>
      </c>
      <c r="H779" s="112">
        <v>1.9539999999999998E-2</v>
      </c>
      <c r="I779" s="112">
        <v>0</v>
      </c>
      <c r="J779" s="112">
        <v>1.3882627000000001</v>
      </c>
      <c r="K779" s="112">
        <v>7.5270000000000001</v>
      </c>
      <c r="L779" s="112">
        <v>0</v>
      </c>
      <c r="M779" s="112">
        <v>0</v>
      </c>
      <c r="N779" s="112">
        <v>0</v>
      </c>
      <c r="O779" s="112">
        <v>0</v>
      </c>
      <c r="P779" s="112">
        <v>0</v>
      </c>
      <c r="Q779" s="112">
        <v>0</v>
      </c>
      <c r="R779" s="112">
        <v>0</v>
      </c>
      <c r="S779" s="112">
        <v>0</v>
      </c>
      <c r="T779" s="112">
        <v>0</v>
      </c>
      <c r="U779" s="112">
        <v>0</v>
      </c>
      <c r="V779" s="112">
        <v>0</v>
      </c>
      <c r="W779" s="112">
        <v>0</v>
      </c>
    </row>
    <row r="780" spans="1:23" hidden="1">
      <c r="A780" s="112" t="str">
        <v>6165.TW</v>
      </c>
      <c r="B780" s="112">
        <v>1.1599999999999999</v>
      </c>
      <c r="C780" s="112">
        <v>0.30399999999999999</v>
      </c>
      <c r="D780" s="112">
        <v>0</v>
      </c>
      <c r="E780" s="112">
        <v>1.8849999999999999E-2</v>
      </c>
      <c r="F780" s="112">
        <v>4.9100000000000003E-3</v>
      </c>
      <c r="G780" s="112">
        <v>0.24909000000000001</v>
      </c>
      <c r="H780" s="112">
        <v>6.2179998E-2</v>
      </c>
      <c r="I780" s="112">
        <v>34.956898000000002</v>
      </c>
      <c r="J780" s="112">
        <v>2.7502710000000001</v>
      </c>
      <c r="K780" s="112">
        <v>46.392000000000003</v>
      </c>
      <c r="L780" s="112">
        <v>0</v>
      </c>
      <c r="M780" s="112">
        <v>0</v>
      </c>
      <c r="N780" s="112">
        <v>0</v>
      </c>
      <c r="O780" s="112">
        <v>0</v>
      </c>
      <c r="P780" s="112">
        <v>0</v>
      </c>
      <c r="Q780" s="112">
        <v>0</v>
      </c>
      <c r="R780" s="112">
        <v>0</v>
      </c>
      <c r="S780" s="112">
        <v>0</v>
      </c>
      <c r="T780" s="112">
        <v>0</v>
      </c>
      <c r="U780" s="112">
        <v>0</v>
      </c>
      <c r="V780" s="112">
        <v>0</v>
      </c>
      <c r="W780" s="112">
        <v>0</v>
      </c>
    </row>
    <row r="781" spans="1:23" hidden="1">
      <c r="A781" s="112" t="str">
        <v>6166.TW</v>
      </c>
      <c r="B781" s="112">
        <v>0.78</v>
      </c>
      <c r="C781" s="112">
        <v>-7.2999999999999995E-2</v>
      </c>
      <c r="D781" s="112">
        <v>35.714286999999999</v>
      </c>
      <c r="E781" s="112">
        <v>5.2810002000000002E-2</v>
      </c>
      <c r="F781" s="112">
        <v>1.5149999000000001E-2</v>
      </c>
      <c r="G781" s="112">
        <v>0.36613997999999998</v>
      </c>
      <c r="H781" s="112">
        <v>1.2239999999999999E-2</v>
      </c>
      <c r="I781" s="112">
        <v>112.17949</v>
      </c>
      <c r="J781" s="112">
        <v>3.5280836</v>
      </c>
      <c r="K781" s="112">
        <v>52.481000000000002</v>
      </c>
      <c r="L781" s="112">
        <v>0</v>
      </c>
      <c r="M781" s="112">
        <v>0</v>
      </c>
      <c r="N781" s="112">
        <v>0</v>
      </c>
      <c r="O781" s="112">
        <v>0</v>
      </c>
      <c r="P781" s="112">
        <v>0</v>
      </c>
      <c r="Q781" s="112">
        <v>0</v>
      </c>
      <c r="R781" s="112">
        <v>0</v>
      </c>
      <c r="S781" s="112">
        <v>0</v>
      </c>
      <c r="T781" s="112">
        <v>0</v>
      </c>
      <c r="U781" s="112">
        <v>0</v>
      </c>
      <c r="V781" s="112">
        <v>0</v>
      </c>
      <c r="W781" s="112">
        <v>0</v>
      </c>
    </row>
    <row r="782" spans="1:23" hidden="1">
      <c r="A782" s="112" t="str">
        <v>6168.TW</v>
      </c>
      <c r="B782" s="112">
        <v>0.5</v>
      </c>
      <c r="C782" s="112">
        <v>0.84299999999999997</v>
      </c>
      <c r="D782" s="112">
        <v>10.936171</v>
      </c>
      <c r="E782" s="112">
        <v>2.7629999999999998E-2</v>
      </c>
      <c r="F782" s="112">
        <v>6.6500003000000002E-3</v>
      </c>
      <c r="G782" s="112">
        <v>0.26624999999999999</v>
      </c>
      <c r="H782" s="112">
        <v>6.6700003999999993E-2</v>
      </c>
      <c r="I782" s="112">
        <v>51.4</v>
      </c>
      <c r="J782" s="112">
        <v>1.6950270999999999</v>
      </c>
      <c r="K782" s="112">
        <v>9.8810000000000002</v>
      </c>
      <c r="L782" s="112">
        <v>0</v>
      </c>
      <c r="M782" s="112">
        <v>0</v>
      </c>
      <c r="N782" s="112">
        <v>0</v>
      </c>
      <c r="O782" s="112">
        <v>0</v>
      </c>
      <c r="P782" s="112">
        <v>0</v>
      </c>
      <c r="Q782" s="112">
        <v>0</v>
      </c>
      <c r="R782" s="112">
        <v>0</v>
      </c>
      <c r="S782" s="112">
        <v>0</v>
      </c>
      <c r="T782" s="112">
        <v>0</v>
      </c>
      <c r="U782" s="112">
        <v>0</v>
      </c>
      <c r="V782" s="112">
        <v>0</v>
      </c>
      <c r="W782" s="112">
        <v>0</v>
      </c>
    </row>
    <row r="783" spans="1:23" hidden="1">
      <c r="A783" s="112" t="str">
        <v>6176.TW</v>
      </c>
      <c r="B783" s="112">
        <v>13.8</v>
      </c>
      <c r="C783" s="112">
        <v>0.71499999999999997</v>
      </c>
      <c r="D783" s="112">
        <v>16.394113999999998</v>
      </c>
      <c r="E783" s="112">
        <v>0.18104999999999999</v>
      </c>
      <c r="F783" s="112">
        <v>6.1170000000000002E-2</v>
      </c>
      <c r="G783" s="112">
        <v>0.20480000000000001</v>
      </c>
      <c r="H783" s="112">
        <v>0.117089994</v>
      </c>
      <c r="I783" s="112">
        <v>14.528985</v>
      </c>
      <c r="J783" s="112">
        <v>2.5286919999999999</v>
      </c>
      <c r="K783" s="112">
        <v>98.2</v>
      </c>
      <c r="L783" s="112">
        <v>0</v>
      </c>
      <c r="M783" s="112">
        <v>0</v>
      </c>
      <c r="N783" s="112">
        <v>0</v>
      </c>
      <c r="O783" s="112">
        <v>0</v>
      </c>
      <c r="P783" s="112">
        <v>0</v>
      </c>
      <c r="Q783" s="112">
        <v>0</v>
      </c>
      <c r="R783" s="112">
        <v>0</v>
      </c>
      <c r="S783" s="112">
        <v>0</v>
      </c>
      <c r="T783" s="112">
        <v>0</v>
      </c>
      <c r="U783" s="112">
        <v>0</v>
      </c>
      <c r="V783" s="112">
        <v>0</v>
      </c>
      <c r="W783" s="112">
        <v>0</v>
      </c>
    </row>
    <row r="784" spans="1:23" hidden="1">
      <c r="A784" s="112" t="str">
        <v>6177.TW</v>
      </c>
      <c r="B784" s="112">
        <v>4.34</v>
      </c>
      <c r="C784" s="112">
        <v>0.38200000000000001</v>
      </c>
      <c r="D784" s="112">
        <v>16.083334000000001</v>
      </c>
      <c r="E784" s="112">
        <v>0.24826999</v>
      </c>
      <c r="F784" s="112">
        <v>4.4040000000000003E-2</v>
      </c>
      <c r="G784" s="112">
        <v>0.25345000000000001</v>
      </c>
      <c r="H784" s="112">
        <v>0.19194000999999999</v>
      </c>
      <c r="I784" s="112">
        <v>13.341013999999999</v>
      </c>
      <c r="J784" s="112">
        <v>2.6299055</v>
      </c>
      <c r="K784" s="112">
        <v>37.859000000000002</v>
      </c>
      <c r="L784" s="112">
        <v>0</v>
      </c>
      <c r="M784" s="112">
        <v>0</v>
      </c>
      <c r="N784" s="112">
        <v>0</v>
      </c>
      <c r="O784" s="112">
        <v>0</v>
      </c>
      <c r="P784" s="112">
        <v>0</v>
      </c>
      <c r="Q784" s="112">
        <v>0</v>
      </c>
      <c r="R784" s="112">
        <v>0</v>
      </c>
      <c r="S784" s="112">
        <v>0</v>
      </c>
      <c r="T784" s="112">
        <v>0</v>
      </c>
      <c r="U784" s="112">
        <v>0</v>
      </c>
      <c r="V784" s="112">
        <v>0</v>
      </c>
      <c r="W784" s="112">
        <v>0</v>
      </c>
    </row>
    <row r="785" spans="1:23" hidden="1">
      <c r="A785" s="112" t="str">
        <v>6183.TW</v>
      </c>
      <c r="B785" s="112">
        <v>3.18</v>
      </c>
      <c r="C785" s="112">
        <v>0</v>
      </c>
      <c r="D785" s="112">
        <v>0</v>
      </c>
      <c r="E785" s="112">
        <v>0.18136999000000001</v>
      </c>
      <c r="F785" s="112">
        <v>9.2740000000000003E-2</v>
      </c>
      <c r="G785" s="112">
        <v>0.43477001999999998</v>
      </c>
      <c r="H785" s="112">
        <v>0.22610000999999999</v>
      </c>
      <c r="I785" s="112">
        <v>23.207547999999999</v>
      </c>
      <c r="J785" s="112">
        <v>4.0556134999999998</v>
      </c>
      <c r="K785" s="112">
        <v>15.597</v>
      </c>
      <c r="L785" s="112">
        <v>0</v>
      </c>
      <c r="M785" s="112">
        <v>0</v>
      </c>
      <c r="N785" s="112">
        <v>0</v>
      </c>
      <c r="O785" s="112">
        <v>0</v>
      </c>
      <c r="P785" s="112">
        <v>0</v>
      </c>
      <c r="Q785" s="112">
        <v>0</v>
      </c>
      <c r="R785" s="112">
        <v>0</v>
      </c>
      <c r="S785" s="112">
        <v>0</v>
      </c>
      <c r="T785" s="112">
        <v>0</v>
      </c>
      <c r="U785" s="112">
        <v>0</v>
      </c>
      <c r="V785" s="112">
        <v>0</v>
      </c>
      <c r="W785" s="112">
        <v>0</v>
      </c>
    </row>
    <row r="786" spans="1:23" hidden="1">
      <c r="A786" s="112" t="str">
        <v>6184.TW</v>
      </c>
      <c r="B786" s="112">
        <v>3.47</v>
      </c>
      <c r="C786" s="112">
        <v>0</v>
      </c>
      <c r="D786" s="112">
        <v>0</v>
      </c>
      <c r="E786" s="112">
        <v>0.12527000999999999</v>
      </c>
      <c r="F786" s="112">
        <v>4.8219999999999999E-2</v>
      </c>
      <c r="G786" s="112">
        <v>0.50071995999999996</v>
      </c>
      <c r="H786" s="112">
        <v>0.28915000000000002</v>
      </c>
      <c r="I786" s="112">
        <v>15.965418</v>
      </c>
      <c r="J786" s="112">
        <v>1.9507042999999999</v>
      </c>
      <c r="K786" s="112">
        <v>13.984</v>
      </c>
      <c r="L786" s="112">
        <v>0</v>
      </c>
      <c r="M786" s="112">
        <v>0</v>
      </c>
      <c r="N786" s="112">
        <v>0</v>
      </c>
      <c r="O786" s="112">
        <v>0</v>
      </c>
      <c r="P786" s="112">
        <v>0</v>
      </c>
      <c r="Q786" s="112">
        <v>0</v>
      </c>
      <c r="R786" s="112">
        <v>0</v>
      </c>
      <c r="S786" s="112">
        <v>0</v>
      </c>
      <c r="T786" s="112">
        <v>0</v>
      </c>
      <c r="U786" s="112">
        <v>0</v>
      </c>
      <c r="V786" s="112">
        <v>0</v>
      </c>
      <c r="W786" s="112">
        <v>0</v>
      </c>
    </row>
    <row r="787" spans="1:23" hidden="1">
      <c r="A787" s="112" t="str">
        <v>6189.TW</v>
      </c>
      <c r="B787" s="112">
        <v>5.38</v>
      </c>
      <c r="C787" s="112">
        <v>0.39100000000000001</v>
      </c>
      <c r="D787" s="112">
        <v>0</v>
      </c>
      <c r="E787" s="112">
        <v>0.16584998000000001</v>
      </c>
      <c r="F787" s="112">
        <v>5.0380003E-2</v>
      </c>
      <c r="G787" s="112">
        <v>8.4400000000000003E-2</v>
      </c>
      <c r="H787" s="112">
        <v>4.9360000000000001E-2</v>
      </c>
      <c r="I787" s="112">
        <v>19.423791999999999</v>
      </c>
      <c r="J787" s="112">
        <v>4.1164420000000002</v>
      </c>
      <c r="K787" s="112">
        <v>139.255</v>
      </c>
      <c r="L787" s="112">
        <v>0</v>
      </c>
      <c r="M787" s="112">
        <v>0</v>
      </c>
      <c r="N787" s="112">
        <v>0</v>
      </c>
      <c r="O787" s="112">
        <v>0</v>
      </c>
      <c r="P787" s="112">
        <v>0</v>
      </c>
      <c r="Q787" s="112">
        <v>0</v>
      </c>
      <c r="R787" s="112">
        <v>0</v>
      </c>
      <c r="S787" s="112">
        <v>0</v>
      </c>
      <c r="T787" s="112">
        <v>0</v>
      </c>
      <c r="U787" s="112">
        <v>0</v>
      </c>
      <c r="V787" s="112">
        <v>0</v>
      </c>
      <c r="W787" s="112">
        <v>0</v>
      </c>
    </row>
    <row r="788" spans="1:23" hidden="1">
      <c r="A788" s="112" t="str">
        <v>6191.TW</v>
      </c>
      <c r="B788" s="112">
        <v>6.68</v>
      </c>
      <c r="C788" s="112">
        <v>0.76300000000000001</v>
      </c>
      <c r="D788" s="112">
        <v>0</v>
      </c>
      <c r="E788" s="112">
        <v>0.16347</v>
      </c>
      <c r="F788" s="112">
        <v>6.2019999999999999E-2</v>
      </c>
      <c r="G788" s="112">
        <v>0.23508999999999999</v>
      </c>
      <c r="H788" s="112">
        <v>0.18031</v>
      </c>
      <c r="I788" s="112">
        <v>10.718563</v>
      </c>
      <c r="J788" s="112">
        <v>1.6498075999999999</v>
      </c>
      <c r="K788" s="112">
        <v>48.725000000000001</v>
      </c>
      <c r="L788" s="112">
        <v>0</v>
      </c>
      <c r="M788" s="112">
        <v>0</v>
      </c>
      <c r="N788" s="112">
        <v>0</v>
      </c>
      <c r="O788" s="112">
        <v>0</v>
      </c>
      <c r="P788" s="112">
        <v>0</v>
      </c>
      <c r="Q788" s="112">
        <v>0</v>
      </c>
      <c r="R788" s="112">
        <v>0</v>
      </c>
      <c r="S788" s="112">
        <v>0</v>
      </c>
      <c r="T788" s="112">
        <v>0</v>
      </c>
      <c r="U788" s="112">
        <v>0</v>
      </c>
      <c r="V788" s="112">
        <v>0</v>
      </c>
      <c r="W788" s="112">
        <v>0</v>
      </c>
    </row>
    <row r="789" spans="1:23" hidden="1">
      <c r="A789" s="112" t="str">
        <v>6192.TW</v>
      </c>
      <c r="B789" s="112">
        <v>9</v>
      </c>
      <c r="C789" s="112">
        <v>0.61399999999999999</v>
      </c>
      <c r="D789" s="112">
        <v>11.248711</v>
      </c>
      <c r="E789" s="112">
        <v>0.12529000000000001</v>
      </c>
      <c r="F789" s="112">
        <v>6.3590005000000005E-2</v>
      </c>
      <c r="G789" s="112">
        <v>0.3196</v>
      </c>
      <c r="H789" s="112">
        <v>0.12958</v>
      </c>
      <c r="I789" s="112">
        <v>12.111110999999999</v>
      </c>
      <c r="J789" s="112">
        <v>1.6214689</v>
      </c>
      <c r="K789" s="112">
        <v>69.971000000000004</v>
      </c>
      <c r="L789" s="112">
        <v>0</v>
      </c>
      <c r="M789" s="112">
        <v>0</v>
      </c>
      <c r="N789" s="112">
        <v>0</v>
      </c>
      <c r="O789" s="112">
        <v>0</v>
      </c>
      <c r="P789" s="112">
        <v>0</v>
      </c>
      <c r="Q789" s="112">
        <v>0</v>
      </c>
      <c r="R789" s="112">
        <v>0</v>
      </c>
      <c r="S789" s="112">
        <v>0</v>
      </c>
      <c r="T789" s="112">
        <v>0</v>
      </c>
      <c r="U789" s="112">
        <v>0</v>
      </c>
      <c r="V789" s="112">
        <v>0</v>
      </c>
      <c r="W789" s="112">
        <v>0</v>
      </c>
    </row>
    <row r="790" spans="1:23" hidden="1">
      <c r="A790" s="112" t="str">
        <v>6196.TW</v>
      </c>
      <c r="B790" s="112">
        <v>11.64</v>
      </c>
      <c r="C790" s="112">
        <v>1.359</v>
      </c>
      <c r="D790" s="112">
        <v>13.039866999999999</v>
      </c>
      <c r="E790" s="112">
        <v>0.20280000000000001</v>
      </c>
      <c r="F790" s="112">
        <v>3.7039999999999997E-2</v>
      </c>
      <c r="G790" s="112">
        <v>9.3240000000000003E-2</v>
      </c>
      <c r="H790" s="112">
        <v>3.6600000000000001E-2</v>
      </c>
      <c r="I790" s="112">
        <v>13.487971999999999</v>
      </c>
      <c r="J790" s="112">
        <v>2.8363923999999998</v>
      </c>
      <c r="K790" s="112">
        <v>285.37</v>
      </c>
      <c r="L790" s="112">
        <v>0</v>
      </c>
      <c r="M790" s="112">
        <v>0</v>
      </c>
      <c r="N790" s="112">
        <v>0</v>
      </c>
      <c r="O790" s="112">
        <v>0</v>
      </c>
      <c r="P790" s="112">
        <v>0</v>
      </c>
      <c r="Q790" s="112">
        <v>0</v>
      </c>
      <c r="R790" s="112">
        <v>0</v>
      </c>
      <c r="S790" s="112">
        <v>0</v>
      </c>
      <c r="T790" s="112">
        <v>0</v>
      </c>
      <c r="U790" s="112">
        <v>0</v>
      </c>
      <c r="V790" s="112">
        <v>0</v>
      </c>
      <c r="W790" s="112">
        <v>0</v>
      </c>
    </row>
    <row r="791" spans="1:23" hidden="1">
      <c r="A791" s="112" t="str">
        <v>6197.TW</v>
      </c>
      <c r="B791" s="112">
        <v>6.25</v>
      </c>
      <c r="C791" s="112">
        <v>0.54900000000000004</v>
      </c>
      <c r="D791" s="112">
        <v>0</v>
      </c>
      <c r="E791" s="112">
        <v>0.19878999999999999</v>
      </c>
      <c r="F791" s="112">
        <v>8.0490000000000006E-2</v>
      </c>
      <c r="G791" s="112">
        <v>0.28949999999999998</v>
      </c>
      <c r="H791" s="112">
        <v>0.16721000999999999</v>
      </c>
      <c r="I791" s="112">
        <v>25.84</v>
      </c>
      <c r="J791" s="112">
        <v>5.8829960000000003</v>
      </c>
      <c r="K791" s="112">
        <v>40.645000000000003</v>
      </c>
      <c r="L791" s="112">
        <v>0</v>
      </c>
      <c r="M791" s="112">
        <v>0</v>
      </c>
      <c r="N791" s="112">
        <v>0</v>
      </c>
      <c r="O791" s="112">
        <v>0</v>
      </c>
      <c r="P791" s="112">
        <v>0</v>
      </c>
      <c r="Q791" s="112">
        <v>0</v>
      </c>
      <c r="R791" s="112">
        <v>0</v>
      </c>
      <c r="S791" s="112">
        <v>0</v>
      </c>
      <c r="T791" s="112">
        <v>0</v>
      </c>
      <c r="U791" s="112">
        <v>0</v>
      </c>
      <c r="V791" s="112">
        <v>0</v>
      </c>
      <c r="W791" s="112">
        <v>0</v>
      </c>
    </row>
    <row r="792" spans="1:23" hidden="1">
      <c r="A792" s="112" t="str">
        <v>6201.TW</v>
      </c>
      <c r="B792" s="112">
        <v>4.5599999999999996</v>
      </c>
      <c r="C792" s="112">
        <v>0.28799999999999998</v>
      </c>
      <c r="D792" s="112">
        <v>0</v>
      </c>
      <c r="E792" s="112">
        <v>0.16665000999999999</v>
      </c>
      <c r="F792" s="112">
        <v>7.9280000000000003E-2</v>
      </c>
      <c r="G792" s="112">
        <v>0.25242999999999999</v>
      </c>
      <c r="H792" s="112">
        <v>8.7679999999999994E-2</v>
      </c>
      <c r="I792" s="112">
        <v>14.166667</v>
      </c>
      <c r="J792" s="112">
        <v>2.3179045</v>
      </c>
      <c r="K792" s="112">
        <v>37.354999999999997</v>
      </c>
      <c r="L792" s="112">
        <v>0</v>
      </c>
      <c r="M792" s="112">
        <v>0</v>
      </c>
      <c r="N792" s="112">
        <v>0</v>
      </c>
      <c r="O792" s="112">
        <v>0</v>
      </c>
      <c r="P792" s="112">
        <v>0</v>
      </c>
      <c r="Q792" s="112">
        <v>0</v>
      </c>
      <c r="R792" s="112">
        <v>0</v>
      </c>
      <c r="S792" s="112">
        <v>0</v>
      </c>
      <c r="T792" s="112">
        <v>0</v>
      </c>
      <c r="U792" s="112">
        <v>0</v>
      </c>
      <c r="V792" s="112">
        <v>0</v>
      </c>
      <c r="W792" s="112">
        <v>0</v>
      </c>
    </row>
    <row r="793" spans="1:23" hidden="1">
      <c r="A793" s="112" t="str">
        <v>6202.TW</v>
      </c>
      <c r="B793" s="112">
        <v>0.13</v>
      </c>
      <c r="C793" s="112">
        <v>0</v>
      </c>
      <c r="D793" s="112">
        <v>38.757762999999997</v>
      </c>
      <c r="E793" s="112">
        <v>6.8599999999999998E-3</v>
      </c>
      <c r="F793" s="112">
        <v>-5.1000000000000004E-4</v>
      </c>
      <c r="G793" s="112">
        <v>0.39330999999999999</v>
      </c>
      <c r="H793" s="112">
        <v>-0.13677</v>
      </c>
      <c r="I793" s="112">
        <v>480.00002999999998</v>
      </c>
      <c r="J793" s="112">
        <v>3.7271532999999999</v>
      </c>
      <c r="K793" s="112">
        <v>10.111000000000001</v>
      </c>
      <c r="L793" s="112">
        <v>0</v>
      </c>
      <c r="M793" s="112">
        <v>0</v>
      </c>
      <c r="N793" s="112">
        <v>0</v>
      </c>
      <c r="O793" s="112">
        <v>0</v>
      </c>
      <c r="P793" s="112">
        <v>0</v>
      </c>
      <c r="Q793" s="112">
        <v>0</v>
      </c>
      <c r="R793" s="112">
        <v>0</v>
      </c>
      <c r="S793" s="112">
        <v>0</v>
      </c>
      <c r="T793" s="112">
        <v>0</v>
      </c>
      <c r="U793" s="112">
        <v>0</v>
      </c>
      <c r="V793" s="112">
        <v>0</v>
      </c>
      <c r="W793" s="112">
        <v>0</v>
      </c>
    </row>
    <row r="794" spans="1:23" hidden="1">
      <c r="A794" s="112" t="str">
        <v>6205.TW</v>
      </c>
      <c r="B794" s="112">
        <v>1.5</v>
      </c>
      <c r="C794" s="112">
        <v>0.505</v>
      </c>
      <c r="D794" s="112">
        <v>17.366071999999999</v>
      </c>
      <c r="E794" s="112">
        <v>6.8519999999999998E-2</v>
      </c>
      <c r="F794" s="112">
        <v>3.1889997000000003E-2</v>
      </c>
      <c r="G794" s="112">
        <v>0.37635000000000002</v>
      </c>
      <c r="H794" s="112">
        <v>0.11109999600000001</v>
      </c>
      <c r="I794" s="112">
        <v>51.866669999999999</v>
      </c>
      <c r="J794" s="112">
        <v>2.5519075</v>
      </c>
      <c r="K794" s="112">
        <v>17.003</v>
      </c>
      <c r="L794" s="112">
        <v>0</v>
      </c>
      <c r="M794" s="112">
        <v>0</v>
      </c>
      <c r="N794" s="112">
        <v>0</v>
      </c>
      <c r="O794" s="112">
        <v>0</v>
      </c>
      <c r="P794" s="112">
        <v>0</v>
      </c>
      <c r="Q794" s="112">
        <v>0</v>
      </c>
      <c r="R794" s="112">
        <v>0</v>
      </c>
      <c r="S794" s="112">
        <v>0</v>
      </c>
      <c r="T794" s="112">
        <v>0</v>
      </c>
      <c r="U794" s="112">
        <v>0</v>
      </c>
      <c r="V794" s="112">
        <v>0</v>
      </c>
      <c r="W794" s="112">
        <v>0</v>
      </c>
    </row>
    <row r="795" spans="1:23" hidden="1">
      <c r="A795" s="112" t="str">
        <v>6206.TW</v>
      </c>
      <c r="B795" s="112">
        <v>4.68</v>
      </c>
      <c r="C795" s="112">
        <v>0</v>
      </c>
      <c r="D795" s="112">
        <v>13.739131</v>
      </c>
      <c r="E795" s="112">
        <v>0.12862000000000001</v>
      </c>
      <c r="F795" s="112">
        <v>7.4700000000000003E-2</v>
      </c>
      <c r="G795" s="112">
        <v>0.41055000000000003</v>
      </c>
      <c r="H795" s="112">
        <v>0.21759000000000001</v>
      </c>
      <c r="I795" s="112">
        <v>20.256412999999998</v>
      </c>
      <c r="J795" s="112">
        <v>2.7697432000000002</v>
      </c>
      <c r="K795" s="112">
        <v>25.995000000000001</v>
      </c>
      <c r="L795" s="112">
        <v>0</v>
      </c>
      <c r="M795" s="112">
        <v>0</v>
      </c>
      <c r="N795" s="112">
        <v>0</v>
      </c>
      <c r="O795" s="112">
        <v>0</v>
      </c>
      <c r="P795" s="112">
        <v>0</v>
      </c>
      <c r="Q795" s="112">
        <v>0</v>
      </c>
      <c r="R795" s="112">
        <v>0</v>
      </c>
      <c r="S795" s="112">
        <v>0</v>
      </c>
      <c r="T795" s="112">
        <v>0</v>
      </c>
      <c r="U795" s="112">
        <v>0</v>
      </c>
      <c r="V795" s="112">
        <v>0</v>
      </c>
      <c r="W795" s="112">
        <v>0</v>
      </c>
    </row>
    <row r="796" spans="1:23" hidden="1">
      <c r="A796" s="112" t="str">
        <v>6209.TW</v>
      </c>
      <c r="B796" s="112">
        <v>-0.13</v>
      </c>
      <c r="C796" s="112">
        <v>1.206</v>
      </c>
      <c r="D796" s="112">
        <v>-197.1875</v>
      </c>
      <c r="E796" s="112">
        <v>-1.5879999999999998E-2</v>
      </c>
      <c r="F796" s="112">
        <v>-2.0410000000000001E-2</v>
      </c>
      <c r="G796" s="112">
        <v>7.2129995000000002E-2</v>
      </c>
      <c r="H796" s="112">
        <v>-0.123909995</v>
      </c>
      <c r="I796" s="112">
        <v>0</v>
      </c>
      <c r="J796" s="112">
        <v>1.8078156999999999</v>
      </c>
      <c r="K796" s="112">
        <v>15.477</v>
      </c>
      <c r="L796" s="112">
        <v>0</v>
      </c>
      <c r="M796" s="112">
        <v>0</v>
      </c>
      <c r="N796" s="112">
        <v>0</v>
      </c>
      <c r="O796" s="112">
        <v>0</v>
      </c>
      <c r="P796" s="112">
        <v>0</v>
      </c>
      <c r="Q796" s="112">
        <v>0</v>
      </c>
      <c r="R796" s="112">
        <v>0</v>
      </c>
      <c r="S796" s="112">
        <v>0</v>
      </c>
      <c r="T796" s="112">
        <v>0</v>
      </c>
      <c r="U796" s="112">
        <v>0</v>
      </c>
      <c r="V796" s="112">
        <v>0</v>
      </c>
      <c r="W796" s="112">
        <v>0</v>
      </c>
    </row>
    <row r="797" spans="1:23" hidden="1">
      <c r="A797" s="112" t="str">
        <v>6213.TW</v>
      </c>
      <c r="B797" s="112">
        <v>2.08</v>
      </c>
      <c r="C797" s="112">
        <v>1.0309999999999999</v>
      </c>
      <c r="D797" s="112">
        <v>16.83381</v>
      </c>
      <c r="E797" s="112">
        <v>3.8710000000000001E-2</v>
      </c>
      <c r="F797" s="112">
        <v>2.0550000999999998E-2</v>
      </c>
      <c r="G797" s="112">
        <v>0.12892999999999999</v>
      </c>
      <c r="H797" s="112">
        <v>4.0039999999999999E-2</v>
      </c>
      <c r="I797" s="112">
        <v>56.490386999999998</v>
      </c>
      <c r="J797" s="112">
        <v>2.1455310000000001</v>
      </c>
      <c r="K797" s="112">
        <v>68.807000000000002</v>
      </c>
      <c r="L797" s="112">
        <v>0</v>
      </c>
      <c r="M797" s="112">
        <v>0</v>
      </c>
      <c r="N797" s="112">
        <v>0</v>
      </c>
      <c r="O797" s="112">
        <v>0</v>
      </c>
      <c r="P797" s="112">
        <v>0</v>
      </c>
      <c r="Q797" s="112">
        <v>0</v>
      </c>
      <c r="R797" s="112">
        <v>0</v>
      </c>
      <c r="S797" s="112">
        <v>0</v>
      </c>
      <c r="T797" s="112">
        <v>0</v>
      </c>
      <c r="U797" s="112">
        <v>0</v>
      </c>
      <c r="V797" s="112">
        <v>0</v>
      </c>
      <c r="W797" s="112">
        <v>0</v>
      </c>
    </row>
    <row r="798" spans="1:23" hidden="1">
      <c r="A798" s="112" t="str">
        <v>6214.TW</v>
      </c>
      <c r="B798" s="112">
        <v>6.01</v>
      </c>
      <c r="C798" s="112">
        <v>0.374</v>
      </c>
      <c r="D798" s="112">
        <v>19.273302000000001</v>
      </c>
      <c r="E798" s="112">
        <v>0.107480004</v>
      </c>
      <c r="F798" s="112">
        <v>3.0369999000000002E-2</v>
      </c>
      <c r="G798" s="112">
        <v>0.22475999999999999</v>
      </c>
      <c r="H798" s="112">
        <v>3.2289999999999999E-2</v>
      </c>
      <c r="I798" s="112">
        <v>20.299499999999998</v>
      </c>
      <c r="J798" s="112">
        <v>2.1446025</v>
      </c>
      <c r="K798" s="112">
        <v>141.697</v>
      </c>
      <c r="L798" s="112">
        <v>0</v>
      </c>
      <c r="M798" s="112">
        <v>0</v>
      </c>
      <c r="N798" s="112">
        <v>0</v>
      </c>
      <c r="O798" s="112">
        <v>0</v>
      </c>
      <c r="P798" s="112">
        <v>0</v>
      </c>
      <c r="Q798" s="112">
        <v>0</v>
      </c>
      <c r="R798" s="112">
        <v>0</v>
      </c>
      <c r="S798" s="112">
        <v>0</v>
      </c>
      <c r="T798" s="112">
        <v>0</v>
      </c>
      <c r="U798" s="112">
        <v>0</v>
      </c>
      <c r="V798" s="112">
        <v>0</v>
      </c>
      <c r="W798" s="112">
        <v>0</v>
      </c>
    </row>
    <row r="799" spans="1:23" hidden="1">
      <c r="A799" s="112" t="str">
        <v>6215.TW</v>
      </c>
      <c r="B799" s="112">
        <v>0.97</v>
      </c>
      <c r="C799" s="112">
        <v>0.78600000000000003</v>
      </c>
      <c r="D799" s="112">
        <v>0</v>
      </c>
      <c r="E799" s="112">
        <v>5.2920000000000002E-2</v>
      </c>
      <c r="F799" s="112">
        <v>7.4699995999999999E-3</v>
      </c>
      <c r="G799" s="112">
        <v>0.31452999999999998</v>
      </c>
      <c r="H799" s="112">
        <v>6.0909999999999999E-2</v>
      </c>
      <c r="I799" s="112">
        <v>57.113402999999998</v>
      </c>
      <c r="J799" s="112">
        <v>3.0149659999999998</v>
      </c>
      <c r="K799" s="112">
        <v>11.88</v>
      </c>
      <c r="L799" s="112">
        <v>0</v>
      </c>
      <c r="M799" s="112">
        <v>0</v>
      </c>
      <c r="N799" s="112">
        <v>0</v>
      </c>
      <c r="O799" s="112">
        <v>0</v>
      </c>
      <c r="P799" s="112">
        <v>0</v>
      </c>
      <c r="Q799" s="112">
        <v>0</v>
      </c>
      <c r="R799" s="112">
        <v>0</v>
      </c>
      <c r="S799" s="112">
        <v>0</v>
      </c>
      <c r="T799" s="112">
        <v>0</v>
      </c>
      <c r="U799" s="112">
        <v>0</v>
      </c>
      <c r="V799" s="112">
        <v>0</v>
      </c>
      <c r="W799" s="112">
        <v>0</v>
      </c>
    </row>
    <row r="800" spans="1:23" hidden="1">
      <c r="A800" s="112" t="str">
        <v>6216.TW</v>
      </c>
      <c r="B800" s="112">
        <v>1.94</v>
      </c>
      <c r="C800" s="112">
        <v>0.27300000000000002</v>
      </c>
      <c r="D800" s="112">
        <v>0</v>
      </c>
      <c r="E800" s="112">
        <v>7.2680004000000006E-2</v>
      </c>
      <c r="F800" s="112">
        <v>2.7479999000000001E-2</v>
      </c>
      <c r="G800" s="112">
        <v>0.47025</v>
      </c>
      <c r="H800" s="112">
        <v>7.2909996000000005E-2</v>
      </c>
      <c r="I800" s="112">
        <v>21.391752</v>
      </c>
      <c r="J800" s="112">
        <v>2.2667685</v>
      </c>
      <c r="K800" s="112">
        <v>8.4209999999999994</v>
      </c>
      <c r="L800" s="112">
        <v>0</v>
      </c>
      <c r="M800" s="112">
        <v>0</v>
      </c>
      <c r="N800" s="112">
        <v>0</v>
      </c>
      <c r="O800" s="112">
        <v>0</v>
      </c>
      <c r="P800" s="112">
        <v>0</v>
      </c>
      <c r="Q800" s="112">
        <v>0</v>
      </c>
      <c r="R800" s="112">
        <v>0</v>
      </c>
      <c r="S800" s="112">
        <v>0</v>
      </c>
      <c r="T800" s="112">
        <v>0</v>
      </c>
      <c r="U800" s="112">
        <v>0</v>
      </c>
      <c r="V800" s="112">
        <v>0</v>
      </c>
      <c r="W800" s="112">
        <v>0</v>
      </c>
    </row>
    <row r="801" spans="1:23" hidden="1">
      <c r="A801" s="112" t="str">
        <v>6224.TW</v>
      </c>
      <c r="B801" s="112">
        <v>1.47</v>
      </c>
      <c r="C801" s="112">
        <v>0</v>
      </c>
      <c r="D801" s="112">
        <v>777.14290000000005</v>
      </c>
      <c r="E801" s="112">
        <v>-3.3500001000000001E-3</v>
      </c>
      <c r="F801" s="112">
        <v>-5.0199996E-3</v>
      </c>
      <c r="G801" s="112">
        <v>0.26860001999999999</v>
      </c>
      <c r="H801" s="112">
        <v>-1.363E-2</v>
      </c>
      <c r="I801" s="112">
        <v>37.006799999999998</v>
      </c>
      <c r="J801" s="112">
        <v>1.8104366000000001</v>
      </c>
      <c r="K801" s="112">
        <v>32.406999999999996</v>
      </c>
      <c r="L801" s="112">
        <v>0</v>
      </c>
      <c r="M801" s="112">
        <v>0</v>
      </c>
      <c r="N801" s="112">
        <v>0</v>
      </c>
      <c r="O801" s="112">
        <v>0</v>
      </c>
      <c r="P801" s="112">
        <v>0</v>
      </c>
      <c r="Q801" s="112">
        <v>0</v>
      </c>
      <c r="R801" s="112">
        <v>0</v>
      </c>
      <c r="S801" s="112">
        <v>0</v>
      </c>
      <c r="T801" s="112">
        <v>0</v>
      </c>
      <c r="U801" s="112">
        <v>0</v>
      </c>
      <c r="V801" s="112">
        <v>0</v>
      </c>
      <c r="W801" s="112">
        <v>0</v>
      </c>
    </row>
    <row r="802" spans="1:23" hidden="1">
      <c r="A802" s="112" t="str">
        <v>6225.TW</v>
      </c>
      <c r="B802" s="112">
        <v>0.39</v>
      </c>
      <c r="C802" s="112">
        <v>0.44700000000000001</v>
      </c>
      <c r="D802" s="112">
        <v>0</v>
      </c>
      <c r="E802" s="112">
        <v>9.5909999999999995E-2</v>
      </c>
      <c r="F802" s="112">
        <v>2.3800000000000002E-3</v>
      </c>
      <c r="G802" s="112">
        <v>0.18423999999999999</v>
      </c>
      <c r="H802" s="112">
        <v>5.0799999999999998E-2</v>
      </c>
      <c r="I802" s="112">
        <v>43.589745000000001</v>
      </c>
      <c r="J802" s="112">
        <v>4.9591599999999998</v>
      </c>
      <c r="K802" s="112">
        <v>1.9259999999999999</v>
      </c>
      <c r="L802" s="112">
        <v>0</v>
      </c>
      <c r="M802" s="112">
        <v>0</v>
      </c>
      <c r="N802" s="112">
        <v>0</v>
      </c>
      <c r="O802" s="112">
        <v>0</v>
      </c>
      <c r="P802" s="112">
        <v>0</v>
      </c>
      <c r="Q802" s="112">
        <v>0</v>
      </c>
      <c r="R802" s="112">
        <v>0</v>
      </c>
      <c r="S802" s="112">
        <v>0</v>
      </c>
      <c r="T802" s="112">
        <v>0</v>
      </c>
      <c r="U802" s="112">
        <v>0</v>
      </c>
      <c r="V802" s="112">
        <v>0</v>
      </c>
      <c r="W802" s="112">
        <v>0</v>
      </c>
    </row>
    <row r="803" spans="1:23" hidden="1">
      <c r="A803" s="112" t="str">
        <v>6226.TW</v>
      </c>
      <c r="B803" s="112">
        <v>-0.49</v>
      </c>
      <c r="C803" s="112">
        <v>0.193</v>
      </c>
      <c r="D803" s="112">
        <v>0</v>
      </c>
      <c r="E803" s="112">
        <v>-5.7119999999999997E-2</v>
      </c>
      <c r="F803" s="112">
        <v>-1.5299999999999999E-2</v>
      </c>
      <c r="G803" s="112">
        <v>0.24114999000000001</v>
      </c>
      <c r="H803" s="112">
        <v>-0.10700999999999999</v>
      </c>
      <c r="I803" s="112">
        <v>0</v>
      </c>
      <c r="J803" s="112">
        <v>1.0728049</v>
      </c>
      <c r="K803" s="112">
        <v>6.5730000000000004</v>
      </c>
      <c r="L803" s="112">
        <v>0</v>
      </c>
      <c r="M803" s="112">
        <v>0</v>
      </c>
      <c r="N803" s="112">
        <v>0</v>
      </c>
      <c r="O803" s="112">
        <v>0</v>
      </c>
      <c r="P803" s="112">
        <v>0</v>
      </c>
      <c r="Q803" s="112">
        <v>0</v>
      </c>
      <c r="R803" s="112">
        <v>0</v>
      </c>
      <c r="S803" s="112">
        <v>0</v>
      </c>
      <c r="T803" s="112">
        <v>0</v>
      </c>
      <c r="U803" s="112">
        <v>0</v>
      </c>
      <c r="V803" s="112">
        <v>0</v>
      </c>
      <c r="W803" s="112">
        <v>0</v>
      </c>
    </row>
    <row r="804" spans="1:23" hidden="1">
      <c r="A804" s="112" t="str">
        <v>6230.TW</v>
      </c>
      <c r="B804" s="112">
        <v>6.39</v>
      </c>
      <c r="C804" s="112">
        <v>0.84699999999999998</v>
      </c>
      <c r="D804" s="112">
        <v>56.25</v>
      </c>
      <c r="E804" s="112">
        <v>0.10920999000000001</v>
      </c>
      <c r="F804" s="112">
        <v>3.9800000000000002E-2</v>
      </c>
      <c r="G804" s="112">
        <v>0.19577</v>
      </c>
      <c r="H804" s="112">
        <v>3.5589999999999997E-2</v>
      </c>
      <c r="I804" s="112">
        <v>56.338028000000001</v>
      </c>
      <c r="J804" s="112">
        <v>5.4195641999999999</v>
      </c>
      <c r="K804" s="112">
        <v>124.60899999999999</v>
      </c>
      <c r="L804" s="112">
        <v>0</v>
      </c>
      <c r="M804" s="112">
        <v>0</v>
      </c>
      <c r="N804" s="112">
        <v>0</v>
      </c>
      <c r="O804" s="112">
        <v>0</v>
      </c>
      <c r="P804" s="112">
        <v>0</v>
      </c>
      <c r="Q804" s="112">
        <v>0</v>
      </c>
      <c r="R804" s="112">
        <v>0</v>
      </c>
      <c r="S804" s="112">
        <v>0</v>
      </c>
      <c r="T804" s="112">
        <v>0</v>
      </c>
      <c r="U804" s="112">
        <v>0</v>
      </c>
      <c r="V804" s="112">
        <v>0</v>
      </c>
      <c r="W804" s="112">
        <v>0</v>
      </c>
    </row>
    <row r="805" spans="1:23" hidden="1">
      <c r="A805" s="112" t="str">
        <v>6235.TW</v>
      </c>
      <c r="B805" s="112">
        <v>4.05</v>
      </c>
      <c r="C805" s="112">
        <v>1.0269999999999999</v>
      </c>
      <c r="D805" s="112">
        <v>7.2155924000000002</v>
      </c>
      <c r="E805" s="112">
        <v>0.22076999999999999</v>
      </c>
      <c r="F805" s="112">
        <v>7.911E-2</v>
      </c>
      <c r="G805" s="112">
        <v>0.31134000000000001</v>
      </c>
      <c r="H805" s="112">
        <v>0.16079001000000001</v>
      </c>
      <c r="I805" s="112">
        <v>22.395060000000001</v>
      </c>
      <c r="J805" s="112">
        <v>4.4222326000000001</v>
      </c>
      <c r="K805" s="112">
        <v>29.975000000000001</v>
      </c>
      <c r="L805" s="112">
        <v>0</v>
      </c>
      <c r="M805" s="112">
        <v>0</v>
      </c>
      <c r="N805" s="112">
        <v>0</v>
      </c>
      <c r="O805" s="112">
        <v>0</v>
      </c>
      <c r="P805" s="112">
        <v>0</v>
      </c>
      <c r="Q805" s="112">
        <v>0</v>
      </c>
      <c r="R805" s="112">
        <v>0</v>
      </c>
      <c r="S805" s="112">
        <v>0</v>
      </c>
      <c r="T805" s="112">
        <v>0</v>
      </c>
      <c r="U805" s="112">
        <v>0</v>
      </c>
      <c r="V805" s="112">
        <v>0</v>
      </c>
      <c r="W805" s="112">
        <v>0</v>
      </c>
    </row>
    <row r="806" spans="1:23" hidden="1">
      <c r="A806" s="112" t="str">
        <v>6239.TW</v>
      </c>
      <c r="B806" s="112">
        <v>11.45</v>
      </c>
      <c r="C806" s="112">
        <v>0.77900000000000003</v>
      </c>
      <c r="D806" s="112">
        <v>12.811128</v>
      </c>
      <c r="E806" s="112">
        <v>0.14666999999999999</v>
      </c>
      <c r="F806" s="112">
        <v>4.7350000000000003E-2</v>
      </c>
      <c r="G806" s="112">
        <v>0.18187</v>
      </c>
      <c r="H806" s="112">
        <v>0.111549996</v>
      </c>
      <c r="I806" s="112">
        <v>15.283842999999999</v>
      </c>
      <c r="J806" s="112">
        <v>2.3018744</v>
      </c>
      <c r="K806" s="112">
        <v>97.718000000000004</v>
      </c>
      <c r="L806" s="112">
        <v>0</v>
      </c>
      <c r="M806" s="112">
        <v>0</v>
      </c>
      <c r="N806" s="112">
        <v>0</v>
      </c>
      <c r="O806" s="112">
        <v>0</v>
      </c>
      <c r="P806" s="112">
        <v>0</v>
      </c>
      <c r="Q806" s="112">
        <v>0</v>
      </c>
      <c r="R806" s="112">
        <v>0</v>
      </c>
      <c r="S806" s="112">
        <v>0</v>
      </c>
      <c r="T806" s="112">
        <v>0</v>
      </c>
      <c r="U806" s="112">
        <v>0</v>
      </c>
      <c r="V806" s="112">
        <v>0</v>
      </c>
      <c r="W806" s="112">
        <v>0</v>
      </c>
    </row>
    <row r="807" spans="1:23" hidden="1">
      <c r="A807" s="112" t="str">
        <v>6243.TW</v>
      </c>
      <c r="B807" s="112">
        <v>1.64</v>
      </c>
      <c r="C807" s="112">
        <v>0</v>
      </c>
      <c r="D807" s="112">
        <v>-39.9375</v>
      </c>
      <c r="E807" s="112">
        <v>8.9990000000000001E-2</v>
      </c>
      <c r="F807" s="112">
        <v>1.6379999999999999E-2</v>
      </c>
      <c r="G807" s="112">
        <v>0.34560000000000002</v>
      </c>
      <c r="H807" s="112">
        <v>-2.5829998999999999E-2</v>
      </c>
      <c r="I807" s="112">
        <v>38.963417</v>
      </c>
      <c r="J807" s="112">
        <v>3.3711424000000001</v>
      </c>
      <c r="K807" s="112">
        <v>19.207999999999998</v>
      </c>
      <c r="L807" s="112">
        <v>0</v>
      </c>
      <c r="M807" s="112">
        <v>0</v>
      </c>
      <c r="N807" s="112">
        <v>0</v>
      </c>
      <c r="O807" s="112">
        <v>0</v>
      </c>
      <c r="P807" s="112">
        <v>0</v>
      </c>
      <c r="Q807" s="112">
        <v>0</v>
      </c>
      <c r="R807" s="112">
        <v>0</v>
      </c>
      <c r="S807" s="112">
        <v>0</v>
      </c>
      <c r="T807" s="112">
        <v>0</v>
      </c>
      <c r="U807" s="112">
        <v>0</v>
      </c>
      <c r="V807" s="112">
        <v>0</v>
      </c>
      <c r="W807" s="112">
        <v>0</v>
      </c>
    </row>
    <row r="808" spans="1:23" hidden="1">
      <c r="A808" s="112" t="str">
        <v>6257.TW</v>
      </c>
      <c r="B808" s="112">
        <v>4.6500000000000004</v>
      </c>
      <c r="C808" s="112">
        <v>0.60099999999999998</v>
      </c>
      <c r="D808" s="112">
        <v>13.786077499999999</v>
      </c>
      <c r="E808" s="112">
        <v>0.14291000000000001</v>
      </c>
      <c r="F808" s="112">
        <v>3.7580000000000002E-2</v>
      </c>
      <c r="G808" s="112">
        <v>0.23923999000000001</v>
      </c>
      <c r="H808" s="112">
        <v>0.14193</v>
      </c>
      <c r="I808" s="112">
        <v>17.462364000000001</v>
      </c>
      <c r="J808" s="112">
        <v>2.1617590999999998</v>
      </c>
      <c r="K808" s="112">
        <v>35.113</v>
      </c>
      <c r="L808" s="112">
        <v>0</v>
      </c>
      <c r="M808" s="112">
        <v>0</v>
      </c>
      <c r="N808" s="112">
        <v>0</v>
      </c>
      <c r="O808" s="112">
        <v>0</v>
      </c>
      <c r="P808" s="112">
        <v>0</v>
      </c>
      <c r="Q808" s="112">
        <v>0</v>
      </c>
      <c r="R808" s="112">
        <v>0</v>
      </c>
      <c r="S808" s="112">
        <v>0</v>
      </c>
      <c r="T808" s="112">
        <v>0</v>
      </c>
      <c r="U808" s="112">
        <v>0</v>
      </c>
      <c r="V808" s="112">
        <v>0</v>
      </c>
      <c r="W808" s="112">
        <v>0</v>
      </c>
    </row>
    <row r="809" spans="1:23" hidden="1">
      <c r="A809" s="112" t="str">
        <v>6269.TW</v>
      </c>
      <c r="B809" s="112">
        <v>6.12</v>
      </c>
      <c r="C809" s="112">
        <v>0.83599999999999997</v>
      </c>
      <c r="D809" s="112">
        <v>15.645932999999999</v>
      </c>
      <c r="E809" s="112">
        <v>7.9060000000000005E-2</v>
      </c>
      <c r="F809" s="112">
        <v>2.3689999999999999E-2</v>
      </c>
      <c r="G809" s="112">
        <v>0.14829998999999999</v>
      </c>
      <c r="H809" s="112">
        <v>6.5809994999999996E-2</v>
      </c>
      <c r="I809" s="112">
        <v>16.029411</v>
      </c>
      <c r="J809" s="112">
        <v>1.2459515000000001</v>
      </c>
      <c r="K809" s="112">
        <v>102.134</v>
      </c>
      <c r="L809" s="112">
        <v>0</v>
      </c>
      <c r="M809" s="112">
        <v>0</v>
      </c>
      <c r="N809" s="112">
        <v>0</v>
      </c>
      <c r="O809" s="112">
        <v>0</v>
      </c>
      <c r="P809" s="112">
        <v>0</v>
      </c>
      <c r="Q809" s="112">
        <v>0</v>
      </c>
      <c r="R809" s="112">
        <v>0</v>
      </c>
      <c r="S809" s="112">
        <v>0</v>
      </c>
      <c r="T809" s="112">
        <v>0</v>
      </c>
      <c r="U809" s="112">
        <v>0</v>
      </c>
      <c r="V809" s="112">
        <v>0</v>
      </c>
      <c r="W809" s="112">
        <v>0</v>
      </c>
    </row>
    <row r="810" spans="1:23" hidden="1">
      <c r="A810" s="112" t="str">
        <v>6271.TW</v>
      </c>
      <c r="B810" s="112">
        <v>5.44</v>
      </c>
      <c r="C810" s="112">
        <v>1.109</v>
      </c>
      <c r="D810" s="112">
        <v>16.392600999999999</v>
      </c>
      <c r="E810" s="112">
        <v>4.6390000000000001E-2</v>
      </c>
      <c r="F810" s="112">
        <v>2.4809999999999999E-2</v>
      </c>
      <c r="G810" s="112">
        <v>0.23963000000000001</v>
      </c>
      <c r="H810" s="112">
        <v>0.14427000000000001</v>
      </c>
      <c r="I810" s="112">
        <v>29.319852999999998</v>
      </c>
      <c r="J810" s="112">
        <v>1.3681943000000001</v>
      </c>
      <c r="K810" s="112">
        <v>55.752000000000002</v>
      </c>
      <c r="L810" s="112">
        <v>0</v>
      </c>
      <c r="M810" s="112">
        <v>0</v>
      </c>
      <c r="N810" s="112">
        <v>0</v>
      </c>
      <c r="O810" s="112">
        <v>0</v>
      </c>
      <c r="P810" s="112">
        <v>0</v>
      </c>
      <c r="Q810" s="112">
        <v>0</v>
      </c>
      <c r="R810" s="112">
        <v>0</v>
      </c>
      <c r="S810" s="112">
        <v>0</v>
      </c>
      <c r="T810" s="112">
        <v>0</v>
      </c>
      <c r="U810" s="112">
        <v>0</v>
      </c>
      <c r="V810" s="112">
        <v>0</v>
      </c>
      <c r="W810" s="112">
        <v>0</v>
      </c>
    </row>
    <row r="811" spans="1:23" hidden="1">
      <c r="A811" s="112" t="str">
        <v>6277.TW</v>
      </c>
      <c r="B811" s="112">
        <v>4.01</v>
      </c>
      <c r="C811" s="112">
        <v>0.25800000000000001</v>
      </c>
      <c r="D811" s="112">
        <v>11.783166</v>
      </c>
      <c r="E811" s="112">
        <v>0.11814999599999999</v>
      </c>
      <c r="F811" s="112">
        <v>6.8199999999999997E-2</v>
      </c>
      <c r="G811" s="112">
        <v>0.59943999999999997</v>
      </c>
      <c r="H811" s="112">
        <v>0.14624000000000001</v>
      </c>
      <c r="I811" s="112">
        <v>20.598503000000001</v>
      </c>
      <c r="J811" s="112">
        <v>2.0819155999999999</v>
      </c>
      <c r="K811" s="112">
        <v>43.158999999999999</v>
      </c>
      <c r="L811" s="112">
        <v>0</v>
      </c>
      <c r="M811" s="112">
        <v>0</v>
      </c>
      <c r="N811" s="112">
        <v>0</v>
      </c>
      <c r="O811" s="112">
        <v>0</v>
      </c>
      <c r="P811" s="112">
        <v>0</v>
      </c>
      <c r="Q811" s="112">
        <v>0</v>
      </c>
      <c r="R811" s="112">
        <v>0</v>
      </c>
      <c r="S811" s="112">
        <v>0</v>
      </c>
      <c r="T811" s="112">
        <v>0</v>
      </c>
      <c r="U811" s="112">
        <v>0</v>
      </c>
      <c r="V811" s="112">
        <v>0</v>
      </c>
      <c r="W811" s="112">
        <v>0</v>
      </c>
    </row>
    <row r="812" spans="1:23" hidden="1">
      <c r="A812" s="112" t="str">
        <v>6278.TW</v>
      </c>
      <c r="B812" s="112">
        <v>9.85</v>
      </c>
      <c r="C812" s="112">
        <v>1.2509999999999999</v>
      </c>
      <c r="D812" s="112">
        <v>10.568383000000001</v>
      </c>
      <c r="E812" s="112">
        <v>0.15407999999999999</v>
      </c>
      <c r="F812" s="112">
        <v>3.6659999999999998E-2</v>
      </c>
      <c r="G812" s="112">
        <v>0.11840000000000001</v>
      </c>
      <c r="H812" s="112">
        <v>5.5609997000000001E-2</v>
      </c>
      <c r="I812" s="112">
        <v>12.081218</v>
      </c>
      <c r="J812" s="112">
        <v>1.7368965999999999</v>
      </c>
      <c r="K812" s="112">
        <v>164.202</v>
      </c>
      <c r="L812" s="112">
        <v>0</v>
      </c>
      <c r="M812" s="112">
        <v>0</v>
      </c>
      <c r="N812" s="112">
        <v>0</v>
      </c>
      <c r="O812" s="112">
        <v>0</v>
      </c>
      <c r="P812" s="112">
        <v>0</v>
      </c>
      <c r="Q812" s="112">
        <v>0</v>
      </c>
      <c r="R812" s="112">
        <v>0</v>
      </c>
      <c r="S812" s="112">
        <v>0</v>
      </c>
      <c r="T812" s="112">
        <v>0</v>
      </c>
      <c r="U812" s="112">
        <v>0</v>
      </c>
      <c r="V812" s="112">
        <v>0</v>
      </c>
      <c r="W812" s="112">
        <v>0</v>
      </c>
    </row>
    <row r="813" spans="1:23" hidden="1">
      <c r="A813" s="112" t="str">
        <v>6281.TW</v>
      </c>
      <c r="B813" s="112">
        <v>4.8899999999999997</v>
      </c>
      <c r="C813" s="112">
        <v>0.154</v>
      </c>
      <c r="D813" s="112">
        <v>0</v>
      </c>
      <c r="E813" s="112">
        <v>0.17888999999999999</v>
      </c>
      <c r="F813" s="112">
        <v>4.3709997E-2</v>
      </c>
      <c r="G813" s="112">
        <v>0.19777</v>
      </c>
      <c r="H813" s="112">
        <v>2.1569999999999999E-2</v>
      </c>
      <c r="I813" s="112">
        <v>17.361962999999999</v>
      </c>
      <c r="J813" s="112">
        <v>2.9490430000000001</v>
      </c>
      <c r="K813" s="112">
        <v>205.93899999999999</v>
      </c>
      <c r="L813" s="112">
        <v>0</v>
      </c>
      <c r="M813" s="112">
        <v>0</v>
      </c>
      <c r="N813" s="112">
        <v>0</v>
      </c>
      <c r="O813" s="112">
        <v>0</v>
      </c>
      <c r="P813" s="112">
        <v>0</v>
      </c>
      <c r="Q813" s="112">
        <v>0</v>
      </c>
      <c r="R813" s="112">
        <v>0</v>
      </c>
      <c r="S813" s="112">
        <v>0</v>
      </c>
      <c r="T813" s="112">
        <v>0</v>
      </c>
      <c r="U813" s="112">
        <v>0</v>
      </c>
      <c r="V813" s="112">
        <v>0</v>
      </c>
      <c r="W813" s="112">
        <v>0</v>
      </c>
    </row>
    <row r="814" spans="1:23" hidden="1">
      <c r="A814" s="112" t="str">
        <v>6282.TW</v>
      </c>
      <c r="B814" s="112">
        <v>-0.1</v>
      </c>
      <c r="C814" s="112">
        <v>0</v>
      </c>
      <c r="D814" s="112">
        <v>22.951806999999999</v>
      </c>
      <c r="E814" s="112">
        <v>-2.99E-3</v>
      </c>
      <c r="F814" s="112">
        <v>6.8100000000000001E-3</v>
      </c>
      <c r="G814" s="112">
        <v>0.22624000999999999</v>
      </c>
      <c r="H814" s="112">
        <v>-8.0800000000000004E-3</v>
      </c>
      <c r="I814" s="112">
        <v>0</v>
      </c>
      <c r="J814" s="112">
        <v>1.3571275</v>
      </c>
      <c r="K814" s="112">
        <v>40.441000000000003</v>
      </c>
      <c r="L814" s="112">
        <v>0</v>
      </c>
      <c r="M814" s="112">
        <v>0</v>
      </c>
      <c r="N814" s="112">
        <v>0</v>
      </c>
      <c r="O814" s="112">
        <v>0</v>
      </c>
      <c r="P814" s="112">
        <v>0</v>
      </c>
      <c r="Q814" s="112">
        <v>0</v>
      </c>
      <c r="R814" s="112">
        <v>0</v>
      </c>
      <c r="S814" s="112">
        <v>0</v>
      </c>
      <c r="T814" s="112">
        <v>0</v>
      </c>
      <c r="U814" s="112">
        <v>0</v>
      </c>
      <c r="V814" s="112">
        <v>0</v>
      </c>
      <c r="W814" s="112">
        <v>0</v>
      </c>
    </row>
    <row r="815" spans="1:23" hidden="1">
      <c r="A815" s="112" t="str">
        <v>6283.TW</v>
      </c>
      <c r="B815" s="112">
        <v>-1.19</v>
      </c>
      <c r="C815" s="112">
        <v>1.1240000000000001</v>
      </c>
      <c r="D815" s="112">
        <v>92.63888</v>
      </c>
      <c r="E815" s="112">
        <v>-0.105450004</v>
      </c>
      <c r="F815" s="112">
        <v>-4.3730001999999997E-2</v>
      </c>
      <c r="G815" s="112">
        <v>6.9010000000000002E-2</v>
      </c>
      <c r="H815" s="112">
        <v>-0.24417</v>
      </c>
      <c r="I815" s="112">
        <v>0</v>
      </c>
      <c r="J815" s="112">
        <v>3.1494946000000001</v>
      </c>
      <c r="K815" s="112">
        <v>8.798</v>
      </c>
      <c r="L815" s="112">
        <v>0</v>
      </c>
      <c r="M815" s="112">
        <v>0</v>
      </c>
      <c r="N815" s="112">
        <v>0</v>
      </c>
      <c r="O815" s="112">
        <v>0</v>
      </c>
      <c r="P815" s="112">
        <v>0</v>
      </c>
      <c r="Q815" s="112">
        <v>0</v>
      </c>
      <c r="R815" s="112">
        <v>0</v>
      </c>
      <c r="S815" s="112">
        <v>0</v>
      </c>
      <c r="T815" s="112">
        <v>0</v>
      </c>
      <c r="U815" s="112">
        <v>0</v>
      </c>
      <c r="V815" s="112">
        <v>0</v>
      </c>
      <c r="W815" s="112">
        <v>0</v>
      </c>
    </row>
    <row r="816" spans="1:23" hidden="1">
      <c r="A816" s="112" t="str">
        <v>6285.TW</v>
      </c>
      <c r="B816" s="112">
        <v>8.81</v>
      </c>
      <c r="C816" s="112">
        <v>0.628</v>
      </c>
      <c r="D816" s="112">
        <v>13.982301</v>
      </c>
      <c r="E816" s="112">
        <v>0.14957999999999999</v>
      </c>
      <c r="F816" s="112">
        <v>4.3220000000000001E-2</v>
      </c>
      <c r="G816" s="112">
        <v>0.12271</v>
      </c>
      <c r="H816" s="112">
        <v>4.3950000000000003E-2</v>
      </c>
      <c r="I816" s="112">
        <v>17.934163999999999</v>
      </c>
      <c r="J816" s="112">
        <v>2.4999207999999999</v>
      </c>
      <c r="K816" s="112">
        <v>261.738</v>
      </c>
      <c r="L816" s="112">
        <v>0</v>
      </c>
      <c r="M816" s="112">
        <v>0</v>
      </c>
      <c r="N816" s="112">
        <v>0</v>
      </c>
      <c r="O816" s="112">
        <v>0</v>
      </c>
      <c r="P816" s="112">
        <v>0</v>
      </c>
      <c r="Q816" s="112">
        <v>0</v>
      </c>
      <c r="R816" s="112">
        <v>0</v>
      </c>
      <c r="S816" s="112">
        <v>0</v>
      </c>
      <c r="T816" s="112">
        <v>0</v>
      </c>
      <c r="U816" s="112">
        <v>0</v>
      </c>
      <c r="V816" s="112">
        <v>0</v>
      </c>
      <c r="W816" s="112">
        <v>0</v>
      </c>
    </row>
    <row r="817" spans="1:23" hidden="1">
      <c r="A817" s="112" t="str">
        <v>6288.TW</v>
      </c>
      <c r="B817" s="112">
        <v>0.27</v>
      </c>
      <c r="C817" s="112">
        <v>0</v>
      </c>
      <c r="D817" s="112">
        <v>22.934781999999998</v>
      </c>
      <c r="E817" s="112">
        <v>1.898E-2</v>
      </c>
      <c r="F817" s="112">
        <v>-4.7400002000000004E-3</v>
      </c>
      <c r="G817" s="112">
        <v>0.13979</v>
      </c>
      <c r="H817" s="112">
        <v>4.8500000000000001E-3</v>
      </c>
      <c r="I817" s="112">
        <v>117.22221</v>
      </c>
      <c r="J817" s="112">
        <v>2.0563965</v>
      </c>
      <c r="K817" s="112">
        <v>24.664000000000001</v>
      </c>
      <c r="L817" s="112">
        <v>0</v>
      </c>
      <c r="M817" s="112">
        <v>0</v>
      </c>
      <c r="N817" s="112">
        <v>0</v>
      </c>
      <c r="O817" s="112">
        <v>0</v>
      </c>
      <c r="P817" s="112">
        <v>0</v>
      </c>
      <c r="Q817" s="112">
        <v>0</v>
      </c>
      <c r="R817" s="112">
        <v>0</v>
      </c>
      <c r="S817" s="112">
        <v>0</v>
      </c>
      <c r="T817" s="112">
        <v>0</v>
      </c>
      <c r="U817" s="112">
        <v>0</v>
      </c>
      <c r="V817" s="112">
        <v>0</v>
      </c>
      <c r="W817" s="112">
        <v>0</v>
      </c>
    </row>
    <row r="818" spans="1:23" hidden="1">
      <c r="A818" s="112" t="str">
        <v>6405.TW</v>
      </c>
      <c r="B818" s="112">
        <v>-1.1200000000000001</v>
      </c>
      <c r="C818" s="112">
        <v>0</v>
      </c>
      <c r="D818" s="112">
        <v>0</v>
      </c>
      <c r="E818" s="112">
        <v>-2.9460001999999999E-2</v>
      </c>
      <c r="F818" s="112">
        <v>-3.0040000000000001E-2</v>
      </c>
      <c r="G818" s="112">
        <v>-5.5590000000000001E-2</v>
      </c>
      <c r="H818" s="112">
        <v>-0.75876999999999994</v>
      </c>
      <c r="I818" s="112">
        <v>0</v>
      </c>
      <c r="J818" s="112">
        <v>0.64869856999999997</v>
      </c>
      <c r="K818" s="112">
        <v>2.8029999999999999</v>
      </c>
      <c r="L818" s="112">
        <v>0</v>
      </c>
      <c r="M818" s="112">
        <v>0</v>
      </c>
      <c r="N818" s="112">
        <v>0</v>
      </c>
      <c r="O818" s="112">
        <v>0</v>
      </c>
      <c r="P818" s="112">
        <v>0</v>
      </c>
      <c r="Q818" s="112">
        <v>0</v>
      </c>
      <c r="R818" s="112">
        <v>0</v>
      </c>
      <c r="S818" s="112">
        <v>0</v>
      </c>
      <c r="T818" s="112">
        <v>0</v>
      </c>
      <c r="U818" s="112">
        <v>0</v>
      </c>
      <c r="V818" s="112">
        <v>0</v>
      </c>
      <c r="W818" s="112">
        <v>0</v>
      </c>
    </row>
    <row r="819" spans="1:23" hidden="1">
      <c r="A819" s="112" t="str">
        <v>6409.TW</v>
      </c>
      <c r="B819" s="112">
        <v>40.92</v>
      </c>
      <c r="C819" s="112">
        <v>1.0049999999999999</v>
      </c>
      <c r="D819" s="112">
        <v>33.217120000000001</v>
      </c>
      <c r="E819" s="112">
        <v>0.38408002000000002</v>
      </c>
      <c r="F819" s="112">
        <v>0.15642998999999999</v>
      </c>
      <c r="G819" s="112">
        <v>0.31224000000000002</v>
      </c>
      <c r="H819" s="112">
        <v>0.21546000000000001</v>
      </c>
      <c r="I819" s="112">
        <v>41.911050000000003</v>
      </c>
      <c r="J819" s="112">
        <v>15.894052</v>
      </c>
      <c r="K819" s="112">
        <v>216.017</v>
      </c>
      <c r="L819" s="112">
        <v>0</v>
      </c>
      <c r="M819" s="112">
        <v>0</v>
      </c>
      <c r="N819" s="112">
        <v>0</v>
      </c>
      <c r="O819" s="112">
        <v>0</v>
      </c>
      <c r="P819" s="112">
        <v>0</v>
      </c>
      <c r="Q819" s="112">
        <v>0</v>
      </c>
      <c r="R819" s="112">
        <v>0</v>
      </c>
      <c r="S819" s="112">
        <v>0</v>
      </c>
      <c r="T819" s="112">
        <v>0</v>
      </c>
      <c r="U819" s="112">
        <v>0</v>
      </c>
      <c r="V819" s="112">
        <v>0</v>
      </c>
      <c r="W819" s="112">
        <v>0</v>
      </c>
    </row>
    <row r="820" spans="1:23" hidden="1">
      <c r="A820" s="112" t="str">
        <v>6412.TW</v>
      </c>
      <c r="B820" s="112">
        <v>8.43</v>
      </c>
      <c r="C820" s="112">
        <v>0.55600000000000005</v>
      </c>
      <c r="D820" s="112">
        <v>12.581699</v>
      </c>
      <c r="E820" s="112">
        <v>0.24865000000000001</v>
      </c>
      <c r="F820" s="112">
        <v>8.6249999999999993E-2</v>
      </c>
      <c r="G820" s="112">
        <v>0.21205999</v>
      </c>
      <c r="H820" s="112">
        <v>0.12537000000000001</v>
      </c>
      <c r="I820" s="112">
        <v>18.268090000000001</v>
      </c>
      <c r="J820" s="112">
        <v>4.4513816999999998</v>
      </c>
      <c r="K820" s="112">
        <v>91.13</v>
      </c>
      <c r="L820" s="112">
        <v>0</v>
      </c>
      <c r="M820" s="112">
        <v>0</v>
      </c>
      <c r="N820" s="112">
        <v>0</v>
      </c>
      <c r="O820" s="112">
        <v>0</v>
      </c>
      <c r="P820" s="112">
        <v>0</v>
      </c>
      <c r="Q820" s="112">
        <v>0</v>
      </c>
      <c r="R820" s="112">
        <v>0</v>
      </c>
      <c r="S820" s="112">
        <v>0</v>
      </c>
      <c r="T820" s="112">
        <v>0</v>
      </c>
      <c r="U820" s="112">
        <v>0</v>
      </c>
      <c r="V820" s="112">
        <v>0</v>
      </c>
      <c r="W820" s="112">
        <v>0</v>
      </c>
    </row>
    <row r="821" spans="1:23" hidden="1">
      <c r="A821" s="112" t="str">
        <v>6414.TW</v>
      </c>
      <c r="B821" s="112">
        <v>15.15</v>
      </c>
      <c r="C821" s="112">
        <v>1.113</v>
      </c>
      <c r="D821" s="112">
        <v>14.490239000000001</v>
      </c>
      <c r="E821" s="112">
        <v>0.11517999</v>
      </c>
      <c r="F821" s="112">
        <v>2.6440000000000002E-2</v>
      </c>
      <c r="G821" s="112">
        <v>0.19399999000000001</v>
      </c>
      <c r="H821" s="112">
        <v>3.1289999999999998E-2</v>
      </c>
      <c r="I821" s="112">
        <v>22.046206000000002</v>
      </c>
      <c r="J821" s="112">
        <v>2.0130792</v>
      </c>
      <c r="K821" s="112">
        <v>1022.6660000000001</v>
      </c>
      <c r="L821" s="112">
        <v>0</v>
      </c>
      <c r="M821" s="112">
        <v>0</v>
      </c>
      <c r="N821" s="112">
        <v>0</v>
      </c>
      <c r="O821" s="112">
        <v>0</v>
      </c>
      <c r="P821" s="112">
        <v>0</v>
      </c>
      <c r="Q821" s="112">
        <v>0</v>
      </c>
      <c r="R821" s="112">
        <v>0</v>
      </c>
      <c r="S821" s="112">
        <v>0</v>
      </c>
      <c r="T821" s="112">
        <v>0</v>
      </c>
      <c r="U821" s="112">
        <v>0</v>
      </c>
      <c r="V821" s="112">
        <v>0</v>
      </c>
      <c r="W821" s="112">
        <v>0</v>
      </c>
    </row>
    <row r="822" spans="1:23" hidden="1">
      <c r="A822" s="112" t="str">
        <v>6415.TW</v>
      </c>
      <c r="B822" s="112">
        <v>1.53</v>
      </c>
      <c r="C822" s="112">
        <v>1.6379999999999999</v>
      </c>
      <c r="D822" s="112">
        <v>38.816296000000001</v>
      </c>
      <c r="E822" s="112">
        <v>1.7090000000000001E-2</v>
      </c>
      <c r="F822" s="112">
        <v>-3.9300000000000003E-3</v>
      </c>
      <c r="G822" s="112">
        <v>0.44467000000000001</v>
      </c>
      <c r="H822" s="112">
        <v>1.9040000000000001E-2</v>
      </c>
      <c r="I822" s="112">
        <v>330.06536999999997</v>
      </c>
      <c r="J822" s="112">
        <v>6.1267814999999999</v>
      </c>
      <c r="K822" s="112">
        <v>41.423000000000002</v>
      </c>
      <c r="L822" s="112">
        <v>0</v>
      </c>
      <c r="M822" s="112">
        <v>0</v>
      </c>
      <c r="N822" s="112">
        <v>0</v>
      </c>
      <c r="O822" s="112">
        <v>0</v>
      </c>
      <c r="P822" s="112">
        <v>0</v>
      </c>
      <c r="Q822" s="112">
        <v>0</v>
      </c>
      <c r="R822" s="112">
        <v>0</v>
      </c>
      <c r="S822" s="112">
        <v>0</v>
      </c>
      <c r="T822" s="112">
        <v>0</v>
      </c>
      <c r="U822" s="112">
        <v>0</v>
      </c>
      <c r="V822" s="112">
        <v>0</v>
      </c>
      <c r="W822" s="112">
        <v>0</v>
      </c>
    </row>
    <row r="823" spans="1:23" hidden="1">
      <c r="A823" s="112" t="str">
        <v>6416.TW</v>
      </c>
      <c r="B823" s="112">
        <v>4</v>
      </c>
      <c r="C823" s="112">
        <v>0.44800000000000001</v>
      </c>
      <c r="D823" s="112">
        <v>19.007092</v>
      </c>
      <c r="E823" s="112">
        <v>9.0100004999999997E-2</v>
      </c>
      <c r="F823" s="112">
        <v>4.4810000000000003E-2</v>
      </c>
      <c r="G823" s="112">
        <v>0.24335999999999999</v>
      </c>
      <c r="H823" s="112">
        <v>8.0210000000000004E-2</v>
      </c>
      <c r="I823" s="112">
        <v>33.5</v>
      </c>
      <c r="J823" s="112">
        <v>2.8895502</v>
      </c>
      <c r="K823" s="112">
        <v>55.670999999999999</v>
      </c>
      <c r="L823" s="112">
        <v>0</v>
      </c>
      <c r="M823" s="112">
        <v>0</v>
      </c>
      <c r="N823" s="112">
        <v>0</v>
      </c>
      <c r="O823" s="112">
        <v>0</v>
      </c>
      <c r="P823" s="112">
        <v>0</v>
      </c>
      <c r="Q823" s="112">
        <v>0</v>
      </c>
      <c r="R823" s="112">
        <v>0</v>
      </c>
      <c r="S823" s="112">
        <v>0</v>
      </c>
      <c r="T823" s="112">
        <v>0</v>
      </c>
      <c r="U823" s="112">
        <v>0</v>
      </c>
      <c r="V823" s="112">
        <v>0</v>
      </c>
      <c r="W823" s="112">
        <v>0</v>
      </c>
    </row>
    <row r="824" spans="1:23" hidden="1">
      <c r="A824" s="112" t="str">
        <v>6426.TW</v>
      </c>
      <c r="B824" s="112">
        <v>-2.69</v>
      </c>
      <c r="C824" s="112">
        <v>0</v>
      </c>
      <c r="D824" s="112">
        <v>0</v>
      </c>
      <c r="E824" s="112">
        <v>-8.8590000000000002E-2</v>
      </c>
      <c r="F824" s="112">
        <v>-8.0419994999999994E-2</v>
      </c>
      <c r="G824" s="112">
        <v>8.0049999999999996E-2</v>
      </c>
      <c r="H824" s="112">
        <v>-0.70814999999999995</v>
      </c>
      <c r="I824" s="112">
        <v>0</v>
      </c>
      <c r="J824" s="112">
        <v>2.3747362999999999</v>
      </c>
      <c r="K824" s="112">
        <v>9.6189999999999998</v>
      </c>
      <c r="L824" s="112">
        <v>0</v>
      </c>
      <c r="M824" s="112">
        <v>0</v>
      </c>
      <c r="N824" s="112">
        <v>0</v>
      </c>
      <c r="O824" s="112">
        <v>0</v>
      </c>
      <c r="P824" s="112">
        <v>0</v>
      </c>
      <c r="Q824" s="112">
        <v>0</v>
      </c>
      <c r="R824" s="112">
        <v>0</v>
      </c>
      <c r="S824" s="112">
        <v>0</v>
      </c>
      <c r="T824" s="112">
        <v>0</v>
      </c>
      <c r="U824" s="112">
        <v>0</v>
      </c>
      <c r="V824" s="112">
        <v>0</v>
      </c>
      <c r="W824" s="112">
        <v>0</v>
      </c>
    </row>
    <row r="825" spans="1:23" hidden="1">
      <c r="A825" s="112" t="str">
        <v>6431.TW</v>
      </c>
      <c r="B825" s="112">
        <v>-1.98</v>
      </c>
      <c r="C825" s="112">
        <v>0.70499999999999996</v>
      </c>
      <c r="D825" s="112">
        <v>0</v>
      </c>
      <c r="E825" s="112">
        <v>-0.18417</v>
      </c>
      <c r="F825" s="112">
        <v>-7.0149995000000007E-2</v>
      </c>
      <c r="G825" s="112">
        <v>0.20483999</v>
      </c>
      <c r="H825" s="112">
        <v>-0.63514000000000004</v>
      </c>
      <c r="I825" s="112">
        <v>0</v>
      </c>
      <c r="J825" s="112">
        <v>1.6463022</v>
      </c>
      <c r="K825" s="112">
        <v>5.23</v>
      </c>
      <c r="L825" s="112">
        <v>0</v>
      </c>
      <c r="M825" s="112">
        <v>0</v>
      </c>
      <c r="N825" s="112">
        <v>0</v>
      </c>
      <c r="O825" s="112">
        <v>0</v>
      </c>
      <c r="P825" s="112">
        <v>0</v>
      </c>
      <c r="Q825" s="112">
        <v>0</v>
      </c>
      <c r="R825" s="112">
        <v>0</v>
      </c>
      <c r="S825" s="112">
        <v>0</v>
      </c>
      <c r="T825" s="112">
        <v>0</v>
      </c>
      <c r="U825" s="112">
        <v>0</v>
      </c>
      <c r="V825" s="112">
        <v>0</v>
      </c>
      <c r="W825" s="112">
        <v>0</v>
      </c>
    </row>
    <row r="826" spans="1:23" hidden="1">
      <c r="A826" s="112" t="str">
        <v>6438.TW</v>
      </c>
      <c r="B826" s="112">
        <v>7.83</v>
      </c>
      <c r="C826" s="112">
        <v>0</v>
      </c>
      <c r="D826" s="112">
        <v>15.479274999999999</v>
      </c>
      <c r="E826" s="112">
        <v>0.15681</v>
      </c>
      <c r="F826" s="112">
        <v>5.3350000000000002E-2</v>
      </c>
      <c r="G826" s="112">
        <v>0.29381000000000002</v>
      </c>
      <c r="H826" s="112">
        <v>0.114580005</v>
      </c>
      <c r="I826" s="112">
        <v>15.261813999999999</v>
      </c>
      <c r="J826" s="112">
        <v>2.2374505999999998</v>
      </c>
      <c r="K826" s="112">
        <v>74.69</v>
      </c>
      <c r="L826" s="112">
        <v>0</v>
      </c>
      <c r="M826" s="112">
        <v>0</v>
      </c>
      <c r="N826" s="112">
        <v>0</v>
      </c>
      <c r="O826" s="112">
        <v>0</v>
      </c>
      <c r="P826" s="112">
        <v>0</v>
      </c>
      <c r="Q826" s="112">
        <v>0</v>
      </c>
      <c r="R826" s="112">
        <v>0</v>
      </c>
      <c r="S826" s="112">
        <v>0</v>
      </c>
      <c r="T826" s="112">
        <v>0</v>
      </c>
      <c r="U826" s="112">
        <v>0</v>
      </c>
      <c r="V826" s="112">
        <v>0</v>
      </c>
      <c r="W826" s="112">
        <v>0</v>
      </c>
    </row>
    <row r="827" spans="1:23" hidden="1">
      <c r="A827" s="112" t="str">
        <v>6442.TW</v>
      </c>
      <c r="B827" s="112">
        <v>4.1500000000000004</v>
      </c>
      <c r="C827" s="112">
        <v>1.056</v>
      </c>
      <c r="D827" s="112">
        <v>94.680854999999994</v>
      </c>
      <c r="E827" s="112">
        <v>8.3129994999999998E-2</v>
      </c>
      <c r="F827" s="112">
        <v>4.1789997000000002E-2</v>
      </c>
      <c r="G827" s="112">
        <v>0.35546001999999999</v>
      </c>
      <c r="H827" s="112">
        <v>0.14383000000000001</v>
      </c>
      <c r="I827" s="112">
        <v>42.891562999999998</v>
      </c>
      <c r="J827" s="112">
        <v>5.7547445000000002</v>
      </c>
      <c r="K827" s="112">
        <v>39.478000000000002</v>
      </c>
      <c r="L827" s="112">
        <v>0</v>
      </c>
      <c r="M827" s="112">
        <v>0</v>
      </c>
      <c r="N827" s="112">
        <v>0</v>
      </c>
      <c r="O827" s="112">
        <v>0</v>
      </c>
      <c r="P827" s="112">
        <v>0</v>
      </c>
      <c r="Q827" s="112">
        <v>0</v>
      </c>
      <c r="R827" s="112">
        <v>0</v>
      </c>
      <c r="S827" s="112">
        <v>0</v>
      </c>
      <c r="T827" s="112">
        <v>0</v>
      </c>
      <c r="U827" s="112">
        <v>0</v>
      </c>
      <c r="V827" s="112">
        <v>0</v>
      </c>
      <c r="W827" s="112">
        <v>0</v>
      </c>
    </row>
    <row r="828" spans="1:23" hidden="1">
      <c r="A828" s="112" t="str">
        <v>6443.TW</v>
      </c>
      <c r="B828" s="112">
        <v>0.71</v>
      </c>
      <c r="C828" s="112">
        <v>1.2450000000000001</v>
      </c>
      <c r="D828" s="112">
        <v>12.811059</v>
      </c>
      <c r="E828" s="112">
        <v>7.6420000000000002E-2</v>
      </c>
      <c r="F828" s="112">
        <v>4.2329997000000001E-2</v>
      </c>
      <c r="G828" s="112">
        <v>0.15425</v>
      </c>
      <c r="H828" s="112">
        <v>0.24232000000000001</v>
      </c>
      <c r="I828" s="112">
        <v>39.15493</v>
      </c>
      <c r="J828" s="112">
        <v>1.8645204</v>
      </c>
      <c r="K828" s="112">
        <v>16.808</v>
      </c>
      <c r="L828" s="112">
        <v>0</v>
      </c>
      <c r="M828" s="112">
        <v>0</v>
      </c>
      <c r="N828" s="112">
        <v>0</v>
      </c>
      <c r="O828" s="112">
        <v>0</v>
      </c>
      <c r="P828" s="112">
        <v>0</v>
      </c>
      <c r="Q828" s="112">
        <v>0</v>
      </c>
      <c r="R828" s="112">
        <v>0</v>
      </c>
      <c r="S828" s="112">
        <v>0</v>
      </c>
      <c r="T828" s="112">
        <v>0</v>
      </c>
      <c r="U828" s="112">
        <v>0</v>
      </c>
      <c r="V828" s="112">
        <v>0</v>
      </c>
      <c r="W828" s="112">
        <v>0</v>
      </c>
    </row>
    <row r="829" spans="1:23" hidden="1">
      <c r="A829" s="112" t="str">
        <v>6446.TW</v>
      </c>
      <c r="B829" s="112">
        <v>0</v>
      </c>
      <c r="C829" s="112">
        <v>0.56699999999999995</v>
      </c>
      <c r="D829" s="112">
        <v>38.979965</v>
      </c>
      <c r="E829" s="112">
        <v>2.418E-2</v>
      </c>
      <c r="F829" s="112">
        <v>-3.3320000000000002E-2</v>
      </c>
      <c r="G829" s="112">
        <v>0.88579005</v>
      </c>
      <c r="H829" s="112">
        <v>1.064E-2</v>
      </c>
      <c r="I829" s="112">
        <v>0</v>
      </c>
      <c r="J829" s="112">
        <v>0</v>
      </c>
      <c r="K829" s="112">
        <v>17.809000000000001</v>
      </c>
      <c r="L829" s="112">
        <v>0</v>
      </c>
      <c r="M829" s="112">
        <v>0</v>
      </c>
      <c r="N829" s="112">
        <v>0</v>
      </c>
      <c r="O829" s="112">
        <v>0</v>
      </c>
      <c r="P829" s="112">
        <v>0</v>
      </c>
      <c r="Q829" s="112">
        <v>0</v>
      </c>
      <c r="R829" s="112">
        <v>0</v>
      </c>
      <c r="S829" s="112">
        <v>0</v>
      </c>
      <c r="T829" s="112">
        <v>0</v>
      </c>
      <c r="U829" s="112">
        <v>0</v>
      </c>
      <c r="V829" s="112">
        <v>0</v>
      </c>
      <c r="W829" s="112">
        <v>0</v>
      </c>
    </row>
    <row r="830" spans="1:23" hidden="1">
      <c r="A830" s="112" t="str">
        <v>6449.TW</v>
      </c>
      <c r="B830" s="112">
        <v>4.97</v>
      </c>
      <c r="C830" s="112">
        <v>1.0409999999999999</v>
      </c>
      <c r="D830" s="112">
        <v>36.809814000000003</v>
      </c>
      <c r="E830" s="112">
        <v>0.11655</v>
      </c>
      <c r="F830" s="112">
        <v>4.7919999999999997E-2</v>
      </c>
      <c r="G830" s="112">
        <v>0.27150999999999997</v>
      </c>
      <c r="H830" s="112">
        <v>0.1588</v>
      </c>
      <c r="I830" s="112">
        <v>24.144870000000001</v>
      </c>
      <c r="J830" s="112">
        <v>3.6215484</v>
      </c>
      <c r="K830" s="112">
        <v>33.369</v>
      </c>
      <c r="L830" s="112">
        <v>0</v>
      </c>
      <c r="M830" s="112">
        <v>0</v>
      </c>
      <c r="N830" s="112">
        <v>0</v>
      </c>
      <c r="O830" s="112">
        <v>0</v>
      </c>
      <c r="P830" s="112">
        <v>0</v>
      </c>
      <c r="Q830" s="112">
        <v>0</v>
      </c>
      <c r="R830" s="112">
        <v>0</v>
      </c>
      <c r="S830" s="112">
        <v>0</v>
      </c>
      <c r="T830" s="112">
        <v>0</v>
      </c>
      <c r="U830" s="112">
        <v>0</v>
      </c>
      <c r="V830" s="112">
        <v>0</v>
      </c>
      <c r="W830" s="112">
        <v>0</v>
      </c>
    </row>
    <row r="831" spans="1:23" hidden="1">
      <c r="A831" s="112" t="str">
        <v>6451.TW</v>
      </c>
      <c r="B831" s="112">
        <v>2.74</v>
      </c>
      <c r="C831" s="112">
        <v>1.08</v>
      </c>
      <c r="D831" s="112">
        <v>0</v>
      </c>
      <c r="E831" s="112">
        <v>6.7159999999999997E-2</v>
      </c>
      <c r="F831" s="112">
        <v>1.1429999999999999E-2</v>
      </c>
      <c r="G831" s="112">
        <v>0.23429</v>
      </c>
      <c r="H831" s="112">
        <v>4.7140002E-2</v>
      </c>
      <c r="I831" s="112">
        <v>71.715329999999994</v>
      </c>
      <c r="J831" s="112">
        <v>3.293885</v>
      </c>
      <c r="K831" s="112">
        <v>49.24</v>
      </c>
      <c r="L831" s="112">
        <v>0</v>
      </c>
      <c r="M831" s="112">
        <v>0</v>
      </c>
      <c r="N831" s="112">
        <v>0</v>
      </c>
      <c r="O831" s="112">
        <v>0</v>
      </c>
      <c r="P831" s="112">
        <v>0</v>
      </c>
      <c r="Q831" s="112">
        <v>0</v>
      </c>
      <c r="R831" s="112">
        <v>0</v>
      </c>
      <c r="S831" s="112">
        <v>0</v>
      </c>
      <c r="T831" s="112">
        <v>0</v>
      </c>
      <c r="U831" s="112">
        <v>0</v>
      </c>
      <c r="V831" s="112">
        <v>0</v>
      </c>
      <c r="W831" s="112">
        <v>0</v>
      </c>
    </row>
    <row r="832" spans="1:23" hidden="1">
      <c r="A832" s="112" t="str">
        <v>6456.TW</v>
      </c>
      <c r="B832" s="112">
        <v>-4.53</v>
      </c>
      <c r="C832" s="112">
        <v>0.871</v>
      </c>
      <c r="D832" s="112">
        <v>20.267063</v>
      </c>
      <c r="E832" s="112">
        <v>-8.931E-2</v>
      </c>
      <c r="F832" s="112">
        <v>-3.8629997999999999E-2</v>
      </c>
      <c r="G832" s="112">
        <v>2.8740000000000002E-2</v>
      </c>
      <c r="H832" s="112">
        <v>-6.2820000000000001E-2</v>
      </c>
      <c r="I832" s="112">
        <v>0</v>
      </c>
      <c r="J832" s="112">
        <v>0.79972840000000001</v>
      </c>
      <c r="K832" s="112">
        <v>211.11699999999999</v>
      </c>
      <c r="L832" s="112">
        <v>0</v>
      </c>
      <c r="M832" s="112">
        <v>0</v>
      </c>
      <c r="N832" s="112">
        <v>0</v>
      </c>
      <c r="O832" s="112">
        <v>0</v>
      </c>
      <c r="P832" s="112">
        <v>0</v>
      </c>
      <c r="Q832" s="112">
        <v>0</v>
      </c>
      <c r="R832" s="112">
        <v>0</v>
      </c>
      <c r="S832" s="112">
        <v>0</v>
      </c>
      <c r="T832" s="112">
        <v>0</v>
      </c>
      <c r="U832" s="112">
        <v>0</v>
      </c>
      <c r="V832" s="112">
        <v>0</v>
      </c>
      <c r="W832" s="112">
        <v>0</v>
      </c>
    </row>
    <row r="833" spans="1:23" hidden="1">
      <c r="A833" s="112" t="str">
        <v>6464.TW</v>
      </c>
      <c r="B833" s="112">
        <v>5.62</v>
      </c>
      <c r="C833" s="112">
        <v>0</v>
      </c>
      <c r="D833" s="112">
        <v>0</v>
      </c>
      <c r="E833" s="112">
        <v>8.831E-2</v>
      </c>
      <c r="F833" s="112">
        <v>4.4130000000000003E-2</v>
      </c>
      <c r="G833" s="112">
        <v>0.50751995999999999</v>
      </c>
      <c r="H833" s="112">
        <v>0.30957000000000001</v>
      </c>
      <c r="I833" s="112">
        <v>15.142348999999999</v>
      </c>
      <c r="J833" s="112">
        <v>1.3436912000000001</v>
      </c>
      <c r="K833" s="112">
        <v>33.021999999999998</v>
      </c>
      <c r="L833" s="112">
        <v>0</v>
      </c>
      <c r="M833" s="112">
        <v>0</v>
      </c>
      <c r="N833" s="112">
        <v>0</v>
      </c>
      <c r="O833" s="112">
        <v>0</v>
      </c>
      <c r="P833" s="112">
        <v>0</v>
      </c>
      <c r="Q833" s="112">
        <v>0</v>
      </c>
      <c r="R833" s="112">
        <v>0</v>
      </c>
      <c r="S833" s="112">
        <v>0</v>
      </c>
      <c r="T833" s="112">
        <v>0</v>
      </c>
      <c r="U833" s="112">
        <v>0</v>
      </c>
      <c r="V833" s="112">
        <v>0</v>
      </c>
      <c r="W833" s="112">
        <v>0</v>
      </c>
    </row>
    <row r="834" spans="1:23" hidden="1">
      <c r="A834" s="112" t="str">
        <v>6472.TW</v>
      </c>
      <c r="B834" s="112">
        <v>0</v>
      </c>
      <c r="C834" s="112">
        <v>0.61699999999999999</v>
      </c>
      <c r="D834" s="112">
        <v>17.229416000000001</v>
      </c>
      <c r="E834" s="112">
        <v>0.36341000000000001</v>
      </c>
      <c r="F834" s="112">
        <v>0.13722999999999999</v>
      </c>
      <c r="G834" s="112">
        <v>0.49234</v>
      </c>
      <c r="H834" s="112">
        <v>0.35432996999999999</v>
      </c>
      <c r="I834" s="112">
        <v>0</v>
      </c>
      <c r="J834" s="112">
        <v>0</v>
      </c>
      <c r="K834" s="112">
        <v>141.518</v>
      </c>
      <c r="L834" s="112">
        <v>0</v>
      </c>
      <c r="M834" s="112">
        <v>0</v>
      </c>
      <c r="N834" s="112">
        <v>0</v>
      </c>
      <c r="O834" s="112">
        <v>0</v>
      </c>
      <c r="P834" s="112">
        <v>0</v>
      </c>
      <c r="Q834" s="112">
        <v>0</v>
      </c>
      <c r="R834" s="112">
        <v>0</v>
      </c>
      <c r="S834" s="112">
        <v>0</v>
      </c>
      <c r="T834" s="112">
        <v>0</v>
      </c>
      <c r="U834" s="112">
        <v>0</v>
      </c>
      <c r="V834" s="112">
        <v>0</v>
      </c>
      <c r="W834" s="112">
        <v>0</v>
      </c>
    </row>
    <row r="835" spans="1:23" hidden="1">
      <c r="A835" s="112" t="str">
        <v>6477.TW</v>
      </c>
      <c r="B835" s="112">
        <v>0.44</v>
      </c>
      <c r="C835" s="112">
        <v>1.169</v>
      </c>
      <c r="D835" s="112">
        <v>15.995763999999999</v>
      </c>
      <c r="E835" s="112">
        <v>3.9389998000000002E-2</v>
      </c>
      <c r="F835" s="112">
        <v>2.4530000999999999E-2</v>
      </c>
      <c r="G835" s="112">
        <v>0.28811002000000002</v>
      </c>
      <c r="H835" s="112">
        <v>0.15303998999999999</v>
      </c>
      <c r="I835" s="112">
        <v>85.795456000000001</v>
      </c>
      <c r="J835" s="112">
        <v>1.3752778999999999</v>
      </c>
      <c r="K835" s="112">
        <v>12.138999999999999</v>
      </c>
      <c r="L835" s="112">
        <v>0</v>
      </c>
      <c r="M835" s="112">
        <v>0</v>
      </c>
      <c r="N835" s="112">
        <v>0</v>
      </c>
      <c r="O835" s="112">
        <v>0</v>
      </c>
      <c r="P835" s="112">
        <v>0</v>
      </c>
      <c r="Q835" s="112">
        <v>0</v>
      </c>
      <c r="R835" s="112">
        <v>0</v>
      </c>
      <c r="S835" s="112">
        <v>0</v>
      </c>
      <c r="T835" s="112">
        <v>0</v>
      </c>
      <c r="U835" s="112">
        <v>0</v>
      </c>
      <c r="V835" s="112">
        <v>0</v>
      </c>
      <c r="W835" s="112">
        <v>0</v>
      </c>
    </row>
    <row r="836" spans="1:23" hidden="1">
      <c r="A836" s="112" t="str">
        <v>6491.TW</v>
      </c>
      <c r="B836" s="112">
        <v>24.32</v>
      </c>
      <c r="C836" s="112">
        <v>1.385</v>
      </c>
      <c r="D836" s="112">
        <v>15.040129</v>
      </c>
      <c r="E836" s="112">
        <v>0.23305999999999999</v>
      </c>
      <c r="F836" s="112">
        <v>0.11292000000000001</v>
      </c>
      <c r="G836" s="112">
        <v>0.55247000000000002</v>
      </c>
      <c r="H836" s="112">
        <v>0.34300997999999999</v>
      </c>
      <c r="I836" s="112">
        <v>19.26398</v>
      </c>
      <c r="J836" s="112">
        <v>3.7870216000000001</v>
      </c>
      <c r="K836" s="112">
        <v>94.649000000000001</v>
      </c>
      <c r="L836" s="112">
        <v>0</v>
      </c>
      <c r="M836" s="112">
        <v>0</v>
      </c>
      <c r="N836" s="112">
        <v>0</v>
      </c>
      <c r="O836" s="112">
        <v>0</v>
      </c>
      <c r="P836" s="112">
        <v>0</v>
      </c>
      <c r="Q836" s="112">
        <v>0</v>
      </c>
      <c r="R836" s="112">
        <v>0</v>
      </c>
      <c r="S836" s="112">
        <v>0</v>
      </c>
      <c r="T836" s="112">
        <v>0</v>
      </c>
      <c r="U836" s="112">
        <v>0</v>
      </c>
      <c r="V836" s="112">
        <v>0</v>
      </c>
      <c r="W836" s="112">
        <v>0</v>
      </c>
    </row>
    <row r="837" spans="1:23" hidden="1">
      <c r="A837" s="112" t="str">
        <v>6504.TW</v>
      </c>
      <c r="B837" s="112">
        <v>2.4900000000000002</v>
      </c>
      <c r="C837" s="112">
        <v>0.65300000000000002</v>
      </c>
      <c r="D837" s="112">
        <v>26.000001999999999</v>
      </c>
      <c r="E837" s="112">
        <v>3.4229999999999997E-2</v>
      </c>
      <c r="F837" s="112">
        <v>1.107E-2</v>
      </c>
      <c r="G837" s="112">
        <v>0.11942000999999999</v>
      </c>
      <c r="H837" s="112">
        <v>3.9960000000000002E-2</v>
      </c>
      <c r="I837" s="112">
        <v>29.236948000000002</v>
      </c>
      <c r="J837" s="112">
        <v>1.5092776000000001</v>
      </c>
      <c r="K837" s="112">
        <v>85.111000000000004</v>
      </c>
      <c r="L837" s="112">
        <v>0</v>
      </c>
      <c r="M837" s="112">
        <v>0</v>
      </c>
      <c r="N837" s="112">
        <v>0</v>
      </c>
      <c r="O837" s="112">
        <v>0</v>
      </c>
      <c r="P837" s="112">
        <v>0</v>
      </c>
      <c r="Q837" s="112">
        <v>0</v>
      </c>
      <c r="R837" s="112">
        <v>0</v>
      </c>
      <c r="S837" s="112">
        <v>0</v>
      </c>
      <c r="T837" s="112">
        <v>0</v>
      </c>
      <c r="U837" s="112">
        <v>0</v>
      </c>
      <c r="V837" s="112">
        <v>0</v>
      </c>
      <c r="W837" s="112">
        <v>0</v>
      </c>
    </row>
    <row r="838" spans="1:23" hidden="1">
      <c r="A838" s="112" t="str">
        <v>6505.TW</v>
      </c>
      <c r="B838" s="112">
        <v>2.36</v>
      </c>
      <c r="C838" s="112">
        <v>0.36099999999999999</v>
      </c>
      <c r="D838" s="112">
        <v>19.7151</v>
      </c>
      <c r="E838" s="112">
        <v>6.9599999999999995E-2</v>
      </c>
      <c r="F838" s="112">
        <v>2.1440001E-2</v>
      </c>
      <c r="G838" s="112">
        <v>3.7199999999999997E-2</v>
      </c>
      <c r="H838" s="112">
        <v>1.874E-2</v>
      </c>
      <c r="I838" s="112">
        <v>29.322035</v>
      </c>
      <c r="J838" s="112">
        <v>2.0556695</v>
      </c>
      <c r="K838" s="112">
        <v>73.391999999999996</v>
      </c>
      <c r="L838" s="112">
        <v>0</v>
      </c>
      <c r="M838" s="112">
        <v>0</v>
      </c>
      <c r="N838" s="112">
        <v>0</v>
      </c>
      <c r="O838" s="112">
        <v>0</v>
      </c>
      <c r="P838" s="112">
        <v>0</v>
      </c>
      <c r="Q838" s="112">
        <v>0</v>
      </c>
      <c r="R838" s="112">
        <v>0</v>
      </c>
      <c r="S838" s="112">
        <v>0</v>
      </c>
      <c r="T838" s="112">
        <v>0</v>
      </c>
      <c r="U838" s="112">
        <v>0</v>
      </c>
      <c r="V838" s="112">
        <v>0</v>
      </c>
      <c r="W838" s="112">
        <v>0</v>
      </c>
    </row>
    <row r="839" spans="1:23" hidden="1">
      <c r="A839" s="112" t="str">
        <v>6515.TW</v>
      </c>
      <c r="B839" s="112">
        <v>13.34</v>
      </c>
      <c r="C839" s="112">
        <v>1.1990000000000001</v>
      </c>
      <c r="D839" s="112">
        <v>17.968592000000001</v>
      </c>
      <c r="E839" s="112">
        <v>0.12917000000000001</v>
      </c>
      <c r="F839" s="112">
        <v>6.5809994999999996E-2</v>
      </c>
      <c r="G839" s="112">
        <v>0.37063000000000001</v>
      </c>
      <c r="H839" s="112">
        <v>0.110869996</v>
      </c>
      <c r="I839" s="112">
        <v>66.041979999999995</v>
      </c>
      <c r="J839" s="112">
        <v>8.7793600000000005</v>
      </c>
      <c r="K839" s="112">
        <v>107.31100000000001</v>
      </c>
      <c r="L839" s="112">
        <v>0</v>
      </c>
      <c r="M839" s="112">
        <v>0</v>
      </c>
      <c r="N839" s="112">
        <v>0</v>
      </c>
      <c r="O839" s="112">
        <v>0</v>
      </c>
      <c r="P839" s="112">
        <v>0</v>
      </c>
      <c r="Q839" s="112">
        <v>0</v>
      </c>
      <c r="R839" s="112">
        <v>0</v>
      </c>
      <c r="S839" s="112">
        <v>0</v>
      </c>
      <c r="T839" s="112">
        <v>0</v>
      </c>
      <c r="U839" s="112">
        <v>0</v>
      </c>
      <c r="V839" s="112">
        <v>0</v>
      </c>
      <c r="W839" s="112">
        <v>0</v>
      </c>
    </row>
    <row r="840" spans="1:23" hidden="1">
      <c r="A840" s="112" t="str">
        <v>6525.TW</v>
      </c>
      <c r="B840" s="112">
        <v>4.3099999999999996</v>
      </c>
      <c r="C840" s="112">
        <v>0</v>
      </c>
      <c r="D840" s="112">
        <v>12.785714</v>
      </c>
      <c r="E840" s="112">
        <v>0.1452</v>
      </c>
      <c r="F840" s="112">
        <v>5.2389998E-2</v>
      </c>
      <c r="G840" s="112">
        <v>0.20335</v>
      </c>
      <c r="H840" s="112">
        <v>0.12214</v>
      </c>
      <c r="I840" s="112">
        <v>16.61253</v>
      </c>
      <c r="J840" s="112">
        <v>2.3385699</v>
      </c>
      <c r="K840" s="112">
        <v>34.177</v>
      </c>
      <c r="L840" s="112">
        <v>0</v>
      </c>
      <c r="M840" s="112">
        <v>0</v>
      </c>
      <c r="N840" s="112">
        <v>0</v>
      </c>
      <c r="O840" s="112">
        <v>0</v>
      </c>
      <c r="P840" s="112">
        <v>0</v>
      </c>
      <c r="Q840" s="112">
        <v>0</v>
      </c>
      <c r="R840" s="112">
        <v>0</v>
      </c>
      <c r="S840" s="112">
        <v>0</v>
      </c>
      <c r="T840" s="112">
        <v>0</v>
      </c>
      <c r="U840" s="112">
        <v>0</v>
      </c>
      <c r="V840" s="112">
        <v>0</v>
      </c>
      <c r="W840" s="112">
        <v>0</v>
      </c>
    </row>
    <row r="841" spans="1:23" hidden="1">
      <c r="A841" s="112" t="str">
        <v>6526.TW</v>
      </c>
      <c r="B841" s="112">
        <v>8.09</v>
      </c>
      <c r="C841" s="112">
        <v>-1.3740000000000001</v>
      </c>
      <c r="D841" s="112">
        <v>0</v>
      </c>
      <c r="E841" s="112">
        <v>7.7160000000000006E-2</v>
      </c>
      <c r="F841" s="112">
        <v>3.4029999999999998E-2</v>
      </c>
      <c r="G841" s="112">
        <v>0.46572000000000002</v>
      </c>
      <c r="H841" s="112">
        <v>4.7649999999999998E-2</v>
      </c>
      <c r="I841" s="112">
        <v>93.94314</v>
      </c>
      <c r="J841" s="112">
        <v>7.6671642999999996</v>
      </c>
      <c r="K841" s="112">
        <v>90.638000000000005</v>
      </c>
      <c r="L841" s="112">
        <v>0</v>
      </c>
      <c r="M841" s="112">
        <v>0</v>
      </c>
      <c r="N841" s="112">
        <v>0</v>
      </c>
      <c r="O841" s="112">
        <v>0</v>
      </c>
      <c r="P841" s="112">
        <v>0</v>
      </c>
      <c r="Q841" s="112">
        <v>0</v>
      </c>
      <c r="R841" s="112">
        <v>0</v>
      </c>
      <c r="S841" s="112">
        <v>0</v>
      </c>
      <c r="T841" s="112">
        <v>0</v>
      </c>
      <c r="U841" s="112">
        <v>0</v>
      </c>
      <c r="V841" s="112">
        <v>0</v>
      </c>
      <c r="W841" s="112">
        <v>0</v>
      </c>
    </row>
    <row r="842" spans="1:23" hidden="1">
      <c r="A842" s="112" t="str">
        <v>6531.TW</v>
      </c>
      <c r="B842" s="112">
        <v>10.71</v>
      </c>
      <c r="C842" s="112">
        <v>0</v>
      </c>
      <c r="D842" s="112">
        <v>29.227053000000002</v>
      </c>
      <c r="E842" s="112">
        <v>0.17063</v>
      </c>
      <c r="F842" s="112">
        <v>4.335E-2</v>
      </c>
      <c r="G842" s="112">
        <v>0.42558000000000001</v>
      </c>
      <c r="H842" s="112">
        <v>0.14124999999999999</v>
      </c>
      <c r="I842" s="112">
        <v>33.893560000000001</v>
      </c>
      <c r="J842" s="112">
        <v>5.5450324999999996</v>
      </c>
      <c r="K842" s="112">
        <v>26.155999999999999</v>
      </c>
      <c r="L842" s="112">
        <v>0</v>
      </c>
      <c r="M842" s="112">
        <v>0</v>
      </c>
      <c r="N842" s="112">
        <v>0</v>
      </c>
      <c r="O842" s="112">
        <v>0</v>
      </c>
      <c r="P842" s="112">
        <v>0</v>
      </c>
      <c r="Q842" s="112">
        <v>0</v>
      </c>
      <c r="R842" s="112">
        <v>0</v>
      </c>
      <c r="S842" s="112">
        <v>0</v>
      </c>
      <c r="T842" s="112">
        <v>0</v>
      </c>
      <c r="U842" s="112">
        <v>0</v>
      </c>
      <c r="V842" s="112">
        <v>0</v>
      </c>
      <c r="W842" s="112">
        <v>0</v>
      </c>
    </row>
    <row r="843" spans="1:23" hidden="1">
      <c r="A843" s="112" t="str">
        <v>6533.TW</v>
      </c>
      <c r="B843" s="112">
        <v>-1.92</v>
      </c>
      <c r="C843" s="112">
        <v>1.8169999999999999</v>
      </c>
      <c r="D843" s="112">
        <v>56.588070000000002</v>
      </c>
      <c r="E843" s="112">
        <v>-2.0760000000000001E-2</v>
      </c>
      <c r="F843" s="112">
        <v>-3.1189999999999999E-2</v>
      </c>
      <c r="G843" s="112">
        <v>0.99921994999999997</v>
      </c>
      <c r="H843" s="112">
        <v>-2.2929999999999999E-2</v>
      </c>
      <c r="I843" s="112">
        <v>0</v>
      </c>
      <c r="J843" s="112">
        <v>4.2955509999999997</v>
      </c>
      <c r="K843" s="112">
        <v>20.884</v>
      </c>
      <c r="L843" s="112">
        <v>0</v>
      </c>
      <c r="M843" s="112">
        <v>0</v>
      </c>
      <c r="N843" s="112">
        <v>0</v>
      </c>
      <c r="O843" s="112">
        <v>0</v>
      </c>
      <c r="P843" s="112">
        <v>0</v>
      </c>
      <c r="Q843" s="112">
        <v>0</v>
      </c>
      <c r="R843" s="112">
        <v>0</v>
      </c>
      <c r="S843" s="112">
        <v>0</v>
      </c>
      <c r="T843" s="112">
        <v>0</v>
      </c>
      <c r="U843" s="112">
        <v>0</v>
      </c>
      <c r="V843" s="112">
        <v>0</v>
      </c>
      <c r="W843" s="112">
        <v>0</v>
      </c>
    </row>
    <row r="844" spans="1:23" hidden="1">
      <c r="A844" s="112" t="str">
        <v>6541.TW</v>
      </c>
      <c r="B844" s="112">
        <v>-14.37</v>
      </c>
      <c r="C844" s="112">
        <v>0.30299999999999999</v>
      </c>
      <c r="D844" s="112">
        <v>-10.427808000000001</v>
      </c>
      <c r="E844" s="112">
        <v>-2.7723</v>
      </c>
      <c r="F844" s="112">
        <v>-0.42087000000000002</v>
      </c>
      <c r="G844" s="112">
        <v>0.57267999999999997</v>
      </c>
      <c r="H844" s="112">
        <v>-125.71254</v>
      </c>
      <c r="I844" s="112">
        <v>0</v>
      </c>
      <c r="J844" s="112">
        <v>12.875536</v>
      </c>
      <c r="K844" s="112">
        <v>0.26</v>
      </c>
      <c r="L844" s="112">
        <v>0</v>
      </c>
      <c r="M844" s="112">
        <v>0</v>
      </c>
      <c r="N844" s="112">
        <v>0</v>
      </c>
      <c r="O844" s="112">
        <v>0</v>
      </c>
      <c r="P844" s="112">
        <v>0</v>
      </c>
      <c r="Q844" s="112">
        <v>0</v>
      </c>
      <c r="R844" s="112">
        <v>0</v>
      </c>
      <c r="S844" s="112">
        <v>0</v>
      </c>
      <c r="T844" s="112">
        <v>0</v>
      </c>
      <c r="U844" s="112">
        <v>0</v>
      </c>
      <c r="V844" s="112">
        <v>0</v>
      </c>
      <c r="W844" s="112">
        <v>0</v>
      </c>
    </row>
    <row r="845" spans="1:23" hidden="1">
      <c r="A845" s="112" t="str">
        <v>6550.TW</v>
      </c>
      <c r="B845" s="112">
        <v>-2.2799999999999998</v>
      </c>
      <c r="C845" s="112">
        <v>0.83299999999999996</v>
      </c>
      <c r="D845" s="112">
        <v>0</v>
      </c>
      <c r="E845" s="112">
        <v>-0.15276999999999999</v>
      </c>
      <c r="F845" s="112">
        <v>-0.10272000000000001</v>
      </c>
      <c r="G845" s="112">
        <v>0.1739</v>
      </c>
      <c r="H845" s="112">
        <v>-605.71654999999998</v>
      </c>
      <c r="I845" s="112">
        <v>0</v>
      </c>
      <c r="J845" s="112">
        <v>6.2716503000000001</v>
      </c>
      <c r="K845" s="112">
        <v>5.0000000000000001E-3</v>
      </c>
      <c r="L845" s="112">
        <v>0</v>
      </c>
      <c r="M845" s="112">
        <v>0</v>
      </c>
      <c r="N845" s="112">
        <v>0</v>
      </c>
      <c r="O845" s="112">
        <v>0</v>
      </c>
      <c r="P845" s="112">
        <v>0</v>
      </c>
      <c r="Q845" s="112">
        <v>0</v>
      </c>
      <c r="R845" s="112">
        <v>0</v>
      </c>
      <c r="S845" s="112">
        <v>0</v>
      </c>
      <c r="T845" s="112">
        <v>0</v>
      </c>
      <c r="U845" s="112">
        <v>0</v>
      </c>
      <c r="V845" s="112">
        <v>0</v>
      </c>
      <c r="W845" s="112">
        <v>0</v>
      </c>
    </row>
    <row r="846" spans="1:23" hidden="1">
      <c r="A846" s="112" t="str">
        <v>6552.TW</v>
      </c>
      <c r="B846" s="112">
        <v>0.56999999999999995</v>
      </c>
      <c r="C846" s="112">
        <v>0.66600000000000004</v>
      </c>
      <c r="D846" s="112">
        <v>8.9083819999999996</v>
      </c>
      <c r="E846" s="112">
        <v>3.0100000000000001E-3</v>
      </c>
      <c r="F846" s="112">
        <v>-1.417E-2</v>
      </c>
      <c r="G846" s="112">
        <v>2.2110000000000001E-2</v>
      </c>
      <c r="H846" s="112">
        <v>-6.4149999999999999E-2</v>
      </c>
      <c r="I846" s="112">
        <v>80.175439999999995</v>
      </c>
      <c r="J846" s="112">
        <v>1.4991962999999999</v>
      </c>
      <c r="K846" s="112">
        <v>21.27</v>
      </c>
      <c r="L846" s="112">
        <v>0</v>
      </c>
      <c r="M846" s="112">
        <v>0</v>
      </c>
      <c r="N846" s="112">
        <v>0</v>
      </c>
      <c r="O846" s="112">
        <v>0</v>
      </c>
      <c r="P846" s="112">
        <v>0</v>
      </c>
      <c r="Q846" s="112">
        <v>0</v>
      </c>
      <c r="R846" s="112">
        <v>0</v>
      </c>
      <c r="S846" s="112">
        <v>0</v>
      </c>
      <c r="T846" s="112">
        <v>0</v>
      </c>
      <c r="U846" s="112">
        <v>0</v>
      </c>
      <c r="V846" s="112">
        <v>0</v>
      </c>
      <c r="W846" s="112">
        <v>0</v>
      </c>
    </row>
    <row r="847" spans="1:23" hidden="1">
      <c r="A847" s="112" t="str">
        <v>6558.TW</v>
      </c>
      <c r="B847" s="112">
        <v>0</v>
      </c>
      <c r="C847" s="112">
        <v>1.2929999999999999</v>
      </c>
      <c r="D847" s="112">
        <v>26.458334000000001</v>
      </c>
      <c r="E847" s="112">
        <v>-2.9860001000000001E-2</v>
      </c>
      <c r="F847" s="112">
        <v>-1.8319999999999999E-2</v>
      </c>
      <c r="G847" s="112">
        <v>0.13984999000000001</v>
      </c>
      <c r="H847" s="112">
        <v>-5.4289999999999998E-2</v>
      </c>
      <c r="I847" s="112" t="str">
        <v>Infinity</v>
      </c>
      <c r="J847" s="112">
        <v>1.6215526</v>
      </c>
      <c r="K847" s="112">
        <v>12.765000000000001</v>
      </c>
      <c r="L847" s="112">
        <v>0</v>
      </c>
      <c r="M847" s="112">
        <v>0</v>
      </c>
      <c r="N847" s="112">
        <v>0</v>
      </c>
      <c r="O847" s="112">
        <v>0</v>
      </c>
      <c r="P847" s="112">
        <v>0</v>
      </c>
      <c r="Q847" s="112">
        <v>0</v>
      </c>
      <c r="R847" s="112">
        <v>0</v>
      </c>
      <c r="S847" s="112">
        <v>0</v>
      </c>
      <c r="T847" s="112">
        <v>0</v>
      </c>
      <c r="U847" s="112">
        <v>0</v>
      </c>
      <c r="V847" s="112">
        <v>0</v>
      </c>
      <c r="W847" s="112">
        <v>0</v>
      </c>
    </row>
    <row r="848" spans="1:23" hidden="1">
      <c r="A848" s="112" t="str">
        <v>6573.TW</v>
      </c>
      <c r="B848" s="112">
        <v>-2.93</v>
      </c>
      <c r="C848" s="112">
        <v>0.79700000000000004</v>
      </c>
      <c r="D848" s="112">
        <v>0</v>
      </c>
      <c r="E848" s="112">
        <v>-0.28961999999999999</v>
      </c>
      <c r="F848" s="112">
        <v>-5.8659999999999997E-2</v>
      </c>
      <c r="G848" s="112">
        <v>3.6290000000000003E-2</v>
      </c>
      <c r="H848" s="112">
        <v>-0.23608999</v>
      </c>
      <c r="I848" s="112">
        <v>0</v>
      </c>
      <c r="J848" s="112">
        <v>1.7207068999999999</v>
      </c>
      <c r="K848" s="112">
        <v>14.627000000000001</v>
      </c>
      <c r="L848" s="112">
        <v>0</v>
      </c>
      <c r="M848" s="112">
        <v>0</v>
      </c>
      <c r="N848" s="112">
        <v>0</v>
      </c>
      <c r="O848" s="112">
        <v>0</v>
      </c>
      <c r="P848" s="112">
        <v>0</v>
      </c>
      <c r="Q848" s="112">
        <v>0</v>
      </c>
      <c r="R848" s="112">
        <v>0</v>
      </c>
      <c r="S848" s="112">
        <v>0</v>
      </c>
      <c r="T848" s="112">
        <v>0</v>
      </c>
      <c r="U848" s="112">
        <v>0</v>
      </c>
      <c r="V848" s="112">
        <v>0</v>
      </c>
      <c r="W848" s="112">
        <v>0</v>
      </c>
    </row>
    <row r="849" spans="1:23" hidden="1">
      <c r="A849" s="112" t="str">
        <v>6579.TW</v>
      </c>
      <c r="B849" s="112">
        <v>10.56</v>
      </c>
      <c r="C849" s="112">
        <v>0.82399999999999995</v>
      </c>
      <c r="D849" s="112">
        <v>25.5</v>
      </c>
      <c r="E849" s="112">
        <v>0.108660005</v>
      </c>
      <c r="F849" s="112">
        <v>4.8800003000000002E-2</v>
      </c>
      <c r="G849" s="112">
        <v>0.35108002999999999</v>
      </c>
      <c r="H849" s="112">
        <v>0.12282999999999999</v>
      </c>
      <c r="I849" s="112">
        <v>16.903407999999999</v>
      </c>
      <c r="J849" s="112">
        <v>2.8602102</v>
      </c>
      <c r="K849" s="112">
        <v>70.165000000000006</v>
      </c>
      <c r="L849" s="112">
        <v>0</v>
      </c>
      <c r="M849" s="112">
        <v>0</v>
      </c>
      <c r="N849" s="112">
        <v>0</v>
      </c>
      <c r="O849" s="112">
        <v>0</v>
      </c>
      <c r="P849" s="112">
        <v>0</v>
      </c>
      <c r="Q849" s="112">
        <v>0</v>
      </c>
      <c r="R849" s="112">
        <v>0</v>
      </c>
      <c r="S849" s="112">
        <v>0</v>
      </c>
      <c r="T849" s="112">
        <v>0</v>
      </c>
      <c r="U849" s="112">
        <v>0</v>
      </c>
      <c r="V849" s="112">
        <v>0</v>
      </c>
      <c r="W849" s="112">
        <v>0</v>
      </c>
    </row>
    <row r="850" spans="1:23" hidden="1">
      <c r="A850" s="112" t="str">
        <v>6581.TW</v>
      </c>
      <c r="B850" s="112">
        <v>4.92</v>
      </c>
      <c r="C850" s="112">
        <v>0.58399999999999996</v>
      </c>
      <c r="D850" s="112">
        <v>21.6</v>
      </c>
      <c r="E850" s="112">
        <v>0.11955</v>
      </c>
      <c r="F850" s="112">
        <v>8.4630004999999994E-2</v>
      </c>
      <c r="G850" s="112">
        <v>0.42797002000000001</v>
      </c>
      <c r="H850" s="112">
        <v>0.37980000000000003</v>
      </c>
      <c r="I850" s="112">
        <v>21.951219999999999</v>
      </c>
      <c r="J850" s="112">
        <v>2.9223940000000002</v>
      </c>
      <c r="K850" s="112">
        <v>18.347000000000001</v>
      </c>
      <c r="L850" s="112">
        <v>0</v>
      </c>
      <c r="M850" s="112">
        <v>0</v>
      </c>
      <c r="N850" s="112">
        <v>0</v>
      </c>
      <c r="O850" s="112">
        <v>0</v>
      </c>
      <c r="P850" s="112">
        <v>0</v>
      </c>
      <c r="Q850" s="112">
        <v>0</v>
      </c>
      <c r="R850" s="112">
        <v>0</v>
      </c>
      <c r="S850" s="112">
        <v>0</v>
      </c>
      <c r="T850" s="112">
        <v>0</v>
      </c>
      <c r="U850" s="112">
        <v>0</v>
      </c>
      <c r="V850" s="112">
        <v>0</v>
      </c>
      <c r="W850" s="112">
        <v>0</v>
      </c>
    </row>
    <row r="851" spans="1:23" hidden="1">
      <c r="A851" s="112" t="str">
        <v>6582.TW</v>
      </c>
      <c r="B851" s="112">
        <v>-1.04</v>
      </c>
      <c r="C851" s="112">
        <v>0</v>
      </c>
      <c r="D851" s="112">
        <v>0</v>
      </c>
      <c r="E851" s="112">
        <v>-1.8700000000000001E-2</v>
      </c>
      <c r="F851" s="112">
        <v>-2.2650001999999999E-2</v>
      </c>
      <c r="G851" s="112">
        <v>5.13E-3</v>
      </c>
      <c r="H851" s="112">
        <v>-0.22867000000000001</v>
      </c>
      <c r="I851" s="112">
        <v>0</v>
      </c>
      <c r="J851" s="112">
        <v>0.91264670000000003</v>
      </c>
      <c r="K851" s="112">
        <v>8.4600000000000009</v>
      </c>
      <c r="L851" s="112">
        <v>0</v>
      </c>
      <c r="M851" s="112">
        <v>0</v>
      </c>
      <c r="N851" s="112">
        <v>0</v>
      </c>
      <c r="O851" s="112">
        <v>0</v>
      </c>
      <c r="P851" s="112">
        <v>0</v>
      </c>
      <c r="Q851" s="112">
        <v>0</v>
      </c>
      <c r="R851" s="112">
        <v>0</v>
      </c>
      <c r="S851" s="112">
        <v>0</v>
      </c>
      <c r="T851" s="112">
        <v>0</v>
      </c>
      <c r="U851" s="112">
        <v>0</v>
      </c>
      <c r="V851" s="112">
        <v>0</v>
      </c>
      <c r="W851" s="112">
        <v>0</v>
      </c>
    </row>
    <row r="852" spans="1:23" hidden="1">
      <c r="A852" s="112" t="str">
        <v>6585.TW</v>
      </c>
      <c r="B852" s="112">
        <v>7.73</v>
      </c>
      <c r="C852" s="112">
        <v>0.32400000000000001</v>
      </c>
      <c r="D852" s="112">
        <v>21.45946</v>
      </c>
      <c r="E852" s="112">
        <v>0.13386999999999999</v>
      </c>
      <c r="F852" s="112">
        <v>6.5949999999999995E-2</v>
      </c>
      <c r="G852" s="112">
        <v>0.33844999999999997</v>
      </c>
      <c r="H852" s="112">
        <v>0.24432999999999999</v>
      </c>
      <c r="I852" s="112">
        <v>25.679172999999999</v>
      </c>
      <c r="J852" s="112">
        <v>4.2208895999999996</v>
      </c>
      <c r="K852" s="112">
        <v>40.326999999999998</v>
      </c>
      <c r="L852" s="112">
        <v>0</v>
      </c>
      <c r="M852" s="112">
        <v>0</v>
      </c>
      <c r="N852" s="112">
        <v>0</v>
      </c>
      <c r="O852" s="112">
        <v>0</v>
      </c>
      <c r="P852" s="112">
        <v>0</v>
      </c>
      <c r="Q852" s="112">
        <v>0</v>
      </c>
      <c r="R852" s="112">
        <v>0</v>
      </c>
      <c r="S852" s="112">
        <v>0</v>
      </c>
      <c r="T852" s="112">
        <v>0</v>
      </c>
      <c r="U852" s="112">
        <v>0</v>
      </c>
      <c r="V852" s="112">
        <v>0</v>
      </c>
      <c r="W852" s="112">
        <v>0</v>
      </c>
    </row>
    <row r="853" spans="1:23" hidden="1">
      <c r="A853" s="112" t="str">
        <v>6591.TW</v>
      </c>
      <c r="B853" s="112">
        <v>3.3</v>
      </c>
      <c r="C853" s="112">
        <v>1.274</v>
      </c>
      <c r="D853" s="112">
        <v>0</v>
      </c>
      <c r="E853" s="112">
        <v>6.7710000000000006E-2</v>
      </c>
      <c r="F853" s="112">
        <v>2.7470000000000001E-2</v>
      </c>
      <c r="G853" s="112">
        <v>0.28285998000000001</v>
      </c>
      <c r="H853" s="112">
        <v>0.11169</v>
      </c>
      <c r="I853" s="112">
        <v>19.272728000000001</v>
      </c>
      <c r="J853" s="112">
        <v>1.2956586999999999</v>
      </c>
      <c r="K853" s="112">
        <v>39.618000000000002</v>
      </c>
      <c r="L853" s="112">
        <v>0</v>
      </c>
      <c r="M853" s="112">
        <v>0</v>
      </c>
      <c r="N853" s="112">
        <v>0</v>
      </c>
      <c r="O853" s="112">
        <v>0</v>
      </c>
      <c r="P853" s="112">
        <v>0</v>
      </c>
      <c r="Q853" s="112">
        <v>0</v>
      </c>
      <c r="R853" s="112">
        <v>0</v>
      </c>
      <c r="S853" s="112">
        <v>0</v>
      </c>
      <c r="T853" s="112">
        <v>0</v>
      </c>
      <c r="U853" s="112">
        <v>0</v>
      </c>
      <c r="V853" s="112">
        <v>0</v>
      </c>
      <c r="W853" s="112">
        <v>0</v>
      </c>
    </row>
    <row r="854" spans="1:23" hidden="1">
      <c r="A854" s="112" t="str">
        <v>6592.TW</v>
      </c>
      <c r="B854" s="112">
        <v>5.9</v>
      </c>
      <c r="C854" s="112">
        <v>0</v>
      </c>
      <c r="D854" s="112">
        <v>16.367712000000001</v>
      </c>
      <c r="E854" s="112">
        <v>0.11217000000000001</v>
      </c>
      <c r="F854" s="112">
        <v>1.3509999999999999E-2</v>
      </c>
      <c r="G854" s="112">
        <v>0.51578999999999997</v>
      </c>
      <c r="H854" s="112">
        <v>0.18511999000000001</v>
      </c>
      <c r="I854" s="112">
        <v>18.559322000000002</v>
      </c>
      <c r="J854" s="112">
        <v>2.761247</v>
      </c>
      <c r="K854" s="112">
        <v>41.366</v>
      </c>
      <c r="L854" s="112">
        <v>0</v>
      </c>
      <c r="M854" s="112">
        <v>0</v>
      </c>
      <c r="N854" s="112">
        <v>0</v>
      </c>
      <c r="O854" s="112">
        <v>0</v>
      </c>
      <c r="P854" s="112">
        <v>0</v>
      </c>
      <c r="Q854" s="112">
        <v>0</v>
      </c>
      <c r="R854" s="112">
        <v>0</v>
      </c>
      <c r="S854" s="112">
        <v>0</v>
      </c>
      <c r="T854" s="112">
        <v>0</v>
      </c>
      <c r="U854" s="112">
        <v>0</v>
      </c>
      <c r="V854" s="112">
        <v>0</v>
      </c>
      <c r="W854" s="112">
        <v>0</v>
      </c>
    </row>
    <row r="855" spans="1:23" hidden="1">
      <c r="A855" s="112" t="str">
        <v>6598.TW</v>
      </c>
      <c r="B855" s="112">
        <v>-2.16</v>
      </c>
      <c r="C855" s="112">
        <v>0.51500000000000001</v>
      </c>
      <c r="D855" s="112">
        <v>-12.90625</v>
      </c>
      <c r="E855" s="112">
        <v>-0.22233</v>
      </c>
      <c r="F855" s="112">
        <v>-0.10581</v>
      </c>
      <c r="G855" s="112">
        <v>0.68005996999999996</v>
      </c>
      <c r="H855" s="112">
        <v>-0.11768000000000001</v>
      </c>
      <c r="I855" s="112">
        <v>0</v>
      </c>
      <c r="J855" s="112">
        <v>2.5544286</v>
      </c>
      <c r="K855" s="112">
        <v>4.8330000000000002</v>
      </c>
      <c r="L855" s="112">
        <v>0</v>
      </c>
      <c r="M855" s="112">
        <v>0</v>
      </c>
      <c r="N855" s="112">
        <v>0</v>
      </c>
      <c r="O855" s="112">
        <v>0</v>
      </c>
      <c r="P855" s="112">
        <v>0</v>
      </c>
      <c r="Q855" s="112">
        <v>0</v>
      </c>
      <c r="R855" s="112">
        <v>0</v>
      </c>
      <c r="S855" s="112">
        <v>0</v>
      </c>
      <c r="T855" s="112">
        <v>0</v>
      </c>
      <c r="U855" s="112">
        <v>0</v>
      </c>
      <c r="V855" s="112">
        <v>0</v>
      </c>
      <c r="W855" s="112">
        <v>0</v>
      </c>
    </row>
    <row r="856" spans="1:23" hidden="1">
      <c r="A856" s="112" t="str">
        <v>6605.TW</v>
      </c>
      <c r="B856" s="112">
        <v>14.15</v>
      </c>
      <c r="C856" s="112">
        <v>0.64800000000000002</v>
      </c>
      <c r="D856" s="112">
        <v>0</v>
      </c>
      <c r="E856" s="112">
        <v>0.14033000000000001</v>
      </c>
      <c r="F856" s="112">
        <v>5.4949999999999999E-2</v>
      </c>
      <c r="G856" s="112">
        <v>0.31733</v>
      </c>
      <c r="H856" s="112">
        <v>0.16162000000000001</v>
      </c>
      <c r="I856" s="112">
        <v>14.982332</v>
      </c>
      <c r="J856" s="112">
        <v>2.0671431999999998</v>
      </c>
      <c r="K856" s="112">
        <v>111.89</v>
      </c>
      <c r="L856" s="112">
        <v>0</v>
      </c>
      <c r="M856" s="112">
        <v>0</v>
      </c>
      <c r="N856" s="112">
        <v>0</v>
      </c>
      <c r="O856" s="112">
        <v>0</v>
      </c>
      <c r="P856" s="112">
        <v>0</v>
      </c>
      <c r="Q856" s="112">
        <v>0</v>
      </c>
      <c r="R856" s="112">
        <v>0</v>
      </c>
      <c r="S856" s="112">
        <v>0</v>
      </c>
      <c r="T856" s="112">
        <v>0</v>
      </c>
      <c r="U856" s="112">
        <v>0</v>
      </c>
      <c r="V856" s="112">
        <v>0</v>
      </c>
      <c r="W856" s="112">
        <v>0</v>
      </c>
    </row>
    <row r="857" spans="1:23" hidden="1">
      <c r="A857" s="112" t="str">
        <v>6606.TW</v>
      </c>
      <c r="B857" s="112">
        <v>0.99</v>
      </c>
      <c r="C857" s="112">
        <v>7.8E-2</v>
      </c>
      <c r="D857" s="112">
        <v>0</v>
      </c>
      <c r="E857" s="112">
        <v>6.4610000000000001E-2</v>
      </c>
      <c r="F857" s="112">
        <v>4.6460000000000001E-2</v>
      </c>
      <c r="G857" s="112">
        <v>0.39969002999999997</v>
      </c>
      <c r="H857" s="112">
        <v>0.26973000000000003</v>
      </c>
      <c r="I857" s="112">
        <v>27.020202999999999</v>
      </c>
      <c r="J857" s="112">
        <v>1.7692969000000001</v>
      </c>
      <c r="K857" s="112">
        <v>7.0289999999999999</v>
      </c>
      <c r="L857" s="112">
        <v>0</v>
      </c>
      <c r="M857" s="112">
        <v>0</v>
      </c>
      <c r="N857" s="112">
        <v>0</v>
      </c>
      <c r="O857" s="112">
        <v>0</v>
      </c>
      <c r="P857" s="112">
        <v>0</v>
      </c>
      <c r="Q857" s="112">
        <v>0</v>
      </c>
      <c r="R857" s="112">
        <v>0</v>
      </c>
      <c r="S857" s="112">
        <v>0</v>
      </c>
      <c r="T857" s="112">
        <v>0</v>
      </c>
      <c r="U857" s="112">
        <v>0</v>
      </c>
      <c r="V857" s="112">
        <v>0</v>
      </c>
      <c r="W857" s="112">
        <v>0</v>
      </c>
    </row>
    <row r="858" spans="1:23" hidden="1">
      <c r="A858" s="112" t="str">
        <v>6625.TW</v>
      </c>
      <c r="B858" s="112">
        <v>7.3</v>
      </c>
      <c r="C858" s="112">
        <v>0</v>
      </c>
      <c r="D858" s="112">
        <v>0</v>
      </c>
      <c r="E858" s="112">
        <v>0.43087003000000001</v>
      </c>
      <c r="F858" s="112">
        <v>0.13569000000000001</v>
      </c>
      <c r="G858" s="112">
        <v>0.19914000000000001</v>
      </c>
      <c r="H858" s="112">
        <v>3.3250000000000002E-2</v>
      </c>
      <c r="I858" s="112">
        <v>13.095890000000001</v>
      </c>
      <c r="J858" s="112">
        <v>4.5928415999999999</v>
      </c>
      <c r="K858" s="112">
        <v>62.557000000000002</v>
      </c>
      <c r="L858" s="112">
        <v>0</v>
      </c>
      <c r="M858" s="112">
        <v>0</v>
      </c>
      <c r="N858" s="112">
        <v>0</v>
      </c>
      <c r="O858" s="112">
        <v>0</v>
      </c>
      <c r="P858" s="112">
        <v>0</v>
      </c>
      <c r="Q858" s="112">
        <v>0</v>
      </c>
      <c r="R858" s="112">
        <v>0</v>
      </c>
      <c r="S858" s="112">
        <v>0</v>
      </c>
      <c r="T858" s="112">
        <v>0</v>
      </c>
      <c r="U858" s="112">
        <v>0</v>
      </c>
      <c r="V858" s="112">
        <v>0</v>
      </c>
      <c r="W858" s="112">
        <v>0</v>
      </c>
    </row>
    <row r="859" spans="1:23" hidden="1">
      <c r="A859" s="112" t="str">
        <v>6641.TW</v>
      </c>
      <c r="B859" s="112">
        <v>1.81</v>
      </c>
      <c r="C859" s="112">
        <v>8.1000000000000003E-2</v>
      </c>
      <c r="D859" s="112">
        <v>8.9507490000000001</v>
      </c>
      <c r="E859" s="112">
        <v>4.1250000000000002E-2</v>
      </c>
      <c r="F859" s="112">
        <v>-4.0000000000000002E-4</v>
      </c>
      <c r="G859" s="112">
        <v>0.31492999999999999</v>
      </c>
      <c r="H859" s="112">
        <v>1.022E-2</v>
      </c>
      <c r="I859" s="112">
        <v>23.093924000000001</v>
      </c>
      <c r="J859" s="112">
        <v>1.042446</v>
      </c>
      <c r="K859" s="112">
        <v>50.088999999999999</v>
      </c>
      <c r="L859" s="112">
        <v>0</v>
      </c>
      <c r="M859" s="112">
        <v>0</v>
      </c>
      <c r="N859" s="112">
        <v>0</v>
      </c>
      <c r="O859" s="112">
        <v>0</v>
      </c>
      <c r="P859" s="112">
        <v>0</v>
      </c>
      <c r="Q859" s="112">
        <v>0</v>
      </c>
      <c r="R859" s="112">
        <v>0</v>
      </c>
      <c r="S859" s="112">
        <v>0</v>
      </c>
      <c r="T859" s="112">
        <v>0</v>
      </c>
      <c r="U859" s="112">
        <v>0</v>
      </c>
      <c r="V859" s="112">
        <v>0</v>
      </c>
      <c r="W859" s="112">
        <v>0</v>
      </c>
    </row>
    <row r="860" spans="1:23" hidden="1">
      <c r="A860" s="112" t="str">
        <v>6655.TW</v>
      </c>
      <c r="B860" s="112">
        <v>3.65</v>
      </c>
      <c r="C860" s="112">
        <v>2.1999999999999999E-2</v>
      </c>
      <c r="D860" s="112">
        <v>0</v>
      </c>
      <c r="E860" s="112">
        <v>0.12284</v>
      </c>
      <c r="F860" s="112">
        <v>3.6519999999999997E-2</v>
      </c>
      <c r="G860" s="112">
        <v>0.48165000000000002</v>
      </c>
      <c r="H860" s="112">
        <v>0.19322</v>
      </c>
      <c r="I860" s="112">
        <v>35.068492999999997</v>
      </c>
      <c r="J860" s="112">
        <v>4.8285483999999999</v>
      </c>
      <c r="K860" s="112">
        <v>33.600999999999999</v>
      </c>
      <c r="L860" s="112">
        <v>0</v>
      </c>
      <c r="M860" s="112">
        <v>0</v>
      </c>
      <c r="N860" s="112">
        <v>0</v>
      </c>
      <c r="O860" s="112">
        <v>0</v>
      </c>
      <c r="P860" s="112">
        <v>0</v>
      </c>
      <c r="Q860" s="112">
        <v>0</v>
      </c>
      <c r="R860" s="112">
        <v>0</v>
      </c>
      <c r="S860" s="112">
        <v>0</v>
      </c>
      <c r="T860" s="112">
        <v>0</v>
      </c>
      <c r="U860" s="112">
        <v>0</v>
      </c>
      <c r="V860" s="112">
        <v>0</v>
      </c>
      <c r="W860" s="112">
        <v>0</v>
      </c>
    </row>
    <row r="861" spans="1:23" hidden="1">
      <c r="A861" s="112" t="str">
        <v>6657.TW</v>
      </c>
      <c r="B861" s="112">
        <v>-3.49</v>
      </c>
      <c r="C861" s="112">
        <v>0.53900000000000003</v>
      </c>
      <c r="D861" s="112">
        <v>0</v>
      </c>
      <c r="E861" s="112">
        <v>-0.37023996999999997</v>
      </c>
      <c r="F861" s="112">
        <v>-0.22425999999999999</v>
      </c>
      <c r="G861" s="112">
        <v>0.73023002999999997</v>
      </c>
      <c r="H861" s="112">
        <v>-25.387018000000001</v>
      </c>
      <c r="I861" s="112">
        <v>0</v>
      </c>
      <c r="J861" s="112">
        <v>4.9550830000000001</v>
      </c>
      <c r="K861" s="112">
        <v>9.9000000000000005E-2</v>
      </c>
      <c r="L861" s="112">
        <v>0</v>
      </c>
      <c r="M861" s="112">
        <v>0</v>
      </c>
      <c r="N861" s="112">
        <v>0</v>
      </c>
      <c r="O861" s="112">
        <v>0</v>
      </c>
      <c r="P861" s="112">
        <v>0</v>
      </c>
      <c r="Q861" s="112">
        <v>0</v>
      </c>
      <c r="R861" s="112">
        <v>0</v>
      </c>
      <c r="S861" s="112">
        <v>0</v>
      </c>
      <c r="T861" s="112">
        <v>0</v>
      </c>
      <c r="U861" s="112">
        <v>0</v>
      </c>
      <c r="V861" s="112">
        <v>0</v>
      </c>
      <c r="W861" s="112">
        <v>0</v>
      </c>
    </row>
    <row r="862" spans="1:23" hidden="1">
      <c r="A862" s="112" t="str">
        <v>6658.TW</v>
      </c>
      <c r="B862" s="112">
        <v>0</v>
      </c>
      <c r="C862" s="112">
        <v>-5.6000000000000001E-2</v>
      </c>
      <c r="D862" s="112">
        <v>0</v>
      </c>
      <c r="E862" s="112">
        <v>2.9860001000000001E-2</v>
      </c>
      <c r="F862" s="112">
        <v>8.6199994999999995E-3</v>
      </c>
      <c r="G862" s="112">
        <v>0.23908001000000001</v>
      </c>
      <c r="H862" s="112">
        <v>1.2319999999999999E-2</v>
      </c>
      <c r="I862" s="112">
        <v>0</v>
      </c>
      <c r="J862" s="112">
        <v>0</v>
      </c>
      <c r="K862" s="112">
        <v>42.076000000000001</v>
      </c>
      <c r="L862" s="112">
        <v>0</v>
      </c>
      <c r="M862" s="112">
        <v>0</v>
      </c>
      <c r="N862" s="112">
        <v>0</v>
      </c>
      <c r="O862" s="112">
        <v>0</v>
      </c>
      <c r="P862" s="112">
        <v>0</v>
      </c>
      <c r="Q862" s="112">
        <v>0</v>
      </c>
      <c r="R862" s="112">
        <v>0</v>
      </c>
      <c r="S862" s="112">
        <v>0</v>
      </c>
      <c r="T862" s="112">
        <v>0</v>
      </c>
      <c r="U862" s="112">
        <v>0</v>
      </c>
      <c r="V862" s="112">
        <v>0</v>
      </c>
      <c r="W862" s="112">
        <v>0</v>
      </c>
    </row>
    <row r="863" spans="1:23" hidden="1">
      <c r="A863" s="112" t="str">
        <v>6666.TW</v>
      </c>
      <c r="B863" s="112">
        <v>1.38</v>
      </c>
      <c r="C863" s="112">
        <v>0.317</v>
      </c>
      <c r="D863" s="112">
        <v>0</v>
      </c>
      <c r="E863" s="112">
        <v>5.2760000000000001E-2</v>
      </c>
      <c r="F863" s="112">
        <v>2.1080000000000002E-2</v>
      </c>
      <c r="G863" s="112">
        <v>0.61893003999999996</v>
      </c>
      <c r="H863" s="112">
        <v>-3.1649999999999998E-2</v>
      </c>
      <c r="I863" s="112">
        <v>46.014491999999997</v>
      </c>
      <c r="J863" s="112">
        <v>1.8748708999999999</v>
      </c>
      <c r="K863" s="112">
        <v>20.491</v>
      </c>
      <c r="L863" s="112">
        <v>0</v>
      </c>
      <c r="M863" s="112">
        <v>0</v>
      </c>
      <c r="N863" s="112">
        <v>0</v>
      </c>
      <c r="O863" s="112">
        <v>0</v>
      </c>
      <c r="P863" s="112">
        <v>0</v>
      </c>
      <c r="Q863" s="112">
        <v>0</v>
      </c>
      <c r="R863" s="112">
        <v>0</v>
      </c>
      <c r="S863" s="112">
        <v>0</v>
      </c>
      <c r="T863" s="112">
        <v>0</v>
      </c>
      <c r="U863" s="112">
        <v>0</v>
      </c>
      <c r="V863" s="112">
        <v>0</v>
      </c>
      <c r="W863" s="112">
        <v>0</v>
      </c>
    </row>
    <row r="864" spans="1:23" hidden="1">
      <c r="A864" s="112" t="str">
        <v>6668.TW</v>
      </c>
      <c r="B864" s="112">
        <v>-2.78</v>
      </c>
      <c r="C864" s="112">
        <v>1.321</v>
      </c>
      <c r="D864" s="112">
        <v>34.158417</v>
      </c>
      <c r="E864" s="112">
        <v>-0.14741000000000001</v>
      </c>
      <c r="F864" s="112">
        <v>-4.4580000000000002E-2</v>
      </c>
      <c r="G864" s="112">
        <v>3.5479999999999998E-2</v>
      </c>
      <c r="H864" s="112">
        <v>-0.19082001000000001</v>
      </c>
      <c r="I864" s="112">
        <v>0</v>
      </c>
      <c r="J864" s="112">
        <v>3.3908298000000001</v>
      </c>
      <c r="K864" s="112">
        <v>11.778</v>
      </c>
      <c r="L864" s="112">
        <v>0</v>
      </c>
      <c r="M864" s="112">
        <v>0</v>
      </c>
      <c r="N864" s="112">
        <v>0</v>
      </c>
      <c r="O864" s="112">
        <v>0</v>
      </c>
      <c r="P864" s="112">
        <v>0</v>
      </c>
      <c r="Q864" s="112">
        <v>0</v>
      </c>
      <c r="R864" s="112">
        <v>0</v>
      </c>
      <c r="S864" s="112">
        <v>0</v>
      </c>
      <c r="T864" s="112">
        <v>0</v>
      </c>
      <c r="U864" s="112">
        <v>0</v>
      </c>
      <c r="V864" s="112">
        <v>0</v>
      </c>
      <c r="W864" s="112">
        <v>0</v>
      </c>
    </row>
    <row r="865" spans="1:23" hidden="1">
      <c r="A865" s="112" t="str">
        <v>6669.TW</v>
      </c>
      <c r="B865" s="112">
        <v>76.69</v>
      </c>
      <c r="C865" s="112">
        <v>0.56399999999999995</v>
      </c>
      <c r="D865" s="112">
        <v>18.536417</v>
      </c>
      <c r="E865" s="112">
        <v>0.29715999999999998</v>
      </c>
      <c r="F865" s="112">
        <v>0.10217</v>
      </c>
      <c r="G865" s="112">
        <v>0.10188999999999999</v>
      </c>
      <c r="H865" s="112">
        <v>8.4110000000000004E-2</v>
      </c>
      <c r="I865" s="112">
        <v>35.01108</v>
      </c>
      <c r="J865" s="112">
        <v>9.6732010000000006</v>
      </c>
      <c r="K865" s="112">
        <v>1357.2529999999999</v>
      </c>
      <c r="L865" s="112">
        <v>0</v>
      </c>
      <c r="M865" s="112">
        <v>0</v>
      </c>
      <c r="N865" s="112">
        <v>0</v>
      </c>
      <c r="O865" s="112">
        <v>0</v>
      </c>
      <c r="P865" s="112">
        <v>0</v>
      </c>
      <c r="Q865" s="112">
        <v>0</v>
      </c>
      <c r="R865" s="112">
        <v>0</v>
      </c>
      <c r="S865" s="112">
        <v>0</v>
      </c>
      <c r="T865" s="112">
        <v>0</v>
      </c>
      <c r="U865" s="112">
        <v>0</v>
      </c>
      <c r="V865" s="112">
        <v>0</v>
      </c>
      <c r="W865" s="112">
        <v>0</v>
      </c>
    </row>
    <row r="866" spans="1:23" hidden="1">
      <c r="A866" s="112" t="str">
        <v>6670.TW</v>
      </c>
      <c r="B866" s="112">
        <v>18.87</v>
      </c>
      <c r="C866" s="112">
        <v>0</v>
      </c>
      <c r="D866" s="112">
        <v>10.939268</v>
      </c>
      <c r="E866" s="112">
        <v>0.20346001</v>
      </c>
      <c r="F866" s="112">
        <v>9.3260005000000007E-2</v>
      </c>
      <c r="G866" s="112">
        <v>0.24085999999999999</v>
      </c>
      <c r="H866" s="112">
        <v>0.16378000000000001</v>
      </c>
      <c r="I866" s="112">
        <v>15.368309</v>
      </c>
      <c r="J866" s="112">
        <v>3.1227790999999998</v>
      </c>
      <c r="K866" s="112">
        <v>178.423</v>
      </c>
      <c r="L866" s="112">
        <v>0</v>
      </c>
      <c r="M866" s="112">
        <v>0</v>
      </c>
      <c r="N866" s="112">
        <v>0</v>
      </c>
      <c r="O866" s="112">
        <v>0</v>
      </c>
      <c r="P866" s="112">
        <v>0</v>
      </c>
      <c r="Q866" s="112">
        <v>0</v>
      </c>
      <c r="R866" s="112">
        <v>0</v>
      </c>
      <c r="S866" s="112">
        <v>0</v>
      </c>
      <c r="T866" s="112">
        <v>0</v>
      </c>
      <c r="U866" s="112">
        <v>0</v>
      </c>
      <c r="V866" s="112">
        <v>0</v>
      </c>
      <c r="W866" s="112">
        <v>0</v>
      </c>
    </row>
    <row r="867" spans="1:23" hidden="1">
      <c r="A867" s="112" t="str">
        <v>6671.TW</v>
      </c>
      <c r="B867" s="112">
        <v>3.02</v>
      </c>
      <c r="C867" s="112">
        <v>0.13500000000000001</v>
      </c>
      <c r="D867" s="112">
        <v>0</v>
      </c>
      <c r="E867" s="112">
        <v>0.10496999999999999</v>
      </c>
      <c r="F867" s="112">
        <v>6.2319998000000001E-2</v>
      </c>
      <c r="G867" s="112">
        <v>0.38671001999999999</v>
      </c>
      <c r="H867" s="112">
        <v>0.12005</v>
      </c>
      <c r="I867" s="112">
        <v>15.082781000000001</v>
      </c>
      <c r="J867" s="112">
        <v>1.6257986</v>
      </c>
      <c r="K867" s="112">
        <v>31.372</v>
      </c>
      <c r="L867" s="112">
        <v>0</v>
      </c>
      <c r="M867" s="112">
        <v>0</v>
      </c>
      <c r="N867" s="112">
        <v>0</v>
      </c>
      <c r="O867" s="112">
        <v>0</v>
      </c>
      <c r="P867" s="112">
        <v>0</v>
      </c>
      <c r="Q867" s="112">
        <v>0</v>
      </c>
      <c r="R867" s="112">
        <v>0</v>
      </c>
      <c r="S867" s="112">
        <v>0</v>
      </c>
      <c r="T867" s="112">
        <v>0</v>
      </c>
      <c r="U867" s="112">
        <v>0</v>
      </c>
      <c r="V867" s="112">
        <v>0</v>
      </c>
      <c r="W867" s="112">
        <v>0</v>
      </c>
    </row>
    <row r="868" spans="1:23" hidden="1">
      <c r="A868" s="112" t="str">
        <v>6672.TW</v>
      </c>
      <c r="B868" s="112">
        <v>6.18</v>
      </c>
      <c r="C868" s="112">
        <v>0</v>
      </c>
      <c r="D868" s="112">
        <v>12.365747000000001</v>
      </c>
      <c r="E868" s="112">
        <v>0.14579001</v>
      </c>
      <c r="F868" s="112">
        <v>6.0489996999999997E-2</v>
      </c>
      <c r="G868" s="112">
        <v>0.33117999999999997</v>
      </c>
      <c r="H868" s="112">
        <v>9.0289999999999995E-2</v>
      </c>
      <c r="I868" s="112">
        <v>13.786407000000001</v>
      </c>
      <c r="J868" s="112">
        <v>1.9158552</v>
      </c>
      <c r="K868" s="112">
        <v>65.388000000000005</v>
      </c>
      <c r="L868" s="112">
        <v>0</v>
      </c>
      <c r="M868" s="112">
        <v>0</v>
      </c>
      <c r="N868" s="112">
        <v>0</v>
      </c>
      <c r="O868" s="112">
        <v>0</v>
      </c>
      <c r="P868" s="112">
        <v>0</v>
      </c>
      <c r="Q868" s="112">
        <v>0</v>
      </c>
      <c r="R868" s="112">
        <v>0</v>
      </c>
      <c r="S868" s="112">
        <v>0</v>
      </c>
      <c r="T868" s="112">
        <v>0</v>
      </c>
      <c r="U868" s="112">
        <v>0</v>
      </c>
      <c r="V868" s="112">
        <v>0</v>
      </c>
      <c r="W868" s="112">
        <v>0</v>
      </c>
    </row>
    <row r="869" spans="1:23" hidden="1">
      <c r="A869" s="112" t="str">
        <v>6674.TW</v>
      </c>
      <c r="B869" s="112">
        <v>-4.5199999999999996</v>
      </c>
      <c r="C869" s="112">
        <v>0</v>
      </c>
      <c r="D869" s="112">
        <v>0</v>
      </c>
      <c r="E869" s="112">
        <v>-0.2409</v>
      </c>
      <c r="F869" s="112">
        <v>-9.6999995000000006E-2</v>
      </c>
      <c r="G869" s="112">
        <v>8.1699999999999995E-2</v>
      </c>
      <c r="H869" s="112">
        <v>-0.20087999000000001</v>
      </c>
      <c r="I869" s="112">
        <v>0</v>
      </c>
      <c r="J869" s="112">
        <v>1.4045451</v>
      </c>
      <c r="K869" s="112">
        <v>16.349</v>
      </c>
      <c r="L869" s="112">
        <v>0</v>
      </c>
      <c r="M869" s="112">
        <v>0</v>
      </c>
      <c r="N869" s="112">
        <v>0</v>
      </c>
      <c r="O869" s="112">
        <v>0</v>
      </c>
      <c r="P869" s="112">
        <v>0</v>
      </c>
      <c r="Q869" s="112">
        <v>0</v>
      </c>
      <c r="R869" s="112">
        <v>0</v>
      </c>
      <c r="S869" s="112">
        <v>0</v>
      </c>
      <c r="T869" s="112">
        <v>0</v>
      </c>
      <c r="U869" s="112">
        <v>0</v>
      </c>
      <c r="V869" s="112">
        <v>0</v>
      </c>
      <c r="W869" s="112">
        <v>0</v>
      </c>
    </row>
    <row r="870" spans="1:23" hidden="1">
      <c r="A870" s="112" t="str">
        <v>6689.TW</v>
      </c>
      <c r="B870" s="112">
        <v>2.79</v>
      </c>
      <c r="C870" s="112">
        <v>0.85399999999999998</v>
      </c>
      <c r="D870" s="112">
        <v>16.407080000000001</v>
      </c>
      <c r="E870" s="112">
        <v>5.9070002000000003E-2</v>
      </c>
      <c r="F870" s="112">
        <v>1.4489999999999999E-2</v>
      </c>
      <c r="G870" s="112">
        <v>0.12919</v>
      </c>
      <c r="H870" s="112">
        <v>1.24699995E-2</v>
      </c>
      <c r="I870" s="112">
        <v>33.225807000000003</v>
      </c>
      <c r="J870" s="112">
        <v>2.1871977</v>
      </c>
      <c r="K870" s="112">
        <v>144.39099999999999</v>
      </c>
      <c r="L870" s="112">
        <v>0</v>
      </c>
      <c r="M870" s="112">
        <v>0</v>
      </c>
      <c r="N870" s="112">
        <v>0</v>
      </c>
      <c r="O870" s="112">
        <v>0</v>
      </c>
      <c r="P870" s="112">
        <v>0</v>
      </c>
      <c r="Q870" s="112">
        <v>0</v>
      </c>
      <c r="R870" s="112">
        <v>0</v>
      </c>
      <c r="S870" s="112">
        <v>0</v>
      </c>
      <c r="T870" s="112">
        <v>0</v>
      </c>
      <c r="U870" s="112">
        <v>0</v>
      </c>
      <c r="V870" s="112">
        <v>0</v>
      </c>
      <c r="W870" s="112">
        <v>0</v>
      </c>
    </row>
    <row r="871" spans="1:23" hidden="1">
      <c r="A871" s="112" t="str">
        <v>6691.TW</v>
      </c>
      <c r="B871" s="112">
        <v>19.89</v>
      </c>
      <c r="C871" s="112">
        <v>0.434</v>
      </c>
      <c r="D871" s="112">
        <v>0</v>
      </c>
      <c r="E871" s="112">
        <v>0.32904997000000002</v>
      </c>
      <c r="F871" s="112">
        <v>0.11495</v>
      </c>
      <c r="G871" s="112">
        <v>0.17363999999999999</v>
      </c>
      <c r="H871" s="112">
        <v>0.14022999999999999</v>
      </c>
      <c r="I871" s="112">
        <v>18.702866</v>
      </c>
      <c r="J871" s="112">
        <v>5.8085069999999996</v>
      </c>
      <c r="K871" s="112">
        <v>177.523</v>
      </c>
      <c r="L871" s="112">
        <v>0</v>
      </c>
      <c r="M871" s="112">
        <v>0</v>
      </c>
      <c r="N871" s="112">
        <v>0</v>
      </c>
      <c r="O871" s="112">
        <v>0</v>
      </c>
      <c r="P871" s="112">
        <v>0</v>
      </c>
      <c r="Q871" s="112">
        <v>0</v>
      </c>
      <c r="R871" s="112">
        <v>0</v>
      </c>
      <c r="S871" s="112">
        <v>0</v>
      </c>
      <c r="T871" s="112">
        <v>0</v>
      </c>
      <c r="U871" s="112">
        <v>0</v>
      </c>
      <c r="V871" s="112">
        <v>0</v>
      </c>
      <c r="W871" s="112">
        <v>0</v>
      </c>
    </row>
    <row r="872" spans="1:23" hidden="1">
      <c r="A872" s="112" t="str">
        <v>6695.TW</v>
      </c>
      <c r="B872" s="112">
        <v>-0.54</v>
      </c>
      <c r="C872" s="112">
        <v>0.57199999999999995</v>
      </c>
      <c r="D872" s="112">
        <v>0</v>
      </c>
      <c r="E872" s="112">
        <v>-3.7420000000000002E-2</v>
      </c>
      <c r="F872" s="112">
        <v>-3.2599999999999997E-2</v>
      </c>
      <c r="G872" s="112">
        <v>0.41373003000000003</v>
      </c>
      <c r="H872" s="112">
        <v>-0.17544001000000001</v>
      </c>
      <c r="I872" s="112">
        <v>0</v>
      </c>
      <c r="J872" s="112">
        <v>3.3434308000000001</v>
      </c>
      <c r="K872" s="112">
        <v>11.558999999999999</v>
      </c>
      <c r="L872" s="112">
        <v>0</v>
      </c>
      <c r="M872" s="112">
        <v>0</v>
      </c>
      <c r="N872" s="112">
        <v>0</v>
      </c>
      <c r="O872" s="112">
        <v>0</v>
      </c>
      <c r="P872" s="112">
        <v>0</v>
      </c>
      <c r="Q872" s="112">
        <v>0</v>
      </c>
      <c r="R872" s="112">
        <v>0</v>
      </c>
      <c r="S872" s="112">
        <v>0</v>
      </c>
      <c r="T872" s="112">
        <v>0</v>
      </c>
      <c r="U872" s="112">
        <v>0</v>
      </c>
      <c r="V872" s="112">
        <v>0</v>
      </c>
      <c r="W872" s="112">
        <v>0</v>
      </c>
    </row>
    <row r="873" spans="1:23" hidden="1">
      <c r="A873" s="112" t="str">
        <v>6698.TW</v>
      </c>
      <c r="B873" s="112">
        <v>-0.89</v>
      </c>
      <c r="C873" s="112">
        <v>1.054</v>
      </c>
      <c r="D873" s="112">
        <v>0</v>
      </c>
      <c r="E873" s="112">
        <v>-1.4989999E-2</v>
      </c>
      <c r="F873" s="112">
        <v>-1.7860001E-2</v>
      </c>
      <c r="G873" s="112">
        <v>0.18478</v>
      </c>
      <c r="H873" s="112">
        <v>6.4099999999999999E-3</v>
      </c>
      <c r="I873" s="112">
        <v>0</v>
      </c>
      <c r="J873" s="112">
        <v>1.9816990000000001</v>
      </c>
      <c r="K873" s="112">
        <v>17.042999999999999</v>
      </c>
      <c r="L873" s="112">
        <v>0</v>
      </c>
      <c r="M873" s="112">
        <v>0</v>
      </c>
      <c r="N873" s="112">
        <v>0</v>
      </c>
      <c r="O873" s="112">
        <v>0</v>
      </c>
      <c r="P873" s="112">
        <v>0</v>
      </c>
      <c r="Q873" s="112">
        <v>0</v>
      </c>
      <c r="R873" s="112">
        <v>0</v>
      </c>
      <c r="S873" s="112">
        <v>0</v>
      </c>
      <c r="T873" s="112">
        <v>0</v>
      </c>
      <c r="U873" s="112">
        <v>0</v>
      </c>
      <c r="V873" s="112">
        <v>0</v>
      </c>
      <c r="W873" s="112">
        <v>0</v>
      </c>
    </row>
    <row r="874" spans="1:23" hidden="1">
      <c r="A874" s="112" t="str">
        <v>6706.TW</v>
      </c>
      <c r="B874" s="112">
        <v>-5.33</v>
      </c>
      <c r="C874" s="112">
        <v>1.407</v>
      </c>
      <c r="D874" s="112">
        <v>16.260684999999999</v>
      </c>
      <c r="E874" s="112">
        <v>-9.6229999999999996E-2</v>
      </c>
      <c r="F874" s="112">
        <v>-4.7909997000000003E-2</v>
      </c>
      <c r="G874" s="112">
        <v>7.596E-2</v>
      </c>
      <c r="H874" s="112">
        <v>-0.60641999999999996</v>
      </c>
      <c r="I874" s="112">
        <v>0</v>
      </c>
      <c r="J874" s="112">
        <v>1.5457112</v>
      </c>
      <c r="K874" s="112">
        <v>18.138000000000002</v>
      </c>
      <c r="L874" s="112">
        <v>0</v>
      </c>
      <c r="M874" s="112">
        <v>0</v>
      </c>
      <c r="N874" s="112">
        <v>0</v>
      </c>
      <c r="O874" s="112">
        <v>0</v>
      </c>
      <c r="P874" s="112">
        <v>0</v>
      </c>
      <c r="Q874" s="112">
        <v>0</v>
      </c>
      <c r="R874" s="112">
        <v>0</v>
      </c>
      <c r="S874" s="112">
        <v>0</v>
      </c>
      <c r="T874" s="112">
        <v>0</v>
      </c>
      <c r="U874" s="112">
        <v>0</v>
      </c>
      <c r="V874" s="112">
        <v>0</v>
      </c>
      <c r="W874" s="112">
        <v>0</v>
      </c>
    </row>
    <row r="875" spans="1:23" hidden="1">
      <c r="A875" s="112" t="str">
        <v>6715.TW</v>
      </c>
      <c r="B875" s="112">
        <v>6.29</v>
      </c>
      <c r="C875" s="112">
        <v>0</v>
      </c>
      <c r="D875" s="112">
        <v>17.368421999999999</v>
      </c>
      <c r="E875" s="112">
        <v>0.11316</v>
      </c>
      <c r="F875" s="112">
        <v>6.3159999999999994E-2</v>
      </c>
      <c r="G875" s="112">
        <v>0.37763000000000002</v>
      </c>
      <c r="H875" s="112">
        <v>0.18997</v>
      </c>
      <c r="I875" s="112">
        <v>26.232115</v>
      </c>
      <c r="J875" s="112">
        <v>2.9691212</v>
      </c>
      <c r="K875" s="112">
        <v>37.503</v>
      </c>
      <c r="L875" s="112">
        <v>0</v>
      </c>
      <c r="M875" s="112">
        <v>0</v>
      </c>
      <c r="N875" s="112">
        <v>0</v>
      </c>
      <c r="O875" s="112">
        <v>0</v>
      </c>
      <c r="P875" s="112">
        <v>0</v>
      </c>
      <c r="Q875" s="112">
        <v>0</v>
      </c>
      <c r="R875" s="112">
        <v>0</v>
      </c>
      <c r="S875" s="112">
        <v>0</v>
      </c>
      <c r="T875" s="112">
        <v>0</v>
      </c>
      <c r="U875" s="112">
        <v>0</v>
      </c>
      <c r="V875" s="112">
        <v>0</v>
      </c>
      <c r="W875" s="112">
        <v>0</v>
      </c>
    </row>
    <row r="876" spans="1:23" hidden="1">
      <c r="A876" s="112" t="str">
        <v>6719.TW</v>
      </c>
      <c r="B876" s="112">
        <v>2.2599999999999998</v>
      </c>
      <c r="C876" s="112">
        <v>0</v>
      </c>
      <c r="D876" s="112">
        <v>34</v>
      </c>
      <c r="E876" s="112">
        <v>2.1989999999999999E-2</v>
      </c>
      <c r="F876" s="112">
        <v>4.6200002999999996E-3</v>
      </c>
      <c r="G876" s="112">
        <v>0.30043999999999998</v>
      </c>
      <c r="H876" s="112">
        <v>5.5180001999999999E-2</v>
      </c>
      <c r="I876" s="112">
        <v>139.15929</v>
      </c>
      <c r="J876" s="112">
        <v>3.1144780000000001</v>
      </c>
      <c r="K876" s="112">
        <v>38.850999999999999</v>
      </c>
      <c r="L876" s="112">
        <v>0</v>
      </c>
      <c r="M876" s="112">
        <v>0</v>
      </c>
      <c r="N876" s="112">
        <v>0</v>
      </c>
      <c r="O876" s="112">
        <v>0</v>
      </c>
      <c r="P876" s="112">
        <v>0</v>
      </c>
      <c r="Q876" s="112">
        <v>0</v>
      </c>
      <c r="R876" s="112">
        <v>0</v>
      </c>
      <c r="S876" s="112">
        <v>0</v>
      </c>
      <c r="T876" s="112">
        <v>0</v>
      </c>
      <c r="U876" s="112">
        <v>0</v>
      </c>
      <c r="V876" s="112">
        <v>0</v>
      </c>
      <c r="W876" s="112">
        <v>0</v>
      </c>
    </row>
    <row r="877" spans="1:23" hidden="1">
      <c r="A877" s="112" t="str">
        <v>6742.TW</v>
      </c>
      <c r="B877" s="112">
        <v>0</v>
      </c>
      <c r="C877" s="112">
        <v>-0.13300000000000001</v>
      </c>
      <c r="D877" s="112">
        <v>0</v>
      </c>
      <c r="E877" s="112">
        <v>2.1770000000000001E-2</v>
      </c>
      <c r="F877" s="112">
        <v>-1.0499999999999999E-3</v>
      </c>
      <c r="G877" s="112">
        <v>0.17691000000000001</v>
      </c>
      <c r="H877" s="112">
        <v>2.9099999999999998E-3</v>
      </c>
      <c r="I877" s="112">
        <v>0</v>
      </c>
      <c r="J877" s="112">
        <v>0</v>
      </c>
      <c r="K877" s="112">
        <v>7.6669999999999998</v>
      </c>
      <c r="L877" s="112">
        <v>0</v>
      </c>
      <c r="M877" s="112">
        <v>0</v>
      </c>
      <c r="N877" s="112">
        <v>0</v>
      </c>
      <c r="O877" s="112">
        <v>0</v>
      </c>
      <c r="P877" s="112">
        <v>0</v>
      </c>
      <c r="Q877" s="112">
        <v>0</v>
      </c>
      <c r="R877" s="112">
        <v>0</v>
      </c>
      <c r="S877" s="112">
        <v>0</v>
      </c>
      <c r="T877" s="112">
        <v>0</v>
      </c>
      <c r="U877" s="112">
        <v>0</v>
      </c>
      <c r="V877" s="112">
        <v>0</v>
      </c>
      <c r="W877" s="112">
        <v>0</v>
      </c>
    </row>
    <row r="878" spans="1:23" hidden="1">
      <c r="A878" s="112" t="str">
        <v>6743.TW</v>
      </c>
      <c r="B878" s="112">
        <v>-0.16</v>
      </c>
      <c r="C878" s="112">
        <v>1.462</v>
      </c>
      <c r="D878" s="112">
        <v>8.8640000000000008</v>
      </c>
      <c r="E878" s="112">
        <v>-3.0000000000000001E-3</v>
      </c>
      <c r="F878" s="112">
        <v>1.355E-2</v>
      </c>
      <c r="G878" s="112">
        <v>0.18895000000000001</v>
      </c>
      <c r="H878" s="112">
        <v>5.0259999999999999E-2</v>
      </c>
      <c r="I878" s="112">
        <v>0</v>
      </c>
      <c r="J878" s="112">
        <v>3.0690819999999999</v>
      </c>
      <c r="K878" s="112">
        <v>26.178000000000001</v>
      </c>
      <c r="L878" s="112">
        <v>0</v>
      </c>
      <c r="M878" s="112">
        <v>0</v>
      </c>
      <c r="N878" s="112">
        <v>0</v>
      </c>
      <c r="O878" s="112">
        <v>0</v>
      </c>
      <c r="P878" s="112">
        <v>0</v>
      </c>
      <c r="Q878" s="112">
        <v>0</v>
      </c>
      <c r="R878" s="112">
        <v>0</v>
      </c>
      <c r="S878" s="112">
        <v>0</v>
      </c>
      <c r="T878" s="112">
        <v>0</v>
      </c>
      <c r="U878" s="112">
        <v>0</v>
      </c>
      <c r="V878" s="112">
        <v>0</v>
      </c>
      <c r="W878" s="112">
        <v>0</v>
      </c>
    </row>
    <row r="879" spans="1:23" hidden="1">
      <c r="A879" s="112" t="str">
        <v>6753.TW</v>
      </c>
      <c r="B879" s="112">
        <v>6.83</v>
      </c>
      <c r="C879" s="112">
        <v>-8.3000000000000004E-2</v>
      </c>
      <c r="D879" s="112">
        <v>0</v>
      </c>
      <c r="E879" s="112">
        <v>0.23194000000000001</v>
      </c>
      <c r="F879" s="112">
        <v>6.3060000000000005E-2</v>
      </c>
      <c r="G879" s="112">
        <v>0.19129999</v>
      </c>
      <c r="H879" s="112">
        <v>0.27950999999999998</v>
      </c>
      <c r="I879" s="112">
        <v>17.057099999999998</v>
      </c>
      <c r="J879" s="112">
        <v>4.1389847</v>
      </c>
      <c r="K879" s="112">
        <v>47.057000000000002</v>
      </c>
      <c r="L879" s="112">
        <v>0</v>
      </c>
      <c r="M879" s="112">
        <v>0</v>
      </c>
      <c r="N879" s="112">
        <v>0</v>
      </c>
      <c r="O879" s="112">
        <v>0</v>
      </c>
      <c r="P879" s="112">
        <v>0</v>
      </c>
      <c r="Q879" s="112">
        <v>0</v>
      </c>
      <c r="R879" s="112">
        <v>0</v>
      </c>
      <c r="S879" s="112">
        <v>0</v>
      </c>
      <c r="T879" s="112">
        <v>0</v>
      </c>
      <c r="U879" s="112">
        <v>0</v>
      </c>
      <c r="V879" s="112">
        <v>0</v>
      </c>
      <c r="W879" s="112">
        <v>0</v>
      </c>
    </row>
    <row r="880" spans="1:23" hidden="1">
      <c r="A880" s="112" t="str">
        <v>6754.TW</v>
      </c>
      <c r="B880" s="112">
        <v>4.5599999999999996</v>
      </c>
      <c r="C880" s="112">
        <v>0</v>
      </c>
      <c r="D880" s="112">
        <v>0</v>
      </c>
      <c r="E880" s="112">
        <v>0.15281</v>
      </c>
      <c r="F880" s="112">
        <v>5.7350001999999997E-2</v>
      </c>
      <c r="G880" s="112">
        <v>0.21476998999999999</v>
      </c>
      <c r="H880" s="112">
        <v>5.994E-2</v>
      </c>
      <c r="I880" s="112">
        <v>13.728070000000001</v>
      </c>
      <c r="J880" s="112">
        <v>2.0758033</v>
      </c>
      <c r="K880" s="112">
        <v>75.704999999999998</v>
      </c>
      <c r="L880" s="112">
        <v>0</v>
      </c>
      <c r="M880" s="112">
        <v>0</v>
      </c>
      <c r="N880" s="112">
        <v>0</v>
      </c>
      <c r="O880" s="112">
        <v>0</v>
      </c>
      <c r="P880" s="112">
        <v>0</v>
      </c>
      <c r="Q880" s="112">
        <v>0</v>
      </c>
      <c r="R880" s="112">
        <v>0</v>
      </c>
      <c r="S880" s="112">
        <v>0</v>
      </c>
      <c r="T880" s="112">
        <v>0</v>
      </c>
      <c r="U880" s="112">
        <v>0</v>
      </c>
      <c r="V880" s="112">
        <v>0</v>
      </c>
      <c r="W880" s="112">
        <v>0</v>
      </c>
    </row>
    <row r="881" spans="1:23" hidden="1">
      <c r="A881" s="112" t="str">
        <v>6756.TW</v>
      </c>
      <c r="B881" s="112">
        <v>3.08</v>
      </c>
      <c r="C881" s="112">
        <v>1.492</v>
      </c>
      <c r="D881" s="112">
        <v>0</v>
      </c>
      <c r="E881" s="112">
        <v>5.9830000000000001E-2</v>
      </c>
      <c r="F881" s="112">
        <v>2.6259999999999999E-2</v>
      </c>
      <c r="G881" s="112">
        <v>0.45761000000000002</v>
      </c>
      <c r="H881" s="112">
        <v>5.1760002999999999E-2</v>
      </c>
      <c r="I881" s="112">
        <v>66.558440000000004</v>
      </c>
      <c r="J881" s="112">
        <v>4.9599570000000002</v>
      </c>
      <c r="K881" s="112">
        <v>29.483000000000001</v>
      </c>
      <c r="L881" s="112">
        <v>0</v>
      </c>
      <c r="M881" s="112">
        <v>0</v>
      </c>
      <c r="N881" s="112">
        <v>0</v>
      </c>
      <c r="O881" s="112">
        <v>0</v>
      </c>
      <c r="P881" s="112">
        <v>0</v>
      </c>
      <c r="Q881" s="112">
        <v>0</v>
      </c>
      <c r="R881" s="112">
        <v>0</v>
      </c>
      <c r="S881" s="112">
        <v>0</v>
      </c>
      <c r="T881" s="112">
        <v>0</v>
      </c>
      <c r="U881" s="112">
        <v>0</v>
      </c>
      <c r="V881" s="112">
        <v>0</v>
      </c>
      <c r="W881" s="112">
        <v>0</v>
      </c>
    </row>
    <row r="882" spans="1:23" hidden="1">
      <c r="A882" s="112" t="str">
        <v>6768.TW</v>
      </c>
      <c r="B882" s="112">
        <v>4.2699999999999996</v>
      </c>
      <c r="C882" s="112">
        <v>0.36899999999999999</v>
      </c>
      <c r="D882" s="112">
        <v>17.908256999999999</v>
      </c>
      <c r="E882" s="112">
        <v>5.8720003999999999E-2</v>
      </c>
      <c r="F882" s="112">
        <v>2.3089999999999999E-2</v>
      </c>
      <c r="G882" s="112">
        <v>0.18221001000000001</v>
      </c>
      <c r="H882" s="112">
        <v>7.5539999999999996E-2</v>
      </c>
      <c r="I882" s="112">
        <v>22.857143000000001</v>
      </c>
      <c r="J882" s="112">
        <v>1.3362540999999999</v>
      </c>
      <c r="K882" s="112">
        <v>75.763999999999996</v>
      </c>
      <c r="L882" s="112">
        <v>0</v>
      </c>
      <c r="M882" s="112">
        <v>0</v>
      </c>
      <c r="N882" s="112">
        <v>0</v>
      </c>
      <c r="O882" s="112">
        <v>0</v>
      </c>
      <c r="P882" s="112">
        <v>0</v>
      </c>
      <c r="Q882" s="112">
        <v>0</v>
      </c>
      <c r="R882" s="112">
        <v>0</v>
      </c>
      <c r="S882" s="112">
        <v>0</v>
      </c>
      <c r="T882" s="112">
        <v>0</v>
      </c>
      <c r="U882" s="112">
        <v>0</v>
      </c>
      <c r="V882" s="112">
        <v>0</v>
      </c>
      <c r="W882" s="112">
        <v>0</v>
      </c>
    </row>
    <row r="883" spans="1:23" hidden="1">
      <c r="A883" s="112" t="str">
        <v>6770.TW</v>
      </c>
      <c r="B883" s="112">
        <v>-0.56000000000000005</v>
      </c>
      <c r="C883" s="112">
        <v>0.84399999999999997</v>
      </c>
      <c r="D883" s="112">
        <v>20.585937999999999</v>
      </c>
      <c r="E883" s="112">
        <v>-2.4E-2</v>
      </c>
      <c r="F883" s="112">
        <v>-1.6160000000000001E-2</v>
      </c>
      <c r="G883" s="112">
        <v>0.11096</v>
      </c>
      <c r="H883" s="112">
        <v>-0.1008</v>
      </c>
      <c r="I883" s="112">
        <v>0</v>
      </c>
      <c r="J883" s="112">
        <v>1.1601286</v>
      </c>
      <c r="K883" s="112">
        <v>10.625</v>
      </c>
      <c r="L883" s="112">
        <v>0</v>
      </c>
      <c r="M883" s="112">
        <v>0</v>
      </c>
      <c r="N883" s="112">
        <v>0</v>
      </c>
      <c r="O883" s="112">
        <v>0</v>
      </c>
      <c r="P883" s="112">
        <v>0</v>
      </c>
      <c r="Q883" s="112">
        <v>0</v>
      </c>
      <c r="R883" s="112">
        <v>0</v>
      </c>
      <c r="S883" s="112">
        <v>0</v>
      </c>
      <c r="T883" s="112">
        <v>0</v>
      </c>
      <c r="U883" s="112">
        <v>0</v>
      </c>
      <c r="V883" s="112">
        <v>0</v>
      </c>
      <c r="W883" s="112">
        <v>0</v>
      </c>
    </row>
    <row r="884" spans="1:23" hidden="1">
      <c r="A884" s="112" t="str">
        <v>6776.TW</v>
      </c>
      <c r="B884" s="112">
        <v>5.01</v>
      </c>
      <c r="C884" s="112">
        <v>0.13200000000000001</v>
      </c>
      <c r="D884" s="112">
        <v>11.456141000000001</v>
      </c>
      <c r="E884" s="112">
        <v>0.17623</v>
      </c>
      <c r="F884" s="112">
        <v>4.5319999999999999E-2</v>
      </c>
      <c r="G884" s="112">
        <v>6.7839999999999998E-2</v>
      </c>
      <c r="H884" s="112">
        <v>2.0599999000000001E-2</v>
      </c>
      <c r="I884" s="112">
        <v>13.033932</v>
      </c>
      <c r="J884" s="112">
        <v>2.4879036000000001</v>
      </c>
      <c r="K884" s="112">
        <v>279.34199999999998</v>
      </c>
      <c r="L884" s="112">
        <v>0</v>
      </c>
      <c r="M884" s="112">
        <v>0</v>
      </c>
      <c r="N884" s="112">
        <v>0</v>
      </c>
      <c r="O884" s="112">
        <v>0</v>
      </c>
      <c r="P884" s="112">
        <v>0</v>
      </c>
      <c r="Q884" s="112">
        <v>0</v>
      </c>
      <c r="R884" s="112">
        <v>0</v>
      </c>
      <c r="S884" s="112">
        <v>0</v>
      </c>
      <c r="T884" s="112">
        <v>0</v>
      </c>
      <c r="U884" s="112">
        <v>0</v>
      </c>
      <c r="V884" s="112">
        <v>0</v>
      </c>
      <c r="W884" s="112">
        <v>0</v>
      </c>
    </row>
    <row r="885" spans="1:23" hidden="1">
      <c r="A885" s="112" t="str">
        <v>6781.TW</v>
      </c>
      <c r="B885" s="112">
        <v>21.25</v>
      </c>
      <c r="C885" s="112">
        <v>2.2000000000000002</v>
      </c>
      <c r="D885" s="112">
        <v>17.672415000000001</v>
      </c>
      <c r="E885" s="112">
        <v>0.15356</v>
      </c>
      <c r="F885" s="112">
        <v>7.2109999999999994E-2</v>
      </c>
      <c r="G885" s="112">
        <v>0.37546003</v>
      </c>
      <c r="H885" s="112">
        <v>0.21454999999999999</v>
      </c>
      <c r="I885" s="112">
        <v>30.870588000000001</v>
      </c>
      <c r="J885" s="112">
        <v>4.3350115000000002</v>
      </c>
      <c r="K885" s="112">
        <v>117.44</v>
      </c>
      <c r="L885" s="112">
        <v>0</v>
      </c>
      <c r="M885" s="112">
        <v>0</v>
      </c>
      <c r="N885" s="112">
        <v>0</v>
      </c>
      <c r="O885" s="112">
        <v>0</v>
      </c>
      <c r="P885" s="112">
        <v>0</v>
      </c>
      <c r="Q885" s="112">
        <v>0</v>
      </c>
      <c r="R885" s="112">
        <v>0</v>
      </c>
      <c r="S885" s="112">
        <v>0</v>
      </c>
      <c r="T885" s="112">
        <v>0</v>
      </c>
      <c r="U885" s="112">
        <v>0</v>
      </c>
      <c r="V885" s="112">
        <v>0</v>
      </c>
      <c r="W885" s="112">
        <v>0</v>
      </c>
    </row>
    <row r="886" spans="1:23" hidden="1">
      <c r="A886" s="112" t="str">
        <v>6782.TW</v>
      </c>
      <c r="B886" s="112">
        <v>6.85</v>
      </c>
      <c r="C886" s="112">
        <v>0.54900000000000004</v>
      </c>
      <c r="D886" s="112">
        <v>17.265917000000002</v>
      </c>
      <c r="E886" s="112">
        <v>9.672E-2</v>
      </c>
      <c r="F886" s="112">
        <v>4.1439999999999998E-2</v>
      </c>
      <c r="G886" s="112">
        <v>0.35748999999999997</v>
      </c>
      <c r="H886" s="112">
        <v>0.13997999999999999</v>
      </c>
      <c r="I886" s="112">
        <v>33.649635000000004</v>
      </c>
      <c r="J886" s="112">
        <v>4.8976902999999998</v>
      </c>
      <c r="K886" s="112">
        <v>38.058</v>
      </c>
      <c r="L886" s="112">
        <v>0</v>
      </c>
      <c r="M886" s="112">
        <v>0</v>
      </c>
      <c r="N886" s="112">
        <v>0</v>
      </c>
      <c r="O886" s="112">
        <v>0</v>
      </c>
      <c r="P886" s="112">
        <v>0</v>
      </c>
      <c r="Q886" s="112">
        <v>0</v>
      </c>
      <c r="R886" s="112">
        <v>0</v>
      </c>
      <c r="S886" s="112">
        <v>0</v>
      </c>
      <c r="T886" s="112">
        <v>0</v>
      </c>
      <c r="U886" s="112">
        <v>0</v>
      </c>
      <c r="V886" s="112">
        <v>0</v>
      </c>
      <c r="W886" s="112">
        <v>0</v>
      </c>
    </row>
    <row r="887" spans="1:23" hidden="1">
      <c r="A887" s="112" t="str">
        <v>6789.TW</v>
      </c>
      <c r="B887" s="112">
        <v>1.45</v>
      </c>
      <c r="C887" s="112">
        <v>1.778</v>
      </c>
      <c r="D887" s="112">
        <v>29.685863000000001</v>
      </c>
      <c r="E887" s="112">
        <v>2.7279999999999999E-2</v>
      </c>
      <c r="F887" s="112">
        <v>9.6600000000000002E-3</v>
      </c>
      <c r="G887" s="112">
        <v>0.16219</v>
      </c>
      <c r="H887" s="112">
        <v>9.6569989999999994E-2</v>
      </c>
      <c r="I887" s="112">
        <v>195.51723999999999</v>
      </c>
      <c r="J887" s="112">
        <v>5.3787922999999997</v>
      </c>
      <c r="K887" s="112">
        <v>24.585000000000001</v>
      </c>
      <c r="L887" s="112">
        <v>0</v>
      </c>
      <c r="M887" s="112">
        <v>0</v>
      </c>
      <c r="N887" s="112">
        <v>0</v>
      </c>
      <c r="O887" s="112">
        <v>0</v>
      </c>
      <c r="P887" s="112">
        <v>0</v>
      </c>
      <c r="Q887" s="112">
        <v>0</v>
      </c>
      <c r="R887" s="112">
        <v>0</v>
      </c>
      <c r="S887" s="112">
        <v>0</v>
      </c>
      <c r="T887" s="112">
        <v>0</v>
      </c>
      <c r="U887" s="112">
        <v>0</v>
      </c>
      <c r="V887" s="112">
        <v>0</v>
      </c>
      <c r="W887" s="112">
        <v>0</v>
      </c>
    </row>
    <row r="888" spans="1:23" hidden="1">
      <c r="A888" s="112" t="str">
        <v>6790.TW</v>
      </c>
      <c r="B888" s="112">
        <v>2.87</v>
      </c>
      <c r="C888" s="112">
        <v>0.40200000000000002</v>
      </c>
      <c r="D888" s="112">
        <v>9.9619769999999992</v>
      </c>
      <c r="E888" s="112">
        <v>0.17587</v>
      </c>
      <c r="F888" s="112">
        <v>8.226E-2</v>
      </c>
      <c r="G888" s="112">
        <v>0.25557000000000002</v>
      </c>
      <c r="H888" s="112">
        <v>0.14019999999999999</v>
      </c>
      <c r="I888" s="112">
        <v>18.257840999999999</v>
      </c>
      <c r="J888" s="112">
        <v>2.4852970000000001</v>
      </c>
      <c r="K888" s="112">
        <v>38.426000000000002</v>
      </c>
      <c r="L888" s="112">
        <v>0</v>
      </c>
      <c r="M888" s="112">
        <v>0</v>
      </c>
      <c r="N888" s="112">
        <v>0</v>
      </c>
      <c r="O888" s="112">
        <v>0</v>
      </c>
      <c r="P888" s="112">
        <v>0</v>
      </c>
      <c r="Q888" s="112">
        <v>0</v>
      </c>
      <c r="R888" s="112">
        <v>0</v>
      </c>
      <c r="S888" s="112">
        <v>0</v>
      </c>
      <c r="T888" s="112">
        <v>0</v>
      </c>
      <c r="U888" s="112">
        <v>0</v>
      </c>
      <c r="V888" s="112">
        <v>0</v>
      </c>
      <c r="W888" s="112">
        <v>0</v>
      </c>
    </row>
    <row r="889" spans="1:23" hidden="1">
      <c r="A889" s="112" t="str">
        <v>6792.TW</v>
      </c>
      <c r="B889" s="112">
        <v>3.8</v>
      </c>
      <c r="C889" s="112">
        <v>0</v>
      </c>
      <c r="D889" s="112">
        <v>0</v>
      </c>
      <c r="E889" s="112">
        <v>0.11592</v>
      </c>
      <c r="F889" s="112">
        <v>5.3790003000000003E-2</v>
      </c>
      <c r="G889" s="112">
        <v>0.34620000000000001</v>
      </c>
      <c r="H889" s="112">
        <v>8.2710000000000006E-2</v>
      </c>
      <c r="I889" s="112">
        <v>21.447368999999998</v>
      </c>
      <c r="J889" s="112">
        <v>2.3841565</v>
      </c>
      <c r="K889" s="112">
        <v>29.390999999999998</v>
      </c>
      <c r="L889" s="112">
        <v>0</v>
      </c>
      <c r="M889" s="112">
        <v>0</v>
      </c>
      <c r="N889" s="112">
        <v>0</v>
      </c>
      <c r="O889" s="112">
        <v>0</v>
      </c>
      <c r="P889" s="112">
        <v>0</v>
      </c>
      <c r="Q889" s="112">
        <v>0</v>
      </c>
      <c r="R889" s="112">
        <v>0</v>
      </c>
      <c r="S889" s="112">
        <v>0</v>
      </c>
      <c r="T889" s="112">
        <v>0</v>
      </c>
      <c r="U889" s="112">
        <v>0</v>
      </c>
      <c r="V889" s="112">
        <v>0</v>
      </c>
      <c r="W889" s="112">
        <v>0</v>
      </c>
    </row>
    <row r="890" spans="1:23" hidden="1">
      <c r="A890" s="112" t="str">
        <v>6796.TW</v>
      </c>
      <c r="B890" s="112">
        <v>1.49</v>
      </c>
      <c r="C890" s="112">
        <v>0.39200000000000002</v>
      </c>
      <c r="D890" s="112">
        <v>0</v>
      </c>
      <c r="E890" s="112">
        <v>0.10281</v>
      </c>
      <c r="F890" s="112">
        <v>5.2659999999999998E-2</v>
      </c>
      <c r="G890" s="112">
        <v>0.57294999999999996</v>
      </c>
      <c r="H890" s="112">
        <v>0.19477</v>
      </c>
      <c r="I890" s="112">
        <v>54.093960000000003</v>
      </c>
      <c r="J890" s="112">
        <v>3.5173466000000002</v>
      </c>
      <c r="K890" s="112">
        <v>15.959</v>
      </c>
      <c r="L890" s="112">
        <v>0</v>
      </c>
      <c r="M890" s="112">
        <v>0</v>
      </c>
      <c r="N890" s="112">
        <v>0</v>
      </c>
      <c r="O890" s="112">
        <v>0</v>
      </c>
      <c r="P890" s="112">
        <v>0</v>
      </c>
      <c r="Q890" s="112">
        <v>0</v>
      </c>
      <c r="R890" s="112">
        <v>0</v>
      </c>
      <c r="S890" s="112">
        <v>0</v>
      </c>
      <c r="T890" s="112">
        <v>0</v>
      </c>
      <c r="U890" s="112">
        <v>0</v>
      </c>
      <c r="V890" s="112">
        <v>0</v>
      </c>
      <c r="W890" s="112">
        <v>0</v>
      </c>
    </row>
    <row r="891" spans="1:23" hidden="1">
      <c r="A891" s="112" t="str">
        <v>6799.TW</v>
      </c>
      <c r="B891" s="112">
        <v>5.21</v>
      </c>
      <c r="C891" s="112">
        <v>1.2370000000000001</v>
      </c>
      <c r="D891" s="112">
        <v>24.555734999999999</v>
      </c>
      <c r="E891" s="112">
        <v>0.17541999999999999</v>
      </c>
      <c r="F891" s="112">
        <v>9.7229995E-2</v>
      </c>
      <c r="G891" s="112">
        <v>0.45582</v>
      </c>
      <c r="H891" s="112">
        <v>0.1449</v>
      </c>
      <c r="I891" s="112">
        <v>29.174664</v>
      </c>
      <c r="J891" s="112">
        <v>4.7946499999999999</v>
      </c>
      <c r="K891" s="112">
        <v>25.349</v>
      </c>
      <c r="L891" s="112">
        <v>0</v>
      </c>
      <c r="M891" s="112">
        <v>0</v>
      </c>
      <c r="N891" s="112">
        <v>0</v>
      </c>
      <c r="O891" s="112">
        <v>0</v>
      </c>
      <c r="P891" s="112">
        <v>0</v>
      </c>
      <c r="Q891" s="112">
        <v>0</v>
      </c>
      <c r="R891" s="112">
        <v>0</v>
      </c>
      <c r="S891" s="112">
        <v>0</v>
      </c>
      <c r="T891" s="112">
        <v>0</v>
      </c>
      <c r="U891" s="112">
        <v>0</v>
      </c>
      <c r="V891" s="112">
        <v>0</v>
      </c>
      <c r="W891" s="112">
        <v>0</v>
      </c>
    </row>
    <row r="892" spans="1:23" hidden="1">
      <c r="A892" s="112" t="str">
        <v>6805.TW</v>
      </c>
      <c r="B892" s="112">
        <v>0</v>
      </c>
      <c r="C892" s="112">
        <v>0.4</v>
      </c>
      <c r="D892" s="112">
        <v>18.382352999999998</v>
      </c>
      <c r="E892" s="112">
        <v>0.17988999999999999</v>
      </c>
      <c r="F892" s="112">
        <v>7.5229994999999994E-2</v>
      </c>
      <c r="G892" s="112">
        <v>0.23349</v>
      </c>
      <c r="H892" s="112">
        <v>0.17499999999999999</v>
      </c>
      <c r="I892" s="112">
        <v>0</v>
      </c>
      <c r="J892" s="112">
        <v>0</v>
      </c>
      <c r="K892" s="112">
        <v>91.537999999999997</v>
      </c>
      <c r="L892" s="112">
        <v>0</v>
      </c>
      <c r="M892" s="112">
        <v>0</v>
      </c>
      <c r="N892" s="112">
        <v>0</v>
      </c>
      <c r="O892" s="112">
        <v>0</v>
      </c>
      <c r="P892" s="112">
        <v>0</v>
      </c>
      <c r="Q892" s="112">
        <v>0</v>
      </c>
      <c r="R892" s="112">
        <v>0</v>
      </c>
      <c r="S892" s="112">
        <v>0</v>
      </c>
      <c r="T892" s="112">
        <v>0</v>
      </c>
      <c r="U892" s="112">
        <v>0</v>
      </c>
      <c r="V892" s="112">
        <v>0</v>
      </c>
      <c r="W892" s="112">
        <v>0</v>
      </c>
    </row>
    <row r="893" spans="1:23" hidden="1">
      <c r="A893" s="112" t="str">
        <v>6806.TW</v>
      </c>
      <c r="B893" s="112">
        <v>3.1</v>
      </c>
      <c r="C893" s="112">
        <v>0</v>
      </c>
      <c r="D893" s="112">
        <v>16.415094</v>
      </c>
      <c r="E893" s="112">
        <v>5.5100000000000003E-2</v>
      </c>
      <c r="F893" s="112">
        <v>1.8769999999999998E-2</v>
      </c>
      <c r="G893" s="112">
        <v>0.10033</v>
      </c>
      <c r="H893" s="112">
        <v>2.5590000000000002E-2</v>
      </c>
      <c r="I893" s="112">
        <v>42.096775000000001</v>
      </c>
      <c r="J893" s="112">
        <v>2.3738925000000002</v>
      </c>
      <c r="K893" s="112">
        <v>56.19</v>
      </c>
      <c r="L893" s="112">
        <v>0</v>
      </c>
      <c r="M893" s="112">
        <v>0</v>
      </c>
      <c r="N893" s="112">
        <v>0</v>
      </c>
      <c r="O893" s="112">
        <v>0</v>
      </c>
      <c r="P893" s="112">
        <v>0</v>
      </c>
      <c r="Q893" s="112">
        <v>0</v>
      </c>
      <c r="R893" s="112">
        <v>0</v>
      </c>
      <c r="S893" s="112">
        <v>0</v>
      </c>
      <c r="T893" s="112">
        <v>0</v>
      </c>
      <c r="U893" s="112">
        <v>0</v>
      </c>
      <c r="V893" s="112">
        <v>0</v>
      </c>
      <c r="W893" s="112">
        <v>0</v>
      </c>
    </row>
    <row r="894" spans="1:23" hidden="1">
      <c r="A894" s="112" t="str">
        <v>6807.TW</v>
      </c>
      <c r="B894" s="112">
        <v>5.87</v>
      </c>
      <c r="C894" s="112">
        <v>0.41399999999999998</v>
      </c>
      <c r="D894" s="112">
        <v>0</v>
      </c>
      <c r="E894" s="112">
        <v>0.11654</v>
      </c>
      <c r="F894" s="112">
        <v>4.521E-2</v>
      </c>
      <c r="G894" s="112">
        <v>0.18339</v>
      </c>
      <c r="H894" s="112">
        <v>7.979E-2</v>
      </c>
      <c r="I894" s="112">
        <v>9.4889270000000003</v>
      </c>
      <c r="J894" s="112">
        <v>1.4287179999999999</v>
      </c>
      <c r="K894" s="112">
        <v>69.364999999999995</v>
      </c>
      <c r="L894" s="112">
        <v>0</v>
      </c>
      <c r="M894" s="112">
        <v>0</v>
      </c>
      <c r="N894" s="112">
        <v>0</v>
      </c>
      <c r="O894" s="112">
        <v>0</v>
      </c>
      <c r="P894" s="112">
        <v>0</v>
      </c>
      <c r="Q894" s="112">
        <v>0</v>
      </c>
      <c r="R894" s="112">
        <v>0</v>
      </c>
      <c r="S894" s="112">
        <v>0</v>
      </c>
      <c r="T894" s="112">
        <v>0</v>
      </c>
      <c r="U894" s="112">
        <v>0</v>
      </c>
      <c r="V894" s="112">
        <v>0</v>
      </c>
      <c r="W894" s="112">
        <v>0</v>
      </c>
    </row>
    <row r="895" spans="1:23" hidden="1">
      <c r="A895" s="112" t="str">
        <v>6830.TW</v>
      </c>
      <c r="B895" s="112">
        <v>4.59</v>
      </c>
      <c r="C895" s="112">
        <v>0</v>
      </c>
      <c r="D895" s="112">
        <v>16.370557999999999</v>
      </c>
      <c r="E895" s="112">
        <v>8.3330004999999999E-2</v>
      </c>
      <c r="F895" s="112">
        <v>4.5659999999999999E-2</v>
      </c>
      <c r="G895" s="112">
        <v>0.35403000000000001</v>
      </c>
      <c r="H895" s="112">
        <v>4.1220001999999999E-2</v>
      </c>
      <c r="I895" s="112">
        <v>28.104574</v>
      </c>
      <c r="J895" s="112">
        <v>2.4019214999999998</v>
      </c>
      <c r="K895" s="112">
        <v>40.509</v>
      </c>
      <c r="L895" s="112">
        <v>0</v>
      </c>
      <c r="M895" s="112">
        <v>0</v>
      </c>
      <c r="N895" s="112">
        <v>0</v>
      </c>
      <c r="O895" s="112">
        <v>0</v>
      </c>
      <c r="P895" s="112">
        <v>0</v>
      </c>
      <c r="Q895" s="112">
        <v>0</v>
      </c>
      <c r="R895" s="112">
        <v>0</v>
      </c>
      <c r="S895" s="112">
        <v>0</v>
      </c>
      <c r="T895" s="112">
        <v>0</v>
      </c>
      <c r="U895" s="112">
        <v>0</v>
      </c>
      <c r="V895" s="112">
        <v>0</v>
      </c>
      <c r="W895" s="112">
        <v>0</v>
      </c>
    </row>
    <row r="896" spans="1:23" hidden="1">
      <c r="A896" s="112" t="str">
        <v>6834.TW</v>
      </c>
      <c r="B896" s="112">
        <v>-0.64</v>
      </c>
      <c r="C896" s="112">
        <v>0</v>
      </c>
      <c r="D896" s="112">
        <v>0</v>
      </c>
      <c r="E896" s="112">
        <v>-3.7420000000000002E-2</v>
      </c>
      <c r="F896" s="112">
        <v>-4.0340000000000001E-2</v>
      </c>
      <c r="G896" s="112">
        <v>5.3429999999999998E-2</v>
      </c>
      <c r="H896" s="112">
        <v>-6.1179999999999998E-2</v>
      </c>
      <c r="I896" s="112">
        <v>0</v>
      </c>
      <c r="J896" s="112">
        <v>2.0312001999999998</v>
      </c>
      <c r="K896" s="112">
        <v>11.023</v>
      </c>
      <c r="L896" s="112">
        <v>0</v>
      </c>
      <c r="M896" s="112">
        <v>0</v>
      </c>
      <c r="N896" s="112">
        <v>0</v>
      </c>
      <c r="O896" s="112">
        <v>0</v>
      </c>
      <c r="P896" s="112">
        <v>0</v>
      </c>
      <c r="Q896" s="112">
        <v>0</v>
      </c>
      <c r="R896" s="112">
        <v>0</v>
      </c>
      <c r="S896" s="112">
        <v>0</v>
      </c>
      <c r="T896" s="112">
        <v>0</v>
      </c>
      <c r="U896" s="112">
        <v>0</v>
      </c>
      <c r="V896" s="112">
        <v>0</v>
      </c>
      <c r="W896" s="112">
        <v>0</v>
      </c>
    </row>
    <row r="897" spans="1:23" hidden="1">
      <c r="A897" s="112" t="str">
        <v>6835.TW</v>
      </c>
      <c r="B897" s="112">
        <v>3.95</v>
      </c>
      <c r="C897" s="112">
        <v>-0.246</v>
      </c>
      <c r="D897" s="112">
        <v>0</v>
      </c>
      <c r="E897" s="112">
        <v>0.14915999999999999</v>
      </c>
      <c r="F897" s="112">
        <v>5.7010001999999997E-2</v>
      </c>
      <c r="G897" s="112">
        <v>0.27071000000000001</v>
      </c>
      <c r="H897" s="112">
        <v>0.12767000000000001</v>
      </c>
      <c r="I897" s="112">
        <v>13.772152</v>
      </c>
      <c r="J897" s="112">
        <v>2.2112923000000002</v>
      </c>
      <c r="K897" s="112">
        <v>33.220999999999997</v>
      </c>
      <c r="L897" s="112">
        <v>0</v>
      </c>
      <c r="M897" s="112">
        <v>0</v>
      </c>
      <c r="N897" s="112">
        <v>0</v>
      </c>
      <c r="O897" s="112">
        <v>0</v>
      </c>
      <c r="P897" s="112">
        <v>0</v>
      </c>
      <c r="Q897" s="112">
        <v>0</v>
      </c>
      <c r="R897" s="112">
        <v>0</v>
      </c>
      <c r="S897" s="112">
        <v>0</v>
      </c>
      <c r="T897" s="112">
        <v>0</v>
      </c>
      <c r="U897" s="112">
        <v>0</v>
      </c>
      <c r="V897" s="112">
        <v>0</v>
      </c>
      <c r="W897" s="112">
        <v>0</v>
      </c>
    </row>
    <row r="898" spans="1:23" hidden="1">
      <c r="A898" s="112" t="str">
        <v>6861.TW</v>
      </c>
      <c r="B898" s="112">
        <v>2.56</v>
      </c>
      <c r="C898" s="112">
        <v>0.71499999999999997</v>
      </c>
      <c r="D898" s="112">
        <v>0</v>
      </c>
      <c r="E898" s="112">
        <v>0.11103</v>
      </c>
      <c r="F898" s="112">
        <v>9.1299999999999992E-3</v>
      </c>
      <c r="G898" s="112">
        <v>0.27361999999999997</v>
      </c>
      <c r="H898" s="112">
        <v>-3.4999999E-3</v>
      </c>
      <c r="I898" s="112">
        <v>28.476564</v>
      </c>
      <c r="J898" s="112">
        <v>2.2826903000000001</v>
      </c>
      <c r="K898" s="112">
        <v>47.170999999999999</v>
      </c>
      <c r="L898" s="112">
        <v>0</v>
      </c>
      <c r="M898" s="112">
        <v>0</v>
      </c>
      <c r="N898" s="112">
        <v>0</v>
      </c>
      <c r="O898" s="112">
        <v>0</v>
      </c>
      <c r="P898" s="112">
        <v>0</v>
      </c>
      <c r="Q898" s="112">
        <v>0</v>
      </c>
      <c r="R898" s="112">
        <v>0</v>
      </c>
      <c r="S898" s="112">
        <v>0</v>
      </c>
      <c r="T898" s="112">
        <v>0</v>
      </c>
      <c r="U898" s="112">
        <v>0</v>
      </c>
      <c r="V898" s="112">
        <v>0</v>
      </c>
      <c r="W898" s="112">
        <v>0</v>
      </c>
    </row>
    <row r="899" spans="1:23" hidden="1">
      <c r="A899" s="112" t="str">
        <v>6863.TW</v>
      </c>
      <c r="B899" s="112">
        <v>7.16</v>
      </c>
      <c r="C899" s="112">
        <v>0</v>
      </c>
      <c r="D899" s="112">
        <v>17.292645</v>
      </c>
      <c r="E899" s="112">
        <v>9.9820000000000006E-2</v>
      </c>
      <c r="F899" s="112">
        <v>4.7470002999999997E-2</v>
      </c>
      <c r="G899" s="112">
        <v>0.30909999999999999</v>
      </c>
      <c r="H899" s="112">
        <v>0.21666000999999999</v>
      </c>
      <c r="I899" s="112">
        <v>30.865922999999999</v>
      </c>
      <c r="J899" s="112">
        <v>2.9324346000000001</v>
      </c>
      <c r="K899" s="112">
        <v>40.351999999999997</v>
      </c>
      <c r="L899" s="112">
        <v>0</v>
      </c>
      <c r="M899" s="112">
        <v>0</v>
      </c>
      <c r="N899" s="112">
        <v>0</v>
      </c>
      <c r="O899" s="112">
        <v>0</v>
      </c>
      <c r="P899" s="112">
        <v>0</v>
      </c>
      <c r="Q899" s="112">
        <v>0</v>
      </c>
      <c r="R899" s="112">
        <v>0</v>
      </c>
      <c r="S899" s="112">
        <v>0</v>
      </c>
      <c r="T899" s="112">
        <v>0</v>
      </c>
      <c r="U899" s="112">
        <v>0</v>
      </c>
      <c r="V899" s="112">
        <v>0</v>
      </c>
      <c r="W899" s="112">
        <v>0</v>
      </c>
    </row>
    <row r="900" spans="1:23" hidden="1">
      <c r="A900" s="112" t="str">
        <v>6901.TW</v>
      </c>
      <c r="B900" s="112">
        <v>-5.07</v>
      </c>
      <c r="C900" s="112">
        <v>0</v>
      </c>
      <c r="D900" s="112">
        <v>0</v>
      </c>
      <c r="E900" s="112">
        <v>-0.21607000000000001</v>
      </c>
      <c r="F900" s="112">
        <v>-0.13397000000000001</v>
      </c>
      <c r="G900" s="112">
        <v>0</v>
      </c>
      <c r="H900" s="112">
        <v>0.84046995999999996</v>
      </c>
      <c r="I900" s="112">
        <v>0</v>
      </c>
      <c r="J900" s="112">
        <v>2.6232326000000001</v>
      </c>
      <c r="K900" s="112">
        <v>-3.1320000000000001</v>
      </c>
      <c r="L900" s="112">
        <v>0</v>
      </c>
      <c r="M900" s="112">
        <v>0</v>
      </c>
      <c r="N900" s="112">
        <v>0</v>
      </c>
      <c r="O900" s="112">
        <v>0</v>
      </c>
      <c r="P900" s="112">
        <v>0</v>
      </c>
      <c r="Q900" s="112">
        <v>0</v>
      </c>
      <c r="R900" s="112">
        <v>0</v>
      </c>
      <c r="S900" s="112">
        <v>0</v>
      </c>
      <c r="T900" s="112">
        <v>0</v>
      </c>
      <c r="U900" s="112">
        <v>0</v>
      </c>
      <c r="V900" s="112">
        <v>0</v>
      </c>
      <c r="W900" s="112">
        <v>0</v>
      </c>
    </row>
    <row r="901" spans="1:23" hidden="1">
      <c r="A901" s="112" t="str">
        <v>6906.TW</v>
      </c>
      <c r="B901" s="112">
        <v>0</v>
      </c>
      <c r="C901" s="112">
        <v>0</v>
      </c>
      <c r="D901" s="112">
        <v>0</v>
      </c>
      <c r="E901" s="112">
        <v>0.21214000999999999</v>
      </c>
      <c r="F901" s="112">
        <v>0.11276</v>
      </c>
      <c r="G901" s="112">
        <v>0.82184000000000001</v>
      </c>
      <c r="H901" s="112">
        <v>0.48618</v>
      </c>
      <c r="I901" s="112">
        <v>0</v>
      </c>
      <c r="J901" s="112">
        <v>0</v>
      </c>
      <c r="K901" s="112">
        <v>12.153</v>
      </c>
      <c r="L901" s="112">
        <v>0</v>
      </c>
      <c r="M901" s="112">
        <v>0</v>
      </c>
      <c r="N901" s="112">
        <v>0</v>
      </c>
      <c r="O901" s="112">
        <v>0</v>
      </c>
      <c r="P901" s="112">
        <v>0</v>
      </c>
      <c r="Q901" s="112">
        <v>0</v>
      </c>
      <c r="R901" s="112">
        <v>0</v>
      </c>
      <c r="S901" s="112">
        <v>0</v>
      </c>
      <c r="T901" s="112">
        <v>0</v>
      </c>
      <c r="U901" s="112">
        <v>0</v>
      </c>
      <c r="V901" s="112">
        <v>0</v>
      </c>
      <c r="W901" s="112">
        <v>0</v>
      </c>
    </row>
    <row r="902" spans="1:23" hidden="1">
      <c r="A902" s="112" t="str">
        <v>6914.TW</v>
      </c>
      <c r="B902" s="112">
        <v>0</v>
      </c>
      <c r="C902" s="112">
        <v>0</v>
      </c>
      <c r="D902" s="112">
        <v>0</v>
      </c>
      <c r="E902" s="112">
        <v>0.26277</v>
      </c>
      <c r="F902" s="112">
        <v>7.0910000000000001E-2</v>
      </c>
      <c r="G902" s="112">
        <v>0.24099001</v>
      </c>
      <c r="H902" s="112">
        <v>0.17183999999999999</v>
      </c>
      <c r="I902" s="112">
        <v>0</v>
      </c>
      <c r="J902" s="112">
        <v>0</v>
      </c>
      <c r="K902" s="112">
        <v>70.944000000000003</v>
      </c>
      <c r="L902" s="112">
        <v>0</v>
      </c>
      <c r="M902" s="112">
        <v>0</v>
      </c>
      <c r="N902" s="112">
        <v>0</v>
      </c>
      <c r="O902" s="112">
        <v>0</v>
      </c>
      <c r="P902" s="112">
        <v>0</v>
      </c>
      <c r="Q902" s="112">
        <v>0</v>
      </c>
      <c r="R902" s="112">
        <v>0</v>
      </c>
      <c r="S902" s="112">
        <v>0</v>
      </c>
      <c r="T902" s="112">
        <v>0</v>
      </c>
      <c r="U902" s="112">
        <v>0</v>
      </c>
      <c r="V902" s="112">
        <v>0</v>
      </c>
      <c r="W902" s="112">
        <v>0</v>
      </c>
    </row>
    <row r="903" spans="1:23" hidden="1">
      <c r="A903" s="112" t="str">
        <v>6916.TW</v>
      </c>
      <c r="B903" s="112">
        <v>0</v>
      </c>
      <c r="C903" s="112">
        <v>0</v>
      </c>
      <c r="D903" s="112">
        <v>0</v>
      </c>
      <c r="E903" s="112">
        <v>7.6409995999999994E-2</v>
      </c>
      <c r="F903" s="112">
        <v>3.3989999999999999E-2</v>
      </c>
      <c r="G903" s="112">
        <v>0.25864999999999999</v>
      </c>
      <c r="H903" s="112">
        <v>1.235E-2</v>
      </c>
      <c r="I903" s="112">
        <v>0</v>
      </c>
      <c r="J903" s="112">
        <v>0</v>
      </c>
      <c r="K903" s="112">
        <v>36.776000000000003</v>
      </c>
      <c r="L903" s="112">
        <v>0</v>
      </c>
      <c r="M903" s="112">
        <v>0</v>
      </c>
      <c r="N903" s="112">
        <v>0</v>
      </c>
      <c r="O903" s="112">
        <v>0</v>
      </c>
      <c r="P903" s="112">
        <v>0</v>
      </c>
      <c r="Q903" s="112">
        <v>0</v>
      </c>
      <c r="R903" s="112">
        <v>0</v>
      </c>
      <c r="S903" s="112">
        <v>0</v>
      </c>
      <c r="T903" s="112">
        <v>0</v>
      </c>
      <c r="U903" s="112">
        <v>0</v>
      </c>
      <c r="V903" s="112">
        <v>0</v>
      </c>
      <c r="W903" s="112">
        <v>0</v>
      </c>
    </row>
    <row r="904" spans="1:23" hidden="1">
      <c r="A904" s="112" t="str">
        <v>6928.TW</v>
      </c>
      <c r="B904" s="112">
        <v>0</v>
      </c>
      <c r="C904" s="112">
        <v>0</v>
      </c>
      <c r="D904" s="112">
        <v>0</v>
      </c>
      <c r="E904" s="112">
        <v>0</v>
      </c>
      <c r="F904" s="112">
        <v>0</v>
      </c>
      <c r="G904" s="112">
        <v>0.19683999999999999</v>
      </c>
      <c r="H904" s="112">
        <v>1.9480000000000001E-2</v>
      </c>
      <c r="I904" s="112">
        <v>0</v>
      </c>
      <c r="J904" s="112">
        <v>0</v>
      </c>
      <c r="K904" s="112">
        <v>51.779000000000003</v>
      </c>
      <c r="L904" s="112">
        <v>0</v>
      </c>
      <c r="M904" s="112">
        <v>0</v>
      </c>
      <c r="N904" s="112">
        <v>0</v>
      </c>
      <c r="O904" s="112">
        <v>0</v>
      </c>
      <c r="P904" s="112">
        <v>0</v>
      </c>
      <c r="Q904" s="112">
        <v>0</v>
      </c>
      <c r="R904" s="112">
        <v>0</v>
      </c>
      <c r="S904" s="112">
        <v>0</v>
      </c>
      <c r="T904" s="112">
        <v>0</v>
      </c>
      <c r="U904" s="112">
        <v>0</v>
      </c>
      <c r="V904" s="112">
        <v>0</v>
      </c>
      <c r="W904" s="112">
        <v>0</v>
      </c>
    </row>
    <row r="905" spans="1:23" hidden="1">
      <c r="A905" s="112" t="str">
        <v>6933.TW</v>
      </c>
      <c r="B905" s="112">
        <v>0</v>
      </c>
      <c r="C905" s="112">
        <v>0</v>
      </c>
      <c r="D905" s="112">
        <v>0</v>
      </c>
      <c r="E905" s="112">
        <v>0</v>
      </c>
      <c r="F905" s="112">
        <v>0</v>
      </c>
      <c r="G905" s="112">
        <v>0.16795999</v>
      </c>
      <c r="H905" s="112">
        <v>3.2719999999999999E-2</v>
      </c>
      <c r="I905" s="112">
        <v>0</v>
      </c>
      <c r="J905" s="112">
        <v>0</v>
      </c>
      <c r="K905" s="112">
        <v>170.55500000000001</v>
      </c>
      <c r="L905" s="112">
        <v>0</v>
      </c>
      <c r="M905" s="112">
        <v>0</v>
      </c>
      <c r="N905" s="112">
        <v>0</v>
      </c>
      <c r="O905" s="112">
        <v>0</v>
      </c>
      <c r="P905" s="112">
        <v>0</v>
      </c>
      <c r="Q905" s="112">
        <v>0</v>
      </c>
      <c r="R905" s="112">
        <v>0</v>
      </c>
      <c r="S905" s="112">
        <v>0</v>
      </c>
      <c r="T905" s="112">
        <v>0</v>
      </c>
      <c r="U905" s="112">
        <v>0</v>
      </c>
      <c r="V905" s="112">
        <v>0</v>
      </c>
      <c r="W905" s="112">
        <v>0</v>
      </c>
    </row>
    <row r="906" spans="1:23" hidden="1">
      <c r="A906" s="112" t="str">
        <v>6937.TW</v>
      </c>
      <c r="B906" s="112">
        <v>0</v>
      </c>
      <c r="C906" s="112">
        <v>0</v>
      </c>
      <c r="D906" s="112">
        <v>0</v>
      </c>
      <c r="E906" s="112">
        <v>0.14274999999999999</v>
      </c>
      <c r="F906" s="112">
        <v>0</v>
      </c>
      <c r="G906" s="112">
        <v>0.45250000000000001</v>
      </c>
      <c r="H906" s="112">
        <v>0.16558999999999999</v>
      </c>
      <c r="I906" s="112">
        <v>0</v>
      </c>
      <c r="J906" s="112">
        <v>0</v>
      </c>
      <c r="K906" s="112">
        <v>33.316000000000003</v>
      </c>
      <c r="L906" s="112">
        <v>0</v>
      </c>
      <c r="M906" s="112">
        <v>0</v>
      </c>
      <c r="N906" s="112">
        <v>0</v>
      </c>
      <c r="O906" s="112">
        <v>0</v>
      </c>
      <c r="P906" s="112">
        <v>0</v>
      </c>
      <c r="Q906" s="112">
        <v>0</v>
      </c>
      <c r="R906" s="112">
        <v>0</v>
      </c>
      <c r="S906" s="112">
        <v>0</v>
      </c>
      <c r="T906" s="112">
        <v>0</v>
      </c>
      <c r="U906" s="112">
        <v>0</v>
      </c>
      <c r="V906" s="112">
        <v>0</v>
      </c>
      <c r="W906" s="112">
        <v>0</v>
      </c>
    </row>
    <row r="907" spans="1:23" hidden="1">
      <c r="A907" s="112" t="str">
        <v>8011.TW</v>
      </c>
      <c r="B907" s="112">
        <v>0.1</v>
      </c>
      <c r="C907" s="112">
        <v>1.1299999999999999</v>
      </c>
      <c r="D907" s="112">
        <v>14.49367</v>
      </c>
      <c r="E907" s="112">
        <v>1.035E-2</v>
      </c>
      <c r="F907" s="112">
        <v>4.7000000000000002E-3</v>
      </c>
      <c r="G907" s="112">
        <v>0.15562001</v>
      </c>
      <c r="H907" s="112">
        <v>-1.729E-2</v>
      </c>
      <c r="I907" s="112">
        <v>229</v>
      </c>
      <c r="J907" s="112">
        <v>1.3153360000000001</v>
      </c>
      <c r="K907" s="112">
        <v>13.217000000000001</v>
      </c>
      <c r="L907" s="112">
        <v>0</v>
      </c>
      <c r="M907" s="112">
        <v>0</v>
      </c>
      <c r="N907" s="112">
        <v>0</v>
      </c>
      <c r="O907" s="112">
        <v>0</v>
      </c>
      <c r="P907" s="112">
        <v>0</v>
      </c>
      <c r="Q907" s="112">
        <v>0</v>
      </c>
      <c r="R907" s="112">
        <v>0</v>
      </c>
      <c r="S907" s="112">
        <v>0</v>
      </c>
      <c r="T907" s="112">
        <v>0</v>
      </c>
      <c r="U907" s="112">
        <v>0</v>
      </c>
      <c r="V907" s="112">
        <v>0</v>
      </c>
      <c r="W907" s="112">
        <v>0</v>
      </c>
    </row>
    <row r="908" spans="1:23" hidden="1">
      <c r="A908" s="112" t="str">
        <v>8016.TW</v>
      </c>
      <c r="B908" s="112">
        <v>14.88</v>
      </c>
      <c r="C908" s="112">
        <v>0.71799999999999997</v>
      </c>
      <c r="D908" s="112">
        <v>6.1669390000000002</v>
      </c>
      <c r="E908" s="112">
        <v>0.16461000000000001</v>
      </c>
      <c r="F908" s="112">
        <v>7.9149999999999998E-2</v>
      </c>
      <c r="G908" s="112">
        <v>0.34166999999999997</v>
      </c>
      <c r="H908" s="112">
        <v>0.15115000000000001</v>
      </c>
      <c r="I908" s="112">
        <v>17.775537</v>
      </c>
      <c r="J908" s="112">
        <v>2.8754374999999999</v>
      </c>
      <c r="K908" s="112">
        <v>139.523</v>
      </c>
      <c r="L908" s="112">
        <v>0</v>
      </c>
      <c r="M908" s="112">
        <v>0</v>
      </c>
      <c r="N908" s="112">
        <v>0</v>
      </c>
      <c r="O908" s="112">
        <v>0</v>
      </c>
      <c r="P908" s="112">
        <v>0</v>
      </c>
      <c r="Q908" s="112">
        <v>0</v>
      </c>
      <c r="R908" s="112">
        <v>0</v>
      </c>
      <c r="S908" s="112">
        <v>0</v>
      </c>
      <c r="T908" s="112">
        <v>0</v>
      </c>
      <c r="U908" s="112">
        <v>0</v>
      </c>
      <c r="V908" s="112">
        <v>0</v>
      </c>
      <c r="W908" s="112">
        <v>0</v>
      </c>
    </row>
    <row r="909" spans="1:23" hidden="1">
      <c r="A909" s="112" t="str">
        <v>8021.TW</v>
      </c>
      <c r="B909" s="112">
        <v>-0.21</v>
      </c>
      <c r="C909" s="112">
        <v>0</v>
      </c>
      <c r="D909" s="112">
        <v>18.579882000000001</v>
      </c>
      <c r="E909" s="112">
        <v>-7.8399999999999997E-3</v>
      </c>
      <c r="F909" s="112">
        <v>7.6899999999999998E-3</v>
      </c>
      <c r="G909" s="112">
        <v>0.22754999000000001</v>
      </c>
      <c r="H909" s="112">
        <v>1.959E-2</v>
      </c>
      <c r="I909" s="112">
        <v>0</v>
      </c>
      <c r="J909" s="112">
        <v>1.0177951999999999</v>
      </c>
      <c r="K909" s="112">
        <v>20.359000000000002</v>
      </c>
      <c r="L909" s="112">
        <v>0</v>
      </c>
      <c r="M909" s="112">
        <v>0</v>
      </c>
      <c r="N909" s="112">
        <v>0</v>
      </c>
      <c r="O909" s="112">
        <v>0</v>
      </c>
      <c r="P909" s="112">
        <v>0</v>
      </c>
      <c r="Q909" s="112">
        <v>0</v>
      </c>
      <c r="R909" s="112">
        <v>0</v>
      </c>
      <c r="S909" s="112">
        <v>0</v>
      </c>
      <c r="T909" s="112">
        <v>0</v>
      </c>
      <c r="U909" s="112">
        <v>0</v>
      </c>
      <c r="V909" s="112">
        <v>0</v>
      </c>
      <c r="W909" s="112">
        <v>0</v>
      </c>
    </row>
    <row r="910" spans="1:23" hidden="1">
      <c r="A910" s="112" t="str">
        <v>8028.TW</v>
      </c>
      <c r="B910" s="112">
        <v>2</v>
      </c>
      <c r="C910" s="112">
        <v>0</v>
      </c>
      <c r="D910" s="112">
        <v>32.657004999999998</v>
      </c>
      <c r="E910" s="112">
        <v>8.8889999999999997E-2</v>
      </c>
      <c r="F910" s="112">
        <v>1.4019999999999999E-2</v>
      </c>
      <c r="G910" s="112">
        <v>0.21582999999999999</v>
      </c>
      <c r="H910" s="112">
        <v>5.2470002000000002E-2</v>
      </c>
      <c r="I910" s="112">
        <v>33.799999999999997</v>
      </c>
      <c r="J910" s="112">
        <v>2.9586834999999998</v>
      </c>
      <c r="K910" s="112">
        <v>20.065000000000001</v>
      </c>
      <c r="L910" s="112">
        <v>0</v>
      </c>
      <c r="M910" s="112">
        <v>0</v>
      </c>
      <c r="N910" s="112">
        <v>0</v>
      </c>
      <c r="O910" s="112">
        <v>0</v>
      </c>
      <c r="P910" s="112">
        <v>0</v>
      </c>
      <c r="Q910" s="112">
        <v>0</v>
      </c>
      <c r="R910" s="112">
        <v>0</v>
      </c>
      <c r="S910" s="112">
        <v>0</v>
      </c>
      <c r="T910" s="112">
        <v>0</v>
      </c>
      <c r="U910" s="112">
        <v>0</v>
      </c>
      <c r="V910" s="112">
        <v>0</v>
      </c>
      <c r="W910" s="112">
        <v>0</v>
      </c>
    </row>
    <row r="911" spans="1:23" hidden="1">
      <c r="A911" s="112" t="str">
        <v>8033.TW</v>
      </c>
      <c r="B911" s="112">
        <v>0.09</v>
      </c>
      <c r="C911" s="112">
        <v>1.1220000000000001</v>
      </c>
      <c r="D911" s="112">
        <v>0</v>
      </c>
      <c r="E911" s="112">
        <v>-2.0029999999999999E-2</v>
      </c>
      <c r="F911" s="112">
        <v>-1.8360000000000001E-2</v>
      </c>
      <c r="G911" s="112">
        <v>0.39690999999999999</v>
      </c>
      <c r="H911" s="112">
        <v>-3.968E-2</v>
      </c>
      <c r="I911" s="112">
        <v>829.99994000000004</v>
      </c>
      <c r="J911" s="112">
        <v>8.9034560000000003</v>
      </c>
      <c r="K911" s="112">
        <v>7.0279999999999996</v>
      </c>
      <c r="L911" s="112">
        <v>0</v>
      </c>
      <c r="M911" s="112">
        <v>0</v>
      </c>
      <c r="N911" s="112">
        <v>0</v>
      </c>
      <c r="O911" s="112">
        <v>0</v>
      </c>
      <c r="P911" s="112">
        <v>0</v>
      </c>
      <c r="Q911" s="112">
        <v>0</v>
      </c>
      <c r="R911" s="112">
        <v>0</v>
      </c>
      <c r="S911" s="112">
        <v>0</v>
      </c>
      <c r="T911" s="112">
        <v>0</v>
      </c>
      <c r="U911" s="112">
        <v>0</v>
      </c>
      <c r="V911" s="112">
        <v>0</v>
      </c>
      <c r="W911" s="112">
        <v>0</v>
      </c>
    </row>
    <row r="912" spans="1:23" hidden="1">
      <c r="A912" s="112" t="str">
        <v>8039.TW</v>
      </c>
      <c r="B912" s="112">
        <v>2.4900000000000002</v>
      </c>
      <c r="C912" s="112">
        <v>0.441</v>
      </c>
      <c r="D912" s="112">
        <v>18.842106000000001</v>
      </c>
      <c r="E912" s="112">
        <v>6.9379999999999997E-2</v>
      </c>
      <c r="F912" s="112">
        <v>3.0450001000000001E-2</v>
      </c>
      <c r="G912" s="112">
        <v>0.23200999999999999</v>
      </c>
      <c r="H912" s="112">
        <v>4.7829999999999998E-2</v>
      </c>
      <c r="I912" s="112">
        <v>21.566265000000001</v>
      </c>
      <c r="J912" s="112">
        <v>1.405281</v>
      </c>
      <c r="K912" s="112">
        <v>41.704000000000001</v>
      </c>
      <c r="L912" s="112">
        <v>0</v>
      </c>
      <c r="M912" s="112">
        <v>0</v>
      </c>
      <c r="N912" s="112">
        <v>0</v>
      </c>
      <c r="O912" s="112">
        <v>0</v>
      </c>
      <c r="P912" s="112">
        <v>0</v>
      </c>
      <c r="Q912" s="112">
        <v>0</v>
      </c>
      <c r="R912" s="112">
        <v>0</v>
      </c>
      <c r="S912" s="112">
        <v>0</v>
      </c>
      <c r="T912" s="112">
        <v>0</v>
      </c>
      <c r="U912" s="112">
        <v>0</v>
      </c>
      <c r="V912" s="112">
        <v>0</v>
      </c>
      <c r="W912" s="112">
        <v>0</v>
      </c>
    </row>
    <row r="913" spans="1:23" hidden="1">
      <c r="A913" s="112" t="str">
        <v>8046.TW</v>
      </c>
      <c r="B913" s="112">
        <v>5.16</v>
      </c>
      <c r="C913" s="112">
        <v>1.52</v>
      </c>
      <c r="D913" s="112">
        <v>17.611158</v>
      </c>
      <c r="E913" s="112">
        <v>7.4679999999999996E-2</v>
      </c>
      <c r="F913" s="112">
        <v>1.915E-2</v>
      </c>
      <c r="G913" s="112">
        <v>0.11093</v>
      </c>
      <c r="H913" s="112">
        <v>-0.111820005</v>
      </c>
      <c r="I913" s="112">
        <v>39.147289999999998</v>
      </c>
      <c r="J913" s="112">
        <v>2.9065585</v>
      </c>
      <c r="K913" s="112">
        <v>56.908999999999999</v>
      </c>
      <c r="L913" s="112">
        <v>0</v>
      </c>
      <c r="M913" s="112">
        <v>0</v>
      </c>
      <c r="N913" s="112">
        <v>0</v>
      </c>
      <c r="O913" s="112">
        <v>0</v>
      </c>
      <c r="P913" s="112">
        <v>0</v>
      </c>
      <c r="Q913" s="112">
        <v>0</v>
      </c>
      <c r="R913" s="112">
        <v>0</v>
      </c>
      <c r="S913" s="112">
        <v>0</v>
      </c>
      <c r="T913" s="112">
        <v>0</v>
      </c>
      <c r="U913" s="112">
        <v>0</v>
      </c>
      <c r="V913" s="112">
        <v>0</v>
      </c>
      <c r="W913" s="112">
        <v>0</v>
      </c>
    </row>
    <row r="914" spans="1:23" hidden="1">
      <c r="A914" s="112" t="str">
        <v>8070.TW</v>
      </c>
      <c r="B914" s="112">
        <v>2.27</v>
      </c>
      <c r="C914" s="112">
        <v>0</v>
      </c>
      <c r="D914" s="112">
        <v>3.7105071999999999</v>
      </c>
      <c r="E914" s="112">
        <v>0.12787999999999999</v>
      </c>
      <c r="F914" s="112">
        <v>2.7709998E-2</v>
      </c>
      <c r="G914" s="112">
        <v>0.18451998999999999</v>
      </c>
      <c r="H914" s="112">
        <v>9.6390000000000003E-2</v>
      </c>
      <c r="I914" s="112">
        <v>22.246696</v>
      </c>
      <c r="J914" s="112">
        <v>2.0787024000000001</v>
      </c>
      <c r="K914" s="112">
        <v>24.442</v>
      </c>
      <c r="L914" s="112">
        <v>0</v>
      </c>
      <c r="M914" s="112">
        <v>0</v>
      </c>
      <c r="N914" s="112">
        <v>0</v>
      </c>
      <c r="O914" s="112">
        <v>0</v>
      </c>
      <c r="P914" s="112">
        <v>0</v>
      </c>
      <c r="Q914" s="112">
        <v>0</v>
      </c>
      <c r="R914" s="112">
        <v>0</v>
      </c>
      <c r="S914" s="112">
        <v>0</v>
      </c>
      <c r="T914" s="112">
        <v>0</v>
      </c>
      <c r="U914" s="112">
        <v>0</v>
      </c>
      <c r="V914" s="112">
        <v>0</v>
      </c>
      <c r="W914" s="112">
        <v>0</v>
      </c>
    </row>
    <row r="915" spans="1:23" hidden="1">
      <c r="A915" s="112" t="str">
        <v>8072.TW</v>
      </c>
      <c r="B915" s="112">
        <v>0.97</v>
      </c>
      <c r="C915" s="112">
        <v>0</v>
      </c>
      <c r="D915" s="112">
        <v>0</v>
      </c>
      <c r="E915" s="112">
        <v>3.8550000000000001E-2</v>
      </c>
      <c r="F915" s="112">
        <v>2.5799998999999998E-3</v>
      </c>
      <c r="G915" s="112">
        <v>0.17817</v>
      </c>
      <c r="H915" s="112">
        <v>2.2200000999999998E-3</v>
      </c>
      <c r="I915" s="112">
        <v>29.896906000000001</v>
      </c>
      <c r="J915" s="112">
        <v>1.0479149999999999</v>
      </c>
      <c r="K915" s="112">
        <v>14.153</v>
      </c>
      <c r="L915" s="112">
        <v>0</v>
      </c>
      <c r="M915" s="112">
        <v>0</v>
      </c>
      <c r="N915" s="112">
        <v>0</v>
      </c>
      <c r="O915" s="112">
        <v>0</v>
      </c>
      <c r="P915" s="112">
        <v>0</v>
      </c>
      <c r="Q915" s="112">
        <v>0</v>
      </c>
      <c r="R915" s="112">
        <v>0</v>
      </c>
      <c r="S915" s="112">
        <v>0</v>
      </c>
      <c r="T915" s="112">
        <v>0</v>
      </c>
      <c r="U915" s="112">
        <v>0</v>
      </c>
      <c r="V915" s="112">
        <v>0</v>
      </c>
      <c r="W915" s="112">
        <v>0</v>
      </c>
    </row>
    <row r="916" spans="1:23" hidden="1">
      <c r="A916" s="112" t="str">
        <v>8081.TW</v>
      </c>
      <c r="B916" s="112">
        <v>18.75</v>
      </c>
      <c r="C916" s="112">
        <v>0.63200000000000001</v>
      </c>
      <c r="D916" s="112">
        <v>16.59751</v>
      </c>
      <c r="E916" s="112">
        <v>0.18995000000000001</v>
      </c>
      <c r="F916" s="112">
        <v>0.10094</v>
      </c>
      <c r="G916" s="112">
        <v>0.40422999999999998</v>
      </c>
      <c r="H916" s="112">
        <v>0.21027999999999999</v>
      </c>
      <c r="I916" s="112">
        <v>17.066668</v>
      </c>
      <c r="J916" s="112">
        <v>3.7649271</v>
      </c>
      <c r="K916" s="112">
        <v>92.278000000000006</v>
      </c>
      <c r="L916" s="112">
        <v>0</v>
      </c>
      <c r="M916" s="112">
        <v>0</v>
      </c>
      <c r="N916" s="112">
        <v>0</v>
      </c>
      <c r="O916" s="112">
        <v>0</v>
      </c>
      <c r="P916" s="112">
        <v>0</v>
      </c>
      <c r="Q916" s="112">
        <v>0</v>
      </c>
      <c r="R916" s="112">
        <v>0</v>
      </c>
      <c r="S916" s="112">
        <v>0</v>
      </c>
      <c r="T916" s="112">
        <v>0</v>
      </c>
      <c r="U916" s="112">
        <v>0</v>
      </c>
      <c r="V916" s="112">
        <v>0</v>
      </c>
      <c r="W916" s="112">
        <v>0</v>
      </c>
    </row>
    <row r="917" spans="1:23" hidden="1">
      <c r="A917" s="112" t="str">
        <v>8101.TW</v>
      </c>
      <c r="B917" s="112">
        <v>-2.61</v>
      </c>
      <c r="C917" s="112">
        <v>0.90500000000000003</v>
      </c>
      <c r="D917" s="112">
        <v>3.5106381999999998</v>
      </c>
      <c r="E917" s="112">
        <v>-1.0420100000000001</v>
      </c>
      <c r="F917" s="112">
        <v>-0.16788</v>
      </c>
      <c r="G917" s="112">
        <v>6.5700000000000003E-3</v>
      </c>
      <c r="H917" s="112">
        <v>-0.59784999999999999</v>
      </c>
      <c r="I917" s="112">
        <v>0</v>
      </c>
      <c r="J917" s="112">
        <v>2.6484749999999999</v>
      </c>
      <c r="K917" s="112">
        <v>2.306</v>
      </c>
      <c r="L917" s="112">
        <v>0</v>
      </c>
      <c r="M917" s="112">
        <v>0</v>
      </c>
      <c r="N917" s="112">
        <v>0</v>
      </c>
      <c r="O917" s="112">
        <v>0</v>
      </c>
      <c r="P917" s="112">
        <v>0</v>
      </c>
      <c r="Q917" s="112">
        <v>0</v>
      </c>
      <c r="R917" s="112">
        <v>0</v>
      </c>
      <c r="S917" s="112">
        <v>0</v>
      </c>
      <c r="T917" s="112">
        <v>0</v>
      </c>
      <c r="U917" s="112">
        <v>0</v>
      </c>
      <c r="V917" s="112">
        <v>0</v>
      </c>
      <c r="W917" s="112">
        <v>0</v>
      </c>
    </row>
    <row r="918" spans="1:23" hidden="1">
      <c r="A918" s="112" t="str">
        <v>8103.TW</v>
      </c>
      <c r="B918" s="112">
        <v>3.05</v>
      </c>
      <c r="C918" s="112">
        <v>0.98399999999999999</v>
      </c>
      <c r="D918" s="112">
        <v>9.4879519999999999</v>
      </c>
      <c r="E918" s="112">
        <v>7.0059999999999997E-2</v>
      </c>
      <c r="F918" s="112">
        <v>3.6609999999999997E-2</v>
      </c>
      <c r="G918" s="112">
        <v>0.34077000000000002</v>
      </c>
      <c r="H918" s="112">
        <v>0.104399994</v>
      </c>
      <c r="I918" s="112">
        <v>15.491803000000001</v>
      </c>
      <c r="J918" s="112">
        <v>1.2130936000000001</v>
      </c>
      <c r="K918" s="112">
        <v>37.472999999999999</v>
      </c>
      <c r="L918" s="112">
        <v>0</v>
      </c>
      <c r="M918" s="112">
        <v>0</v>
      </c>
      <c r="N918" s="112">
        <v>0</v>
      </c>
      <c r="O918" s="112">
        <v>0</v>
      </c>
      <c r="P918" s="112">
        <v>0</v>
      </c>
      <c r="Q918" s="112">
        <v>0</v>
      </c>
      <c r="R918" s="112">
        <v>0</v>
      </c>
      <c r="S918" s="112">
        <v>0</v>
      </c>
      <c r="T918" s="112">
        <v>0</v>
      </c>
      <c r="U918" s="112">
        <v>0</v>
      </c>
      <c r="V918" s="112">
        <v>0</v>
      </c>
      <c r="W918" s="112">
        <v>0</v>
      </c>
    </row>
    <row r="919" spans="1:23" hidden="1">
      <c r="A919" s="112" t="str">
        <v>8104.TW</v>
      </c>
      <c r="B919" s="112">
        <v>-3.13</v>
      </c>
      <c r="C919" s="112">
        <v>1.113</v>
      </c>
      <c r="D919" s="112">
        <v>44.629629999999999</v>
      </c>
      <c r="E919" s="112">
        <v>-9.1300000000000006E-2</v>
      </c>
      <c r="F919" s="112">
        <v>-7.3400004999999999E-3</v>
      </c>
      <c r="G919" s="112">
        <v>0.11783</v>
      </c>
      <c r="H919" s="112">
        <v>-4.2079999999999999E-2</v>
      </c>
      <c r="I919" s="112">
        <v>0</v>
      </c>
      <c r="J919" s="112">
        <v>1.4223882999999999</v>
      </c>
      <c r="K919" s="112">
        <v>36.417000000000002</v>
      </c>
      <c r="L919" s="112">
        <v>0</v>
      </c>
      <c r="M919" s="112">
        <v>0</v>
      </c>
      <c r="N919" s="112">
        <v>0</v>
      </c>
      <c r="O919" s="112">
        <v>0</v>
      </c>
      <c r="P919" s="112">
        <v>0</v>
      </c>
      <c r="Q919" s="112">
        <v>0</v>
      </c>
      <c r="R919" s="112">
        <v>0</v>
      </c>
      <c r="S919" s="112">
        <v>0</v>
      </c>
      <c r="T919" s="112">
        <v>0</v>
      </c>
      <c r="U919" s="112">
        <v>0</v>
      </c>
      <c r="V919" s="112">
        <v>0</v>
      </c>
      <c r="W919" s="112">
        <v>0</v>
      </c>
    </row>
    <row r="920" spans="1:23" hidden="1">
      <c r="A920" s="112" t="str">
        <v>8105.TW</v>
      </c>
      <c r="B920" s="112">
        <v>0.56000000000000005</v>
      </c>
      <c r="C920" s="112">
        <v>0</v>
      </c>
      <c r="D920" s="112">
        <v>23.947368999999998</v>
      </c>
      <c r="E920" s="112">
        <v>3.1530000000000002E-2</v>
      </c>
      <c r="F920" s="112">
        <v>4.5000002000000002E-4</v>
      </c>
      <c r="G920" s="112">
        <v>8.2919999999999994E-2</v>
      </c>
      <c r="H920" s="112">
        <v>-3.3869999999999997E-2</v>
      </c>
      <c r="I920" s="112">
        <v>24.375</v>
      </c>
      <c r="J920" s="112">
        <v>0.75535386999999998</v>
      </c>
      <c r="K920" s="112">
        <v>19.826000000000001</v>
      </c>
      <c r="L920" s="112">
        <v>0</v>
      </c>
      <c r="M920" s="112">
        <v>0</v>
      </c>
      <c r="N920" s="112">
        <v>0</v>
      </c>
      <c r="O920" s="112">
        <v>0</v>
      </c>
      <c r="P920" s="112">
        <v>0</v>
      </c>
      <c r="Q920" s="112">
        <v>0</v>
      </c>
      <c r="R920" s="112">
        <v>0</v>
      </c>
      <c r="S920" s="112">
        <v>0</v>
      </c>
      <c r="T920" s="112">
        <v>0</v>
      </c>
      <c r="U920" s="112">
        <v>0</v>
      </c>
      <c r="V920" s="112">
        <v>0</v>
      </c>
      <c r="W920" s="112">
        <v>0</v>
      </c>
    </row>
    <row r="921" spans="1:23" hidden="1">
      <c r="A921" s="112" t="str">
        <v>8110.TW</v>
      </c>
      <c r="B921" s="112">
        <v>0.22</v>
      </c>
      <c r="C921" s="112">
        <v>1.002</v>
      </c>
      <c r="D921" s="112">
        <v>0</v>
      </c>
      <c r="E921" s="112">
        <v>-1.0800000000000001E-2</v>
      </c>
      <c r="F921" s="112">
        <v>-8.6900004999999995E-3</v>
      </c>
      <c r="G921" s="112">
        <v>1.8149999999999999E-2</v>
      </c>
      <c r="H921" s="112">
        <v>3.3660000000000002E-2</v>
      </c>
      <c r="I921" s="112">
        <v>90.454543999999999</v>
      </c>
      <c r="J921" s="112">
        <v>0.97429619999999995</v>
      </c>
      <c r="K921" s="112">
        <v>14.099</v>
      </c>
      <c r="L921" s="112">
        <v>0</v>
      </c>
      <c r="M921" s="112">
        <v>0</v>
      </c>
      <c r="N921" s="112">
        <v>0</v>
      </c>
      <c r="O921" s="112">
        <v>0</v>
      </c>
      <c r="P921" s="112">
        <v>0</v>
      </c>
      <c r="Q921" s="112">
        <v>0</v>
      </c>
      <c r="R921" s="112">
        <v>0</v>
      </c>
      <c r="S921" s="112">
        <v>0</v>
      </c>
      <c r="T921" s="112">
        <v>0</v>
      </c>
      <c r="U921" s="112">
        <v>0</v>
      </c>
      <c r="V921" s="112">
        <v>0</v>
      </c>
      <c r="W921" s="112">
        <v>0</v>
      </c>
    </row>
    <row r="922" spans="1:23" hidden="1">
      <c r="A922" s="112" t="str">
        <v>8112.TW</v>
      </c>
      <c r="B922" s="112">
        <v>5.03</v>
      </c>
      <c r="C922" s="112">
        <v>0</v>
      </c>
      <c r="D922" s="112">
        <v>15.957445999999999</v>
      </c>
      <c r="E922" s="112">
        <v>0.18421000000000001</v>
      </c>
      <c r="F922" s="112">
        <v>5.9889999999999999E-2</v>
      </c>
      <c r="G922" s="112">
        <v>4.0829999999999998E-2</v>
      </c>
      <c r="H922" s="112">
        <v>2.2969997999999998E-2</v>
      </c>
      <c r="I922" s="112">
        <v>16.401589999999999</v>
      </c>
      <c r="J922" s="112">
        <v>2.9669854999999998</v>
      </c>
      <c r="K922" s="112">
        <v>405.45699999999999</v>
      </c>
      <c r="L922" s="112">
        <v>0</v>
      </c>
      <c r="M922" s="112">
        <v>0</v>
      </c>
      <c r="N922" s="112">
        <v>0</v>
      </c>
      <c r="O922" s="112">
        <v>0</v>
      </c>
      <c r="P922" s="112">
        <v>0</v>
      </c>
      <c r="Q922" s="112">
        <v>0</v>
      </c>
      <c r="R922" s="112">
        <v>0</v>
      </c>
      <c r="S922" s="112">
        <v>0</v>
      </c>
      <c r="T922" s="112">
        <v>0</v>
      </c>
      <c r="U922" s="112">
        <v>0</v>
      </c>
      <c r="V922" s="112">
        <v>0</v>
      </c>
      <c r="W922" s="112">
        <v>0</v>
      </c>
    </row>
    <row r="923" spans="1:23" hidden="1">
      <c r="A923" s="112" t="str">
        <v>8114.TW</v>
      </c>
      <c r="B923" s="112">
        <v>5.54</v>
      </c>
      <c r="C923" s="112">
        <v>0.60799999999999998</v>
      </c>
      <c r="D923" s="112">
        <v>13.058942999999999</v>
      </c>
      <c r="E923" s="112">
        <v>0.11505</v>
      </c>
      <c r="F923" s="112">
        <v>4.6329996999999998E-2</v>
      </c>
      <c r="G923" s="112">
        <v>0.38112997999999998</v>
      </c>
      <c r="H923" s="112">
        <v>7.4209999999999998E-2</v>
      </c>
      <c r="I923" s="112">
        <v>23.194946000000002</v>
      </c>
      <c r="J923" s="112">
        <v>2.6860928999999998</v>
      </c>
      <c r="K923" s="112">
        <v>130.57300000000001</v>
      </c>
      <c r="L923" s="112">
        <v>0</v>
      </c>
      <c r="M923" s="112">
        <v>0</v>
      </c>
      <c r="N923" s="112">
        <v>0</v>
      </c>
      <c r="O923" s="112">
        <v>0</v>
      </c>
      <c r="P923" s="112">
        <v>0</v>
      </c>
      <c r="Q923" s="112">
        <v>0</v>
      </c>
      <c r="R923" s="112">
        <v>0</v>
      </c>
      <c r="S923" s="112">
        <v>0</v>
      </c>
      <c r="T923" s="112">
        <v>0</v>
      </c>
      <c r="U923" s="112">
        <v>0</v>
      </c>
      <c r="V923" s="112">
        <v>0</v>
      </c>
      <c r="W923" s="112">
        <v>0</v>
      </c>
    </row>
    <row r="924" spans="1:23" hidden="1">
      <c r="A924" s="112" t="str">
        <v>8131.TW</v>
      </c>
      <c r="B924" s="112">
        <v>1.47</v>
      </c>
      <c r="C924" s="112">
        <v>0.36299999999999999</v>
      </c>
      <c r="D924" s="112">
        <v>0</v>
      </c>
      <c r="E924" s="112">
        <v>4.3249999999999997E-2</v>
      </c>
      <c r="F924" s="112">
        <v>1.5039999E-2</v>
      </c>
      <c r="G924" s="112">
        <v>7.8829999999999997E-2</v>
      </c>
      <c r="H924" s="112">
        <v>3.2210000000000003E-2</v>
      </c>
      <c r="I924" s="112">
        <v>26.632653999999999</v>
      </c>
      <c r="J924" s="112">
        <v>1.4662921</v>
      </c>
      <c r="K924" s="112">
        <v>17.295999999999999</v>
      </c>
      <c r="L924" s="112">
        <v>0</v>
      </c>
      <c r="M924" s="112">
        <v>0</v>
      </c>
      <c r="N924" s="112">
        <v>0</v>
      </c>
      <c r="O924" s="112">
        <v>0</v>
      </c>
      <c r="P924" s="112">
        <v>0</v>
      </c>
      <c r="Q924" s="112">
        <v>0</v>
      </c>
      <c r="R924" s="112">
        <v>0</v>
      </c>
      <c r="S924" s="112">
        <v>0</v>
      </c>
      <c r="T924" s="112">
        <v>0</v>
      </c>
      <c r="U924" s="112">
        <v>0</v>
      </c>
      <c r="V924" s="112">
        <v>0</v>
      </c>
      <c r="W924" s="112">
        <v>0</v>
      </c>
    </row>
    <row r="925" spans="1:23" hidden="1">
      <c r="A925" s="112" t="str">
        <v>8150.TW</v>
      </c>
      <c r="B925" s="112">
        <v>2.68</v>
      </c>
      <c r="C925" s="112">
        <v>0.53800000000000003</v>
      </c>
      <c r="D925" s="112">
        <v>8.5388990000000007</v>
      </c>
      <c r="E925" s="112">
        <v>8.4599999999999995E-2</v>
      </c>
      <c r="F925" s="112">
        <v>2.8320000000000001E-2</v>
      </c>
      <c r="G925" s="112">
        <v>0.16916001</v>
      </c>
      <c r="H925" s="112">
        <v>6.4569995000000005E-2</v>
      </c>
      <c r="I925" s="112">
        <v>16.791043999999999</v>
      </c>
      <c r="J925" s="112">
        <v>1.2943681</v>
      </c>
      <c r="K925" s="112">
        <v>30.484999999999999</v>
      </c>
      <c r="L925" s="112">
        <v>0</v>
      </c>
      <c r="M925" s="112">
        <v>0</v>
      </c>
      <c r="N925" s="112">
        <v>0</v>
      </c>
      <c r="O925" s="112">
        <v>0</v>
      </c>
      <c r="P925" s="112">
        <v>0</v>
      </c>
      <c r="Q925" s="112">
        <v>0</v>
      </c>
      <c r="R925" s="112">
        <v>0</v>
      </c>
      <c r="S925" s="112">
        <v>0</v>
      </c>
      <c r="T925" s="112">
        <v>0</v>
      </c>
      <c r="U925" s="112">
        <v>0</v>
      </c>
      <c r="V925" s="112">
        <v>0</v>
      </c>
      <c r="W925" s="112">
        <v>0</v>
      </c>
    </row>
    <row r="926" spans="1:23" hidden="1">
      <c r="A926" s="112" t="str">
        <v>8163.TW</v>
      </c>
      <c r="B926" s="112">
        <v>5.82</v>
      </c>
      <c r="C926" s="112">
        <v>0.75700000000000001</v>
      </c>
      <c r="D926" s="112">
        <v>17.435898000000002</v>
      </c>
      <c r="E926" s="112">
        <v>0.13074</v>
      </c>
      <c r="F926" s="112">
        <v>1.949E-2</v>
      </c>
      <c r="G926" s="112">
        <v>0.18031</v>
      </c>
      <c r="H926" s="112">
        <v>4.0770000000000001E-2</v>
      </c>
      <c r="I926" s="112">
        <v>11.683847999999999</v>
      </c>
      <c r="J926" s="112">
        <v>1.6621853</v>
      </c>
      <c r="K926" s="112">
        <v>89.281999999999996</v>
      </c>
      <c r="L926" s="112">
        <v>0</v>
      </c>
      <c r="M926" s="112">
        <v>0</v>
      </c>
      <c r="N926" s="112">
        <v>0</v>
      </c>
      <c r="O926" s="112">
        <v>0</v>
      </c>
      <c r="P926" s="112">
        <v>0</v>
      </c>
      <c r="Q926" s="112">
        <v>0</v>
      </c>
      <c r="R926" s="112">
        <v>0</v>
      </c>
      <c r="S926" s="112">
        <v>0</v>
      </c>
      <c r="T926" s="112">
        <v>0</v>
      </c>
      <c r="U926" s="112">
        <v>0</v>
      </c>
      <c r="V926" s="112">
        <v>0</v>
      </c>
      <c r="W926" s="112">
        <v>0</v>
      </c>
    </row>
    <row r="927" spans="1:23" hidden="1">
      <c r="A927" s="112" t="str">
        <v>8201.TW</v>
      </c>
      <c r="B927" s="112">
        <v>-1.1100000000000001</v>
      </c>
      <c r="C927" s="112">
        <v>0.94399999999999995</v>
      </c>
      <c r="D927" s="112">
        <v>0</v>
      </c>
      <c r="E927" s="112">
        <v>-0.12795999999999999</v>
      </c>
      <c r="F927" s="112">
        <v>-7.1580000000000005E-2</v>
      </c>
      <c r="G927" s="112">
        <v>0.15281998999999999</v>
      </c>
      <c r="H927" s="112">
        <v>-0.24562</v>
      </c>
      <c r="I927" s="112">
        <v>0</v>
      </c>
      <c r="J927" s="112">
        <v>2.2307969999999999</v>
      </c>
      <c r="K927" s="112">
        <v>8.2769999999999992</v>
      </c>
      <c r="L927" s="112">
        <v>0</v>
      </c>
      <c r="M927" s="112">
        <v>0</v>
      </c>
      <c r="N927" s="112">
        <v>0</v>
      </c>
      <c r="O927" s="112">
        <v>0</v>
      </c>
      <c r="P927" s="112">
        <v>0</v>
      </c>
      <c r="Q927" s="112">
        <v>0</v>
      </c>
      <c r="R927" s="112">
        <v>0</v>
      </c>
      <c r="S927" s="112">
        <v>0</v>
      </c>
      <c r="T927" s="112">
        <v>0</v>
      </c>
      <c r="U927" s="112">
        <v>0</v>
      </c>
      <c r="V927" s="112">
        <v>0</v>
      </c>
      <c r="W927" s="112">
        <v>0</v>
      </c>
    </row>
    <row r="928" spans="1:23" hidden="1">
      <c r="A928" s="112" t="str">
        <v>8210.TW</v>
      </c>
      <c r="B928" s="112">
        <v>11.7</v>
      </c>
      <c r="C928" s="112">
        <v>0.65400000000000003</v>
      </c>
      <c r="D928" s="112">
        <v>19.269005</v>
      </c>
      <c r="E928" s="112">
        <v>0.21057000000000001</v>
      </c>
      <c r="F928" s="112">
        <v>6.9389999999999993E-2</v>
      </c>
      <c r="G928" s="112">
        <v>0.22884001000000001</v>
      </c>
      <c r="H928" s="112">
        <v>0.16732</v>
      </c>
      <c r="I928" s="112">
        <v>28.162393999999999</v>
      </c>
      <c r="J928" s="112">
        <v>7.1893000000000002</v>
      </c>
      <c r="K928" s="112">
        <v>93.542000000000002</v>
      </c>
      <c r="L928" s="112">
        <v>0</v>
      </c>
      <c r="M928" s="112">
        <v>0</v>
      </c>
      <c r="N928" s="112">
        <v>0</v>
      </c>
      <c r="O928" s="112">
        <v>0</v>
      </c>
      <c r="P928" s="112">
        <v>0</v>
      </c>
      <c r="Q928" s="112">
        <v>0</v>
      </c>
      <c r="R928" s="112">
        <v>0</v>
      </c>
      <c r="S928" s="112">
        <v>0</v>
      </c>
      <c r="T928" s="112">
        <v>0</v>
      </c>
      <c r="U928" s="112">
        <v>0</v>
      </c>
      <c r="V928" s="112">
        <v>0</v>
      </c>
      <c r="W928" s="112">
        <v>0</v>
      </c>
    </row>
    <row r="929" spans="1:23" hidden="1">
      <c r="A929" s="112" t="str">
        <v>8213.TW</v>
      </c>
      <c r="B929" s="112">
        <v>3.78</v>
      </c>
      <c r="C929" s="112">
        <v>0.72</v>
      </c>
      <c r="D929" s="112">
        <v>9.7087380000000003</v>
      </c>
      <c r="E929" s="112">
        <v>7.3719999999999994E-2</v>
      </c>
      <c r="F929" s="112">
        <v>3.4979999999999997E-2</v>
      </c>
      <c r="G929" s="112">
        <v>0.15137999999999999</v>
      </c>
      <c r="H929" s="112">
        <v>0.1065</v>
      </c>
      <c r="I929" s="112">
        <v>10.58201</v>
      </c>
      <c r="J929" s="112">
        <v>0.73599769999999998</v>
      </c>
      <c r="K929" s="112">
        <v>69.804000000000002</v>
      </c>
      <c r="L929" s="112">
        <v>0</v>
      </c>
      <c r="M929" s="112">
        <v>0</v>
      </c>
      <c r="N929" s="112">
        <v>0</v>
      </c>
      <c r="O929" s="112">
        <v>0</v>
      </c>
      <c r="P929" s="112">
        <v>0</v>
      </c>
      <c r="Q929" s="112">
        <v>0</v>
      </c>
      <c r="R929" s="112">
        <v>0</v>
      </c>
      <c r="S929" s="112">
        <v>0</v>
      </c>
      <c r="T929" s="112">
        <v>0</v>
      </c>
      <c r="U929" s="112">
        <v>0</v>
      </c>
      <c r="V929" s="112">
        <v>0</v>
      </c>
      <c r="W929" s="112">
        <v>0</v>
      </c>
    </row>
    <row r="930" spans="1:23" hidden="1">
      <c r="A930" s="112" t="str">
        <v>8215.TW</v>
      </c>
      <c r="B930" s="112">
        <v>1.24</v>
      </c>
      <c r="C930" s="112">
        <v>0</v>
      </c>
      <c r="D930" s="112">
        <v>11.161616</v>
      </c>
      <c r="E930" s="112">
        <v>5.6090000000000001E-2</v>
      </c>
      <c r="F930" s="112">
        <v>1.7090000000000001E-2</v>
      </c>
      <c r="G930" s="112">
        <v>0.18462998999999999</v>
      </c>
      <c r="H930" s="112">
        <v>2.112E-2</v>
      </c>
      <c r="I930" s="112">
        <v>26.733871000000001</v>
      </c>
      <c r="J930" s="112">
        <v>1.9906324</v>
      </c>
      <c r="K930" s="112">
        <v>54.247</v>
      </c>
      <c r="L930" s="112">
        <v>0</v>
      </c>
      <c r="M930" s="112">
        <v>0</v>
      </c>
      <c r="N930" s="112">
        <v>0</v>
      </c>
      <c r="O930" s="112">
        <v>0</v>
      </c>
      <c r="P930" s="112">
        <v>0</v>
      </c>
      <c r="Q930" s="112">
        <v>0</v>
      </c>
      <c r="R930" s="112">
        <v>0</v>
      </c>
      <c r="S930" s="112">
        <v>0</v>
      </c>
      <c r="T930" s="112">
        <v>0</v>
      </c>
      <c r="U930" s="112">
        <v>0</v>
      </c>
      <c r="V930" s="112">
        <v>0</v>
      </c>
      <c r="W930" s="112">
        <v>0</v>
      </c>
    </row>
    <row r="931" spans="1:23" hidden="1">
      <c r="A931" s="112" t="str">
        <v>8222.TW</v>
      </c>
      <c r="B931" s="112">
        <v>1.24</v>
      </c>
      <c r="C931" s="112">
        <v>0</v>
      </c>
      <c r="D931" s="112">
        <v>51.337209999999999</v>
      </c>
      <c r="E931" s="112">
        <v>0.1042</v>
      </c>
      <c r="F931" s="112">
        <v>1.9129999000000002E-2</v>
      </c>
      <c r="G931" s="112">
        <v>0.20753999000000001</v>
      </c>
      <c r="H931" s="112">
        <v>9.2480004000000005E-2</v>
      </c>
      <c r="I931" s="112">
        <v>35.604840000000003</v>
      </c>
      <c r="J931" s="112">
        <v>3.5025784999999998</v>
      </c>
      <c r="K931" s="112">
        <v>10.349</v>
      </c>
      <c r="L931" s="112">
        <v>0</v>
      </c>
      <c r="M931" s="112">
        <v>0</v>
      </c>
      <c r="N931" s="112">
        <v>0</v>
      </c>
      <c r="O931" s="112">
        <v>0</v>
      </c>
      <c r="P931" s="112">
        <v>0</v>
      </c>
      <c r="Q931" s="112">
        <v>0</v>
      </c>
      <c r="R931" s="112">
        <v>0</v>
      </c>
      <c r="S931" s="112">
        <v>0</v>
      </c>
      <c r="T931" s="112">
        <v>0</v>
      </c>
      <c r="U931" s="112">
        <v>0</v>
      </c>
      <c r="V931" s="112">
        <v>0</v>
      </c>
      <c r="W931" s="112">
        <v>0</v>
      </c>
    </row>
    <row r="932" spans="1:23" hidden="1">
      <c r="A932" s="112" t="str">
        <v>8249.TW</v>
      </c>
      <c r="B932" s="112">
        <v>2.15</v>
      </c>
      <c r="C932" s="112">
        <v>0.76600000000000001</v>
      </c>
      <c r="D932" s="112">
        <v>0</v>
      </c>
      <c r="E932" s="112">
        <v>5.4739999999999997E-2</v>
      </c>
      <c r="F932" s="112">
        <v>3.3189999999999997E-2</v>
      </c>
      <c r="G932" s="112">
        <v>0.19736000000000001</v>
      </c>
      <c r="H932" s="112">
        <v>6.0979999999999999E-2</v>
      </c>
      <c r="I932" s="112">
        <v>13.930232</v>
      </c>
      <c r="J932" s="112">
        <v>0.78341620000000001</v>
      </c>
      <c r="K932" s="112">
        <v>32.374000000000002</v>
      </c>
      <c r="L932" s="112">
        <v>0</v>
      </c>
      <c r="M932" s="112">
        <v>0</v>
      </c>
      <c r="N932" s="112">
        <v>0</v>
      </c>
      <c r="O932" s="112">
        <v>0</v>
      </c>
      <c r="P932" s="112">
        <v>0</v>
      </c>
      <c r="Q932" s="112">
        <v>0</v>
      </c>
      <c r="R932" s="112">
        <v>0</v>
      </c>
      <c r="S932" s="112">
        <v>0</v>
      </c>
      <c r="T932" s="112">
        <v>0</v>
      </c>
      <c r="U932" s="112">
        <v>0</v>
      </c>
      <c r="V932" s="112">
        <v>0</v>
      </c>
      <c r="W932" s="112">
        <v>0</v>
      </c>
    </row>
    <row r="933" spans="1:23" hidden="1">
      <c r="A933" s="112" t="str">
        <v>8261.TW</v>
      </c>
      <c r="B933" s="112">
        <v>3.02</v>
      </c>
      <c r="C933" s="112">
        <v>1.127</v>
      </c>
      <c r="D933" s="112">
        <v>0</v>
      </c>
      <c r="E933" s="112">
        <v>6.5280000000000005E-2</v>
      </c>
      <c r="F933" s="112">
        <v>2.7550000000000002E-2</v>
      </c>
      <c r="G933" s="112">
        <v>0.24400999000000001</v>
      </c>
      <c r="H933" s="112">
        <v>4.3470003E-2</v>
      </c>
      <c r="I933" s="112">
        <v>28.079471999999999</v>
      </c>
      <c r="J933" s="112">
        <v>1.8574090000000001</v>
      </c>
      <c r="K933" s="112">
        <v>23.8</v>
      </c>
      <c r="L933" s="112">
        <v>0</v>
      </c>
      <c r="M933" s="112">
        <v>0</v>
      </c>
      <c r="N933" s="112">
        <v>0</v>
      </c>
      <c r="O933" s="112">
        <v>0</v>
      </c>
      <c r="P933" s="112">
        <v>0</v>
      </c>
      <c r="Q933" s="112">
        <v>0</v>
      </c>
      <c r="R933" s="112">
        <v>0</v>
      </c>
      <c r="S933" s="112">
        <v>0</v>
      </c>
      <c r="T933" s="112">
        <v>0</v>
      </c>
      <c r="U933" s="112">
        <v>0</v>
      </c>
      <c r="V933" s="112">
        <v>0</v>
      </c>
      <c r="W933" s="112">
        <v>0</v>
      </c>
    </row>
    <row r="934" spans="1:23" hidden="1">
      <c r="A934" s="112" t="str">
        <v>8271.TW</v>
      </c>
      <c r="B934" s="112">
        <v>4.37</v>
      </c>
      <c r="C934" s="112">
        <v>0.61099999999999999</v>
      </c>
      <c r="D934" s="112">
        <v>0</v>
      </c>
      <c r="E934" s="112">
        <v>0.13797000000000001</v>
      </c>
      <c r="F934" s="112">
        <v>7.1660000000000001E-2</v>
      </c>
      <c r="G934" s="112">
        <v>0.23306999</v>
      </c>
      <c r="H934" s="112">
        <v>9.2469999999999997E-2</v>
      </c>
      <c r="I934" s="112">
        <v>15.789474500000001</v>
      </c>
      <c r="J934" s="112">
        <v>1.9649162</v>
      </c>
      <c r="K934" s="112">
        <v>62.204999999999998</v>
      </c>
      <c r="L934" s="112">
        <v>0</v>
      </c>
      <c r="M934" s="112">
        <v>0</v>
      </c>
      <c r="N934" s="112">
        <v>0</v>
      </c>
      <c r="O934" s="112">
        <v>0</v>
      </c>
      <c r="P934" s="112">
        <v>0</v>
      </c>
      <c r="Q934" s="112">
        <v>0</v>
      </c>
      <c r="R934" s="112">
        <v>0</v>
      </c>
      <c r="S934" s="112">
        <v>0</v>
      </c>
      <c r="T934" s="112">
        <v>0</v>
      </c>
      <c r="U934" s="112">
        <v>0</v>
      </c>
      <c r="V934" s="112">
        <v>0</v>
      </c>
      <c r="W934" s="112">
        <v>0</v>
      </c>
    </row>
    <row r="935" spans="1:23" hidden="1">
      <c r="A935" s="112" t="str">
        <v>8341.TW</v>
      </c>
      <c r="B935" s="112">
        <v>2.65</v>
      </c>
      <c r="C935" s="112">
        <v>0.38</v>
      </c>
      <c r="D935" s="112">
        <v>21.666665999999999</v>
      </c>
      <c r="E935" s="112">
        <v>9.758E-2</v>
      </c>
      <c r="F935" s="112">
        <v>3.6059998000000003E-2</v>
      </c>
      <c r="G935" s="112">
        <v>0.41213</v>
      </c>
      <c r="H935" s="112">
        <v>0.19148999999999999</v>
      </c>
      <c r="I935" s="112">
        <v>36.792450000000002</v>
      </c>
      <c r="J935" s="112">
        <v>2.5307583999999999</v>
      </c>
      <c r="K935" s="112">
        <v>27.094999999999999</v>
      </c>
      <c r="L935" s="112">
        <v>0</v>
      </c>
      <c r="M935" s="112">
        <v>0</v>
      </c>
      <c r="N935" s="112">
        <v>0</v>
      </c>
      <c r="O935" s="112">
        <v>0</v>
      </c>
      <c r="P935" s="112">
        <v>0</v>
      </c>
      <c r="Q935" s="112">
        <v>0</v>
      </c>
      <c r="R935" s="112">
        <v>0</v>
      </c>
      <c r="S935" s="112">
        <v>0</v>
      </c>
      <c r="T935" s="112">
        <v>0</v>
      </c>
      <c r="U935" s="112">
        <v>0</v>
      </c>
      <c r="V935" s="112">
        <v>0</v>
      </c>
      <c r="W935" s="112">
        <v>0</v>
      </c>
    </row>
    <row r="936" spans="1:23" hidden="1">
      <c r="A936" s="112" t="str">
        <v>8367.TW</v>
      </c>
      <c r="B936" s="112">
        <v>2.59</v>
      </c>
      <c r="C936" s="112">
        <v>0</v>
      </c>
      <c r="D936" s="112">
        <v>20.936170000000001</v>
      </c>
      <c r="E936" s="112">
        <v>7.5430005999999994E-2</v>
      </c>
      <c r="F936" s="112">
        <v>1.8599999999999998E-2</v>
      </c>
      <c r="G936" s="112">
        <v>0.29986000000000002</v>
      </c>
      <c r="H936" s="112">
        <v>0.1676</v>
      </c>
      <c r="I936" s="112">
        <v>18.99614</v>
      </c>
      <c r="J936" s="112">
        <v>1.3774953999999999</v>
      </c>
      <c r="K936" s="112">
        <v>27.724</v>
      </c>
      <c r="L936" s="112">
        <v>0</v>
      </c>
      <c r="M936" s="112">
        <v>0</v>
      </c>
      <c r="N936" s="112">
        <v>0</v>
      </c>
      <c r="O936" s="112">
        <v>0</v>
      </c>
      <c r="P936" s="112">
        <v>0</v>
      </c>
      <c r="Q936" s="112">
        <v>0</v>
      </c>
      <c r="R936" s="112">
        <v>0</v>
      </c>
      <c r="S936" s="112">
        <v>0</v>
      </c>
      <c r="T936" s="112">
        <v>0</v>
      </c>
      <c r="U936" s="112">
        <v>0</v>
      </c>
      <c r="V936" s="112">
        <v>0</v>
      </c>
      <c r="W936" s="112">
        <v>0</v>
      </c>
    </row>
    <row r="937" spans="1:23" hidden="1">
      <c r="A937" s="112" t="str">
        <v>8374.TW</v>
      </c>
      <c r="B937" s="112">
        <v>-0.2</v>
      </c>
      <c r="C937" s="112">
        <v>0.46</v>
      </c>
      <c r="D937" s="112">
        <v>0</v>
      </c>
      <c r="E937" s="112">
        <v>-8.6800000000000002E-3</v>
      </c>
      <c r="F937" s="112">
        <v>-4.5700000000000003E-3</v>
      </c>
      <c r="G937" s="112">
        <v>0.21179001</v>
      </c>
      <c r="H937" s="112">
        <v>-1.8699999999999999E-3</v>
      </c>
      <c r="I937" s="112">
        <v>0</v>
      </c>
      <c r="J937" s="112">
        <v>2.8536836999999999</v>
      </c>
      <c r="K937" s="112">
        <v>26.317</v>
      </c>
      <c r="L937" s="112">
        <v>0</v>
      </c>
      <c r="M937" s="112">
        <v>0</v>
      </c>
      <c r="N937" s="112">
        <v>0</v>
      </c>
      <c r="O937" s="112">
        <v>0</v>
      </c>
      <c r="P937" s="112">
        <v>0</v>
      </c>
      <c r="Q937" s="112">
        <v>0</v>
      </c>
      <c r="R937" s="112">
        <v>0</v>
      </c>
      <c r="S937" s="112">
        <v>0</v>
      </c>
      <c r="T937" s="112">
        <v>0</v>
      </c>
      <c r="U937" s="112">
        <v>0</v>
      </c>
      <c r="V937" s="112">
        <v>0</v>
      </c>
      <c r="W937" s="112">
        <v>0</v>
      </c>
    </row>
    <row r="938" spans="1:23" hidden="1">
      <c r="A938" s="112" t="str">
        <v>8404.TW</v>
      </c>
      <c r="B938" s="112">
        <v>-1.27</v>
      </c>
      <c r="C938" s="112">
        <v>0.89700000000000002</v>
      </c>
      <c r="D938" s="112">
        <v>19.852941999999999</v>
      </c>
      <c r="E938" s="112">
        <v>-7.0690000000000003E-2</v>
      </c>
      <c r="F938" s="112">
        <v>6.1599999999999997E-3</v>
      </c>
      <c r="G938" s="112">
        <v>0.31341999999999998</v>
      </c>
      <c r="H938" s="112">
        <v>0.13661000000000001</v>
      </c>
      <c r="I938" s="112">
        <v>0</v>
      </c>
      <c r="J938" s="112">
        <v>1.3078860999999999</v>
      </c>
      <c r="K938" s="112">
        <v>16.248000000000001</v>
      </c>
      <c r="L938" s="112">
        <v>0</v>
      </c>
      <c r="M938" s="112">
        <v>0</v>
      </c>
      <c r="N938" s="112">
        <v>0</v>
      </c>
      <c r="O938" s="112">
        <v>0</v>
      </c>
      <c r="P938" s="112">
        <v>0</v>
      </c>
      <c r="Q938" s="112">
        <v>0</v>
      </c>
      <c r="R938" s="112">
        <v>0</v>
      </c>
      <c r="S938" s="112">
        <v>0</v>
      </c>
      <c r="T938" s="112">
        <v>0</v>
      </c>
      <c r="U938" s="112">
        <v>0</v>
      </c>
      <c r="V938" s="112">
        <v>0</v>
      </c>
      <c r="W938" s="112">
        <v>0</v>
      </c>
    </row>
    <row r="939" spans="1:23" hidden="1">
      <c r="A939" s="112" t="str">
        <v>8411.TW</v>
      </c>
      <c r="B939" s="112">
        <v>0.24</v>
      </c>
      <c r="C939" s="112">
        <v>0.57099999999999995</v>
      </c>
      <c r="D939" s="112">
        <v>24.464285</v>
      </c>
      <c r="E939" s="112">
        <v>5.6499999999999996E-3</v>
      </c>
      <c r="F939" s="112">
        <v>9.2599999999999991E-3</v>
      </c>
      <c r="G939" s="112">
        <v>0.102010004</v>
      </c>
      <c r="H939" s="112">
        <v>3.9149999999999997E-2</v>
      </c>
      <c r="I939" s="112">
        <v>57.083331999999999</v>
      </c>
      <c r="J939" s="112">
        <v>0.52039809999999997</v>
      </c>
      <c r="K939" s="112">
        <v>37.822000000000003</v>
      </c>
      <c r="L939" s="112">
        <v>0</v>
      </c>
      <c r="M939" s="112">
        <v>0</v>
      </c>
      <c r="N939" s="112">
        <v>0</v>
      </c>
      <c r="O939" s="112">
        <v>0</v>
      </c>
      <c r="P939" s="112">
        <v>0</v>
      </c>
      <c r="Q939" s="112">
        <v>0</v>
      </c>
      <c r="R939" s="112">
        <v>0</v>
      </c>
      <c r="S939" s="112">
        <v>0</v>
      </c>
      <c r="T939" s="112">
        <v>0</v>
      </c>
      <c r="U939" s="112">
        <v>0</v>
      </c>
      <c r="V939" s="112">
        <v>0</v>
      </c>
      <c r="W939" s="112">
        <v>0</v>
      </c>
    </row>
    <row r="940" spans="1:23" hidden="1">
      <c r="A940" s="112" t="str">
        <v>8422.TW</v>
      </c>
      <c r="B940" s="112">
        <v>7.69</v>
      </c>
      <c r="C940" s="112">
        <v>0</v>
      </c>
      <c r="D940" s="112">
        <v>16.950673999999999</v>
      </c>
      <c r="E940" s="112">
        <v>0.13972999</v>
      </c>
      <c r="F940" s="112">
        <v>4.6859999999999999E-2</v>
      </c>
      <c r="G940" s="112">
        <v>0.39528000000000002</v>
      </c>
      <c r="H940" s="112">
        <v>0.22111</v>
      </c>
      <c r="I940" s="112">
        <v>24.577373999999999</v>
      </c>
      <c r="J940" s="112">
        <v>3.1783402000000001</v>
      </c>
      <c r="K940" s="112">
        <v>39.012</v>
      </c>
      <c r="L940" s="112">
        <v>0</v>
      </c>
      <c r="M940" s="112">
        <v>0</v>
      </c>
      <c r="N940" s="112">
        <v>0</v>
      </c>
      <c r="O940" s="112">
        <v>0</v>
      </c>
      <c r="P940" s="112">
        <v>0</v>
      </c>
      <c r="Q940" s="112">
        <v>0</v>
      </c>
      <c r="R940" s="112">
        <v>0</v>
      </c>
      <c r="S940" s="112">
        <v>0</v>
      </c>
      <c r="T940" s="112">
        <v>0</v>
      </c>
      <c r="U940" s="112">
        <v>0</v>
      </c>
      <c r="V940" s="112">
        <v>0</v>
      </c>
      <c r="W940" s="112">
        <v>0</v>
      </c>
    </row>
    <row r="941" spans="1:23" hidden="1">
      <c r="A941" s="112" t="str">
        <v>8429.TW</v>
      </c>
      <c r="B941" s="112">
        <v>-0.14000000000000001</v>
      </c>
      <c r="C941" s="112">
        <v>0.8</v>
      </c>
      <c r="D941" s="112">
        <v>4.8774509999999998</v>
      </c>
      <c r="E941" s="112">
        <v>-3.9500003000000001E-3</v>
      </c>
      <c r="F941" s="112">
        <v>-4.0899999999999999E-3</v>
      </c>
      <c r="G941" s="112">
        <v>5.7800002000000003E-2</v>
      </c>
      <c r="H941" s="112">
        <v>-1.3145598999999999</v>
      </c>
      <c r="I941" s="112">
        <v>0</v>
      </c>
      <c r="J941" s="112">
        <v>0.29713023</v>
      </c>
      <c r="K941" s="112">
        <v>1.0840000000000001</v>
      </c>
      <c r="L941" s="112">
        <v>0</v>
      </c>
      <c r="M941" s="112">
        <v>0</v>
      </c>
      <c r="N941" s="112">
        <v>0</v>
      </c>
      <c r="O941" s="112">
        <v>0</v>
      </c>
      <c r="P941" s="112">
        <v>0</v>
      </c>
      <c r="Q941" s="112">
        <v>0</v>
      </c>
      <c r="R941" s="112">
        <v>0</v>
      </c>
      <c r="S941" s="112">
        <v>0</v>
      </c>
      <c r="T941" s="112">
        <v>0</v>
      </c>
      <c r="U941" s="112">
        <v>0</v>
      </c>
      <c r="V941" s="112">
        <v>0</v>
      </c>
      <c r="W941" s="112">
        <v>0</v>
      </c>
    </row>
    <row r="942" spans="1:23" hidden="1">
      <c r="A942" s="112" t="str">
        <v>8438.TW</v>
      </c>
      <c r="B942" s="112">
        <v>1.42</v>
      </c>
      <c r="C942" s="112">
        <v>0.42899999999999999</v>
      </c>
      <c r="D942" s="112">
        <v>0</v>
      </c>
      <c r="E942" s="112">
        <v>5.2290000000000003E-2</v>
      </c>
      <c r="F942" s="112">
        <v>2.5880001E-2</v>
      </c>
      <c r="G942" s="112">
        <v>0.12634000000000001</v>
      </c>
      <c r="H942" s="112">
        <v>6.5500000000000003E-2</v>
      </c>
      <c r="I942" s="112">
        <v>29.859158000000001</v>
      </c>
      <c r="J942" s="112">
        <v>1.7313190000000001</v>
      </c>
      <c r="K942" s="112">
        <v>43.741</v>
      </c>
      <c r="L942" s="112">
        <v>0</v>
      </c>
      <c r="M942" s="112">
        <v>0</v>
      </c>
      <c r="N942" s="112">
        <v>0</v>
      </c>
      <c r="O942" s="112">
        <v>0</v>
      </c>
      <c r="P942" s="112">
        <v>0</v>
      </c>
      <c r="Q942" s="112">
        <v>0</v>
      </c>
      <c r="R942" s="112">
        <v>0</v>
      </c>
      <c r="S942" s="112">
        <v>0</v>
      </c>
      <c r="T942" s="112">
        <v>0</v>
      </c>
      <c r="U942" s="112">
        <v>0</v>
      </c>
      <c r="V942" s="112">
        <v>0</v>
      </c>
      <c r="W942" s="112">
        <v>0</v>
      </c>
    </row>
    <row r="943" spans="1:23" hidden="1">
      <c r="A943" s="112" t="str">
        <v>8442.TW</v>
      </c>
      <c r="B943" s="112">
        <v>10.210000000000001</v>
      </c>
      <c r="C943" s="112">
        <v>0</v>
      </c>
      <c r="D943" s="112">
        <v>12.631579</v>
      </c>
      <c r="E943" s="112">
        <v>0.25098999999999999</v>
      </c>
      <c r="F943" s="112">
        <v>6.676E-2</v>
      </c>
      <c r="G943" s="112">
        <v>0.20760999999999999</v>
      </c>
      <c r="H943" s="112">
        <v>7.639E-2</v>
      </c>
      <c r="I943" s="112">
        <v>11.753183</v>
      </c>
      <c r="J943" s="112">
        <v>2.5433428</v>
      </c>
      <c r="K943" s="112">
        <v>127.71899999999999</v>
      </c>
      <c r="L943" s="112">
        <v>0</v>
      </c>
      <c r="M943" s="112">
        <v>0</v>
      </c>
      <c r="N943" s="112">
        <v>0</v>
      </c>
      <c r="O943" s="112">
        <v>0</v>
      </c>
      <c r="P943" s="112">
        <v>0</v>
      </c>
      <c r="Q943" s="112">
        <v>0</v>
      </c>
      <c r="R943" s="112">
        <v>0</v>
      </c>
      <c r="S943" s="112">
        <v>0</v>
      </c>
      <c r="T943" s="112">
        <v>0</v>
      </c>
      <c r="U943" s="112">
        <v>0</v>
      </c>
      <c r="V943" s="112">
        <v>0</v>
      </c>
      <c r="W943" s="112">
        <v>0</v>
      </c>
    </row>
    <row r="944" spans="1:23" hidden="1">
      <c r="A944" s="112" t="str">
        <v>8443.TW</v>
      </c>
      <c r="B944" s="112">
        <v>0.37</v>
      </c>
      <c r="C944" s="112">
        <v>0.32200000000000001</v>
      </c>
      <c r="D944" s="112">
        <v>0</v>
      </c>
      <c r="E944" s="112">
        <v>2.0660000000000001E-2</v>
      </c>
      <c r="F944" s="112">
        <v>1.3400001000000001E-3</v>
      </c>
      <c r="G944" s="112">
        <v>0.58574002999999997</v>
      </c>
      <c r="H944" s="112">
        <v>-5.5999999999999999E-3</v>
      </c>
      <c r="I944" s="112">
        <v>32.972973000000003</v>
      </c>
      <c r="J944" s="112">
        <v>0.97984093000000005</v>
      </c>
      <c r="K944" s="112">
        <v>17.637</v>
      </c>
      <c r="L944" s="112">
        <v>0</v>
      </c>
      <c r="M944" s="112">
        <v>0</v>
      </c>
      <c r="N944" s="112">
        <v>0</v>
      </c>
      <c r="O944" s="112">
        <v>0</v>
      </c>
      <c r="P944" s="112">
        <v>0</v>
      </c>
      <c r="Q944" s="112">
        <v>0</v>
      </c>
      <c r="R944" s="112">
        <v>0</v>
      </c>
      <c r="S944" s="112">
        <v>0</v>
      </c>
      <c r="T944" s="112">
        <v>0</v>
      </c>
      <c r="U944" s="112">
        <v>0</v>
      </c>
      <c r="V944" s="112">
        <v>0</v>
      </c>
      <c r="W944" s="112">
        <v>0</v>
      </c>
    </row>
    <row r="945" spans="1:23" hidden="1">
      <c r="A945" s="112" t="str">
        <v>8454.TW</v>
      </c>
      <c r="B945" s="112">
        <v>15.2</v>
      </c>
      <c r="C945" s="112">
        <v>0.79</v>
      </c>
      <c r="D945" s="112">
        <v>23.850897</v>
      </c>
      <c r="E945" s="112">
        <v>0.33210000000000001</v>
      </c>
      <c r="F945" s="112">
        <v>0.10402001</v>
      </c>
      <c r="G945" s="112">
        <v>9.4810000000000005E-2</v>
      </c>
      <c r="H945" s="112">
        <v>4.1570000000000003E-2</v>
      </c>
      <c r="I945" s="112">
        <v>27.993421999999999</v>
      </c>
      <c r="J945" s="112">
        <v>9.1670970000000001</v>
      </c>
      <c r="K945" s="112">
        <v>461.84899999999999</v>
      </c>
      <c r="L945" s="112">
        <v>0</v>
      </c>
      <c r="M945" s="112">
        <v>0</v>
      </c>
      <c r="N945" s="112">
        <v>0</v>
      </c>
      <c r="O945" s="112">
        <v>0</v>
      </c>
      <c r="P945" s="112">
        <v>0</v>
      </c>
      <c r="Q945" s="112">
        <v>0</v>
      </c>
      <c r="R945" s="112">
        <v>0</v>
      </c>
      <c r="S945" s="112">
        <v>0</v>
      </c>
      <c r="T945" s="112">
        <v>0</v>
      </c>
      <c r="U945" s="112">
        <v>0</v>
      </c>
      <c r="V945" s="112">
        <v>0</v>
      </c>
      <c r="W945" s="112">
        <v>0</v>
      </c>
    </row>
    <row r="946" spans="1:23" hidden="1">
      <c r="A946" s="112" t="str">
        <v>8462.TW</v>
      </c>
      <c r="B946" s="112">
        <v>2.4</v>
      </c>
      <c r="C946" s="112">
        <v>0</v>
      </c>
      <c r="D946" s="112">
        <v>22.547169</v>
      </c>
      <c r="E946" s="112">
        <v>0.10446999</v>
      </c>
      <c r="F946" s="112">
        <v>1.9230000000000001E-2</v>
      </c>
      <c r="G946" s="112">
        <v>0.25315001999999998</v>
      </c>
      <c r="H946" s="112">
        <v>7.1349999999999997E-2</v>
      </c>
      <c r="I946" s="112">
        <v>49.791663999999997</v>
      </c>
      <c r="J946" s="112">
        <v>5.0618433999999999</v>
      </c>
      <c r="K946" s="112">
        <v>59.529000000000003</v>
      </c>
      <c r="L946" s="112">
        <v>0</v>
      </c>
      <c r="M946" s="112">
        <v>0</v>
      </c>
      <c r="N946" s="112">
        <v>0</v>
      </c>
      <c r="O946" s="112">
        <v>0</v>
      </c>
      <c r="P946" s="112">
        <v>0</v>
      </c>
      <c r="Q946" s="112">
        <v>0</v>
      </c>
      <c r="R946" s="112">
        <v>0</v>
      </c>
      <c r="S946" s="112">
        <v>0</v>
      </c>
      <c r="T946" s="112">
        <v>0</v>
      </c>
      <c r="U946" s="112">
        <v>0</v>
      </c>
      <c r="V946" s="112">
        <v>0</v>
      </c>
      <c r="W946" s="112">
        <v>0</v>
      </c>
    </row>
    <row r="947" spans="1:23" hidden="1">
      <c r="A947" s="112" t="str">
        <v>8463.TW</v>
      </c>
      <c r="B947" s="112">
        <v>1.1200000000000001</v>
      </c>
      <c r="C947" s="112">
        <v>0.69299999999999995</v>
      </c>
      <c r="D947" s="112">
        <v>0</v>
      </c>
      <c r="E947" s="112">
        <v>8.2669999999999993E-2</v>
      </c>
      <c r="F947" s="112">
        <v>2.4459999999999999E-2</v>
      </c>
      <c r="G947" s="112">
        <v>0.113620006</v>
      </c>
      <c r="H947" s="112">
        <v>5.289E-2</v>
      </c>
      <c r="I947" s="112">
        <v>26.383928000000001</v>
      </c>
      <c r="J947" s="112">
        <v>1.9430562</v>
      </c>
      <c r="K947" s="112">
        <v>36.671999999999997</v>
      </c>
      <c r="L947" s="112">
        <v>0</v>
      </c>
      <c r="M947" s="112">
        <v>0</v>
      </c>
      <c r="N947" s="112">
        <v>0</v>
      </c>
      <c r="O947" s="112">
        <v>0</v>
      </c>
      <c r="P947" s="112">
        <v>0</v>
      </c>
      <c r="Q947" s="112">
        <v>0</v>
      </c>
      <c r="R947" s="112">
        <v>0</v>
      </c>
      <c r="S947" s="112">
        <v>0</v>
      </c>
      <c r="T947" s="112">
        <v>0</v>
      </c>
      <c r="U947" s="112">
        <v>0</v>
      </c>
      <c r="V947" s="112">
        <v>0</v>
      </c>
      <c r="W947" s="112">
        <v>0</v>
      </c>
    </row>
    <row r="948" spans="1:23" hidden="1">
      <c r="A948" s="112" t="str">
        <v>8464.TW</v>
      </c>
      <c r="B948" s="112">
        <v>19.71</v>
      </c>
      <c r="C948" s="112">
        <v>0.91300000000000003</v>
      </c>
      <c r="D948" s="112">
        <v>15.429943</v>
      </c>
      <c r="E948" s="112">
        <v>0.25988</v>
      </c>
      <c r="F948" s="112">
        <v>0.13204001000000001</v>
      </c>
      <c r="G948" s="112">
        <v>0.55284999999999995</v>
      </c>
      <c r="H948" s="112">
        <v>0.24364</v>
      </c>
      <c r="I948" s="112">
        <v>17.935058999999999</v>
      </c>
      <c r="J948" s="112">
        <v>4.6157865999999999</v>
      </c>
      <c r="K948" s="112">
        <v>92.694999999999993</v>
      </c>
      <c r="L948" s="112">
        <v>0</v>
      </c>
      <c r="M948" s="112">
        <v>0</v>
      </c>
      <c r="N948" s="112">
        <v>0</v>
      </c>
      <c r="O948" s="112">
        <v>0</v>
      </c>
      <c r="P948" s="112">
        <v>0</v>
      </c>
      <c r="Q948" s="112">
        <v>0</v>
      </c>
      <c r="R948" s="112">
        <v>0</v>
      </c>
      <c r="S948" s="112">
        <v>0</v>
      </c>
      <c r="T948" s="112">
        <v>0</v>
      </c>
      <c r="U948" s="112">
        <v>0</v>
      </c>
      <c r="V948" s="112">
        <v>0</v>
      </c>
      <c r="W948" s="112">
        <v>0</v>
      </c>
    </row>
    <row r="949" spans="1:23" hidden="1">
      <c r="A949" s="112" t="str">
        <v>8466.TW</v>
      </c>
      <c r="B949" s="112">
        <v>-0.41</v>
      </c>
      <c r="C949" s="112">
        <v>0.48499999999999999</v>
      </c>
      <c r="D949" s="112">
        <v>10.329067999999999</v>
      </c>
      <c r="E949" s="112">
        <v>-3.7690000000000001E-2</v>
      </c>
      <c r="F949" s="112">
        <v>-9.2000000000000003E-4</v>
      </c>
      <c r="G949" s="112">
        <v>0.1547</v>
      </c>
      <c r="H949" s="112">
        <v>6.0799996999999998E-3</v>
      </c>
      <c r="I949" s="112">
        <v>0</v>
      </c>
      <c r="J949" s="112">
        <v>1.5180011</v>
      </c>
      <c r="K949" s="112">
        <v>41.146000000000001</v>
      </c>
      <c r="L949" s="112">
        <v>0</v>
      </c>
      <c r="M949" s="112">
        <v>0</v>
      </c>
      <c r="N949" s="112">
        <v>0</v>
      </c>
      <c r="O949" s="112">
        <v>0</v>
      </c>
      <c r="P949" s="112">
        <v>0</v>
      </c>
      <c r="Q949" s="112">
        <v>0</v>
      </c>
      <c r="R949" s="112">
        <v>0</v>
      </c>
      <c r="S949" s="112">
        <v>0</v>
      </c>
      <c r="T949" s="112">
        <v>0</v>
      </c>
      <c r="U949" s="112">
        <v>0</v>
      </c>
      <c r="V949" s="112">
        <v>0</v>
      </c>
      <c r="W949" s="112">
        <v>0</v>
      </c>
    </row>
    <row r="950" spans="1:23" hidden="1">
      <c r="A950" s="112" t="str">
        <v>8467.TW</v>
      </c>
      <c r="B950" s="112">
        <v>8.76</v>
      </c>
      <c r="C950" s="112">
        <v>0.66900000000000004</v>
      </c>
      <c r="D950" s="112">
        <v>0</v>
      </c>
      <c r="E950" s="112">
        <v>0.23312000999999999</v>
      </c>
      <c r="F950" s="112">
        <v>9.0410000000000004E-2</v>
      </c>
      <c r="G950" s="112">
        <v>0.40453997000000003</v>
      </c>
      <c r="H950" s="112">
        <v>0.20969999</v>
      </c>
      <c r="I950" s="112">
        <v>20.205479</v>
      </c>
      <c r="J950" s="112">
        <v>4.2207173999999998</v>
      </c>
      <c r="K950" s="112">
        <v>41.256999999999998</v>
      </c>
      <c r="L950" s="112">
        <v>0</v>
      </c>
      <c r="M950" s="112">
        <v>0</v>
      </c>
      <c r="N950" s="112">
        <v>0</v>
      </c>
      <c r="O950" s="112">
        <v>0</v>
      </c>
      <c r="P950" s="112">
        <v>0</v>
      </c>
      <c r="Q950" s="112">
        <v>0</v>
      </c>
      <c r="R950" s="112">
        <v>0</v>
      </c>
      <c r="S950" s="112">
        <v>0</v>
      </c>
      <c r="T950" s="112">
        <v>0</v>
      </c>
      <c r="U950" s="112">
        <v>0</v>
      </c>
      <c r="V950" s="112">
        <v>0</v>
      </c>
      <c r="W950" s="112">
        <v>0</v>
      </c>
    </row>
    <row r="951" spans="1:23" hidden="1">
      <c r="A951" s="112" t="str">
        <v>8473.TW</v>
      </c>
      <c r="B951" s="112">
        <v>1.0900000000000001</v>
      </c>
      <c r="C951" s="112">
        <v>0.40200000000000002</v>
      </c>
      <c r="D951" s="112">
        <v>10.583555</v>
      </c>
      <c r="E951" s="112">
        <v>2.2550002E-2</v>
      </c>
      <c r="F951" s="112">
        <v>1.651E-2</v>
      </c>
      <c r="G951" s="112">
        <v>0.16825001000000001</v>
      </c>
      <c r="H951" s="112">
        <v>0.10236000000000001</v>
      </c>
      <c r="I951" s="112">
        <v>36.605502999999999</v>
      </c>
      <c r="J951" s="112">
        <v>1.0849762000000001</v>
      </c>
      <c r="K951" s="112">
        <v>25.082000000000001</v>
      </c>
      <c r="L951" s="112">
        <v>0</v>
      </c>
      <c r="M951" s="112">
        <v>0</v>
      </c>
      <c r="N951" s="112">
        <v>0</v>
      </c>
      <c r="O951" s="112">
        <v>0</v>
      </c>
      <c r="P951" s="112">
        <v>0</v>
      </c>
      <c r="Q951" s="112">
        <v>0</v>
      </c>
      <c r="R951" s="112">
        <v>0</v>
      </c>
      <c r="S951" s="112">
        <v>0</v>
      </c>
      <c r="T951" s="112">
        <v>0</v>
      </c>
      <c r="U951" s="112">
        <v>0</v>
      </c>
      <c r="V951" s="112">
        <v>0</v>
      </c>
      <c r="W951" s="112">
        <v>0</v>
      </c>
    </row>
    <row r="952" spans="1:23" hidden="1">
      <c r="A952" s="112" t="str">
        <v>8476.TW</v>
      </c>
      <c r="B952" s="112">
        <v>0</v>
      </c>
      <c r="C952" s="112">
        <v>0.121</v>
      </c>
      <c r="D952" s="112">
        <v>0</v>
      </c>
      <c r="E952" s="112">
        <v>0.21751000000000001</v>
      </c>
      <c r="F952" s="112">
        <v>0.10403</v>
      </c>
      <c r="G952" s="112">
        <v>0.36512001999999999</v>
      </c>
      <c r="H952" s="112">
        <v>-2.0459999999999999E-2</v>
      </c>
      <c r="I952" s="112">
        <v>0</v>
      </c>
      <c r="J952" s="112">
        <v>0</v>
      </c>
      <c r="K952" s="112">
        <v>19.097000000000001</v>
      </c>
      <c r="L952" s="112">
        <v>0</v>
      </c>
      <c r="M952" s="112">
        <v>0</v>
      </c>
      <c r="N952" s="112">
        <v>0</v>
      </c>
      <c r="O952" s="112">
        <v>0</v>
      </c>
      <c r="P952" s="112">
        <v>0</v>
      </c>
      <c r="Q952" s="112">
        <v>0</v>
      </c>
      <c r="R952" s="112">
        <v>0</v>
      </c>
      <c r="S952" s="112">
        <v>0</v>
      </c>
      <c r="T952" s="112">
        <v>0</v>
      </c>
      <c r="U952" s="112">
        <v>0</v>
      </c>
      <c r="V952" s="112">
        <v>0</v>
      </c>
      <c r="W952" s="112">
        <v>0</v>
      </c>
    </row>
    <row r="953" spans="1:23" hidden="1">
      <c r="A953" s="112" t="str">
        <v>8478.TW</v>
      </c>
      <c r="B953" s="112">
        <v>22.7</v>
      </c>
      <c r="C953" s="112">
        <v>0</v>
      </c>
      <c r="D953" s="112">
        <v>15.131579</v>
      </c>
      <c r="E953" s="112">
        <v>0.33571000000000001</v>
      </c>
      <c r="F953" s="112">
        <v>0.11525000000000001</v>
      </c>
      <c r="G953" s="112">
        <v>0.46483000000000002</v>
      </c>
      <c r="H953" s="112">
        <v>0.2944</v>
      </c>
      <c r="I953" s="112">
        <v>16.718060999999999</v>
      </c>
      <c r="J953" s="112">
        <v>5.0132102999999999</v>
      </c>
      <c r="K953" s="112">
        <v>74.558000000000007</v>
      </c>
      <c r="L953" s="112">
        <v>0</v>
      </c>
      <c r="M953" s="112">
        <v>0</v>
      </c>
      <c r="N953" s="112">
        <v>0</v>
      </c>
      <c r="O953" s="112">
        <v>0</v>
      </c>
      <c r="P953" s="112">
        <v>0</v>
      </c>
      <c r="Q953" s="112">
        <v>0</v>
      </c>
      <c r="R953" s="112">
        <v>0</v>
      </c>
      <c r="S953" s="112">
        <v>0</v>
      </c>
      <c r="T953" s="112">
        <v>0</v>
      </c>
      <c r="U953" s="112">
        <v>0</v>
      </c>
      <c r="V953" s="112">
        <v>0</v>
      </c>
      <c r="W953" s="112">
        <v>0</v>
      </c>
    </row>
    <row r="954" spans="1:23" hidden="1">
      <c r="A954" s="112" t="str">
        <v>8481.TW</v>
      </c>
      <c r="B954" s="112">
        <v>1.74</v>
      </c>
      <c r="C954" s="112">
        <v>0.27800000000000002</v>
      </c>
      <c r="D954" s="112">
        <v>15.595238999999999</v>
      </c>
      <c r="E954" s="112">
        <v>7.5560000000000002E-2</v>
      </c>
      <c r="F954" s="112">
        <v>4.4979999999999999E-2</v>
      </c>
      <c r="G954" s="112">
        <v>0.43108000000000002</v>
      </c>
      <c r="H954" s="112">
        <v>8.8980000000000004E-2</v>
      </c>
      <c r="I954" s="112">
        <v>30.114943</v>
      </c>
      <c r="J954" s="112">
        <v>2.1998321999999999</v>
      </c>
      <c r="K954" s="112">
        <v>14.92</v>
      </c>
      <c r="L954" s="112">
        <v>0</v>
      </c>
      <c r="M954" s="112">
        <v>0</v>
      </c>
      <c r="N954" s="112">
        <v>0</v>
      </c>
      <c r="O954" s="112">
        <v>0</v>
      </c>
      <c r="P954" s="112">
        <v>0</v>
      </c>
      <c r="Q954" s="112">
        <v>0</v>
      </c>
      <c r="R954" s="112">
        <v>0</v>
      </c>
      <c r="S954" s="112">
        <v>0</v>
      </c>
      <c r="T954" s="112">
        <v>0</v>
      </c>
      <c r="U954" s="112">
        <v>0</v>
      </c>
      <c r="V954" s="112">
        <v>0</v>
      </c>
      <c r="W954" s="112">
        <v>0</v>
      </c>
    </row>
    <row r="955" spans="1:23" hidden="1">
      <c r="A955" s="112" t="str">
        <v>8482.TW</v>
      </c>
      <c r="B955" s="112">
        <v>3.39</v>
      </c>
      <c r="C955" s="112">
        <v>0.39300000000000002</v>
      </c>
      <c r="D955" s="112">
        <v>0</v>
      </c>
      <c r="E955" s="112">
        <v>8.2470000000000002E-2</v>
      </c>
      <c r="F955" s="112">
        <v>5.0160000000000003E-2</v>
      </c>
      <c r="G955" s="112">
        <v>0.35476999999999997</v>
      </c>
      <c r="H955" s="112">
        <v>-1.5180000000000001E-2</v>
      </c>
      <c r="I955" s="112">
        <v>18.761060000000001</v>
      </c>
      <c r="J955" s="112">
        <v>2.088327</v>
      </c>
      <c r="K955" s="112">
        <v>33.616</v>
      </c>
      <c r="L955" s="112">
        <v>0</v>
      </c>
      <c r="M955" s="112">
        <v>0</v>
      </c>
      <c r="N955" s="112">
        <v>0</v>
      </c>
      <c r="O955" s="112">
        <v>0</v>
      </c>
      <c r="P955" s="112">
        <v>0</v>
      </c>
      <c r="Q955" s="112">
        <v>0</v>
      </c>
      <c r="R955" s="112">
        <v>0</v>
      </c>
      <c r="S955" s="112">
        <v>0</v>
      </c>
      <c r="T955" s="112">
        <v>0</v>
      </c>
      <c r="U955" s="112">
        <v>0</v>
      </c>
      <c r="V955" s="112">
        <v>0</v>
      </c>
      <c r="W955" s="112">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12"/>
  </cols>
  <sheetData>
    <row r="1" spans="1:23">
      <c r="A1" s="112" t="s">
        <v>147</v>
      </c>
      <c r="B1" s="112" t="s">
        <v>148</v>
      </c>
      <c r="C1" s="112" t="s">
        <v>149</v>
      </c>
      <c r="D1" s="112" t="s">
        <v>150</v>
      </c>
      <c r="E1" s="112" t="s">
        <v>151</v>
      </c>
      <c r="F1" s="112" t="s">
        <v>152</v>
      </c>
      <c r="G1" s="112" t="s">
        <v>153</v>
      </c>
      <c r="H1" s="112" t="s">
        <v>154</v>
      </c>
      <c r="I1" s="112" t="s">
        <v>155</v>
      </c>
      <c r="J1" s="112" t="s">
        <v>156</v>
      </c>
      <c r="K1" s="112" t="s">
        <v>157</v>
      </c>
      <c r="L1" s="112" t="s">
        <v>158</v>
      </c>
      <c r="M1" s="112" t="s">
        <v>159</v>
      </c>
      <c r="N1" s="112" t="s">
        <v>160</v>
      </c>
      <c r="O1" s="112" t="s">
        <v>161</v>
      </c>
      <c r="P1" s="112" t="s">
        <v>162</v>
      </c>
      <c r="Q1" s="112" t="s">
        <v>163</v>
      </c>
      <c r="R1" s="112" t="s">
        <v>164</v>
      </c>
      <c r="S1" s="112" t="s">
        <v>165</v>
      </c>
      <c r="T1" s="112" t="s">
        <v>166</v>
      </c>
      <c r="U1" s="112" t="s">
        <v>167</v>
      </c>
      <c r="V1" s="112" t="s">
        <v>168</v>
      </c>
      <c r="W1" s="112" t="s">
        <v>169</v>
      </c>
    </row>
    <row r="2" spans="1:23">
      <c r="A2" s="112" t="s">
        <v>170</v>
      </c>
      <c r="B2" s="112">
        <v>-0.13</v>
      </c>
      <c r="C2" s="112">
        <v>1.5620000000000001</v>
      </c>
      <c r="D2" s="112">
        <v>12.569061</v>
      </c>
      <c r="E2" s="112">
        <v>-1.048E-2</v>
      </c>
      <c r="F2" s="112">
        <v>-8.2799999999999992E-3</v>
      </c>
      <c r="G2" s="112">
        <v>1.9300000000000001E-3</v>
      </c>
      <c r="H2" s="112">
        <v>5.62E-3</v>
      </c>
      <c r="I2" s="112">
        <v>0</v>
      </c>
      <c r="J2" s="112">
        <v>2.0565899999999999</v>
      </c>
      <c r="K2" s="112">
        <v>26.045000000000002</v>
      </c>
      <c r="L2" s="112">
        <v>0.77561130410606516</v>
      </c>
      <c r="M2" s="112">
        <v>8.4686292001189406E-2</v>
      </c>
      <c r="N2" s="112">
        <v>0.18390711291486761</v>
      </c>
      <c r="O2" s="112">
        <v>1.900157185777672E-2</v>
      </c>
      <c r="P2" s="112">
        <v>4.7294417188429652E-2</v>
      </c>
      <c r="Q2" s="112">
        <v>0.53104552568347763</v>
      </c>
      <c r="R2" s="112">
        <v>0.99371261271515465</v>
      </c>
      <c r="S2" s="112">
        <v>0.27102411745554672</v>
      </c>
      <c r="T2" s="112">
        <v>0.2599781706418694</v>
      </c>
      <c r="U2" s="112">
        <v>0.27232073082870489</v>
      </c>
      <c r="V2" s="112">
        <v>0.32348951287232047</v>
      </c>
      <c r="W2" s="112">
        <v>1.0587154128190921</v>
      </c>
    </row>
    <row r="3" spans="1:23">
      <c r="A3" s="112" t="s">
        <v>171</v>
      </c>
      <c r="B3" s="112">
        <v>5.62</v>
      </c>
      <c r="C3" s="112">
        <v>1.409</v>
      </c>
      <c r="D3" s="112">
        <v>22.948328</v>
      </c>
      <c r="E3" s="112">
        <v>5.2270003000000002E-2</v>
      </c>
      <c r="F3" s="112">
        <v>3.1989999999999998E-2</v>
      </c>
      <c r="G3" s="112">
        <v>0.31078</v>
      </c>
      <c r="H3" s="112">
        <v>3.1050000000000001E-2</v>
      </c>
      <c r="I3" s="112">
        <v>40.302489999999999</v>
      </c>
      <c r="J3" s="112">
        <v>2.2896597000000001</v>
      </c>
      <c r="K3" s="112">
        <v>69.625</v>
      </c>
      <c r="L3" s="112">
        <v>0.79323360087395345</v>
      </c>
      <c r="M3" s="112">
        <v>0.1188819506393101</v>
      </c>
      <c r="N3" s="112">
        <v>0.43664232615575421</v>
      </c>
      <c r="O3" s="112">
        <v>5.1116696991067759E-2</v>
      </c>
      <c r="P3" s="112">
        <v>5.3563605242051483E-2</v>
      </c>
      <c r="Q3" s="112">
        <v>0.53764601318997729</v>
      </c>
      <c r="R3" s="112">
        <v>0.99391361877300144</v>
      </c>
      <c r="S3" s="112">
        <v>0.33120149260303178</v>
      </c>
      <c r="T3" s="112">
        <v>0.27038067320632492</v>
      </c>
      <c r="U3" s="112">
        <v>0.29765332577571457</v>
      </c>
      <c r="V3" s="112">
        <v>0.35421873286935501</v>
      </c>
      <c r="W3" s="112">
        <v>1.069639355551905</v>
      </c>
    </row>
    <row r="4" spans="1:23">
      <c r="A4" s="112" t="s">
        <v>172</v>
      </c>
      <c r="B4" s="112">
        <v>-3.06</v>
      </c>
      <c r="C4" s="112">
        <v>1.236</v>
      </c>
      <c r="D4" s="112">
        <v>24.889703999999998</v>
      </c>
      <c r="E4" s="112">
        <v>-0.31304001999999997</v>
      </c>
      <c r="F4" s="112">
        <v>-5.4759997999999997E-2</v>
      </c>
      <c r="G4" s="112">
        <v>0.12926000000000001</v>
      </c>
      <c r="H4" s="112">
        <v>-0.48459997999999999</v>
      </c>
      <c r="I4" s="112">
        <v>0</v>
      </c>
      <c r="J4" s="112">
        <v>4.5332793999999996</v>
      </c>
      <c r="K4" s="112">
        <v>14.051</v>
      </c>
      <c r="L4" s="112">
        <v>0.69064234462189988</v>
      </c>
      <c r="M4" s="112">
        <v>6.7261373773416594E-2</v>
      </c>
      <c r="N4" s="112">
        <v>0.28810259519416848</v>
      </c>
      <c r="O4" s="112">
        <v>1.0162911673088949E-2</v>
      </c>
      <c r="P4" s="112">
        <v>0.11391325094936811</v>
      </c>
      <c r="Q4" s="112">
        <v>0.53888059247514442</v>
      </c>
      <c r="R4" s="112">
        <v>0.98983777253986915</v>
      </c>
      <c r="S4" s="112">
        <v>0.25060553895632748</v>
      </c>
      <c r="T4" s="112">
        <v>0.28939909160396732</v>
      </c>
      <c r="U4" s="112">
        <v>0.25434860561190908</v>
      </c>
      <c r="V4" s="112">
        <v>0.32736500271755992</v>
      </c>
      <c r="W4" s="112">
        <v>1.0043386906485441</v>
      </c>
    </row>
    <row r="5" spans="1:23">
      <c r="A5" s="112" t="s">
        <v>173</v>
      </c>
      <c r="B5" s="112">
        <v>41.81</v>
      </c>
      <c r="C5" s="112">
        <v>1.5920000000000001</v>
      </c>
      <c r="D5" s="112">
        <v>11.531158</v>
      </c>
      <c r="E5" s="112">
        <v>0.13897999999999999</v>
      </c>
      <c r="F5" s="112">
        <v>4.0770000000000001E-2</v>
      </c>
      <c r="G5" s="112">
        <v>0.33673999999999998</v>
      </c>
      <c r="H5" s="112">
        <v>0.17413998999999999</v>
      </c>
      <c r="I5" s="112">
        <v>15.977038</v>
      </c>
      <c r="J5" s="112">
        <v>2.0536720000000002</v>
      </c>
      <c r="K5" s="112">
        <v>263.137</v>
      </c>
      <c r="L5" s="112">
        <v>0.81758466424962717</v>
      </c>
      <c r="M5" s="112">
        <v>0.33410645257210819</v>
      </c>
      <c r="N5" s="112">
        <v>0.45788566802311192</v>
      </c>
      <c r="O5" s="112">
        <v>0.1937202328972957</v>
      </c>
      <c r="P5" s="112">
        <v>4.7215927832067732E-2</v>
      </c>
      <c r="Q5" s="112">
        <v>0.53038549200436924</v>
      </c>
      <c r="R5" s="112">
        <v>0.99504464334269194</v>
      </c>
      <c r="S5" s="112">
        <v>0.42953536255141361</v>
      </c>
      <c r="T5" s="112">
        <v>0.29530378061445112</v>
      </c>
      <c r="U5" s="112">
        <v>0.43542549722009749</v>
      </c>
      <c r="V5" s="112">
        <v>0.3859985362999061</v>
      </c>
      <c r="W5" s="112">
        <v>1.0852351128313631</v>
      </c>
    </row>
    <row r="6" spans="1:23">
      <c r="A6" s="112" t="s">
        <v>174</v>
      </c>
      <c r="B6" s="112">
        <v>2.98</v>
      </c>
      <c r="C6" s="112">
        <v>1.288</v>
      </c>
      <c r="D6" s="112">
        <v>21.584506999999999</v>
      </c>
      <c r="E6" s="112">
        <v>0.20743998999999999</v>
      </c>
      <c r="F6" s="112">
        <v>8.7849999999999998E-2</v>
      </c>
      <c r="G6" s="112">
        <v>0.21690999999999999</v>
      </c>
      <c r="H6" s="112">
        <v>0.12409000000000001</v>
      </c>
      <c r="I6" s="112">
        <v>20.570468999999999</v>
      </c>
      <c r="J6" s="112">
        <v>3.6721978000000002</v>
      </c>
      <c r="K6" s="112">
        <v>31.718</v>
      </c>
      <c r="L6" s="112">
        <v>0.83681051608754131</v>
      </c>
      <c r="M6" s="112">
        <v>0.10318168302111209</v>
      </c>
      <c r="N6" s="112">
        <v>0.35982751486573628</v>
      </c>
      <c r="O6" s="112">
        <v>2.3182138743530731E-2</v>
      </c>
      <c r="P6" s="112">
        <v>9.075158523343177E-2</v>
      </c>
      <c r="Q6" s="112">
        <v>0.53677871846949254</v>
      </c>
      <c r="R6" s="112">
        <v>0.99464903377976754</v>
      </c>
      <c r="S6" s="112">
        <v>0.31828745845334327</v>
      </c>
      <c r="T6" s="112">
        <v>0.28370415067079019</v>
      </c>
      <c r="U6" s="112">
        <v>0.29199073609948389</v>
      </c>
      <c r="V6" s="112">
        <v>0.33724665327470449</v>
      </c>
      <c r="W6" s="112">
        <v>1.0967922614868479</v>
      </c>
    </row>
    <row r="7" spans="1:23">
      <c r="A7" s="112" t="s">
        <v>175</v>
      </c>
      <c r="B7" s="112">
        <v>33.56</v>
      </c>
      <c r="C7" s="112">
        <v>1.24</v>
      </c>
      <c r="D7" s="112">
        <v>17.547091999999999</v>
      </c>
      <c r="E7" s="112">
        <v>0.25331999999999999</v>
      </c>
      <c r="F7" s="112">
        <v>0.10836999999999999</v>
      </c>
      <c r="G7" s="112">
        <v>0.53573000000000004</v>
      </c>
      <c r="H7" s="112">
        <v>0.42018001999999999</v>
      </c>
      <c r="I7" s="112">
        <v>25.536352000000001</v>
      </c>
      <c r="J7" s="112">
        <v>6.1129579999999999</v>
      </c>
      <c r="K7" s="112">
        <v>86.611000000000004</v>
      </c>
      <c r="L7" s="112">
        <v>0.84969515534299578</v>
      </c>
      <c r="M7" s="112">
        <v>0.28504311626523943</v>
      </c>
      <c r="N7" s="112">
        <v>0.62072128428603568</v>
      </c>
      <c r="O7" s="112">
        <v>6.3634079173584532E-2</v>
      </c>
      <c r="P7" s="112">
        <v>0.15640398315386331</v>
      </c>
      <c r="Q7" s="112">
        <v>0.53421120505394459</v>
      </c>
      <c r="R7" s="112">
        <v>0.99698941473485847</v>
      </c>
      <c r="S7" s="112">
        <v>0.41826549636432869</v>
      </c>
      <c r="T7" s="112">
        <v>0.33673033098016908</v>
      </c>
      <c r="U7" s="112">
        <v>0.40852230209080298</v>
      </c>
      <c r="V7" s="112">
        <v>0.359167537899936</v>
      </c>
      <c r="W7" s="112">
        <v>1.1060664578227399</v>
      </c>
    </row>
    <row r="8" spans="1:23">
      <c r="A8" s="112" t="s">
        <v>176</v>
      </c>
      <c r="B8" s="112">
        <v>3.62</v>
      </c>
      <c r="C8" s="112">
        <v>1.3879999999999999</v>
      </c>
      <c r="D8" s="112">
        <v>241</v>
      </c>
      <c r="E8" s="112">
        <v>3.4649998000000001E-2</v>
      </c>
      <c r="F8" s="112">
        <v>2.4109999999999999E-2</v>
      </c>
      <c r="G8" s="112">
        <v>0.25505</v>
      </c>
      <c r="H8" s="112">
        <v>0.11384</v>
      </c>
      <c r="I8" s="112">
        <v>19.972377999999999</v>
      </c>
      <c r="J8" s="112">
        <v>3.0081134</v>
      </c>
      <c r="K8" s="112">
        <v>34.42</v>
      </c>
      <c r="L8" s="112">
        <v>0.78828531494061771</v>
      </c>
      <c r="M8" s="112">
        <v>0.1069878085043116</v>
      </c>
      <c r="N8" s="112">
        <v>0.39103787922710082</v>
      </c>
      <c r="O8" s="112">
        <v>2.5173305978733861E-2</v>
      </c>
      <c r="P8" s="112">
        <v>7.2888817198476508E-2</v>
      </c>
      <c r="Q8" s="112">
        <v>0.67631161807396056</v>
      </c>
      <c r="R8" s="112">
        <v>0.99456801482212187</v>
      </c>
      <c r="S8" s="112">
        <v>0.31288202860374481</v>
      </c>
      <c r="T8" s="112">
        <v>0.33639586439303271</v>
      </c>
      <c r="U8" s="112">
        <v>0.32537599744003309</v>
      </c>
      <c r="V8" s="112">
        <v>0.42328652619015322</v>
      </c>
      <c r="W8" s="112">
        <v>1.0669890662192081</v>
      </c>
    </row>
    <row r="9" spans="1:23">
      <c r="A9" s="112" t="s">
        <v>177</v>
      </c>
      <c r="B9" s="112">
        <v>-0.15</v>
      </c>
      <c r="C9" s="112">
        <v>1.3109999999999999</v>
      </c>
      <c r="D9" s="112">
        <v>12.230046</v>
      </c>
      <c r="E9" s="112">
        <v>4.5999999999999999E-3</v>
      </c>
      <c r="F9" s="112">
        <v>-2.4199999999999998E-3</v>
      </c>
      <c r="G9" s="112">
        <v>0.29760998</v>
      </c>
      <c r="H9" s="112">
        <v>-9.2800000000000001E-3</v>
      </c>
      <c r="I9" s="112">
        <v>0</v>
      </c>
      <c r="J9" s="112">
        <v>1.1970958</v>
      </c>
      <c r="K9" s="112">
        <v>19.120999999999999</v>
      </c>
      <c r="L9" s="112">
        <v>0.77984627179618227</v>
      </c>
      <c r="M9" s="112">
        <v>8.4567350579839426E-2</v>
      </c>
      <c r="N9" s="112">
        <v>0.42586515985144219</v>
      </c>
      <c r="O9" s="112">
        <v>1.389911370213406E-2</v>
      </c>
      <c r="P9" s="112">
        <v>2.4175449897540949E-2</v>
      </c>
      <c r="Q9" s="112">
        <v>0.53082993586658433</v>
      </c>
      <c r="R9" s="112">
        <v>0.99359483881574784</v>
      </c>
      <c r="S9" s="112">
        <v>0.31235861455324693</v>
      </c>
      <c r="T9" s="112">
        <v>0.24995998273636311</v>
      </c>
      <c r="V9" s="112">
        <v>0.34361660334150002</v>
      </c>
      <c r="W9" s="112">
        <v>1.0612431852824999</v>
      </c>
    </row>
    <row r="10" spans="1:23">
      <c r="A10" s="112" t="s">
        <v>178</v>
      </c>
      <c r="B10" s="112">
        <v>3.76</v>
      </c>
      <c r="C10" s="112">
        <v>1.3120000000000001</v>
      </c>
      <c r="D10" s="112">
        <v>19.212962999999998</v>
      </c>
      <c r="E10" s="112">
        <v>0.11073</v>
      </c>
      <c r="F10" s="112">
        <v>4.8820000000000002E-2</v>
      </c>
      <c r="G10" s="112">
        <v>0.17080000000000001</v>
      </c>
      <c r="H10" s="112">
        <v>7.8320000000000001E-2</v>
      </c>
      <c r="I10" s="112">
        <v>33.111702000000001</v>
      </c>
      <c r="J10" s="112">
        <v>3.3509177999999999</v>
      </c>
      <c r="K10" s="112">
        <v>59.604999999999997</v>
      </c>
      <c r="L10" s="112">
        <v>0.80965112066568745</v>
      </c>
      <c r="M10" s="112">
        <v>0.1078203984537615</v>
      </c>
      <c r="N10" s="112">
        <v>0.32209521542413921</v>
      </c>
      <c r="O10" s="112">
        <v>4.3732723750233057E-2</v>
      </c>
      <c r="P10" s="112">
        <v>8.2109686531594422E-2</v>
      </c>
      <c r="Q10" s="112">
        <v>0.5352705824380064</v>
      </c>
      <c r="R10" s="112">
        <v>0.99428725449279753</v>
      </c>
      <c r="S10" s="112">
        <v>0.31015931561701299</v>
      </c>
      <c r="T10" s="112">
        <v>0.28001671821941337</v>
      </c>
      <c r="U10" s="112">
        <v>0.29171245759248049</v>
      </c>
      <c r="V10" s="112">
        <v>0.33913006421607311</v>
      </c>
      <c r="W10" s="112">
        <v>1.0799258281285731</v>
      </c>
    </row>
    <row r="11" spans="1:23">
      <c r="A11" s="112" t="s">
        <v>179</v>
      </c>
      <c r="B11" s="112">
        <v>3.07</v>
      </c>
      <c r="C11" s="112">
        <v>1.54</v>
      </c>
      <c r="D11" s="112">
        <v>13.044280000000001</v>
      </c>
      <c r="E11" s="112">
        <v>2.9819999999999999E-2</v>
      </c>
      <c r="F11" s="112">
        <v>7.3699999999999998E-3</v>
      </c>
      <c r="G11" s="112">
        <v>0.15178000999999999</v>
      </c>
      <c r="H11" s="112">
        <v>2.341E-2</v>
      </c>
      <c r="I11" s="112">
        <v>23.029316000000001</v>
      </c>
      <c r="J11" s="112">
        <v>0.85582849999999999</v>
      </c>
      <c r="K11" s="112">
        <v>44.268000000000001</v>
      </c>
      <c r="L11" s="112">
        <v>0.78692889017448175</v>
      </c>
      <c r="M11" s="112">
        <v>0.103716919417187</v>
      </c>
      <c r="N11" s="112">
        <v>0.30653095695404192</v>
      </c>
      <c r="O11" s="112">
        <v>3.2430528381502337E-2</v>
      </c>
      <c r="P11" s="112">
        <v>1.499592600296447E-2</v>
      </c>
      <c r="Q11" s="112">
        <v>0.5313477317132822</v>
      </c>
      <c r="R11" s="112">
        <v>0.99385323000847337</v>
      </c>
      <c r="S11" s="112">
        <v>0.3048784351185117</v>
      </c>
      <c r="T11" s="112">
        <v>0.24898403948189929</v>
      </c>
      <c r="U11" s="112">
        <v>0.28570625157155721</v>
      </c>
      <c r="V11" s="112">
        <v>0.33981985420766808</v>
      </c>
      <c r="W11" s="112">
        <v>1.065737870823964</v>
      </c>
    </row>
    <row r="12" spans="1:23">
      <c r="A12" s="112" t="s">
        <v>180</v>
      </c>
      <c r="B12" s="112">
        <v>-1.41</v>
      </c>
      <c r="C12" s="112">
        <v>1.2689999999999999</v>
      </c>
      <c r="D12" s="112">
        <v>23.618421999999999</v>
      </c>
      <c r="E12" s="112">
        <v>-6.4159999999999995E-2</v>
      </c>
      <c r="F12" s="112">
        <v>-2.5700000000000001E-2</v>
      </c>
      <c r="G12" s="112">
        <v>4.4600000000000001E-2</v>
      </c>
      <c r="H12" s="112">
        <v>-8.3059999999999995E-2</v>
      </c>
      <c r="I12" s="112">
        <v>0</v>
      </c>
      <c r="J12" s="112">
        <v>0.91483616999999995</v>
      </c>
      <c r="K12" s="112">
        <v>33.418999999999997</v>
      </c>
      <c r="L12" s="112">
        <v>0.76053616712957373</v>
      </c>
      <c r="M12" s="112">
        <v>7.7074041034790361E-2</v>
      </c>
      <c r="N12" s="112">
        <v>0.21882442406587499</v>
      </c>
      <c r="O12" s="112">
        <v>2.443564557812752E-2</v>
      </c>
      <c r="P12" s="112">
        <v>1.658313437812459E-2</v>
      </c>
      <c r="Q12" s="112">
        <v>0.53807214608309784</v>
      </c>
      <c r="R12" s="112">
        <v>0.99301166040647004</v>
      </c>
      <c r="S12" s="112">
        <v>0.27399479512331698</v>
      </c>
      <c r="T12" s="112">
        <v>0.2487391336695515</v>
      </c>
      <c r="U12" s="112">
        <v>0.26770833617089201</v>
      </c>
      <c r="V12" s="112">
        <v>0.3347658586774358</v>
      </c>
      <c r="W12" s="112">
        <v>1.049060020010371</v>
      </c>
    </row>
    <row r="13" spans="1:23">
      <c r="A13" s="112" t="s">
        <v>181</v>
      </c>
      <c r="B13" s="112">
        <v>1.63</v>
      </c>
      <c r="C13" s="112">
        <v>1.526</v>
      </c>
      <c r="D13" s="112">
        <v>26.470586999999998</v>
      </c>
      <c r="E13" s="112">
        <v>0.19867000000000001</v>
      </c>
      <c r="F13" s="112">
        <v>9.9159999999999998E-2</v>
      </c>
      <c r="G13" s="112">
        <v>0.41319</v>
      </c>
      <c r="H13" s="112">
        <v>0.23791000000000001</v>
      </c>
      <c r="I13" s="112">
        <v>91.104293999999996</v>
      </c>
      <c r="J13" s="112">
        <v>8.4169359999999998</v>
      </c>
      <c r="K13" s="112">
        <v>16.966000000000001</v>
      </c>
      <c r="L13" s="112">
        <v>0.83434760996733903</v>
      </c>
      <c r="M13" s="112">
        <v>9.5153137079988098E-2</v>
      </c>
      <c r="N13" s="112">
        <v>0.52044550953927105</v>
      </c>
      <c r="O13" s="112">
        <v>1.2311043608920611E-2</v>
      </c>
      <c r="P13" s="112">
        <v>0.21837716694140619</v>
      </c>
      <c r="Q13" s="112">
        <v>0.53988592343837505</v>
      </c>
      <c r="R13" s="112">
        <v>0.99554869990261907</v>
      </c>
      <c r="S13" s="112">
        <v>0.32653419566755693</v>
      </c>
      <c r="T13" s="112">
        <v>0.33858894382550447</v>
      </c>
      <c r="U13" s="112">
        <v>0.28742127710766507</v>
      </c>
      <c r="V13" s="112">
        <v>0.33609274771112901</v>
      </c>
      <c r="W13" s="112">
        <v>1.0958099315348291</v>
      </c>
    </row>
    <row r="14" spans="1:23">
      <c r="A14" s="112" t="s">
        <v>182</v>
      </c>
      <c r="B14" s="112">
        <v>6.01</v>
      </c>
      <c r="C14" s="112">
        <v>1.2969999999999999</v>
      </c>
      <c r="D14" s="112">
        <v>10.141207</v>
      </c>
      <c r="E14" s="112">
        <v>0.120670006</v>
      </c>
      <c r="F14" s="112">
        <v>6.2509999999999996E-2</v>
      </c>
      <c r="G14" s="112">
        <v>0.28681000000000001</v>
      </c>
      <c r="H14" s="112">
        <v>0.19040000000000001</v>
      </c>
      <c r="I14" s="112">
        <v>13.144757999999999</v>
      </c>
      <c r="J14" s="112">
        <v>1.8426515000000001</v>
      </c>
      <c r="K14" s="112">
        <v>54.673000000000002</v>
      </c>
      <c r="L14" s="112">
        <v>0.81244260635862986</v>
      </c>
      <c r="M14" s="112">
        <v>0.12120130835563479</v>
      </c>
      <c r="N14" s="112">
        <v>0.41702742228208067</v>
      </c>
      <c r="O14" s="112">
        <v>4.0098217161031791E-2</v>
      </c>
      <c r="P14" s="112">
        <v>4.1539826658602008E-2</v>
      </c>
      <c r="Q14" s="112">
        <v>0.52950158043237217</v>
      </c>
      <c r="R14" s="112">
        <v>0.99517316715357074</v>
      </c>
      <c r="S14" s="112">
        <v>0.33357872433256408</v>
      </c>
      <c r="T14" s="112">
        <v>0.26206801404321167</v>
      </c>
      <c r="U14" s="112">
        <v>0.29903823253396972</v>
      </c>
      <c r="V14" s="112">
        <v>0.34655565486350792</v>
      </c>
      <c r="W14" s="112">
        <v>1.082157420704827</v>
      </c>
    </row>
    <row r="15" spans="1:23">
      <c r="A15" s="112" t="s">
        <v>183</v>
      </c>
      <c r="B15" s="112">
        <v>2.27</v>
      </c>
      <c r="C15" s="112">
        <v>1.3720000000000001</v>
      </c>
      <c r="D15" s="112">
        <v>14.886649</v>
      </c>
      <c r="E15" s="112">
        <v>6.8569994999999995E-2</v>
      </c>
      <c r="F15" s="112">
        <v>1.8020000000000001E-2</v>
      </c>
      <c r="G15" s="112">
        <v>0.25246000000000002</v>
      </c>
      <c r="H15" s="112">
        <v>5.0009999999999999E-2</v>
      </c>
      <c r="I15" s="112">
        <v>26.035242</v>
      </c>
      <c r="J15" s="112">
        <v>1.7076975000000001</v>
      </c>
      <c r="K15" s="112">
        <v>33.255000000000003</v>
      </c>
      <c r="L15" s="112">
        <v>0.79781118306686916</v>
      </c>
      <c r="M15" s="112">
        <v>9.8959262563187628E-2</v>
      </c>
      <c r="N15" s="112">
        <v>0.38891845490366261</v>
      </c>
      <c r="O15" s="112">
        <v>2.4314790127878329E-2</v>
      </c>
      <c r="P15" s="112">
        <v>3.7909788071052962E-2</v>
      </c>
      <c r="Q15" s="112">
        <v>0.53251934947461943</v>
      </c>
      <c r="R15" s="112">
        <v>0.99406348408392453</v>
      </c>
      <c r="S15" s="112">
        <v>0.31612457482278489</v>
      </c>
      <c r="T15" s="112">
        <v>0.2586272069723547</v>
      </c>
      <c r="U15" s="112">
        <v>0.2841176290891459</v>
      </c>
      <c r="V15" s="112">
        <v>0.34273937829059392</v>
      </c>
      <c r="W15" s="112">
        <v>1.072534269917051</v>
      </c>
    </row>
    <row r="16" spans="1:23">
      <c r="A16" s="112" t="s">
        <v>184</v>
      </c>
      <c r="B16" s="112">
        <v>22.16</v>
      </c>
      <c r="C16" s="112">
        <v>1.5649999999999999</v>
      </c>
      <c r="D16" s="112">
        <v>26.265059999999998</v>
      </c>
      <c r="E16" s="112">
        <v>9.5079999999999998E-2</v>
      </c>
      <c r="F16" s="112">
        <v>2.7720000000000002E-2</v>
      </c>
      <c r="G16" s="112">
        <v>0.18107999999999999</v>
      </c>
      <c r="H16" s="112">
        <v>0.16763</v>
      </c>
      <c r="I16" s="112">
        <v>9.8375450000000004</v>
      </c>
      <c r="J16" s="112">
        <v>0.99012149999999999</v>
      </c>
      <c r="K16" s="112">
        <v>140.75299999999999</v>
      </c>
      <c r="L16" s="112">
        <v>0.80525607793688547</v>
      </c>
      <c r="M16" s="112">
        <v>0.2172465060957478</v>
      </c>
      <c r="N16" s="112">
        <v>0.33050744787392478</v>
      </c>
      <c r="O16" s="112">
        <v>0.1035325900723143</v>
      </c>
      <c r="P16" s="112">
        <v>1.8608184787718699E-2</v>
      </c>
      <c r="Q16" s="112">
        <v>0.53975522264844944</v>
      </c>
      <c r="R16" s="112">
        <v>0.99499318650326918</v>
      </c>
      <c r="S16" s="112">
        <v>0.35898467453021171</v>
      </c>
      <c r="T16" s="112">
        <v>0.27035908214822402</v>
      </c>
      <c r="U16" s="112">
        <v>0.36211510975307781</v>
      </c>
      <c r="V16" s="112">
        <v>0.36303337448279271</v>
      </c>
      <c r="W16" s="112">
        <v>1.0776450288310171</v>
      </c>
    </row>
    <row r="17" spans="1:23">
      <c r="A17" s="112" t="s">
        <v>185</v>
      </c>
      <c r="B17" s="112">
        <v>3.08</v>
      </c>
      <c r="C17" s="112">
        <v>1.667</v>
      </c>
      <c r="D17" s="112">
        <v>55.539566000000001</v>
      </c>
      <c r="E17" s="112">
        <v>3.4730002000000003E-2</v>
      </c>
      <c r="F17" s="112">
        <v>6.3800000000000003E-3</v>
      </c>
      <c r="G17" s="112">
        <v>8.7519996000000003E-2</v>
      </c>
      <c r="H17" s="112">
        <v>0.17889999000000001</v>
      </c>
      <c r="I17" s="112">
        <v>25.064934000000001</v>
      </c>
      <c r="J17" s="112">
        <v>0.92958289999999999</v>
      </c>
      <c r="K17" s="112">
        <v>42.23</v>
      </c>
      <c r="L17" s="112">
        <v>0.7883077827360474</v>
      </c>
      <c r="M17" s="112">
        <v>0.10377639012786199</v>
      </c>
      <c r="N17" s="112">
        <v>0.2539463095810377</v>
      </c>
      <c r="O17" s="112">
        <v>3.0928678335113001E-2</v>
      </c>
      <c r="P17" s="112">
        <v>1.697979693677544E-2</v>
      </c>
      <c r="Q17" s="112">
        <v>0.55837175993494081</v>
      </c>
      <c r="R17" s="112">
        <v>0.99508226775619379</v>
      </c>
      <c r="S17" s="112">
        <v>0.29643364711592263</v>
      </c>
      <c r="T17" s="112">
        <v>0.26142532342448899</v>
      </c>
      <c r="U17" s="112">
        <v>0.29286881095510747</v>
      </c>
      <c r="V17" s="112">
        <v>0.35085453660447491</v>
      </c>
      <c r="W17" s="112">
        <v>1.0673046070930789</v>
      </c>
    </row>
    <row r="18" spans="1:23">
      <c r="A18" s="112" t="s">
        <v>186</v>
      </c>
      <c r="B18" s="112">
        <v>0.33</v>
      </c>
      <c r="C18" s="112">
        <v>1.4219999999999999</v>
      </c>
      <c r="D18" s="112">
        <v>109.74359</v>
      </c>
      <c r="E18" s="112">
        <v>4.3400000000000001E-3</v>
      </c>
      <c r="F18" s="112">
        <v>-4.8799999999999998E-3</v>
      </c>
      <c r="G18" s="112">
        <v>3.6510002E-2</v>
      </c>
      <c r="H18" s="112">
        <v>7.1410000000000001E-2</v>
      </c>
      <c r="I18" s="112">
        <v>259.39391999999998</v>
      </c>
      <c r="J18" s="112">
        <v>1.1031496999999999</v>
      </c>
      <c r="K18" s="112">
        <v>36.448</v>
      </c>
      <c r="L18" s="112">
        <v>0.7797732551118699</v>
      </c>
      <c r="M18" s="112">
        <v>8.7421944692239073E-2</v>
      </c>
      <c r="N18" s="112">
        <v>0.21220429335631261</v>
      </c>
      <c r="O18" s="112">
        <v>2.6667786790351901E-2</v>
      </c>
      <c r="P18" s="112">
        <v>2.1648455750277878E-2</v>
      </c>
      <c r="Q18" s="112">
        <v>0.59284172618727915</v>
      </c>
      <c r="R18" s="112">
        <v>0.99423263585891153</v>
      </c>
      <c r="S18" s="112">
        <v>0.28130254761630058</v>
      </c>
      <c r="T18" s="112">
        <v>0.27586308787495789</v>
      </c>
      <c r="U18" s="112">
        <v>0.29046105645334319</v>
      </c>
      <c r="V18" s="112">
        <v>0.36615535362095591</v>
      </c>
      <c r="W18" s="112">
        <v>1.061572670756608</v>
      </c>
    </row>
    <row r="19" spans="1:23">
      <c r="A19" s="112" t="s">
        <v>187</v>
      </c>
      <c r="B19" s="112">
        <v>-3.25</v>
      </c>
      <c r="C19" s="112">
        <v>1.33</v>
      </c>
      <c r="D19" s="112">
        <v>92.596159999999998</v>
      </c>
      <c r="E19" s="112">
        <v>-8.6360000000000006E-2</v>
      </c>
      <c r="F19" s="112">
        <v>-5.1370001999999998E-2</v>
      </c>
      <c r="G19" s="112">
        <v>2.8490000000000001E-2</v>
      </c>
      <c r="H19" s="112">
        <v>-8.1259999999999999E-2</v>
      </c>
      <c r="I19" s="112">
        <v>0</v>
      </c>
      <c r="J19" s="112">
        <v>2.6802115</v>
      </c>
      <c r="K19" s="112">
        <v>44.552</v>
      </c>
      <c r="L19" s="112">
        <v>0.75430166562290246</v>
      </c>
      <c r="M19" s="112">
        <v>6.6131430270591735E-2</v>
      </c>
      <c r="N19" s="112">
        <v>0.2056414411119793</v>
      </c>
      <c r="O19" s="112">
        <v>3.2639814649007039E-2</v>
      </c>
      <c r="P19" s="112">
        <v>6.4068800378444146E-2</v>
      </c>
      <c r="Q19" s="112">
        <v>0.58193716062560918</v>
      </c>
      <c r="R19" s="112">
        <v>0.99302588812586146</v>
      </c>
      <c r="S19" s="112">
        <v>0.26346879280456442</v>
      </c>
      <c r="T19" s="112">
        <v>0.28632833627200482</v>
      </c>
      <c r="U19" s="112">
        <v>0.27141547406267968</v>
      </c>
      <c r="V19" s="112">
        <v>0.35635238482949527</v>
      </c>
      <c r="W19" s="112">
        <v>1.0452453725122191</v>
      </c>
    </row>
    <row r="20" spans="1:23">
      <c r="A20" s="112" t="s">
        <v>188</v>
      </c>
      <c r="B20" s="112">
        <v>8.2899999999999991</v>
      </c>
      <c r="C20" s="112">
        <v>1.2250000000000001</v>
      </c>
      <c r="D20" s="112">
        <v>10.838549</v>
      </c>
      <c r="E20" s="112">
        <v>0.14299999999999999</v>
      </c>
      <c r="F20" s="112">
        <v>5.2170000000000001E-2</v>
      </c>
      <c r="G20" s="112">
        <v>0.37019999999999997</v>
      </c>
      <c r="H20" s="112">
        <v>0.13340001000000001</v>
      </c>
      <c r="I20" s="112">
        <v>10.446320999999999</v>
      </c>
      <c r="J20" s="112">
        <v>1.5157084000000001</v>
      </c>
      <c r="K20" s="112">
        <v>42.91</v>
      </c>
      <c r="L20" s="112">
        <v>0.81871361452245683</v>
      </c>
      <c r="M20" s="112">
        <v>0.13476063038953309</v>
      </c>
      <c r="N20" s="112">
        <v>0.48526633901239491</v>
      </c>
      <c r="O20" s="112">
        <v>3.142978629956087E-2</v>
      </c>
      <c r="P20" s="112">
        <v>3.2745599967041142E-2</v>
      </c>
      <c r="Q20" s="112">
        <v>0.5299450411467711</v>
      </c>
      <c r="R20" s="112">
        <v>0.99472262278521828</v>
      </c>
      <c r="S20" s="112">
        <v>0.34981299110009079</v>
      </c>
      <c r="T20" s="112">
        <v>0.26042650286404417</v>
      </c>
      <c r="U20" s="112">
        <v>0.30844664112684478</v>
      </c>
      <c r="V20" s="112">
        <v>0.35105106670340341</v>
      </c>
      <c r="W20" s="112">
        <v>1.085738423475537</v>
      </c>
    </row>
    <row r="21" spans="1:23">
      <c r="A21" s="112" t="s">
        <v>189</v>
      </c>
      <c r="B21" s="112">
        <v>1.1200000000000001</v>
      </c>
      <c r="C21" s="112">
        <v>1.4550000000000001</v>
      </c>
      <c r="D21" s="112">
        <v>18.928571999999999</v>
      </c>
      <c r="E21" s="112">
        <v>5.4890000000000001E-2</v>
      </c>
      <c r="F21" s="112">
        <v>-4.2000000000000002E-4</v>
      </c>
      <c r="G21" s="112">
        <v>0.21851000000000001</v>
      </c>
      <c r="H21" s="112">
        <v>-3.3800002000000003E-2</v>
      </c>
      <c r="I21" s="112">
        <v>37.857143000000001</v>
      </c>
      <c r="J21" s="112">
        <v>2.231344</v>
      </c>
      <c r="K21" s="112">
        <v>16.495999999999999</v>
      </c>
      <c r="L21" s="112">
        <v>0.79396938354260094</v>
      </c>
      <c r="M21" s="112">
        <v>9.2120130835563474E-2</v>
      </c>
      <c r="N21" s="112">
        <v>0.36113681174508039</v>
      </c>
      <c r="O21" s="112">
        <v>1.196468957466988E-2</v>
      </c>
      <c r="P21" s="112">
        <v>5.1995009711278517E-2</v>
      </c>
      <c r="Q21" s="112">
        <v>0.53508972966271307</v>
      </c>
      <c r="R21" s="112">
        <v>0.9934010256446737</v>
      </c>
      <c r="S21" s="112">
        <v>0.30517862345345131</v>
      </c>
      <c r="T21" s="112">
        <v>0.26478848599209481</v>
      </c>
      <c r="U21" s="112">
        <v>0.28002279497104299</v>
      </c>
      <c r="V21" s="112">
        <v>0.33768523265831929</v>
      </c>
      <c r="W21" s="112">
        <v>1.069789747836617</v>
      </c>
    </row>
    <row r="22" spans="1:23">
      <c r="A22" s="112" t="s">
        <v>190</v>
      </c>
      <c r="B22" s="112">
        <v>6.68</v>
      </c>
      <c r="C22" s="112">
        <v>1.5720000000000001</v>
      </c>
      <c r="D22" s="112">
        <v>12.993197</v>
      </c>
      <c r="E22" s="112">
        <v>0.10614</v>
      </c>
      <c r="F22" s="112">
        <v>2.1300000999999999E-2</v>
      </c>
      <c r="G22" s="112">
        <v>0.18417998999999999</v>
      </c>
      <c r="H22" s="112">
        <v>5.978E-2</v>
      </c>
      <c r="I22" s="112">
        <v>28.592815000000002</v>
      </c>
      <c r="J22" s="112">
        <v>3.0772203999999999</v>
      </c>
      <c r="K22" s="112">
        <v>68.341999999999999</v>
      </c>
      <c r="L22" s="112">
        <v>0.80836209535417303</v>
      </c>
      <c r="M22" s="112">
        <v>0.12518584597085941</v>
      </c>
      <c r="N22" s="112">
        <v>0.33304420239454852</v>
      </c>
      <c r="O22" s="112">
        <v>5.0171224169910968E-2</v>
      </c>
      <c r="P22" s="112">
        <v>7.4747680786586168E-2</v>
      </c>
      <c r="Q22" s="112">
        <v>0.53131524649989526</v>
      </c>
      <c r="R22" s="112">
        <v>0.99414070898306584</v>
      </c>
      <c r="S22" s="112">
        <v>0.31852330189369682</v>
      </c>
      <c r="T22" s="112">
        <v>0.27764762802422172</v>
      </c>
      <c r="U22" s="112">
        <v>0.30161762343794218</v>
      </c>
      <c r="V22" s="112">
        <v>0.33996459929150541</v>
      </c>
      <c r="W22" s="112">
        <v>1.0790494049024419</v>
      </c>
    </row>
    <row r="23" spans="1:23">
      <c r="A23" s="112" t="s">
        <v>191</v>
      </c>
      <c r="B23" s="112">
        <v>-8.81</v>
      </c>
      <c r="C23" s="112">
        <v>1.2829999999999999</v>
      </c>
      <c r="D23" s="112">
        <v>23.659794000000002</v>
      </c>
      <c r="E23" s="112">
        <v>-0.69454000000000005</v>
      </c>
      <c r="F23" s="112">
        <v>-0.12950999999999999</v>
      </c>
      <c r="G23" s="112">
        <v>0.21110001</v>
      </c>
      <c r="H23" s="112">
        <v>-0.26665001999999999</v>
      </c>
      <c r="I23" s="112">
        <v>0</v>
      </c>
      <c r="J23" s="112">
        <v>2.7673942999999999</v>
      </c>
      <c r="K23" s="112">
        <v>7.4809999999999999</v>
      </c>
      <c r="L23" s="112">
        <v>0.58350440768023182</v>
      </c>
      <c r="M23" s="112">
        <v>3.306571513529586E-2</v>
      </c>
      <c r="N23" s="112">
        <v>0.35507313875572372</v>
      </c>
      <c r="O23" s="112">
        <v>5.3213244283500357E-3</v>
      </c>
      <c r="P23" s="112">
        <v>6.6413872982224481E-2</v>
      </c>
      <c r="Q23" s="112">
        <v>0.53809845578002724</v>
      </c>
      <c r="R23" s="112">
        <v>0.9915605119133436</v>
      </c>
      <c r="S23" s="112">
        <v>0.22488240196206</v>
      </c>
      <c r="T23" s="112">
        <v>0.26381907480033479</v>
      </c>
      <c r="U23" s="112">
        <v>0.2211466031532848</v>
      </c>
      <c r="V23" s="112">
        <v>0.33591373737628888</v>
      </c>
      <c r="W23" s="112">
        <v>0.93965261118026822</v>
      </c>
    </row>
    <row r="24" spans="1:23">
      <c r="A24" s="112" t="s">
        <v>192</v>
      </c>
      <c r="B24" s="112">
        <v>-1.43</v>
      </c>
      <c r="C24" s="112">
        <v>1.306</v>
      </c>
      <c r="D24" s="112">
        <v>35.5</v>
      </c>
      <c r="E24" s="112">
        <v>-0.17848</v>
      </c>
      <c r="F24" s="112">
        <v>-6.2190000000000002E-2</v>
      </c>
      <c r="G24" s="112">
        <v>0.34605997999999999</v>
      </c>
      <c r="H24" s="112">
        <v>-0.32090999999999997</v>
      </c>
      <c r="I24" s="112">
        <v>0</v>
      </c>
      <c r="J24" s="112">
        <v>1.7938353</v>
      </c>
      <c r="K24" s="112">
        <v>6.3070000000000004</v>
      </c>
      <c r="L24" s="112">
        <v>0.72843129270422902</v>
      </c>
      <c r="M24" s="112">
        <v>7.6955099613440381E-2</v>
      </c>
      <c r="N24" s="112">
        <v>0.46551230597908011</v>
      </c>
      <c r="O24" s="112">
        <v>4.4561762662003422E-3</v>
      </c>
      <c r="P24" s="112">
        <v>4.0226751909446648E-2</v>
      </c>
      <c r="Q24" s="112">
        <v>0.54562799825902719</v>
      </c>
      <c r="R24" s="112">
        <v>0.99113162537466326</v>
      </c>
      <c r="S24" s="112">
        <v>0.29888137298581657</v>
      </c>
      <c r="T24" s="112">
        <v>0.26209422965696849</v>
      </c>
      <c r="U24" s="112">
        <v>0.26622286675020101</v>
      </c>
      <c r="V24" s="112">
        <v>0.3514905593661819</v>
      </c>
      <c r="W24" s="112">
        <v>1.028270106456086</v>
      </c>
    </row>
    <row r="25" spans="1:23">
      <c r="A25" s="112" t="s">
        <v>193</v>
      </c>
      <c r="B25" s="112">
        <v>-0.69</v>
      </c>
      <c r="C25" s="112">
        <v>1.2829999999999999</v>
      </c>
      <c r="D25" s="112">
        <v>-17.902100000000001</v>
      </c>
      <c r="E25" s="112">
        <v>-8.2849999999999993E-2</v>
      </c>
      <c r="F25" s="112">
        <v>-2.9420000000000002E-2</v>
      </c>
      <c r="G25" s="112">
        <v>3.3660000000000002E-2</v>
      </c>
      <c r="H25" s="112">
        <v>-9.6169989999999997E-2</v>
      </c>
      <c r="I25" s="112">
        <v>0</v>
      </c>
      <c r="J25" s="112">
        <v>2.7044160000000002</v>
      </c>
      <c r="K25" s="112">
        <v>12.885</v>
      </c>
      <c r="L25" s="112">
        <v>0.7552873908611194</v>
      </c>
      <c r="M25" s="112">
        <v>8.1355932203389825E-2</v>
      </c>
      <c r="N25" s="112">
        <v>0.20987210665335981</v>
      </c>
      <c r="O25" s="112">
        <v>9.3036588987562945E-3</v>
      </c>
      <c r="P25" s="112">
        <v>6.4719861250980948E-2</v>
      </c>
      <c r="Q25" s="112">
        <v>0.51166799955479814</v>
      </c>
      <c r="R25" s="112">
        <v>0.99290803526261207</v>
      </c>
      <c r="S25" s="112">
        <v>0.26519782158444227</v>
      </c>
      <c r="T25" s="112">
        <v>0.2586655998532213</v>
      </c>
      <c r="U25" s="112">
        <v>0.26306616292172291</v>
      </c>
      <c r="V25" s="112">
        <v>0.31017572939540577</v>
      </c>
      <c r="W25" s="112">
        <v>1.045780663168139</v>
      </c>
    </row>
    <row r="26" spans="1:23">
      <c r="A26" s="112" t="s">
        <v>194</v>
      </c>
      <c r="B26" s="112">
        <v>34.78</v>
      </c>
      <c r="C26" s="112">
        <v>1.4330000000000001</v>
      </c>
      <c r="D26" s="112">
        <v>16.046790999999999</v>
      </c>
      <c r="E26" s="112">
        <v>0.15132000000000001</v>
      </c>
      <c r="F26" s="112">
        <v>6.1170000000000002E-2</v>
      </c>
      <c r="G26" s="112">
        <v>0.34675</v>
      </c>
      <c r="H26" s="112">
        <v>0.23629</v>
      </c>
      <c r="I26" s="112">
        <v>15.382403999999999</v>
      </c>
      <c r="J26" s="112">
        <v>2.8549929000000001</v>
      </c>
      <c r="K26" s="112">
        <v>192.249</v>
      </c>
      <c r="L26" s="112">
        <v>0.82105014842045243</v>
      </c>
      <c r="M26" s="112">
        <v>0.29229854296758839</v>
      </c>
      <c r="N26" s="112">
        <v>0.46607695662450832</v>
      </c>
      <c r="O26" s="112">
        <v>0.1414812014505602</v>
      </c>
      <c r="P26" s="112">
        <v>6.8770129915811273E-2</v>
      </c>
      <c r="Q26" s="112">
        <v>0.53325711860386193</v>
      </c>
      <c r="R26" s="112">
        <v>0.99553589495516681</v>
      </c>
      <c r="S26" s="112">
        <v>0.40877218044025537</v>
      </c>
      <c r="T26" s="112">
        <v>0.29979834050560028</v>
      </c>
      <c r="U26" s="112">
        <v>0.40989843614535271</v>
      </c>
      <c r="V26" s="112">
        <v>0.37377154194366652</v>
      </c>
      <c r="W26" s="112">
        <v>1.0876484141711129</v>
      </c>
    </row>
    <row r="27" spans="1:23">
      <c r="A27" s="112" t="s">
        <v>195</v>
      </c>
      <c r="B27" s="112">
        <v>-1.64</v>
      </c>
      <c r="C27" s="112">
        <v>1.3320000000000001</v>
      </c>
      <c r="D27" s="112">
        <v>25.925923999999998</v>
      </c>
      <c r="E27" s="112">
        <v>-6.2789999999999999E-2</v>
      </c>
      <c r="F27" s="112">
        <v>-2.1839999999999998E-2</v>
      </c>
      <c r="G27" s="112">
        <v>3.9039999999999998E-2</v>
      </c>
      <c r="H27" s="112">
        <v>-6.2800005000000006E-2</v>
      </c>
      <c r="I27" s="112">
        <v>0</v>
      </c>
      <c r="J27" s="112">
        <v>0.58318749999999997</v>
      </c>
      <c r="K27" s="112">
        <v>23.292000000000002</v>
      </c>
      <c r="L27" s="112">
        <v>0.76092090888921959</v>
      </c>
      <c r="M27" s="112">
        <v>7.5706214689265527E-2</v>
      </c>
      <c r="N27" s="112">
        <v>0.2142746174101543</v>
      </c>
      <c r="O27" s="112">
        <v>1.697282152524E-2</v>
      </c>
      <c r="P27" s="112">
        <v>7.6623356644197858E-3</v>
      </c>
      <c r="Q27" s="112">
        <v>0.53953955588402336</v>
      </c>
      <c r="R27" s="112">
        <v>0.99317180125298776</v>
      </c>
      <c r="S27" s="112">
        <v>0.27265128957476659</v>
      </c>
      <c r="T27" s="112">
        <v>0.24534914879675879</v>
      </c>
      <c r="U27" s="112">
        <v>0.26725634520260672</v>
      </c>
      <c r="V27" s="112">
        <v>0.33441241588832987</v>
      </c>
      <c r="W27" s="112">
        <v>1.0493899143061229</v>
      </c>
    </row>
    <row r="28" spans="1:23">
      <c r="A28" s="112" t="s">
        <v>196</v>
      </c>
      <c r="B28" s="112">
        <v>-3.78</v>
      </c>
      <c r="C28" s="112">
        <v>1.302</v>
      </c>
      <c r="D28" s="112">
        <v>238.8</v>
      </c>
      <c r="E28" s="112">
        <v>-0.14327999999999999</v>
      </c>
      <c r="F28" s="112">
        <v>-4.6519999999999999E-2</v>
      </c>
      <c r="G28" s="112">
        <v>9.8669999999999994E-2</v>
      </c>
      <c r="H28" s="112">
        <v>-0.20236999</v>
      </c>
      <c r="I28" s="112">
        <v>0</v>
      </c>
      <c r="J28" s="112">
        <v>2.4371326</v>
      </c>
      <c r="K28" s="112">
        <v>24.907</v>
      </c>
      <c r="L28" s="112">
        <v>0.73831662842651846</v>
      </c>
      <c r="M28" s="112">
        <v>6.2979482604817116E-2</v>
      </c>
      <c r="N28" s="112">
        <v>0.26307047548220891</v>
      </c>
      <c r="O28" s="112">
        <v>1.8162952940803671E-2</v>
      </c>
      <c r="P28" s="112">
        <v>5.7530381459264458E-2</v>
      </c>
      <c r="Q28" s="112">
        <v>0.67491257202241384</v>
      </c>
      <c r="R28" s="112">
        <v>0.99206859981851747</v>
      </c>
      <c r="S28" s="112">
        <v>0.26555169269616008</v>
      </c>
      <c r="T28" s="112">
        <v>0.32292481792647559</v>
      </c>
      <c r="U28" s="112">
        <v>0.29174959876891449</v>
      </c>
      <c r="V28" s="112">
        <v>0.4122918121417915</v>
      </c>
      <c r="W28" s="112">
        <v>1.034881610924647</v>
      </c>
    </row>
    <row r="29" spans="1:23">
      <c r="A29" s="112" t="s">
        <v>197</v>
      </c>
      <c r="B29" s="112">
        <v>8.86</v>
      </c>
      <c r="C29" s="112">
        <v>1.665</v>
      </c>
      <c r="D29" s="112">
        <v>48.106589999999997</v>
      </c>
      <c r="E29" s="112">
        <v>0.17177000000000001</v>
      </c>
      <c r="F29" s="112">
        <v>2.6749999999999999E-2</v>
      </c>
      <c r="G29" s="112">
        <v>0.31917000000000001</v>
      </c>
      <c r="H29" s="112">
        <v>0.15086000999999999</v>
      </c>
      <c r="I29" s="112">
        <v>38.713320000000003</v>
      </c>
      <c r="J29" s="112">
        <v>6.9066890000000001</v>
      </c>
      <c r="K29" s="112">
        <v>86.046999999999997</v>
      </c>
      <c r="L29" s="112">
        <v>0.82679319147502117</v>
      </c>
      <c r="M29" s="112">
        <v>0.1381504608980077</v>
      </c>
      <c r="N29" s="112">
        <v>0.44350795166681473</v>
      </c>
      <c r="O29" s="112">
        <v>6.3218454332483659E-2</v>
      </c>
      <c r="P29" s="112">
        <v>0.17775402952621161</v>
      </c>
      <c r="Q29" s="112">
        <v>0.55364490733310379</v>
      </c>
      <c r="R29" s="112">
        <v>0.99486063166331518</v>
      </c>
      <c r="S29" s="112">
        <v>0.33717805346264551</v>
      </c>
      <c r="T29" s="112">
        <v>0.33321928520022781</v>
      </c>
      <c r="U29" s="112">
        <v>0.31757357030360628</v>
      </c>
      <c r="V29" s="112">
        <v>0.3542211221978932</v>
      </c>
      <c r="W29" s="112">
        <v>1.0907738036725161</v>
      </c>
    </row>
    <row r="30" spans="1:23">
      <c r="A30" s="112" t="s">
        <v>198</v>
      </c>
      <c r="B30" s="112">
        <v>50.78</v>
      </c>
      <c r="C30" s="112">
        <v>1.3</v>
      </c>
      <c r="D30" s="112">
        <v>27.820710999999999</v>
      </c>
      <c r="E30" s="112">
        <v>0.16882</v>
      </c>
      <c r="F30" s="112">
        <v>7.7100000000000002E-2</v>
      </c>
      <c r="G30" s="112">
        <v>0.21462999999999999</v>
      </c>
      <c r="H30" s="112">
        <v>0.11553001</v>
      </c>
      <c r="I30" s="112">
        <v>56.715243999999998</v>
      </c>
      <c r="J30" s="112">
        <v>6.8355129999999997</v>
      </c>
      <c r="K30" s="112">
        <v>472.9</v>
      </c>
      <c r="L30" s="112">
        <v>0.8259647329414771</v>
      </c>
      <c r="M30" s="112">
        <v>0.38745168004757652</v>
      </c>
      <c r="N30" s="112">
        <v>0.357961766812671</v>
      </c>
      <c r="O30" s="112">
        <v>0.34829951223035049</v>
      </c>
      <c r="P30" s="112">
        <v>0.17583951327247041</v>
      </c>
      <c r="Q30" s="112">
        <v>0.5407445078253289</v>
      </c>
      <c r="R30" s="112">
        <v>0.99458137314881556</v>
      </c>
      <c r="S30" s="112">
        <v>0.44395024243182207</v>
      </c>
      <c r="T30" s="112">
        <v>0.36249475652131552</v>
      </c>
      <c r="U30" s="112">
        <v>0.47295953410056141</v>
      </c>
      <c r="V30" s="112">
        <v>0.40748923783948171</v>
      </c>
      <c r="W30" s="112">
        <v>1.0901019240034391</v>
      </c>
    </row>
    <row r="31" spans="1:23">
      <c r="A31" s="112" t="s">
        <v>199</v>
      </c>
      <c r="B31" s="112">
        <v>4.5599999999999996</v>
      </c>
      <c r="C31" s="112">
        <v>1.254</v>
      </c>
      <c r="D31" s="112">
        <v>16.002213999999999</v>
      </c>
      <c r="E31" s="112">
        <v>0.105100006</v>
      </c>
      <c r="F31" s="112">
        <v>4.6899999999999997E-2</v>
      </c>
      <c r="G31" s="112">
        <v>0.21382999999999999</v>
      </c>
      <c r="H31" s="112">
        <v>0.1153</v>
      </c>
      <c r="I31" s="112">
        <v>31.688597000000001</v>
      </c>
      <c r="J31" s="112">
        <v>3.3388789000000001</v>
      </c>
      <c r="K31" s="112">
        <v>48.884</v>
      </c>
      <c r="L31" s="112">
        <v>0.80807003030192393</v>
      </c>
      <c r="M31" s="112">
        <v>0.1125780553077609</v>
      </c>
      <c r="N31" s="112">
        <v>0.35730711837299889</v>
      </c>
      <c r="O31" s="112">
        <v>3.5832167151930779E-2</v>
      </c>
      <c r="P31" s="112">
        <v>8.1785860105170305E-2</v>
      </c>
      <c r="Q31" s="112">
        <v>0.53322877075120756</v>
      </c>
      <c r="R31" s="112">
        <v>0.99457955508340601</v>
      </c>
      <c r="S31" s="112">
        <v>0.31554635502882961</v>
      </c>
      <c r="T31" s="112">
        <v>0.27968267488852261</v>
      </c>
      <c r="U31" s="112">
        <v>0.29405014488869202</v>
      </c>
      <c r="V31" s="112">
        <v>0.33888597640872459</v>
      </c>
      <c r="W31" s="112">
        <v>1.0791278255040819</v>
      </c>
    </row>
    <row r="32" spans="1:23">
      <c r="A32" s="112" t="s">
        <v>200</v>
      </c>
      <c r="B32" s="112">
        <v>-1.1599999999999999</v>
      </c>
      <c r="C32" s="112">
        <v>2.1709999999999998</v>
      </c>
      <c r="D32" s="112">
        <v>30.751533999999999</v>
      </c>
      <c r="E32" s="112">
        <v>-4.6719997999999999E-2</v>
      </c>
      <c r="F32" s="112">
        <v>-3.5209999999999998E-2</v>
      </c>
      <c r="G32" s="112">
        <v>0.28804000000000002</v>
      </c>
      <c r="H32" s="112">
        <v>4.0000000000000002E-4</v>
      </c>
      <c r="I32" s="112">
        <v>0</v>
      </c>
      <c r="J32" s="112">
        <v>8.123329</v>
      </c>
      <c r="K32" s="112">
        <v>35.523000000000003</v>
      </c>
      <c r="L32" s="112">
        <v>0.76543390220819296</v>
      </c>
      <c r="M32" s="112">
        <v>7.8560808801665175E-2</v>
      </c>
      <c r="N32" s="112">
        <v>0.4180339442580765</v>
      </c>
      <c r="O32" s="112">
        <v>2.5986132574007389E-2</v>
      </c>
      <c r="P32" s="112">
        <v>0.21047962600468331</v>
      </c>
      <c r="Q32" s="112">
        <v>0.54260830616438904</v>
      </c>
      <c r="R32" s="112">
        <v>0.99367135232891957</v>
      </c>
      <c r="S32" s="112">
        <v>0.28878133194795153</v>
      </c>
      <c r="T32" s="112">
        <v>0.33399982730542233</v>
      </c>
      <c r="U32" s="112">
        <v>0.27033989025012017</v>
      </c>
      <c r="V32" s="112">
        <v>0.33363702735381978</v>
      </c>
      <c r="W32" s="112">
        <v>1.052450418380674</v>
      </c>
    </row>
    <row r="33" spans="1:23">
      <c r="A33" s="112" t="s">
        <v>201</v>
      </c>
      <c r="B33" s="112">
        <v>-1.5</v>
      </c>
      <c r="C33" s="112">
        <v>1.5329999999999999</v>
      </c>
      <c r="D33" s="112">
        <v>31.523178000000001</v>
      </c>
      <c r="E33" s="112">
        <v>-9.9630005999999993E-2</v>
      </c>
      <c r="F33" s="112">
        <v>-5.6110001999999999E-2</v>
      </c>
      <c r="G33" s="112">
        <v>-0.13918</v>
      </c>
      <c r="H33" s="112">
        <v>-0.49807000000000001</v>
      </c>
      <c r="I33" s="112">
        <v>0</v>
      </c>
      <c r="J33" s="112">
        <v>2.6432698000000001</v>
      </c>
      <c r="K33" s="112">
        <v>6.7389999999999999</v>
      </c>
      <c r="L33" s="112">
        <v>0.75057500470395944</v>
      </c>
      <c r="M33" s="112">
        <v>7.653880463871543E-2</v>
      </c>
      <c r="N33" s="112">
        <v>6.8435311262215803E-2</v>
      </c>
      <c r="O33" s="112">
        <v>4.7745272083201612E-3</v>
      </c>
      <c r="P33" s="112">
        <v>6.3075129968603316E-2</v>
      </c>
      <c r="Q33" s="112">
        <v>0.54309901775138891</v>
      </c>
      <c r="R33" s="112">
        <v>0.98973130161500422</v>
      </c>
      <c r="S33" s="112">
        <v>0.23923546954872971</v>
      </c>
      <c r="T33" s="112">
        <v>0.27074363489566111</v>
      </c>
      <c r="U33" s="112">
        <v>0.26762289783255011</v>
      </c>
      <c r="V33" s="112">
        <v>0.31642357391659309</v>
      </c>
      <c r="W33" s="112">
        <v>1.0410269206721521</v>
      </c>
    </row>
    <row r="34" spans="1:23">
      <c r="A34" s="112" t="s">
        <v>202</v>
      </c>
      <c r="B34" s="112">
        <v>2.16</v>
      </c>
      <c r="C34" s="112">
        <v>1.204</v>
      </c>
      <c r="D34" s="112">
        <v>12.321429</v>
      </c>
      <c r="E34" s="112">
        <v>7.9930000000000001E-2</v>
      </c>
      <c r="F34" s="112">
        <v>2.776E-2</v>
      </c>
      <c r="G34" s="112">
        <v>0.14318</v>
      </c>
      <c r="H34" s="112">
        <v>3.49E-2</v>
      </c>
      <c r="I34" s="112">
        <v>31.944443</v>
      </c>
      <c r="J34" s="112">
        <v>2.5642931</v>
      </c>
      <c r="K34" s="112">
        <v>49.331000000000003</v>
      </c>
      <c r="L34" s="112">
        <v>0.8010014519086841</v>
      </c>
      <c r="M34" s="112">
        <v>9.8305084745762703E-2</v>
      </c>
      <c r="N34" s="112">
        <v>0.29949347804446202</v>
      </c>
      <c r="O34" s="112">
        <v>3.6161571946207539E-2</v>
      </c>
      <c r="P34" s="112">
        <v>6.0950787833377339E-2</v>
      </c>
      <c r="Q34" s="112">
        <v>0.53088804905991549</v>
      </c>
      <c r="R34" s="112">
        <v>0.99394405028392196</v>
      </c>
      <c r="S34" s="112">
        <v>0.30213492531415498</v>
      </c>
      <c r="T34" s="112">
        <v>0.26770992210263478</v>
      </c>
      <c r="U34" s="112">
        <v>0.28361357407006621</v>
      </c>
      <c r="V34" s="112">
        <v>0.33517232661466517</v>
      </c>
      <c r="W34" s="112">
        <v>1.074420459017011</v>
      </c>
    </row>
    <row r="35" spans="1:23">
      <c r="A35" s="112" t="s">
        <v>203</v>
      </c>
      <c r="B35" s="112">
        <v>-1.31</v>
      </c>
      <c r="C35" s="112">
        <v>1.3640000000000001</v>
      </c>
      <c r="D35" s="112">
        <v>2.1357466999999999</v>
      </c>
      <c r="E35" s="112">
        <v>-5.747E-2</v>
      </c>
      <c r="F35" s="112">
        <v>-4.5199999999999997E-3</v>
      </c>
      <c r="G35" s="112">
        <v>3.9320000000000001E-2</v>
      </c>
      <c r="H35" s="112">
        <v>-1.585E-2</v>
      </c>
      <c r="I35" s="112">
        <v>0</v>
      </c>
      <c r="J35" s="112">
        <v>0.96868200000000004</v>
      </c>
      <c r="K35" s="112">
        <v>9.1739999999999995</v>
      </c>
      <c r="L35" s="112">
        <v>0.76241494258361109</v>
      </c>
      <c r="M35" s="112">
        <v>7.7668748141540289E-2</v>
      </c>
      <c r="N35" s="112">
        <v>0.21450374436403949</v>
      </c>
      <c r="O35" s="112">
        <v>6.5689358751297904E-3</v>
      </c>
      <c r="P35" s="112">
        <v>1.803149782551115E-2</v>
      </c>
      <c r="Q35" s="112">
        <v>0.52441066787622259</v>
      </c>
      <c r="R35" s="112">
        <v>0.99354290763996911</v>
      </c>
      <c r="S35" s="112">
        <v>0.27100792467230322</v>
      </c>
      <c r="T35" s="112">
        <v>0.24358957632918921</v>
      </c>
      <c r="U35" s="112">
        <v>0.2647551125670935</v>
      </c>
      <c r="V35" s="112">
        <v>0.32209871674459573</v>
      </c>
      <c r="W35" s="112">
        <v>1.050523820995404</v>
      </c>
    </row>
    <row r="36" spans="1:23">
      <c r="A36" s="112" t="s">
        <v>204</v>
      </c>
      <c r="B36" s="112">
        <v>11.65</v>
      </c>
      <c r="C36" s="112">
        <v>1.359</v>
      </c>
      <c r="D36" s="112">
        <v>12.998339</v>
      </c>
      <c r="E36" s="112">
        <v>0.20280000000000001</v>
      </c>
      <c r="F36" s="112">
        <v>3.7039999999999997E-2</v>
      </c>
      <c r="G36" s="112">
        <v>9.3240000000000003E-2</v>
      </c>
      <c r="H36" s="112">
        <v>3.6600000000000001E-2</v>
      </c>
      <c r="I36" s="112">
        <v>13.433476000000001</v>
      </c>
      <c r="J36" s="112">
        <v>2.8273594000000002</v>
      </c>
      <c r="K36" s="112">
        <v>285.37</v>
      </c>
      <c r="L36" s="112">
        <v>0.83550745191430087</v>
      </c>
      <c r="M36" s="112">
        <v>0.15474278917633069</v>
      </c>
      <c r="N36" s="112">
        <v>0.25862704919793489</v>
      </c>
      <c r="O36" s="112">
        <v>0.21010425256430951</v>
      </c>
      <c r="P36" s="112">
        <v>6.8026834635130179E-2</v>
      </c>
      <c r="Q36" s="112">
        <v>0.53131851645207573</v>
      </c>
      <c r="R36" s="112">
        <v>0.99395748757445834</v>
      </c>
      <c r="S36" s="112">
        <v>0.34937118338611362</v>
      </c>
      <c r="T36" s="112">
        <v>0.27899216204927407</v>
      </c>
      <c r="U36" s="112">
        <v>0.32328835972032111</v>
      </c>
      <c r="V36" s="112">
        <v>0.3725593866041037</v>
      </c>
      <c r="W36" s="112">
        <v>1.0955874232225411</v>
      </c>
    </row>
    <row r="37" spans="1:23">
      <c r="A37" s="112" t="s">
        <v>205</v>
      </c>
      <c r="B37" s="112">
        <v>-0.14000000000000001</v>
      </c>
      <c r="C37" s="112">
        <v>1.206</v>
      </c>
      <c r="D37" s="112">
        <v>-216.87502000000001</v>
      </c>
      <c r="E37" s="112">
        <v>-1.5879999999999998E-2</v>
      </c>
      <c r="F37" s="112">
        <v>-2.0410000000000001E-2</v>
      </c>
      <c r="G37" s="112">
        <v>7.2129995000000002E-2</v>
      </c>
      <c r="H37" s="112">
        <v>-0.123909995</v>
      </c>
      <c r="I37" s="112">
        <v>0</v>
      </c>
      <c r="J37" s="112">
        <v>1.9883109000000001</v>
      </c>
      <c r="K37" s="112">
        <v>15.477</v>
      </c>
      <c r="L37" s="112">
        <v>0.77409480373957751</v>
      </c>
      <c r="M37" s="112">
        <v>8.4626821290514409E-2</v>
      </c>
      <c r="N37" s="112">
        <v>0.24135250940453629</v>
      </c>
      <c r="O37" s="112">
        <v>1.121376455147521E-2</v>
      </c>
      <c r="P37" s="112">
        <v>4.5457822736074627E-2</v>
      </c>
      <c r="Q37" s="112">
        <v>0.38513514587719638</v>
      </c>
      <c r="R37" s="112">
        <v>0.99268877025869151</v>
      </c>
      <c r="S37" s="112">
        <v>0.2787070889523815</v>
      </c>
      <c r="T37" s="112">
        <v>0.1966453191100625</v>
      </c>
      <c r="U37" s="112">
        <v>0.23443541929367129</v>
      </c>
      <c r="V37" s="112">
        <v>0.2413777456043692</v>
      </c>
      <c r="W37" s="112">
        <v>1.057184704040909</v>
      </c>
    </row>
    <row r="38" spans="1:23">
      <c r="A38" s="112" t="s">
        <v>206</v>
      </c>
      <c r="B38" s="112">
        <v>9.85</v>
      </c>
      <c r="C38" s="112">
        <v>1.2509999999999999</v>
      </c>
      <c r="D38" s="112">
        <v>10.523978</v>
      </c>
      <c r="E38" s="112">
        <v>0.15407999999999999</v>
      </c>
      <c r="F38" s="112">
        <v>3.6659999999999998E-2</v>
      </c>
      <c r="G38" s="112">
        <v>0.11840000000000001</v>
      </c>
      <c r="H38" s="112">
        <v>5.5609997000000001E-2</v>
      </c>
      <c r="I38" s="112">
        <v>12.030457</v>
      </c>
      <c r="J38" s="112">
        <v>1.7295988</v>
      </c>
      <c r="K38" s="112">
        <v>164.202</v>
      </c>
      <c r="L38" s="112">
        <v>0.8218252486077684</v>
      </c>
      <c r="M38" s="112">
        <v>0.14403806125483201</v>
      </c>
      <c r="N38" s="112">
        <v>0.2792157426256206</v>
      </c>
      <c r="O38" s="112">
        <v>0.1208127086875172</v>
      </c>
      <c r="P38" s="112">
        <v>3.8498896686710797E-2</v>
      </c>
      <c r="Q38" s="112">
        <v>0.52974499600337066</v>
      </c>
      <c r="R38" s="112">
        <v>0.99410774807609614</v>
      </c>
      <c r="S38" s="112">
        <v>0.33423842462746789</v>
      </c>
      <c r="T38" s="112">
        <v>0.26413237136028439</v>
      </c>
      <c r="U38" s="112">
        <v>0.31463048101623192</v>
      </c>
      <c r="V38" s="112">
        <v>0.35520025703639729</v>
      </c>
      <c r="W38" s="112">
        <v>1.0872856690173369</v>
      </c>
    </row>
    <row r="39" spans="1:23">
      <c r="A39" s="112" t="s">
        <v>207</v>
      </c>
      <c r="B39" s="112">
        <v>1.52</v>
      </c>
      <c r="C39" s="112">
        <v>1.6379999999999999</v>
      </c>
      <c r="D39" s="112">
        <v>36.126057000000003</v>
      </c>
      <c r="E39" s="112">
        <v>1.7090000000000001E-2</v>
      </c>
      <c r="F39" s="112">
        <v>-3.9300000000000003E-3</v>
      </c>
      <c r="G39" s="112">
        <v>0.44467000000000001</v>
      </c>
      <c r="H39" s="112">
        <v>1.9040000000000001E-2</v>
      </c>
      <c r="I39" s="112">
        <v>309.21053999999998</v>
      </c>
      <c r="J39" s="112">
        <v>5.702153</v>
      </c>
      <c r="K39" s="112">
        <v>41.423000000000002</v>
      </c>
      <c r="L39" s="112">
        <v>0.78335388097718783</v>
      </c>
      <c r="M39" s="112">
        <v>9.4498959262563187E-2</v>
      </c>
      <c r="N39" s="112">
        <v>0.54620592564036585</v>
      </c>
      <c r="O39" s="112">
        <v>3.033398108906973E-2</v>
      </c>
      <c r="P39" s="112">
        <v>0.14535401055610339</v>
      </c>
      <c r="Q39" s="112">
        <v>0.54602612670170592</v>
      </c>
      <c r="R39" s="112">
        <v>0.99381868826750641</v>
      </c>
      <c r="S39" s="112">
        <v>0.32623866597463502</v>
      </c>
      <c r="T39" s="112">
        <v>0.3098294281073174</v>
      </c>
      <c r="U39" s="112">
        <v>0.28325153691561489</v>
      </c>
      <c r="V39" s="112">
        <v>0.35343650198906179</v>
      </c>
      <c r="W39" s="112">
        <v>1.0635254060905841</v>
      </c>
    </row>
    <row r="40" spans="1:23">
      <c r="A40" s="112" t="s">
        <v>208</v>
      </c>
      <c r="B40" s="112">
        <v>0.71</v>
      </c>
      <c r="C40" s="112">
        <v>1.2450000000000001</v>
      </c>
      <c r="D40" s="112">
        <v>12.903225000000001</v>
      </c>
      <c r="E40" s="112">
        <v>7.6420000000000002E-2</v>
      </c>
      <c r="F40" s="112">
        <v>4.2329997000000001E-2</v>
      </c>
      <c r="G40" s="112">
        <v>0.15425</v>
      </c>
      <c r="H40" s="112">
        <v>0.24232000000000001</v>
      </c>
      <c r="I40" s="112">
        <v>39.436622999999997</v>
      </c>
      <c r="J40" s="112">
        <v>1.8779342999999999</v>
      </c>
      <c r="K40" s="112">
        <v>16.808</v>
      </c>
      <c r="L40" s="112">
        <v>0.80001572667046728</v>
      </c>
      <c r="M40" s="112">
        <v>8.9681831697888778E-2</v>
      </c>
      <c r="N40" s="112">
        <v>0.30855217582842392</v>
      </c>
      <c r="O40" s="112">
        <v>1.219460969953419E-2</v>
      </c>
      <c r="P40" s="112">
        <v>4.2488875412079297E-2</v>
      </c>
      <c r="Q40" s="112">
        <v>0.53125803060382715</v>
      </c>
      <c r="R40" s="112">
        <v>0.99558355781512808</v>
      </c>
      <c r="S40" s="112">
        <v>0.29870642308487289</v>
      </c>
      <c r="T40" s="112">
        <v>0.25872345766804578</v>
      </c>
      <c r="U40" s="112">
        <v>0.27811292267892163</v>
      </c>
      <c r="V40" s="112">
        <v>0.33233207546842503</v>
      </c>
      <c r="W40" s="112">
        <v>1.074778075320248</v>
      </c>
    </row>
    <row r="41" spans="1:23">
      <c r="A41" s="112" t="s">
        <v>209</v>
      </c>
      <c r="B41" s="112">
        <v>24.32</v>
      </c>
      <c r="C41" s="112">
        <v>1.385</v>
      </c>
      <c r="D41" s="112">
        <v>15.024077</v>
      </c>
      <c r="E41" s="112">
        <v>0.23305999999999999</v>
      </c>
      <c r="F41" s="112">
        <v>0.11292000000000001</v>
      </c>
      <c r="G41" s="112">
        <v>0.55247000000000002</v>
      </c>
      <c r="H41" s="112">
        <v>0.34300997999999999</v>
      </c>
      <c r="I41" s="112">
        <v>19.243421999999999</v>
      </c>
      <c r="J41" s="112">
        <v>3.7829799999999998</v>
      </c>
      <c r="K41" s="112">
        <v>94.649000000000001</v>
      </c>
      <c r="L41" s="112">
        <v>0.84400547063465536</v>
      </c>
      <c r="M41" s="112">
        <v>0.23009217960154621</v>
      </c>
      <c r="N41" s="112">
        <v>0.63441980288617317</v>
      </c>
      <c r="O41" s="112">
        <v>6.9557470082749137E-2</v>
      </c>
      <c r="P41" s="112">
        <v>9.3731442524164738E-2</v>
      </c>
      <c r="Q41" s="112">
        <v>0.53260674406587949</v>
      </c>
      <c r="R41" s="112">
        <v>0.99637944047122196</v>
      </c>
      <c r="S41" s="112">
        <v>0.40949212406015578</v>
      </c>
      <c r="T41" s="112">
        <v>0.30132871923755389</v>
      </c>
      <c r="U41" s="112">
        <v>0.37250841317384997</v>
      </c>
      <c r="V41" s="112">
        <v>0.36713052558516479</v>
      </c>
      <c r="W41" s="112">
        <v>1.1022196102616839</v>
      </c>
    </row>
    <row r="42" spans="1:23">
      <c r="A42" s="112" t="s">
        <v>210</v>
      </c>
      <c r="B42" s="112">
        <v>-1.92</v>
      </c>
      <c r="C42" s="112">
        <v>1.8169999999999999</v>
      </c>
      <c r="D42" s="112">
        <v>56.171979999999998</v>
      </c>
      <c r="E42" s="112">
        <v>-2.0760000000000001E-2</v>
      </c>
      <c r="F42" s="112">
        <v>-3.1189999999999999E-2</v>
      </c>
      <c r="G42" s="112">
        <v>0.99921994999999997</v>
      </c>
      <c r="H42" s="112">
        <v>-2.2929999999999999E-2</v>
      </c>
      <c r="I42" s="112">
        <v>0</v>
      </c>
      <c r="J42" s="112">
        <v>4.2639655999999997</v>
      </c>
      <c r="K42" s="112">
        <v>20.884</v>
      </c>
      <c r="L42" s="112">
        <v>0.7727243367417147</v>
      </c>
      <c r="M42" s="112">
        <v>7.4041034790365737E-2</v>
      </c>
      <c r="N42" s="112">
        <v>1</v>
      </c>
      <c r="O42" s="112">
        <v>1.519830979231286E-2</v>
      </c>
      <c r="P42" s="112">
        <v>0.10666915676794721</v>
      </c>
      <c r="Q42" s="112">
        <v>0.55877393098477857</v>
      </c>
      <c r="R42" s="112">
        <v>0.99348694527702941</v>
      </c>
      <c r="S42" s="112">
        <v>0.39111573748619621</v>
      </c>
      <c r="T42" s="112">
        <v>0.29578937128236149</v>
      </c>
      <c r="U42" s="112">
        <v>0.27239968359168881</v>
      </c>
      <c r="V42" s="112">
        <v>0.39705273391854001</v>
      </c>
      <c r="W42" s="112">
        <v>1.0568127027785801</v>
      </c>
    </row>
    <row r="43" spans="1:23">
      <c r="A43" s="112" t="s">
        <v>211</v>
      </c>
      <c r="B43" s="112">
        <v>-2.78</v>
      </c>
      <c r="C43" s="112">
        <v>1.321</v>
      </c>
      <c r="D43" s="112">
        <v>32.673267000000003</v>
      </c>
      <c r="E43" s="112">
        <v>-0.14741000000000001</v>
      </c>
      <c r="F43" s="112">
        <v>-4.4580000000000002E-2</v>
      </c>
      <c r="G43" s="112">
        <v>3.5479999999999998E-2</v>
      </c>
      <c r="H43" s="112">
        <v>-0.19082001000000001</v>
      </c>
      <c r="I43" s="112">
        <v>0</v>
      </c>
      <c r="J43" s="112">
        <v>3.2434025000000002</v>
      </c>
      <c r="K43" s="112">
        <v>11.778</v>
      </c>
      <c r="L43" s="112">
        <v>0.73715678647955674</v>
      </c>
      <c r="M43" s="112">
        <v>6.8926553672316385E-2</v>
      </c>
      <c r="N43" s="112">
        <v>0.2113614318536137</v>
      </c>
      <c r="O43" s="112">
        <v>8.4878846095742568E-3</v>
      </c>
      <c r="P43" s="112">
        <v>7.9217703428078351E-2</v>
      </c>
      <c r="Q43" s="112">
        <v>0.54383039387610588</v>
      </c>
      <c r="R43" s="112">
        <v>0.99215989419319339</v>
      </c>
      <c r="S43" s="112">
        <v>0.25504834390203929</v>
      </c>
      <c r="T43" s="112">
        <v>0.27688801902434729</v>
      </c>
      <c r="U43" s="112">
        <v>0.26155792097187319</v>
      </c>
      <c r="V43" s="112">
        <v>0.327350566919828</v>
      </c>
      <c r="W43" s="112">
        <v>1.0342239673818301</v>
      </c>
    </row>
    <row r="44" spans="1:23">
      <c r="A44" s="112" t="s">
        <v>212</v>
      </c>
      <c r="B44" s="112">
        <v>-5.33</v>
      </c>
      <c r="C44" s="112">
        <v>1.407</v>
      </c>
      <c r="D44" s="112">
        <v>16.132479</v>
      </c>
      <c r="E44" s="112">
        <v>-9.6229999999999996E-2</v>
      </c>
      <c r="F44" s="112">
        <v>-4.7909997000000003E-2</v>
      </c>
      <c r="G44" s="112">
        <v>7.596E-2</v>
      </c>
      <c r="H44" s="112">
        <v>-0.60641999999999996</v>
      </c>
      <c r="I44" s="112">
        <v>0</v>
      </c>
      <c r="J44" s="112">
        <v>1.5335242</v>
      </c>
      <c r="K44" s="112">
        <v>18.138000000000002</v>
      </c>
      <c r="L44" s="112">
        <v>0.75152983995304456</v>
      </c>
      <c r="M44" s="112">
        <v>5.3761522450193278E-2</v>
      </c>
      <c r="N44" s="112">
        <v>0.2444866429010189</v>
      </c>
      <c r="O44" s="112">
        <v>1.317471792411604E-2</v>
      </c>
      <c r="P44" s="112">
        <v>3.3224815414290253E-2</v>
      </c>
      <c r="Q44" s="112">
        <v>0.53331161017570972</v>
      </c>
      <c r="R44" s="112">
        <v>0.98887487195052537</v>
      </c>
      <c r="S44" s="112">
        <v>0.26512274637194272</v>
      </c>
      <c r="T44" s="112">
        <v>0.25050003356600659</v>
      </c>
      <c r="U44" s="112">
        <v>0.25068565295224271</v>
      </c>
      <c r="V44" s="112">
        <v>0.32965365632749422</v>
      </c>
      <c r="W44" s="112">
        <v>1.041109872719775</v>
      </c>
    </row>
    <row r="45" spans="1:23">
      <c r="A45" s="112" t="s">
        <v>213</v>
      </c>
      <c r="B45" s="112">
        <v>-0.16</v>
      </c>
      <c r="C45" s="112">
        <v>1.462</v>
      </c>
      <c r="D45" s="112">
        <v>8.7040000000000006</v>
      </c>
      <c r="E45" s="112">
        <v>-3.0000000000000001E-3</v>
      </c>
      <c r="F45" s="112">
        <v>1.355E-2</v>
      </c>
      <c r="G45" s="112">
        <v>0.18895000000000001</v>
      </c>
      <c r="H45" s="112">
        <v>5.0259999999999999E-2</v>
      </c>
      <c r="I45" s="112">
        <v>0</v>
      </c>
      <c r="J45" s="112">
        <v>3.0136832999999998</v>
      </c>
      <c r="K45" s="112">
        <v>26.178000000000001</v>
      </c>
      <c r="L45" s="112">
        <v>0.77771193794705162</v>
      </c>
      <c r="M45" s="112">
        <v>8.4507879869164429E-2</v>
      </c>
      <c r="N45" s="112">
        <v>0.33694755189919862</v>
      </c>
      <c r="O45" s="112">
        <v>1.90995826802349E-2</v>
      </c>
      <c r="P45" s="112">
        <v>7.3038638262904299E-2</v>
      </c>
      <c r="Q45" s="112">
        <v>0.52858761735118798</v>
      </c>
      <c r="R45" s="112">
        <v>0.99406546015606223</v>
      </c>
      <c r="S45" s="112">
        <v>0.29351900336056352</v>
      </c>
      <c r="T45" s="112">
        <v>0.26993318918950349</v>
      </c>
      <c r="U45" s="112">
        <v>0.27179214094152587</v>
      </c>
      <c r="V45" s="112">
        <v>0.33151961382286382</v>
      </c>
      <c r="W45" s="112">
        <v>1.060210572368709</v>
      </c>
    </row>
    <row r="46" spans="1:23">
      <c r="A46" s="112" t="s">
        <v>214</v>
      </c>
      <c r="B46" s="112">
        <v>21.25</v>
      </c>
      <c r="C46" s="112">
        <v>2.2000000000000002</v>
      </c>
      <c r="D46" s="112">
        <v>17.376078</v>
      </c>
      <c r="E46" s="112">
        <v>0.15356</v>
      </c>
      <c r="F46" s="112">
        <v>7.2109999999999994E-2</v>
      </c>
      <c r="G46" s="112">
        <v>0.37546003</v>
      </c>
      <c r="H46" s="112">
        <v>0.21454999999999999</v>
      </c>
      <c r="I46" s="112">
        <v>30.352941999999999</v>
      </c>
      <c r="J46" s="112">
        <v>4.262321</v>
      </c>
      <c r="K46" s="112">
        <v>117.44</v>
      </c>
      <c r="L46" s="112">
        <v>0.82167921523914367</v>
      </c>
      <c r="M46" s="112">
        <v>0.2118346714243235</v>
      </c>
      <c r="N46" s="112">
        <v>0.48957067705255503</v>
      </c>
      <c r="O46" s="112">
        <v>8.6352693050000998E-2</v>
      </c>
      <c r="P46" s="112">
        <v>0.10662491975784689</v>
      </c>
      <c r="Q46" s="112">
        <v>0.53410245211691765</v>
      </c>
      <c r="R46" s="112">
        <v>0.99536405572207254</v>
      </c>
      <c r="S46" s="112">
        <v>0.37597585607935202</v>
      </c>
      <c r="T46" s="112">
        <v>0.30488692613205992</v>
      </c>
      <c r="U46" s="112">
        <v>0.35892716291463223</v>
      </c>
      <c r="V46" s="112">
        <v>0.35921991909275791</v>
      </c>
      <c r="W46" s="112">
        <v>1.0879333226823551</v>
      </c>
    </row>
    <row r="47" spans="1:23">
      <c r="A47" s="112" t="s">
        <v>215</v>
      </c>
      <c r="B47" s="112">
        <v>1.45</v>
      </c>
      <c r="C47" s="112">
        <v>1.778</v>
      </c>
      <c r="D47" s="112">
        <v>29.162303999999999</v>
      </c>
      <c r="E47" s="112">
        <v>2.7279999999999999E-2</v>
      </c>
      <c r="F47" s="112">
        <v>9.6600000000000002E-3</v>
      </c>
      <c r="G47" s="112">
        <v>0.16219</v>
      </c>
      <c r="H47" s="112">
        <v>9.6569989999999994E-2</v>
      </c>
      <c r="I47" s="112">
        <v>192.06895</v>
      </c>
      <c r="J47" s="112">
        <v>5.2839280000000004</v>
      </c>
      <c r="K47" s="112">
        <v>24.585000000000001</v>
      </c>
      <c r="L47" s="112">
        <v>0.78621557333543013</v>
      </c>
      <c r="M47" s="112">
        <v>9.4082664287838236E-2</v>
      </c>
      <c r="N47" s="112">
        <v>0.31504956159216879</v>
      </c>
      <c r="O47" s="112">
        <v>1.792566358116807E-2</v>
      </c>
      <c r="P47" s="112">
        <v>0.1341044522749284</v>
      </c>
      <c r="Q47" s="112">
        <v>0.54159766709325285</v>
      </c>
      <c r="R47" s="112">
        <v>0.9944315076798067</v>
      </c>
      <c r="S47" s="112">
        <v>0.28905828148762641</v>
      </c>
      <c r="T47" s="112">
        <v>0.30305034108793449</v>
      </c>
      <c r="U47" s="112">
        <v>0.28214210508975968</v>
      </c>
      <c r="V47" s="112">
        <v>0.33083979731636121</v>
      </c>
      <c r="W47" s="112">
        <v>1.0656397982757959</v>
      </c>
    </row>
    <row r="48" spans="1:23">
      <c r="A48" s="112" t="s">
        <v>216</v>
      </c>
      <c r="B48" s="112">
        <v>5.21</v>
      </c>
      <c r="C48" s="112">
        <v>1.2370000000000001</v>
      </c>
      <c r="D48" s="112">
        <v>23.90953</v>
      </c>
      <c r="E48" s="112">
        <v>0.17541999999999999</v>
      </c>
      <c r="F48" s="112">
        <v>9.7229995E-2</v>
      </c>
      <c r="G48" s="112">
        <v>0.45582</v>
      </c>
      <c r="H48" s="112">
        <v>0.1449</v>
      </c>
      <c r="I48" s="112">
        <v>28.40691</v>
      </c>
      <c r="J48" s="112">
        <v>4.6684749999999999</v>
      </c>
      <c r="K48" s="112">
        <v>25.349</v>
      </c>
      <c r="L48" s="112">
        <v>0.8278182333894063</v>
      </c>
      <c r="M48" s="112">
        <v>0.1164436515016354</v>
      </c>
      <c r="N48" s="112">
        <v>0.55533008826829489</v>
      </c>
      <c r="O48" s="112">
        <v>1.8488673117694789E-2</v>
      </c>
      <c r="P48" s="112">
        <v>0.1175497881758812</v>
      </c>
      <c r="Q48" s="112">
        <v>0.53825727040035853</v>
      </c>
      <c r="R48" s="112">
        <v>0.99481352202450957</v>
      </c>
      <c r="S48" s="112">
        <v>0.34762811559681778</v>
      </c>
      <c r="T48" s="112">
        <v>0.29771870310536003</v>
      </c>
      <c r="U48" s="112">
        <v>0.2998790279868252</v>
      </c>
      <c r="V48" s="112">
        <v>0.3496803302537666</v>
      </c>
      <c r="W48" s="112">
        <v>1.0913747154383659</v>
      </c>
    </row>
    <row r="49" spans="1:23">
      <c r="A49" s="112" t="s">
        <v>217</v>
      </c>
      <c r="B49" s="112">
        <v>5.15</v>
      </c>
      <c r="C49" s="112">
        <v>1.52</v>
      </c>
      <c r="D49" s="112">
        <v>19.095942000000001</v>
      </c>
      <c r="E49" s="112">
        <v>7.4679999999999996E-2</v>
      </c>
      <c r="F49" s="112">
        <v>1.915E-2</v>
      </c>
      <c r="G49" s="112">
        <v>0.11093</v>
      </c>
      <c r="H49" s="112">
        <v>-0.111820005</v>
      </c>
      <c r="I49" s="112">
        <v>40.194175999999999</v>
      </c>
      <c r="J49" s="112">
        <v>2.9785029999999999</v>
      </c>
      <c r="K49" s="112">
        <v>56.908999999999999</v>
      </c>
      <c r="L49" s="112">
        <v>0.79952707655237676</v>
      </c>
      <c r="M49" s="112">
        <v>0.1160868272375855</v>
      </c>
      <c r="N49" s="112">
        <v>0.27310296282018293</v>
      </c>
      <c r="O49" s="112">
        <v>4.1745978055892703E-2</v>
      </c>
      <c r="P49" s="112">
        <v>7.2092346589285511E-2</v>
      </c>
      <c r="Q49" s="112">
        <v>0.53519616527073466</v>
      </c>
      <c r="R49" s="112">
        <v>0.99278433302822777</v>
      </c>
      <c r="S49" s="112">
        <v>0.30263279269522869</v>
      </c>
      <c r="T49" s="112">
        <v>0.27687266379545561</v>
      </c>
      <c r="U49" s="112">
        <v>0.29589896335480648</v>
      </c>
      <c r="V49" s="112">
        <v>0.33577773376277442</v>
      </c>
      <c r="W49" s="112">
        <v>1.0728358499628809</v>
      </c>
    </row>
    <row r="50" spans="1:23">
      <c r="A50" s="112" t="s">
        <v>218</v>
      </c>
      <c r="B50" s="112">
        <v>22.73</v>
      </c>
      <c r="C50" s="112">
        <v>1.3</v>
      </c>
      <c r="D50" s="112">
        <v>14.932217</v>
      </c>
      <c r="E50" s="112">
        <v>0.33571000000000001</v>
      </c>
      <c r="F50" s="112">
        <v>0.11525000000000001</v>
      </c>
      <c r="G50" s="112">
        <v>0.46483000000000002</v>
      </c>
      <c r="H50" s="112">
        <v>0.2944</v>
      </c>
      <c r="I50" s="112">
        <v>16.476023000000001</v>
      </c>
      <c r="J50" s="112">
        <v>4.9485326000000001</v>
      </c>
      <c r="K50" s="112">
        <v>74.552999999999997</v>
      </c>
      <c r="L50" s="112">
        <v>0.87283301926797963</v>
      </c>
      <c r="M50" s="112">
        <v>0.22063633660422241</v>
      </c>
      <c r="N50" s="112">
        <v>0.56270306632010125</v>
      </c>
      <c r="O50" s="112">
        <v>5.4748255886360508E-2</v>
      </c>
      <c r="P50" s="112">
        <v>0.12508287274348481</v>
      </c>
      <c r="Q50" s="112">
        <v>0.53254832753392711</v>
      </c>
      <c r="R50" s="112">
        <v>0.99599521316285355</v>
      </c>
      <c r="S50" s="112">
        <v>0.39780469105233468</v>
      </c>
      <c r="T50" s="112">
        <v>0.31338966493964221</v>
      </c>
      <c r="U50" s="112">
        <v>0.36948819653626053</v>
      </c>
      <c r="V50" s="112">
        <v>0.35472972459259411</v>
      </c>
      <c r="W50" s="112">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12"/>
  </cols>
  <sheetData>
    <row r="1" spans="1:23">
      <c r="A1" s="112" t="s">
        <v>147</v>
      </c>
      <c r="B1" s="112" t="s">
        <v>148</v>
      </c>
      <c r="C1" s="112" t="s">
        <v>149</v>
      </c>
      <c r="D1" s="112" t="s">
        <v>150</v>
      </c>
      <c r="E1" s="112" t="s">
        <v>151</v>
      </c>
      <c r="F1" s="112" t="s">
        <v>152</v>
      </c>
      <c r="G1" s="112" t="s">
        <v>153</v>
      </c>
      <c r="H1" s="112" t="s">
        <v>154</v>
      </c>
      <c r="I1" s="112" t="s">
        <v>155</v>
      </c>
      <c r="J1" s="112" t="s">
        <v>156</v>
      </c>
      <c r="K1" s="112" t="s">
        <v>157</v>
      </c>
      <c r="L1" s="112" t="s">
        <v>158</v>
      </c>
      <c r="M1" s="112" t="s">
        <v>159</v>
      </c>
      <c r="N1" s="112" t="s">
        <v>160</v>
      </c>
      <c r="O1" s="112" t="s">
        <v>161</v>
      </c>
      <c r="P1" s="112" t="s">
        <v>162</v>
      </c>
      <c r="Q1" s="112" t="s">
        <v>163</v>
      </c>
      <c r="R1" s="112" t="s">
        <v>164</v>
      </c>
      <c r="S1" s="112" t="s">
        <v>165</v>
      </c>
      <c r="T1" s="112" t="s">
        <v>166</v>
      </c>
      <c r="U1" s="112" t="s">
        <v>167</v>
      </c>
      <c r="V1" s="112" t="s">
        <v>168</v>
      </c>
      <c r="W1" s="112" t="s">
        <v>169</v>
      </c>
    </row>
    <row r="2" spans="1:23">
      <c r="A2" s="112" t="s">
        <v>490</v>
      </c>
      <c r="B2" s="112">
        <v>-0.94</v>
      </c>
      <c r="C2" s="112">
        <v>0.86399999999999999</v>
      </c>
      <c r="D2" s="112">
        <v>52.5</v>
      </c>
      <c r="E2" s="112">
        <v>-7.0529999999999995E-2</v>
      </c>
      <c r="F2" s="112">
        <v>-4.4299997000000001E-2</v>
      </c>
      <c r="G2" s="112">
        <v>-4.6529996999999997E-2</v>
      </c>
      <c r="H2" s="112">
        <v>-3.5099998E-2</v>
      </c>
      <c r="I2" s="112">
        <v>0</v>
      </c>
      <c r="J2" s="112">
        <v>1.0344043000000001</v>
      </c>
      <c r="K2" s="112">
        <v>17.899999999999999</v>
      </c>
      <c r="L2" s="112">
        <v>0.75874725836392076</v>
      </c>
      <c r="M2" s="112">
        <v>7.9869164436515011E-2</v>
      </c>
      <c r="N2" s="112">
        <v>0.14425178613666551</v>
      </c>
      <c r="O2" s="112">
        <v>1.299933013655929E-2</v>
      </c>
      <c r="P2" s="112">
        <v>1.979931860194219E-2</v>
      </c>
      <c r="Q2" s="112">
        <v>0.55643880865734285</v>
      </c>
      <c r="R2" s="112">
        <v>0.99339075010117484</v>
      </c>
      <c r="S2" s="112">
        <v>0.26025293307116221</v>
      </c>
      <c r="T2" s="112">
        <v>0.25838896494130759</v>
      </c>
      <c r="U2" s="112">
        <v>0.27404563997295422</v>
      </c>
      <c r="V2" s="112">
        <v>0.33655006352250161</v>
      </c>
      <c r="W2" s="112">
        <v>1.048185510988126</v>
      </c>
    </row>
    <row r="3" spans="1:23">
      <c r="A3" s="112" t="s">
        <v>491</v>
      </c>
      <c r="B3" s="112">
        <v>-0.82</v>
      </c>
      <c r="C3" s="112">
        <v>1.1220000000000001</v>
      </c>
      <c r="D3" s="112">
        <v>-13.645834000000001</v>
      </c>
      <c r="E3" s="112">
        <v>-1.0070000000000001E-2</v>
      </c>
      <c r="F3" s="112">
        <v>-2.32E-3</v>
      </c>
      <c r="G3" s="112">
        <v>3.0159999999999999E-2</v>
      </c>
      <c r="H3" s="112">
        <v>-7.1500000000000001E-3</v>
      </c>
      <c r="I3" s="112">
        <v>0</v>
      </c>
      <c r="J3" s="112">
        <v>0.57760142999999997</v>
      </c>
      <c r="K3" s="112">
        <v>55.433</v>
      </c>
      <c r="L3" s="112">
        <v>0.77572644580055772</v>
      </c>
      <c r="M3" s="112">
        <v>8.0582812964614919E-2</v>
      </c>
      <c r="N3" s="112">
        <v>0.20700801972979471</v>
      </c>
      <c r="O3" s="112">
        <v>4.0658279003649989E-2</v>
      </c>
      <c r="P3" s="112">
        <v>7.5120796538328434E-3</v>
      </c>
      <c r="Q3" s="112">
        <v>0.51437468689190391</v>
      </c>
      <c r="R3" s="112">
        <v>0.99361167495036096</v>
      </c>
      <c r="S3" s="112">
        <v>0.28091547732291938</v>
      </c>
      <c r="T3" s="112">
        <v>0.23519595211414629</v>
      </c>
      <c r="U3" s="112">
        <v>0.26541279235795689</v>
      </c>
      <c r="V3" s="112">
        <v>0.32479043641532451</v>
      </c>
      <c r="W3" s="112">
        <v>1.058726787425774</v>
      </c>
    </row>
    <row r="4" spans="1:23">
      <c r="A4" s="112" t="s">
        <v>492</v>
      </c>
      <c r="B4" s="112">
        <v>-0.74</v>
      </c>
      <c r="C4" s="112">
        <v>1.1870000000000001</v>
      </c>
      <c r="D4" s="112">
        <v>86.818184000000002</v>
      </c>
      <c r="E4" s="112">
        <v>-2.6789998999999998E-2</v>
      </c>
      <c r="F4" s="112">
        <v>-9.1800000000000007E-3</v>
      </c>
      <c r="G4" s="112">
        <v>0.17238001999999999</v>
      </c>
      <c r="H4" s="112">
        <v>-0.29243999999999998</v>
      </c>
      <c r="I4" s="112">
        <v>0</v>
      </c>
      <c r="J4" s="112">
        <v>1.6411754999999999</v>
      </c>
      <c r="K4" s="112">
        <v>3.9750000000000001</v>
      </c>
      <c r="L4" s="112">
        <v>0.77103091161330362</v>
      </c>
      <c r="M4" s="112">
        <v>8.1058578650014868E-2</v>
      </c>
      <c r="N4" s="112">
        <v>0.32338816245870239</v>
      </c>
      <c r="O4" s="112">
        <v>2.7376707175350212E-3</v>
      </c>
      <c r="P4" s="112">
        <v>3.6120456692057608E-2</v>
      </c>
      <c r="Q4" s="112">
        <v>0.57826277221254929</v>
      </c>
      <c r="R4" s="112">
        <v>0.99135666046970439</v>
      </c>
      <c r="S4" s="112">
        <v>0.2894669091945028</v>
      </c>
      <c r="T4" s="112">
        <v>0.27490792279760162</v>
      </c>
      <c r="U4" s="112">
        <v>0.28172652510847379</v>
      </c>
      <c r="V4" s="112">
        <v>0.35930129389001658</v>
      </c>
      <c r="W4" s="112">
        <v>1.0545242433649</v>
      </c>
    </row>
    <row r="5" spans="1:23">
      <c r="A5" s="112" t="s">
        <v>493</v>
      </c>
      <c r="B5" s="112">
        <v>16.64</v>
      </c>
      <c r="C5" s="112">
        <v>1.0209999999999999</v>
      </c>
      <c r="D5" s="112">
        <v>18.336483000000001</v>
      </c>
      <c r="E5" s="112">
        <v>0.25741999999999998</v>
      </c>
      <c r="F5" s="112">
        <v>0.12731000000000001</v>
      </c>
      <c r="G5" s="112">
        <v>0.31583</v>
      </c>
      <c r="H5" s="112">
        <v>0.19344</v>
      </c>
      <c r="I5" s="112">
        <v>29.146635</v>
      </c>
      <c r="J5" s="112">
        <v>5.6355376000000001</v>
      </c>
      <c r="K5" s="112">
        <v>116.36</v>
      </c>
      <c r="L5" s="112">
        <v>0.8508465722879216</v>
      </c>
      <c r="M5" s="112">
        <v>0.18441867380315191</v>
      </c>
      <c r="N5" s="112">
        <v>0.44077479443118389</v>
      </c>
      <c r="O5" s="112">
        <v>8.5556815694701444E-2</v>
      </c>
      <c r="P5" s="112">
        <v>0.1435621668721444</v>
      </c>
      <c r="Q5" s="112">
        <v>0.53471320249107024</v>
      </c>
      <c r="R5" s="112">
        <v>0.99519719619076519</v>
      </c>
      <c r="S5" s="112">
        <v>0.364346202642089</v>
      </c>
      <c r="T5" s="112">
        <v>0.3170622517955442</v>
      </c>
      <c r="U5" s="112">
        <v>0.34467475153459659</v>
      </c>
      <c r="V5" s="112">
        <v>0.35175532571104978</v>
      </c>
      <c r="W5" s="112">
        <v>1.105720832851695</v>
      </c>
    </row>
    <row r="6" spans="1:23">
      <c r="A6" s="112" t="s">
        <v>494</v>
      </c>
      <c r="B6" s="112">
        <v>17.149999999999999</v>
      </c>
      <c r="C6" s="112">
        <v>0.84599999999999997</v>
      </c>
      <c r="D6" s="112">
        <v>18.553923000000001</v>
      </c>
      <c r="E6" s="112">
        <v>0.32208002000000002</v>
      </c>
      <c r="F6" s="112">
        <v>0.121879995</v>
      </c>
      <c r="G6" s="112">
        <v>0.2626</v>
      </c>
      <c r="H6" s="112">
        <v>0.15701999999999999</v>
      </c>
      <c r="I6" s="112">
        <v>22.069970999999999</v>
      </c>
      <c r="J6" s="112">
        <v>6.9518423</v>
      </c>
      <c r="K6" s="112">
        <v>137.40600000000001</v>
      </c>
      <c r="L6" s="112">
        <v>0.86900526562627245</v>
      </c>
      <c r="M6" s="112">
        <v>0.18745168004757659</v>
      </c>
      <c r="N6" s="112">
        <v>0.39721612387650562</v>
      </c>
      <c r="O6" s="112">
        <v>0.10106610719436281</v>
      </c>
      <c r="P6" s="112">
        <v>0.17896857834547719</v>
      </c>
      <c r="Q6" s="112">
        <v>0.5348514791153649</v>
      </c>
      <c r="R6" s="112">
        <v>0.9949093220017452</v>
      </c>
      <c r="S6" s="112">
        <v>0.36237022470495522</v>
      </c>
      <c r="T6" s="112">
        <v>0.33273012170651561</v>
      </c>
      <c r="U6" s="112">
        <v>0.34854370855687578</v>
      </c>
      <c r="V6" s="112">
        <v>0.3484367708552879</v>
      </c>
      <c r="W6" s="112">
        <v>1.116686819032654</v>
      </c>
    </row>
    <row r="7" spans="1:23">
      <c r="A7" s="112" t="s">
        <v>495</v>
      </c>
      <c r="B7" s="112">
        <v>3.62</v>
      </c>
      <c r="C7" s="112">
        <v>0.80500000000000005</v>
      </c>
      <c r="D7" s="112">
        <v>16.934673</v>
      </c>
      <c r="E7" s="112">
        <v>0.10816000000000001</v>
      </c>
      <c r="F7" s="112">
        <v>6.3890000000000002E-2</v>
      </c>
      <c r="G7" s="112">
        <v>0.28986000000000001</v>
      </c>
      <c r="H7" s="112">
        <v>0.16726999000000001</v>
      </c>
      <c r="I7" s="112">
        <v>46.546962999999998</v>
      </c>
      <c r="J7" s="112">
        <v>5.2844509999999998</v>
      </c>
      <c r="K7" s="112">
        <v>45.331000000000003</v>
      </c>
      <c r="L7" s="112">
        <v>0.80892937882459981</v>
      </c>
      <c r="M7" s="112">
        <v>0.1069878085043116</v>
      </c>
      <c r="N7" s="112">
        <v>0.41952326945833041</v>
      </c>
      <c r="O7" s="112">
        <v>3.3213878037690693E-2</v>
      </c>
      <c r="P7" s="112">
        <v>0.13411852010679179</v>
      </c>
      <c r="Q7" s="112">
        <v>0.53382174942492533</v>
      </c>
      <c r="R7" s="112">
        <v>0.99499034088034799</v>
      </c>
      <c r="S7" s="112">
        <v>0.3184735410614552</v>
      </c>
      <c r="T7" s="112">
        <v>0.30156775735656011</v>
      </c>
      <c r="U7" s="112">
        <v>0.29073229785664029</v>
      </c>
      <c r="V7" s="112">
        <v>0.33816293653384832</v>
      </c>
      <c r="W7" s="112">
        <v>1.079895827123833</v>
      </c>
    </row>
    <row r="8" spans="1:23">
      <c r="A8" s="112" t="s">
        <v>496</v>
      </c>
      <c r="B8" s="112">
        <v>3.44</v>
      </c>
      <c r="C8" s="112">
        <v>1.1339999999999999</v>
      </c>
      <c r="D8" s="112">
        <v>14.854839</v>
      </c>
      <c r="E8" s="112">
        <v>8.4849999999999995E-2</v>
      </c>
      <c r="F8" s="112">
        <v>3.5350001999999998E-2</v>
      </c>
      <c r="G8" s="112">
        <v>0.16639000000000001</v>
      </c>
      <c r="H8" s="112">
        <v>0.12607001000000001</v>
      </c>
      <c r="I8" s="112">
        <v>13.386627000000001</v>
      </c>
      <c r="J8" s="112">
        <v>2.2025060000000001</v>
      </c>
      <c r="K8" s="112">
        <v>36.966999999999999</v>
      </c>
      <c r="L8" s="112">
        <v>0.80238315224259504</v>
      </c>
      <c r="M8" s="112">
        <v>0.10591733571216171</v>
      </c>
      <c r="N8" s="112">
        <v>0.31848646590044699</v>
      </c>
      <c r="O8" s="112">
        <v>2.705025007498196E-2</v>
      </c>
      <c r="P8" s="112">
        <v>5.1219315379967559E-2</v>
      </c>
      <c r="Q8" s="112">
        <v>0.53249912054057413</v>
      </c>
      <c r="R8" s="112">
        <v>0.99466468435014099</v>
      </c>
      <c r="S8" s="112">
        <v>0.30735216299418189</v>
      </c>
      <c r="T8" s="112">
        <v>0.26531730890881211</v>
      </c>
      <c r="U8" s="112">
        <v>0.28902338172407699</v>
      </c>
      <c r="V8" s="112">
        <v>0.33645373104723181</v>
      </c>
      <c r="W8" s="112">
        <v>1.075690585731822</v>
      </c>
    </row>
    <row r="9" spans="1:23">
      <c r="A9" s="112" t="s">
        <v>497</v>
      </c>
      <c r="B9" s="112">
        <v>1.19</v>
      </c>
      <c r="C9" s="112">
        <v>0.84599999999999997</v>
      </c>
      <c r="D9" s="112">
        <v>24.54955</v>
      </c>
      <c r="E9" s="112">
        <v>3.644E-2</v>
      </c>
      <c r="F9" s="112">
        <v>1.1480000000000001E-2</v>
      </c>
      <c r="G9" s="112">
        <v>0.17291000000000001</v>
      </c>
      <c r="H9" s="112">
        <v>1.3049999E-2</v>
      </c>
      <c r="I9" s="112">
        <v>45.798316999999997</v>
      </c>
      <c r="J9" s="112">
        <v>1.7462911999999999</v>
      </c>
      <c r="K9" s="112">
        <v>23.609000000000002</v>
      </c>
      <c r="L9" s="112">
        <v>0.78878800729043508</v>
      </c>
      <c r="M9" s="112">
        <v>9.2536425810288425E-2</v>
      </c>
      <c r="N9" s="112">
        <v>0.32382185068377423</v>
      </c>
      <c r="O9" s="112">
        <v>1.7206426267489961E-2</v>
      </c>
      <c r="P9" s="112">
        <v>3.8947894538710767E-2</v>
      </c>
      <c r="Q9" s="112">
        <v>0.53866427833395447</v>
      </c>
      <c r="R9" s="112">
        <v>0.99377134157118285</v>
      </c>
      <c r="S9" s="112">
        <v>0.30000608709234239</v>
      </c>
      <c r="T9" s="112">
        <v>0.2607880325415145</v>
      </c>
      <c r="U9" s="112">
        <v>0.28066879069812273</v>
      </c>
      <c r="V9" s="112">
        <v>0.33939737963209538</v>
      </c>
      <c r="W9" s="112">
        <v>1.0668298293044649</v>
      </c>
    </row>
    <row r="10" spans="1:23">
      <c r="A10" s="112" t="s">
        <v>498</v>
      </c>
      <c r="B10" s="112">
        <v>1.65</v>
      </c>
      <c r="C10" s="112">
        <v>0.86</v>
      </c>
      <c r="D10" s="112">
        <v>10.369566000000001</v>
      </c>
      <c r="E10" s="112">
        <v>3.8599998000000003E-2</v>
      </c>
      <c r="F10" s="112">
        <v>1.9349999999999999E-2</v>
      </c>
      <c r="G10" s="112">
        <v>0.11265000999999999</v>
      </c>
      <c r="H10" s="112">
        <v>7.4969999999999995E-2</v>
      </c>
      <c r="I10" s="112">
        <v>14.454546000000001</v>
      </c>
      <c r="J10" s="112">
        <v>0.98537432999999996</v>
      </c>
      <c r="K10" s="112">
        <v>23.459</v>
      </c>
      <c r="L10" s="112">
        <v>0.78939460687536323</v>
      </c>
      <c r="M10" s="112">
        <v>9.5272078501338078E-2</v>
      </c>
      <c r="N10" s="112">
        <v>0.27451046514858329</v>
      </c>
      <c r="O10" s="112">
        <v>1.7095887745920579E-2</v>
      </c>
      <c r="P10" s="112">
        <v>1.8480493794627309E-2</v>
      </c>
      <c r="Q10" s="112">
        <v>0.52964680077659276</v>
      </c>
      <c r="R10" s="112">
        <v>0.99426077512615241</v>
      </c>
      <c r="S10" s="112">
        <v>0.29511288166861538</v>
      </c>
      <c r="T10" s="112">
        <v>0.24854173847106609</v>
      </c>
      <c r="U10" s="112">
        <v>0.2801456979857968</v>
      </c>
      <c r="V10" s="112">
        <v>0.33232378327360512</v>
      </c>
      <c r="W10" s="112">
        <v>1.0674889957799989</v>
      </c>
    </row>
    <row r="11" spans="1:23">
      <c r="A11" s="112" t="s">
        <v>499</v>
      </c>
      <c r="B11" s="112">
        <v>1.82</v>
      </c>
      <c r="C11" s="112">
        <v>0.80600000000000005</v>
      </c>
      <c r="D11" s="112">
        <v>6.5979380000000001</v>
      </c>
      <c r="E11" s="112">
        <v>6.0830000000000002E-2</v>
      </c>
      <c r="F11" s="112">
        <v>4.6969999999999998E-2</v>
      </c>
      <c r="G11" s="112">
        <v>0.19622000000000001</v>
      </c>
      <c r="H11" s="112">
        <v>0.10922</v>
      </c>
      <c r="I11" s="112">
        <v>17.582417</v>
      </c>
      <c r="J11" s="112">
        <v>1.3193699999999999</v>
      </c>
      <c r="K11" s="112">
        <v>42.868000000000002</v>
      </c>
      <c r="L11" s="112">
        <v>0.79563753394573733</v>
      </c>
      <c r="M11" s="112">
        <v>9.6283080582812958E-2</v>
      </c>
      <c r="N11" s="112">
        <v>0.34289666959471821</v>
      </c>
      <c r="O11" s="112">
        <v>3.1398835513521448E-2</v>
      </c>
      <c r="P11" s="112">
        <v>2.7464422912506711E-2</v>
      </c>
      <c r="Q11" s="112">
        <v>0.5272483092941822</v>
      </c>
      <c r="R11" s="112">
        <v>0.99453149700901711</v>
      </c>
      <c r="S11" s="112">
        <v>0.30951225277260269</v>
      </c>
      <c r="T11" s="112">
        <v>0.25150872923907081</v>
      </c>
      <c r="U11" s="112">
        <v>0.28082381042605781</v>
      </c>
      <c r="V11" s="112">
        <v>0.33878073543693737</v>
      </c>
      <c r="W11" s="112">
        <v>1.0714760182604171</v>
      </c>
    </row>
    <row r="12" spans="1:23">
      <c r="A12" s="112" t="s">
        <v>500</v>
      </c>
      <c r="B12" s="112">
        <v>6.36</v>
      </c>
      <c r="C12" s="112">
        <v>0.90700000000000003</v>
      </c>
      <c r="D12" s="112">
        <v>25.155556000000001</v>
      </c>
      <c r="E12" s="112">
        <v>0.15323000000000001</v>
      </c>
      <c r="F12" s="112">
        <v>6.3530000000000003E-2</v>
      </c>
      <c r="G12" s="112">
        <v>0.31503999999999999</v>
      </c>
      <c r="H12" s="112">
        <v>0.16384001000000001</v>
      </c>
      <c r="I12" s="112">
        <v>44.496853000000002</v>
      </c>
      <c r="J12" s="112">
        <v>7.0150220000000001</v>
      </c>
      <c r="K12" s="112">
        <v>44.362000000000002</v>
      </c>
      <c r="L12" s="112">
        <v>0.82158654021674715</v>
      </c>
      <c r="M12" s="112">
        <v>0.1232827832292596</v>
      </c>
      <c r="N12" s="112">
        <v>0.44012832909700778</v>
      </c>
      <c r="O12" s="112">
        <v>3.2499799188352489E-2</v>
      </c>
      <c r="P12" s="112">
        <v>0.18066800740241351</v>
      </c>
      <c r="Q12" s="112">
        <v>0.53904965574373342</v>
      </c>
      <c r="R12" s="112">
        <v>0.99496322932870451</v>
      </c>
      <c r="S12" s="112">
        <v>0.32550614996923127</v>
      </c>
      <c r="T12" s="112">
        <v>0.3260881001478998</v>
      </c>
      <c r="U12" s="112">
        <v>0.30378776975633809</v>
      </c>
      <c r="V12" s="112">
        <v>0.33789859824676038</v>
      </c>
      <c r="W12" s="112">
        <v>1.087641289430993</v>
      </c>
    </row>
    <row r="13" spans="1:23">
      <c r="A13" s="112" t="s">
        <v>501</v>
      </c>
      <c r="B13" s="112">
        <v>0.56000000000000005</v>
      </c>
      <c r="C13" s="112">
        <v>0.995</v>
      </c>
      <c r="D13" s="112">
        <v>100.54053999999999</v>
      </c>
      <c r="E13" s="112">
        <v>3.0369999000000002E-2</v>
      </c>
      <c r="F13" s="112">
        <v>1.0570001000000001E-2</v>
      </c>
      <c r="G13" s="112">
        <v>0.20954001</v>
      </c>
      <c r="H13" s="112">
        <v>1.1900000000000001E-2</v>
      </c>
      <c r="I13" s="112">
        <v>132.85714999999999</v>
      </c>
      <c r="J13" s="112">
        <v>3.7213025000000002</v>
      </c>
      <c r="K13" s="112">
        <v>30.922999999999998</v>
      </c>
      <c r="L13" s="112">
        <v>0.78708334826430915</v>
      </c>
      <c r="M13" s="112">
        <v>8.8789771037763893E-2</v>
      </c>
      <c r="N13" s="112">
        <v>0.35379657429836309</v>
      </c>
      <c r="O13" s="112">
        <v>2.2596284579213009E-2</v>
      </c>
      <c r="P13" s="112">
        <v>9.207242015370104E-2</v>
      </c>
      <c r="Q13" s="112">
        <v>0.58698923038514872</v>
      </c>
      <c r="R13" s="112">
        <v>0.99376225164725362</v>
      </c>
      <c r="S13" s="112">
        <v>0.29881155372158869</v>
      </c>
      <c r="T13" s="112">
        <v>0.30373388170224752</v>
      </c>
      <c r="U13" s="112">
        <v>0.29058602892281271</v>
      </c>
      <c r="V13" s="112">
        <v>0.36574480300536122</v>
      </c>
      <c r="W13" s="112">
        <v>1.0657791984222831</v>
      </c>
    </row>
    <row r="14" spans="1:23">
      <c r="A14" s="112" t="s">
        <v>502</v>
      </c>
      <c r="B14" s="112">
        <v>35.81</v>
      </c>
      <c r="C14" s="112">
        <v>1.0680000000000001</v>
      </c>
      <c r="D14" s="112">
        <v>21.679646999999999</v>
      </c>
      <c r="E14" s="112">
        <v>0.18011999000000001</v>
      </c>
      <c r="F14" s="112">
        <v>9.9309995999999998E-2</v>
      </c>
      <c r="G14" s="112">
        <v>0.46517999999999998</v>
      </c>
      <c r="H14" s="112">
        <v>0.30325000000000002</v>
      </c>
      <c r="I14" s="112">
        <v>28.762915</v>
      </c>
      <c r="J14" s="112">
        <v>4.9512324000000003</v>
      </c>
      <c r="K14" s="112">
        <v>150.636</v>
      </c>
      <c r="L14" s="112">
        <v>0.829138147566719</v>
      </c>
      <c r="M14" s="112">
        <v>0.29842402616711272</v>
      </c>
      <c r="N14" s="112">
        <v>0.56298947501245777</v>
      </c>
      <c r="O14" s="112">
        <v>0.1108156047967823</v>
      </c>
      <c r="P14" s="112">
        <v>0.12515549288204059</v>
      </c>
      <c r="Q14" s="112">
        <v>0.53683922085192171</v>
      </c>
      <c r="R14" s="112">
        <v>0.99606516611652818</v>
      </c>
      <c r="S14" s="112">
        <v>0.41791201937006822</v>
      </c>
      <c r="T14" s="112">
        <v>0.32637572764565659</v>
      </c>
      <c r="U14" s="112">
        <v>0.41557243946473771</v>
      </c>
      <c r="V14" s="112">
        <v>0.37048743910660642</v>
      </c>
      <c r="W14" s="112">
        <v>1.092918551565091</v>
      </c>
    </row>
    <row r="15" spans="1:23">
      <c r="A15" s="112" t="s">
        <v>503</v>
      </c>
      <c r="B15" s="112">
        <v>0.98</v>
      </c>
      <c r="C15" s="112">
        <v>0.85499999999999998</v>
      </c>
      <c r="D15" s="112">
        <v>18.219511000000001</v>
      </c>
      <c r="E15" s="112">
        <v>3.066E-2</v>
      </c>
      <c r="F15" s="112">
        <v>9.9100000000000004E-3</v>
      </c>
      <c r="G15" s="112">
        <v>7.0019999999999999E-2</v>
      </c>
      <c r="H15" s="112">
        <v>1.201E-2</v>
      </c>
      <c r="I15" s="112">
        <v>38.112243999999997</v>
      </c>
      <c r="J15" s="112">
        <v>1.0637084999999999</v>
      </c>
      <c r="K15" s="112">
        <v>45.390999999999998</v>
      </c>
      <c r="L15" s="112">
        <v>0.78716479023149089</v>
      </c>
      <c r="M15" s="112">
        <v>9.1287540886113586E-2</v>
      </c>
      <c r="N15" s="112">
        <v>0.23962587823645401</v>
      </c>
      <c r="O15" s="112">
        <v>3.3258093446318443E-2</v>
      </c>
      <c r="P15" s="112">
        <v>2.05875529393998E-2</v>
      </c>
      <c r="Q15" s="112">
        <v>0.53463881648436951</v>
      </c>
      <c r="R15" s="112">
        <v>0.99376312111899423</v>
      </c>
      <c r="S15" s="112">
        <v>0.29008603561802199</v>
      </c>
      <c r="T15" s="112">
        <v>0.25101501152765321</v>
      </c>
      <c r="U15" s="112">
        <v>0.27866352337960409</v>
      </c>
      <c r="V15" s="112">
        <v>0.33608098864602731</v>
      </c>
      <c r="W15" s="112">
        <v>1.065829648842576</v>
      </c>
    </row>
    <row r="16" spans="1:23">
      <c r="A16" s="112" t="s">
        <v>504</v>
      </c>
      <c r="B16" s="112">
        <v>1.63</v>
      </c>
      <c r="C16" s="112">
        <v>0.94399999999999995</v>
      </c>
      <c r="D16" s="112">
        <v>24.536584999999999</v>
      </c>
      <c r="E16" s="112">
        <v>0.21648000000000001</v>
      </c>
      <c r="F16" s="112">
        <v>2.2409999999999999E-2</v>
      </c>
      <c r="G16" s="112">
        <v>0.13145999999999999</v>
      </c>
      <c r="H16" s="112">
        <v>7.3410004000000001E-2</v>
      </c>
      <c r="I16" s="112">
        <v>30.858896000000001</v>
      </c>
      <c r="J16" s="112">
        <v>2.5723636000000001</v>
      </c>
      <c r="K16" s="112">
        <v>37.421999999999997</v>
      </c>
      <c r="L16" s="112">
        <v>0.83934925284273609</v>
      </c>
      <c r="M16" s="112">
        <v>9.5153137079988098E-2</v>
      </c>
      <c r="N16" s="112">
        <v>0.28990287840326662</v>
      </c>
      <c r="O16" s="112">
        <v>2.7385550257075751E-2</v>
      </c>
      <c r="P16" s="112">
        <v>6.1167870887016473E-2</v>
      </c>
      <c r="Q16" s="112">
        <v>0.53865603350120073</v>
      </c>
      <c r="R16" s="112">
        <v>0.99424844446763028</v>
      </c>
      <c r="S16" s="112">
        <v>0.30899603551908628</v>
      </c>
      <c r="T16" s="112">
        <v>0.27068190870952008</v>
      </c>
      <c r="U16" s="112">
        <v>0.287627268545947</v>
      </c>
      <c r="V16" s="112">
        <v>0.33684535361235801</v>
      </c>
      <c r="W16" s="112">
        <v>1.0981139490567711</v>
      </c>
    </row>
    <row r="17" spans="1:23">
      <c r="A17" s="112" t="s">
        <v>505</v>
      </c>
      <c r="B17" s="112">
        <v>-0.39</v>
      </c>
      <c r="C17" s="112">
        <v>0.84599999999999997</v>
      </c>
      <c r="D17" s="112">
        <v>72.291669999999996</v>
      </c>
      <c r="E17" s="112">
        <v>-5.2040000000000003E-2</v>
      </c>
      <c r="F17" s="112">
        <v>-1.059E-2</v>
      </c>
      <c r="G17" s="112">
        <v>2.0539999E-2</v>
      </c>
      <c r="H17" s="112">
        <v>-4.6499999999999996E-3</v>
      </c>
      <c r="I17" s="112">
        <v>0</v>
      </c>
      <c r="J17" s="112">
        <v>1.2580669</v>
      </c>
      <c r="K17" s="112">
        <v>23.664999999999999</v>
      </c>
      <c r="L17" s="112">
        <v>0.76393986795213475</v>
      </c>
      <c r="M17" s="112">
        <v>8.3140053523639595E-2</v>
      </c>
      <c r="N17" s="112">
        <v>0.19913587142442779</v>
      </c>
      <c r="O17" s="112">
        <v>1.724769398220919E-2</v>
      </c>
      <c r="P17" s="112">
        <v>2.581547128057007E-2</v>
      </c>
      <c r="Q17" s="112">
        <v>0.56902492582416819</v>
      </c>
      <c r="R17" s="112">
        <v>0.99363143567173795</v>
      </c>
      <c r="S17" s="112">
        <v>0.2715603889020024</v>
      </c>
      <c r="T17" s="112">
        <v>0.26682930784761888</v>
      </c>
      <c r="U17" s="112">
        <v>0.27992385660952962</v>
      </c>
      <c r="V17" s="112">
        <v>0.34859924060743269</v>
      </c>
      <c r="W17" s="112">
        <v>1.0515108534804249</v>
      </c>
    </row>
    <row r="18" spans="1:23">
      <c r="A18" s="112" t="s">
        <v>506</v>
      </c>
      <c r="B18" s="112">
        <v>-0.02</v>
      </c>
      <c r="C18" s="112">
        <v>0.88700000000000001</v>
      </c>
      <c r="D18" s="112">
        <v>34.84375</v>
      </c>
      <c r="E18" s="112">
        <v>-9.1599999999999997E-3</v>
      </c>
      <c r="F18" s="112">
        <v>1.8870000000000001E-2</v>
      </c>
      <c r="G18" s="112">
        <v>0.28853000000000001</v>
      </c>
      <c r="H18" s="112">
        <v>0.13158</v>
      </c>
      <c r="I18" s="112">
        <v>0</v>
      </c>
      <c r="J18" s="112">
        <v>0.80645155999999996</v>
      </c>
      <c r="K18" s="112">
        <v>8.0370000000000008</v>
      </c>
      <c r="L18" s="112">
        <v>0.775982004195651</v>
      </c>
      <c r="M18" s="112">
        <v>8.5340469818614331E-2</v>
      </c>
      <c r="N18" s="112">
        <v>0.41843491642737562</v>
      </c>
      <c r="O18" s="112">
        <v>5.7310538816338786E-3</v>
      </c>
      <c r="P18" s="112">
        <v>1.366776827859102E-2</v>
      </c>
      <c r="Q18" s="112">
        <v>0.54521066918115102</v>
      </c>
      <c r="R18" s="112">
        <v>0.99470823690101295</v>
      </c>
      <c r="S18" s="112">
        <v>0.31004820365516728</v>
      </c>
      <c r="T18" s="112">
        <v>0.25173045143232542</v>
      </c>
      <c r="U18" s="112">
        <v>0.27643511096323331</v>
      </c>
      <c r="V18" s="112">
        <v>0.35055382515925471</v>
      </c>
      <c r="W18" s="112">
        <v>1.0595269583862881</v>
      </c>
    </row>
    <row r="19" spans="1:23">
      <c r="A19" s="112" t="s">
        <v>507</v>
      </c>
      <c r="B19" s="112">
        <v>0.09</v>
      </c>
      <c r="C19" s="112">
        <v>1.085</v>
      </c>
      <c r="D19" s="112">
        <v>263.5</v>
      </c>
      <c r="E19" s="112">
        <v>-4.7999998000000004E-3</v>
      </c>
      <c r="F19" s="112">
        <v>-4.5999999999999999E-3</v>
      </c>
      <c r="G19" s="112">
        <v>0.16863</v>
      </c>
      <c r="H19" s="112">
        <v>1.328E-2</v>
      </c>
      <c r="I19" s="112">
        <v>292.77776999999998</v>
      </c>
      <c r="J19" s="112">
        <v>1.5021093000000001</v>
      </c>
      <c r="K19" s="112">
        <v>14.525</v>
      </c>
      <c r="L19" s="112">
        <v>0.77720643788105581</v>
      </c>
      <c r="M19" s="112">
        <v>8.5994647636039243E-2</v>
      </c>
      <c r="N19" s="112">
        <v>0.32031948153152878</v>
      </c>
      <c r="O19" s="112">
        <v>1.0512213401248201E-2</v>
      </c>
      <c r="P19" s="112">
        <v>3.237980675041964E-2</v>
      </c>
      <c r="Q19" s="112">
        <v>0.69062004360114315</v>
      </c>
      <c r="R19" s="112">
        <v>0.99377315956545376</v>
      </c>
      <c r="S19" s="112">
        <v>0.29380630618916947</v>
      </c>
      <c r="T19" s="112">
        <v>0.32216637100786982</v>
      </c>
      <c r="U19" s="112">
        <v>0.31453926185247882</v>
      </c>
      <c r="V19" s="112">
        <v>0.42672667508463552</v>
      </c>
      <c r="W19" s="112">
        <v>1.0597290777416719</v>
      </c>
    </row>
    <row r="20" spans="1:23">
      <c r="A20" s="112" t="s">
        <v>508</v>
      </c>
      <c r="B20" s="112">
        <v>-0.33</v>
      </c>
      <c r="C20" s="112">
        <v>0.97299999999999998</v>
      </c>
      <c r="D20" s="112">
        <v>750</v>
      </c>
      <c r="E20" s="112">
        <v>-3.1170000999999999E-2</v>
      </c>
      <c r="F20" s="112">
        <v>-1.5149999000000001E-2</v>
      </c>
      <c r="G20" s="112">
        <v>5.2010002999999999E-2</v>
      </c>
      <c r="H20" s="112">
        <v>8.6599999999999993E-3</v>
      </c>
      <c r="I20" s="112">
        <v>0</v>
      </c>
      <c r="J20" s="112">
        <v>1.6125564999999999</v>
      </c>
      <c r="K20" s="112">
        <v>19.28</v>
      </c>
      <c r="L20" s="112">
        <v>0.76980086075437459</v>
      </c>
      <c r="M20" s="112">
        <v>8.349687778768955E-2</v>
      </c>
      <c r="N20" s="112">
        <v>0.22488810769326889</v>
      </c>
      <c r="O20" s="112">
        <v>1.40162845349976E-2</v>
      </c>
      <c r="P20" s="112">
        <v>3.5350653097224807E-2</v>
      </c>
      <c r="Q20" s="112">
        <v>1</v>
      </c>
      <c r="R20" s="112">
        <v>0.9937366417523491</v>
      </c>
      <c r="S20" s="112">
        <v>0.27597460201776708</v>
      </c>
      <c r="T20" s="112">
        <v>0.45568299375333138</v>
      </c>
      <c r="U20" s="112">
        <v>0.39208566127174133</v>
      </c>
      <c r="V20" s="112">
        <v>0.59993441122700941</v>
      </c>
      <c r="W20" s="112">
        <v>1.055166549194861</v>
      </c>
    </row>
    <row r="21" spans="1:23">
      <c r="A21" s="112" t="s">
        <v>509</v>
      </c>
      <c r="B21" s="112">
        <v>1.27</v>
      </c>
      <c r="C21" s="112">
        <v>0.82199999999999995</v>
      </c>
      <c r="D21" s="112">
        <v>24.793388</v>
      </c>
      <c r="E21" s="112">
        <v>2.9240001000000002E-2</v>
      </c>
      <c r="F21" s="112">
        <v>5.9999996999999996E-4</v>
      </c>
      <c r="G21" s="112">
        <v>0.13650999999999999</v>
      </c>
      <c r="H21" s="112">
        <v>3.041E-2</v>
      </c>
      <c r="I21" s="112">
        <v>23.622046999999998</v>
      </c>
      <c r="J21" s="112">
        <v>0.85186136000000001</v>
      </c>
      <c r="K21" s="112">
        <v>44.488</v>
      </c>
      <c r="L21" s="112">
        <v>0.78676600708261835</v>
      </c>
      <c r="M21" s="112">
        <v>9.3012191495688373E-2</v>
      </c>
      <c r="N21" s="112">
        <v>0.29403534667869641</v>
      </c>
      <c r="O21" s="112">
        <v>3.2592651546470758E-2</v>
      </c>
      <c r="P21" s="112">
        <v>1.488921652208795E-2</v>
      </c>
      <c r="Q21" s="112">
        <v>0.53881934223900763</v>
      </c>
      <c r="R21" s="112">
        <v>0.99390856002832895</v>
      </c>
      <c r="S21" s="112">
        <v>0.29965418223774848</v>
      </c>
      <c r="T21" s="112">
        <v>0.25061093044973942</v>
      </c>
      <c r="U21" s="112">
        <v>0.28080020302463932</v>
      </c>
      <c r="V21" s="112">
        <v>0.34323538423058569</v>
      </c>
      <c r="W21" s="112">
        <v>1.0656704585676851</v>
      </c>
    </row>
    <row r="22" spans="1:23">
      <c r="A22" s="112" t="s">
        <v>510</v>
      </c>
      <c r="B22" s="112">
        <v>-0.28000000000000003</v>
      </c>
      <c r="C22" s="112">
        <v>1.1140000000000001</v>
      </c>
      <c r="D22" s="112">
        <v>-47.999996000000003</v>
      </c>
      <c r="E22" s="112">
        <v>-1.6750000000000001E-2</v>
      </c>
      <c r="F22" s="112">
        <v>5.0299999999999997E-3</v>
      </c>
      <c r="G22" s="112">
        <v>0.10732</v>
      </c>
      <c r="H22" s="112">
        <v>1.6539999999999999E-2</v>
      </c>
      <c r="I22" s="112">
        <v>0</v>
      </c>
      <c r="J22" s="112">
        <v>0.85653100000000004</v>
      </c>
      <c r="K22" s="112">
        <v>35.171999999999997</v>
      </c>
      <c r="L22" s="112">
        <v>0.77385047868053225</v>
      </c>
      <c r="M22" s="112">
        <v>8.3794231341064521E-2</v>
      </c>
      <c r="N22" s="112">
        <v>0.27014886173616282</v>
      </c>
      <c r="O22" s="112">
        <v>2.5727472433535029E-2</v>
      </c>
      <c r="P22" s="112">
        <v>1.5014822086872709E-2</v>
      </c>
      <c r="Q22" s="112">
        <v>0.49252784384631437</v>
      </c>
      <c r="R22" s="112">
        <v>0.99379892754612942</v>
      </c>
      <c r="S22" s="112">
        <v>0.28832575055331788</v>
      </c>
      <c r="T22" s="112">
        <v>0.22950698227760211</v>
      </c>
      <c r="U22" s="112">
        <v>0.26161901254761277</v>
      </c>
      <c r="V22" s="112">
        <v>0.3127515254385666</v>
      </c>
      <c r="W22" s="112">
        <v>1.0576863242109711</v>
      </c>
    </row>
    <row r="23" spans="1:23">
      <c r="A23" s="112" t="s">
        <v>511</v>
      </c>
      <c r="B23" s="112">
        <v>1.94</v>
      </c>
      <c r="C23" s="112">
        <v>0.88200000000000001</v>
      </c>
      <c r="D23" s="112">
        <v>44.682540000000003</v>
      </c>
      <c r="E23" s="112">
        <v>6.3719999999999999E-2</v>
      </c>
      <c r="F23" s="112">
        <v>4.3439999999999999E-2</v>
      </c>
      <c r="G23" s="112">
        <v>0.109639995</v>
      </c>
      <c r="H23" s="112">
        <v>7.0360000000000006E-2</v>
      </c>
      <c r="I23" s="112">
        <v>14.510308</v>
      </c>
      <c r="J23" s="112">
        <v>0.90841614999999998</v>
      </c>
      <c r="K23" s="112">
        <v>38.573999999999998</v>
      </c>
      <c r="L23" s="112">
        <v>0.79644914247520937</v>
      </c>
      <c r="M23" s="112">
        <v>9.6996729110912866E-2</v>
      </c>
      <c r="N23" s="112">
        <v>0.27204733811965898</v>
      </c>
      <c r="O23" s="112">
        <v>2.823448610272861E-2</v>
      </c>
      <c r="P23" s="112">
        <v>1.641044649682551E-2</v>
      </c>
      <c r="Q23" s="112">
        <v>0.55146745113637707</v>
      </c>
      <c r="R23" s="112">
        <v>0.99422433635593321</v>
      </c>
      <c r="S23" s="112">
        <v>0.29920447639365272</v>
      </c>
      <c r="T23" s="112">
        <v>0.25725329951553999</v>
      </c>
      <c r="U23" s="112">
        <v>0.28761918428933209</v>
      </c>
      <c r="V23" s="112">
        <v>0.34768288116077029</v>
      </c>
      <c r="W23" s="112">
        <v>1.0717934547394601</v>
      </c>
    </row>
    <row r="24" spans="1:23">
      <c r="A24" s="112" t="s">
        <v>512</v>
      </c>
      <c r="B24" s="112">
        <v>6.07</v>
      </c>
      <c r="C24" s="112">
        <v>1.163</v>
      </c>
      <c r="D24" s="112">
        <v>10.683012</v>
      </c>
      <c r="E24" s="112">
        <v>0.15642998999999999</v>
      </c>
      <c r="F24" s="112">
        <v>2.0320000000000001E-2</v>
      </c>
      <c r="G24" s="112">
        <v>8.9940004000000004E-2</v>
      </c>
      <c r="H24" s="112">
        <v>4.5440003E-2</v>
      </c>
      <c r="I24" s="112">
        <v>10.049423000000001</v>
      </c>
      <c r="J24" s="112">
        <v>1.7277027</v>
      </c>
      <c r="K24" s="112">
        <v>50.055</v>
      </c>
      <c r="L24" s="112">
        <v>0.82248520429225769</v>
      </c>
      <c r="M24" s="112">
        <v>0.1215581326196848</v>
      </c>
      <c r="N24" s="112">
        <v>0.25592662765752999</v>
      </c>
      <c r="O24" s="112">
        <v>3.669510454364909E-2</v>
      </c>
      <c r="P24" s="112">
        <v>3.8447894744079593E-2</v>
      </c>
      <c r="Q24" s="112">
        <v>0.52984613049871687</v>
      </c>
      <c r="R24" s="112">
        <v>0.99402736150896021</v>
      </c>
      <c r="S24" s="112">
        <v>0.3104907335556929</v>
      </c>
      <c r="T24" s="112">
        <v>0.26094147637041548</v>
      </c>
      <c r="U24" s="112">
        <v>0.30040598687595721</v>
      </c>
      <c r="V24" s="112">
        <v>0.33355830120909791</v>
      </c>
      <c r="W24" s="112">
        <v>1.08764318300547</v>
      </c>
    </row>
    <row r="25" spans="1:23">
      <c r="A25" s="112" t="s">
        <v>513</v>
      </c>
      <c r="B25" s="112">
        <v>4.01</v>
      </c>
      <c r="C25" s="112">
        <v>0.92200000000000004</v>
      </c>
      <c r="D25" s="112">
        <v>11.877076000000001</v>
      </c>
      <c r="E25" s="112">
        <v>0.105349995</v>
      </c>
      <c r="F25" s="112">
        <v>1.4710000000000001E-2</v>
      </c>
      <c r="G25" s="112">
        <v>0.35410999999999998</v>
      </c>
      <c r="H25" s="112">
        <v>7.1690000000000004E-2</v>
      </c>
      <c r="I25" s="112">
        <v>17.830423</v>
      </c>
      <c r="J25" s="112">
        <v>1.2679328999999999</v>
      </c>
      <c r="K25" s="112">
        <v>81.069000000000003</v>
      </c>
      <c r="L25" s="112">
        <v>0.80814023556305692</v>
      </c>
      <c r="M25" s="112">
        <v>0.1093071662206363</v>
      </c>
      <c r="N25" s="112">
        <v>0.47209972226949098</v>
      </c>
      <c r="O25" s="112">
        <v>5.9550049263334452E-2</v>
      </c>
      <c r="P25" s="112">
        <v>2.6080850303828059E-2</v>
      </c>
      <c r="Q25" s="112">
        <v>0.53060547164621419</v>
      </c>
      <c r="R25" s="112">
        <v>0.99423484905970583</v>
      </c>
      <c r="S25" s="112">
        <v>0.34224882631401943</v>
      </c>
      <c r="T25" s="112">
        <v>0.25421575164071702</v>
      </c>
      <c r="U25" s="112">
        <v>0.29129634087221451</v>
      </c>
      <c r="V25" s="112">
        <v>0.35772139788587021</v>
      </c>
      <c r="W25" s="112">
        <v>1.078968601875502</v>
      </c>
    </row>
    <row r="26" spans="1:23">
      <c r="A26" s="112" t="s">
        <v>514</v>
      </c>
      <c r="B26" s="112">
        <v>42.5</v>
      </c>
      <c r="C26" s="112">
        <v>0.83799999999999997</v>
      </c>
      <c r="D26" s="112">
        <v>12.924588</v>
      </c>
      <c r="E26" s="112">
        <v>0.31234000000000001</v>
      </c>
      <c r="F26" s="112">
        <v>4.8839998000000003E-2</v>
      </c>
      <c r="G26" s="112">
        <v>0.21023000999999999</v>
      </c>
      <c r="H26" s="112">
        <v>0.14083000000000001</v>
      </c>
      <c r="I26" s="112">
        <v>14.235294</v>
      </c>
      <c r="J26" s="112">
        <v>5.1285094999999998</v>
      </c>
      <c r="K26" s="112">
        <v>506.75</v>
      </c>
      <c r="L26" s="112">
        <v>0.86626994268190272</v>
      </c>
      <c r="M26" s="112">
        <v>0.33820993160868268</v>
      </c>
      <c r="N26" s="112">
        <v>0.35436120857758019</v>
      </c>
      <c r="O26" s="112">
        <v>0.37324437193117432</v>
      </c>
      <c r="P26" s="112">
        <v>0.1299239526067526</v>
      </c>
      <c r="Q26" s="112">
        <v>0.53127161597691774</v>
      </c>
      <c r="R26" s="112">
        <v>0.99478135157010783</v>
      </c>
      <c r="S26" s="112">
        <v>0.44842726972418012</v>
      </c>
      <c r="T26" s="112">
        <v>0.33171861992184187</v>
      </c>
      <c r="U26" s="112">
        <v>0.44336564784036392</v>
      </c>
      <c r="V26" s="112">
        <v>0.41228092356653762</v>
      </c>
      <c r="W26" s="112">
        <v>1.114934425953882</v>
      </c>
    </row>
    <row r="27" spans="1:23">
      <c r="A27" s="112" t="s">
        <v>515</v>
      </c>
      <c r="B27" s="112">
        <v>-2.77</v>
      </c>
      <c r="C27" s="112">
        <v>0.95799999999999996</v>
      </c>
      <c r="D27" s="112">
        <v>-4.1801386000000003</v>
      </c>
      <c r="E27" s="112">
        <v>-0.49145</v>
      </c>
      <c r="F27" s="112">
        <v>-4.1250000000000002E-2</v>
      </c>
      <c r="G27" s="112">
        <v>-0.11228</v>
      </c>
      <c r="H27" s="112">
        <v>-0.10536</v>
      </c>
      <c r="I27" s="112">
        <v>0</v>
      </c>
      <c r="J27" s="112">
        <v>2.5261689999999999</v>
      </c>
      <c r="K27" s="112">
        <v>23.015000000000001</v>
      </c>
      <c r="L27" s="112">
        <v>0.64053886313022523</v>
      </c>
      <c r="M27" s="112">
        <v>6.8986024382991368E-2</v>
      </c>
      <c r="N27" s="112">
        <v>9.0447865046188111E-2</v>
      </c>
      <c r="O27" s="112">
        <v>1.676869372207521E-2</v>
      </c>
      <c r="P27" s="112">
        <v>5.9925312826222467E-2</v>
      </c>
      <c r="Q27" s="112">
        <v>0.52039420678941029</v>
      </c>
      <c r="R27" s="112">
        <v>0.99283539477178728</v>
      </c>
      <c r="S27" s="112">
        <v>0.21182074298730921</v>
      </c>
      <c r="T27" s="112">
        <v>0.25858304899158963</v>
      </c>
      <c r="U27" s="112">
        <v>0.24542634011540479</v>
      </c>
      <c r="V27" s="112">
        <v>0.30809037543072482</v>
      </c>
      <c r="W27" s="112">
        <v>0.97537424052353883</v>
      </c>
    </row>
    <row r="28" spans="1:23">
      <c r="A28" s="112" t="s">
        <v>516</v>
      </c>
      <c r="B28" s="112">
        <v>2.74</v>
      </c>
      <c r="C28" s="112">
        <v>0.874</v>
      </c>
      <c r="D28" s="112">
        <v>15.250291000000001</v>
      </c>
      <c r="E28" s="112">
        <v>6.1109999999999998E-2</v>
      </c>
      <c r="F28" s="112">
        <v>2.7650000000000001E-2</v>
      </c>
      <c r="G28" s="112">
        <v>0.39751998</v>
      </c>
      <c r="H28" s="112">
        <v>-4.2119999999999998E-2</v>
      </c>
      <c r="I28" s="112">
        <v>47.810220000000001</v>
      </c>
      <c r="J28" s="112">
        <v>4.3847904</v>
      </c>
      <c r="K28" s="112">
        <v>31.215</v>
      </c>
      <c r="L28" s="112">
        <v>0.79571616729807371</v>
      </c>
      <c r="M28" s="112">
        <v>0.10175438596491231</v>
      </c>
      <c r="N28" s="112">
        <v>0.50762256686098406</v>
      </c>
      <c r="O28" s="112">
        <v>2.2811466234534741E-2</v>
      </c>
      <c r="P28" s="112">
        <v>0.10991914332879681</v>
      </c>
      <c r="Q28" s="112">
        <v>0.53275060034019972</v>
      </c>
      <c r="R28" s="112">
        <v>0.99333526197973965</v>
      </c>
      <c r="S28" s="112">
        <v>0.32801355125555659</v>
      </c>
      <c r="T28" s="112">
        <v>0.28998895389091789</v>
      </c>
      <c r="U28" s="112">
        <v>0.28573850664363099</v>
      </c>
      <c r="V28" s="112">
        <v>0.34451099327122631</v>
      </c>
      <c r="W28" s="112">
        <v>1.0708222855168901</v>
      </c>
    </row>
    <row r="29" spans="1:23">
      <c r="A29" s="112" t="s">
        <v>517</v>
      </c>
      <c r="B29" s="112">
        <v>2.5</v>
      </c>
      <c r="C29" s="112">
        <v>0.90600000000000003</v>
      </c>
      <c r="D29" s="112">
        <v>17.544640999999999</v>
      </c>
      <c r="E29" s="112">
        <v>9.3280000000000002E-2</v>
      </c>
      <c r="F29" s="112">
        <v>4.9930000000000002E-2</v>
      </c>
      <c r="G29" s="112">
        <v>0.31859999999999999</v>
      </c>
      <c r="H29" s="112">
        <v>0.18391001000000001</v>
      </c>
      <c r="I29" s="112">
        <v>31.439999</v>
      </c>
      <c r="J29" s="112">
        <v>2.5613450000000002</v>
      </c>
      <c r="K29" s="112">
        <v>39</v>
      </c>
      <c r="L29" s="112">
        <v>0.80475057781472292</v>
      </c>
      <c r="M29" s="112">
        <v>0.10032708890871241</v>
      </c>
      <c r="N29" s="112">
        <v>0.44304151465354841</v>
      </c>
      <c r="O29" s="112">
        <v>2.8548415503985649E-2</v>
      </c>
      <c r="P29" s="112">
        <v>6.0871488836978932E-2</v>
      </c>
      <c r="Q29" s="112">
        <v>0.53420964638945712</v>
      </c>
      <c r="R29" s="112">
        <v>0.99512186839991901</v>
      </c>
      <c r="S29" s="112">
        <v>0.32555250548666331</v>
      </c>
      <c r="T29" s="112">
        <v>0.26938851556310539</v>
      </c>
      <c r="U29" s="112">
        <v>0.28615209279444809</v>
      </c>
      <c r="V29" s="112">
        <v>0.3466429898131585</v>
      </c>
      <c r="W29" s="112">
        <v>1.07741056669306</v>
      </c>
    </row>
    <row r="30" spans="1:23">
      <c r="A30" s="112" t="s">
        <v>518</v>
      </c>
      <c r="B30" s="112">
        <v>2.2000000000000002</v>
      </c>
      <c r="C30" s="112">
        <v>0.97499999999999998</v>
      </c>
      <c r="D30" s="112">
        <v>7.4869113</v>
      </c>
      <c r="E30" s="112">
        <v>1.512E-2</v>
      </c>
      <c r="F30" s="112">
        <v>1.0190001000000001E-2</v>
      </c>
      <c r="G30" s="112">
        <v>0.12925</v>
      </c>
      <c r="H30" s="112">
        <v>3.533E-2</v>
      </c>
      <c r="I30" s="112">
        <v>26</v>
      </c>
      <c r="J30" s="112">
        <v>0.58290620000000004</v>
      </c>
      <c r="K30" s="112">
        <v>203.03700000000001</v>
      </c>
      <c r="L30" s="112">
        <v>0.78280063917682108</v>
      </c>
      <c r="M30" s="112">
        <v>9.8542967588462677E-2</v>
      </c>
      <c r="N30" s="112">
        <v>0.28809441208867259</v>
      </c>
      <c r="O30" s="112">
        <v>0.14943113192183011</v>
      </c>
      <c r="P30" s="112">
        <v>7.6547691613544633E-3</v>
      </c>
      <c r="Q30" s="112">
        <v>0.52781363410568016</v>
      </c>
      <c r="R30" s="112">
        <v>0.99394744912799882</v>
      </c>
      <c r="S30" s="112">
        <v>0.3186605227929642</v>
      </c>
      <c r="T30" s="112">
        <v>0.24358354770864241</v>
      </c>
      <c r="U30" s="112">
        <v>0.28106535896516099</v>
      </c>
      <c r="V30" s="112">
        <v>0.36469387597816849</v>
      </c>
      <c r="W30" s="112">
        <v>1.063261715091536</v>
      </c>
    </row>
    <row r="31" spans="1:23">
      <c r="A31" s="112" t="s">
        <v>519</v>
      </c>
      <c r="B31" s="112">
        <v>4.37</v>
      </c>
      <c r="C31" s="112">
        <v>1.18</v>
      </c>
      <c r="D31" s="112">
        <v>12.178649</v>
      </c>
      <c r="E31" s="112">
        <v>0.15123</v>
      </c>
      <c r="F31" s="112">
        <v>6.1379999999999997E-2</v>
      </c>
      <c r="G31" s="112">
        <v>0.33827000000000002</v>
      </c>
      <c r="H31" s="112">
        <v>0.21290999999999999</v>
      </c>
      <c r="I31" s="112">
        <v>12.791762</v>
      </c>
      <c r="J31" s="112">
        <v>1.853264</v>
      </c>
      <c r="K31" s="112">
        <v>17.998999999999999</v>
      </c>
      <c r="L31" s="112">
        <v>0.82102487341434438</v>
      </c>
      <c r="M31" s="112">
        <v>0.11144811180493611</v>
      </c>
      <c r="N31" s="112">
        <v>0.45913768316398468</v>
      </c>
      <c r="O31" s="112">
        <v>1.307228556079508E-2</v>
      </c>
      <c r="P31" s="112">
        <v>4.1825285292731891E-2</v>
      </c>
      <c r="Q31" s="112">
        <v>0.53079725097117014</v>
      </c>
      <c r="R31" s="112">
        <v>0.99535109268884925</v>
      </c>
      <c r="S31" s="112">
        <v>0.33544405404999361</v>
      </c>
      <c r="T31" s="112">
        <v>0.26135195421963381</v>
      </c>
      <c r="U31" s="112">
        <v>0.29405868139207941</v>
      </c>
      <c r="V31" s="112">
        <v>0.34422012652782907</v>
      </c>
      <c r="W31" s="112">
        <v>1.0875244735674929</v>
      </c>
    </row>
    <row r="32" spans="1:23">
      <c r="A32" s="112" t="s">
        <v>520</v>
      </c>
      <c r="B32" s="112">
        <v>12.37</v>
      </c>
      <c r="C32" s="112">
        <v>1.139</v>
      </c>
      <c r="D32" s="112">
        <v>21.370463999999998</v>
      </c>
      <c r="E32" s="112">
        <v>0.15440999999999999</v>
      </c>
      <c r="F32" s="112">
        <v>5.5539999999999999E-2</v>
      </c>
      <c r="G32" s="112">
        <v>0.29672999999999999</v>
      </c>
      <c r="H32" s="112">
        <v>8.1000000000000003E-2</v>
      </c>
      <c r="I32" s="112">
        <v>27.607115</v>
      </c>
      <c r="J32" s="112">
        <v>4.2019390000000003</v>
      </c>
      <c r="K32" s="112">
        <v>153.863</v>
      </c>
      <c r="L32" s="112">
        <v>0.8219179236301648</v>
      </c>
      <c r="M32" s="112">
        <v>0.15902468034493011</v>
      </c>
      <c r="N32" s="112">
        <v>0.425145062934014</v>
      </c>
      <c r="O32" s="112">
        <v>0.1131936568574783</v>
      </c>
      <c r="P32" s="112">
        <v>0.10500074418696061</v>
      </c>
      <c r="Q32" s="112">
        <v>0.53664260209948744</v>
      </c>
      <c r="R32" s="112">
        <v>0.99430843798611368</v>
      </c>
      <c r="S32" s="112">
        <v>0.35432568857193431</v>
      </c>
      <c r="T32" s="112">
        <v>0.29773296503966218</v>
      </c>
      <c r="U32" s="112">
        <v>0.32596831210609628</v>
      </c>
      <c r="V32" s="112">
        <v>0.36212252673343681</v>
      </c>
      <c r="W32" s="112">
        <v>1.0874602621802689</v>
      </c>
    </row>
    <row r="33" spans="1:23">
      <c r="A33" s="112" t="s">
        <v>521</v>
      </c>
      <c r="B33" s="112">
        <v>4.01</v>
      </c>
      <c r="C33" s="112">
        <v>0.92500000000000004</v>
      </c>
      <c r="D33" s="112">
        <v>10.053618999999999</v>
      </c>
      <c r="E33" s="112">
        <v>0.106920004</v>
      </c>
      <c r="F33" s="112">
        <v>4.1050002000000002E-2</v>
      </c>
      <c r="G33" s="112">
        <v>0.15096999999999999</v>
      </c>
      <c r="H33" s="112">
        <v>0.10349999999999999</v>
      </c>
      <c r="I33" s="112">
        <v>18.703240999999998</v>
      </c>
      <c r="J33" s="112">
        <v>2.2772125999999999</v>
      </c>
      <c r="K33" s="112">
        <v>56.283000000000001</v>
      </c>
      <c r="L33" s="112">
        <v>0.80858114653044366</v>
      </c>
      <c r="M33" s="112">
        <v>0.1093071662206363</v>
      </c>
      <c r="N33" s="112">
        <v>0.30586811722576851</v>
      </c>
      <c r="O33" s="112">
        <v>4.1284663959209808E-2</v>
      </c>
      <c r="P33" s="112">
        <v>5.3228798913205477E-2</v>
      </c>
      <c r="Q33" s="112">
        <v>0.52944588059347997</v>
      </c>
      <c r="R33" s="112">
        <v>0.99448628447850662</v>
      </c>
      <c r="S33" s="112">
        <v>0.31017089833539963</v>
      </c>
      <c r="T33" s="112">
        <v>0.26535436168949428</v>
      </c>
      <c r="U33" s="112">
        <v>0.29104298188157862</v>
      </c>
      <c r="V33" s="112">
        <v>0.33683602851326838</v>
      </c>
      <c r="W33" s="112">
        <v>1.079386510784456</v>
      </c>
    </row>
    <row r="34" spans="1:23">
      <c r="A34" s="112" t="s">
        <v>522</v>
      </c>
      <c r="B34" s="112">
        <v>2.17</v>
      </c>
      <c r="C34" s="112">
        <v>0.879</v>
      </c>
      <c r="D34" s="112">
        <v>19.396137</v>
      </c>
      <c r="E34" s="112">
        <v>9.8929993999999993E-2</v>
      </c>
      <c r="F34" s="112">
        <v>4.02E-2</v>
      </c>
      <c r="G34" s="112">
        <v>0.123859994</v>
      </c>
      <c r="H34" s="112">
        <v>6.9839999999999999E-2</v>
      </c>
      <c r="I34" s="112">
        <v>18.502303999999999</v>
      </c>
      <c r="J34" s="112">
        <v>1.5523507999999999</v>
      </c>
      <c r="K34" s="112">
        <v>49.454000000000001</v>
      </c>
      <c r="L34" s="112">
        <v>0.80633728484651046</v>
      </c>
      <c r="M34" s="112">
        <v>9.8364555456437699E-2</v>
      </c>
      <c r="N34" s="112">
        <v>0.28368371331651898</v>
      </c>
      <c r="O34" s="112">
        <v>3.6252213533894427E-2</v>
      </c>
      <c r="P34" s="112">
        <v>3.3731219703695157E-2</v>
      </c>
      <c r="Q34" s="112">
        <v>0.53538706828411831</v>
      </c>
      <c r="R34" s="112">
        <v>0.99422022612588679</v>
      </c>
      <c r="S34" s="112">
        <v>0.30382532583335498</v>
      </c>
      <c r="T34" s="112">
        <v>0.25798039320630178</v>
      </c>
      <c r="U34" s="112">
        <v>0.28537221528696821</v>
      </c>
      <c r="V34" s="112">
        <v>0.33935430819521978</v>
      </c>
      <c r="W34" s="112">
        <v>1.07785445175855</v>
      </c>
    </row>
    <row r="35" spans="1:23">
      <c r="A35" s="112" t="s">
        <v>523</v>
      </c>
      <c r="B35" s="112">
        <v>1.86</v>
      </c>
      <c r="C35" s="112">
        <v>0.88500000000000001</v>
      </c>
      <c r="D35" s="112">
        <v>-170.78946999999999</v>
      </c>
      <c r="E35" s="112">
        <v>8.5930005000000004E-2</v>
      </c>
      <c r="F35" s="112">
        <v>1.5709999999999998E-2</v>
      </c>
      <c r="G35" s="112">
        <v>0.16070999</v>
      </c>
      <c r="H35" s="112">
        <v>2.6870001000000001E-2</v>
      </c>
      <c r="I35" s="112">
        <v>17.446238000000001</v>
      </c>
      <c r="J35" s="112">
        <v>1.5018975999999999</v>
      </c>
      <c r="K35" s="112">
        <v>35.417000000000002</v>
      </c>
      <c r="L35" s="112">
        <v>0.80268645372005965</v>
      </c>
      <c r="M35" s="112">
        <v>9.6520963425512932E-2</v>
      </c>
      <c r="N35" s="112">
        <v>0.31383845379566999</v>
      </c>
      <c r="O35" s="112">
        <v>2.5908018685431689E-2</v>
      </c>
      <c r="P35" s="112">
        <v>3.2374112371824082E-2</v>
      </c>
      <c r="Q35" s="112">
        <v>0.41444233076849618</v>
      </c>
      <c r="R35" s="112">
        <v>0.99388057885476333</v>
      </c>
      <c r="S35" s="112">
        <v>0.30555012691225691</v>
      </c>
      <c r="T35" s="112">
        <v>0.20529837320344699</v>
      </c>
      <c r="U35" s="112">
        <v>0.25257557944404452</v>
      </c>
      <c r="V35" s="112">
        <v>0.26897887658375158</v>
      </c>
      <c r="W35" s="112">
        <v>1.075416457093116</v>
      </c>
    </row>
    <row r="36" spans="1:23">
      <c r="A36" s="112" t="s">
        <v>524</v>
      </c>
      <c r="B36" s="112">
        <v>-1.31</v>
      </c>
      <c r="C36" s="112">
        <v>1.089</v>
      </c>
      <c r="D36" s="112">
        <v>32.926830000000002</v>
      </c>
      <c r="E36" s="112">
        <v>-4.8249997000000003E-2</v>
      </c>
      <c r="F36" s="112">
        <v>-2.5610002E-2</v>
      </c>
      <c r="G36" s="112">
        <v>0.23277001</v>
      </c>
      <c r="H36" s="112">
        <v>-0.22595999999999999</v>
      </c>
      <c r="I36" s="112">
        <v>0</v>
      </c>
      <c r="J36" s="112">
        <v>1.0471204999999999</v>
      </c>
      <c r="K36" s="112">
        <v>14.176</v>
      </c>
      <c r="L36" s="112">
        <v>0.76500422738518825</v>
      </c>
      <c r="M36" s="112">
        <v>7.7668748141540289E-2</v>
      </c>
      <c r="N36" s="112">
        <v>0.37280592836533999</v>
      </c>
      <c r="O36" s="112">
        <v>1.0255027107730109E-2</v>
      </c>
      <c r="P36" s="112">
        <v>2.0141363274104492E-2</v>
      </c>
      <c r="Q36" s="112">
        <v>0.54399164220063689</v>
      </c>
      <c r="R36" s="112">
        <v>0.99188213757256127</v>
      </c>
      <c r="S36" s="112">
        <v>0.29744466517568918</v>
      </c>
      <c r="T36" s="112">
        <v>0.25288627025590033</v>
      </c>
      <c r="U36" s="112">
        <v>0.27008397635381493</v>
      </c>
      <c r="V36" s="112">
        <v>0.34664928113347387</v>
      </c>
      <c r="W36" s="112">
        <v>1.0511370305601759</v>
      </c>
    </row>
    <row r="37" spans="1:23">
      <c r="A37" s="112" t="s">
        <v>525</v>
      </c>
      <c r="B37" s="112">
        <v>0.46</v>
      </c>
      <c r="C37" s="112">
        <v>0.97499999999999998</v>
      </c>
      <c r="D37" s="112">
        <v>75.090903999999995</v>
      </c>
      <c r="E37" s="112">
        <v>3.5740000000000001E-2</v>
      </c>
      <c r="F37" s="112">
        <v>4.2700000000000004E-3</v>
      </c>
      <c r="G37" s="112">
        <v>0.23422999999999999</v>
      </c>
      <c r="H37" s="112">
        <v>-9.8099999999999993E-3</v>
      </c>
      <c r="I37" s="112">
        <v>89.782610000000005</v>
      </c>
      <c r="J37" s="112">
        <v>2.1734551999999998</v>
      </c>
      <c r="K37" s="112">
        <v>9.0719999999999992</v>
      </c>
      <c r="L37" s="112">
        <v>0.78859142390959402</v>
      </c>
      <c r="M37" s="112">
        <v>8.8195063931013964E-2</v>
      </c>
      <c r="N37" s="112">
        <v>0.37400065358463602</v>
      </c>
      <c r="O37" s="112">
        <v>6.4937696804626107E-3</v>
      </c>
      <c r="P37" s="112">
        <v>5.0437897081886951E-2</v>
      </c>
      <c r="Q37" s="112">
        <v>0.5708050427673752</v>
      </c>
      <c r="R37" s="112">
        <v>0.99359064954281584</v>
      </c>
      <c r="S37" s="112">
        <v>0.30382611252941588</v>
      </c>
      <c r="T37" s="112">
        <v>0.27886779865513572</v>
      </c>
      <c r="U37" s="112">
        <v>0.28618472035420339</v>
      </c>
      <c r="V37" s="112">
        <v>0.35837157671716391</v>
      </c>
      <c r="W37" s="112">
        <v>1.066603254293087</v>
      </c>
    </row>
    <row r="38" spans="1:23">
      <c r="A38" s="112" t="s">
        <v>526</v>
      </c>
      <c r="B38" s="112">
        <v>-0.88</v>
      </c>
      <c r="C38" s="112">
        <v>1.054</v>
      </c>
      <c r="D38" s="112">
        <v>17.717390000000002</v>
      </c>
      <c r="E38" s="112">
        <v>-6.9949999999999998E-2</v>
      </c>
      <c r="F38" s="112">
        <v>-3.2169999999999997E-2</v>
      </c>
      <c r="G38" s="112">
        <v>4.3610000000000003E-2</v>
      </c>
      <c r="H38" s="112">
        <v>-0.34958</v>
      </c>
      <c r="I38" s="112">
        <v>0</v>
      </c>
      <c r="J38" s="112">
        <v>2.1888008000000001</v>
      </c>
      <c r="K38" s="112">
        <v>9.4979999999999993</v>
      </c>
      <c r="L38" s="112">
        <v>0.75891014173661753</v>
      </c>
      <c r="M38" s="112">
        <v>8.0225988700564965E-2</v>
      </c>
      <c r="N38" s="112">
        <v>0.21801429662178079</v>
      </c>
      <c r="O38" s="112">
        <v>6.8076990817196549E-3</v>
      </c>
      <c r="P38" s="112">
        <v>5.0850668249463257E-2</v>
      </c>
      <c r="Q38" s="112">
        <v>0.53431950266507466</v>
      </c>
      <c r="R38" s="112">
        <v>0.99090500942191184</v>
      </c>
      <c r="S38" s="112">
        <v>0.26814932809480502</v>
      </c>
      <c r="T38" s="112">
        <v>0.26226822903928171</v>
      </c>
      <c r="U38" s="112">
        <v>0.26857657418047248</v>
      </c>
      <c r="V38" s="112">
        <v>0.32484330840022158</v>
      </c>
      <c r="W38" s="112">
        <v>1.0468267584416719</v>
      </c>
    </row>
    <row r="39" spans="1:23">
      <c r="A39" s="112" t="s">
        <v>527</v>
      </c>
      <c r="B39" s="112">
        <v>1.48</v>
      </c>
      <c r="C39" s="112">
        <v>0.86</v>
      </c>
      <c r="D39" s="112">
        <v>15.513306999999999</v>
      </c>
      <c r="E39" s="112">
        <v>6.3240000000000005E-2</v>
      </c>
      <c r="F39" s="112">
        <v>1.4370000000000001E-2</v>
      </c>
      <c r="G39" s="112">
        <v>0.16291</v>
      </c>
      <c r="H39" s="112">
        <v>1.976E-2</v>
      </c>
      <c r="I39" s="112">
        <v>27.567565999999999</v>
      </c>
      <c r="J39" s="112">
        <v>2.1995795</v>
      </c>
      <c r="K39" s="112">
        <v>102.355</v>
      </c>
      <c r="L39" s="112">
        <v>0.79631434244263266</v>
      </c>
      <c r="M39" s="112">
        <v>9.4261076419863213E-2</v>
      </c>
      <c r="N39" s="112">
        <v>0.31563874518787371</v>
      </c>
      <c r="O39" s="112">
        <v>7.5236202397506849E-2</v>
      </c>
      <c r="P39" s="112">
        <v>5.1140597387714933E-2</v>
      </c>
      <c r="Q39" s="112">
        <v>0.53291786011124231</v>
      </c>
      <c r="R39" s="112">
        <v>0.99382437935526291</v>
      </c>
      <c r="S39" s="112">
        <v>0.30940839530617281</v>
      </c>
      <c r="T39" s="112">
        <v>0.26379736270445148</v>
      </c>
      <c r="U39" s="112">
        <v>0.2810711005999304</v>
      </c>
      <c r="V39" s="112">
        <v>0.34786254434391101</v>
      </c>
      <c r="W39" s="112">
        <v>1.071476100591491</v>
      </c>
    </row>
    <row r="40" spans="1:23">
      <c r="A40" s="112" t="s">
        <v>528</v>
      </c>
      <c r="B40" s="112">
        <v>2.62</v>
      </c>
      <c r="C40" s="112">
        <v>1.1020000000000001</v>
      </c>
      <c r="D40" s="112">
        <v>11.989100000000001</v>
      </c>
      <c r="E40" s="112">
        <v>4.7739999999999998E-2</v>
      </c>
      <c r="F40" s="112">
        <v>2.2689999999999998E-2</v>
      </c>
      <c r="G40" s="112">
        <v>0.13073000000000001</v>
      </c>
      <c r="H40" s="112">
        <v>7.9469999999999999E-2</v>
      </c>
      <c r="I40" s="112">
        <v>16.793894000000002</v>
      </c>
      <c r="J40" s="112">
        <v>1.0861784000000001</v>
      </c>
      <c r="K40" s="112">
        <v>42.137</v>
      </c>
      <c r="L40" s="112">
        <v>0.79196142472401088</v>
      </c>
      <c r="M40" s="112">
        <v>0.1010407374368124</v>
      </c>
      <c r="N40" s="112">
        <v>0.28930551170206592</v>
      </c>
      <c r="O40" s="112">
        <v>3.0860144451739992E-2</v>
      </c>
      <c r="P40" s="112">
        <v>2.1191955951228789E-2</v>
      </c>
      <c r="Q40" s="112">
        <v>0.53067671107115899</v>
      </c>
      <c r="R40" s="112">
        <v>0.994296344424631</v>
      </c>
      <c r="S40" s="112">
        <v>0.30186814532514827</v>
      </c>
      <c r="T40" s="112">
        <v>0.25096963206551592</v>
      </c>
      <c r="U40" s="112">
        <v>0.28435510538553382</v>
      </c>
      <c r="V40" s="112">
        <v>0.33706449890233831</v>
      </c>
      <c r="W40" s="112">
        <v>1.069083840549137</v>
      </c>
    </row>
    <row r="41" spans="1:23">
      <c r="A41" s="112" t="s">
        <v>529</v>
      </c>
      <c r="B41" s="112">
        <v>-0.32</v>
      </c>
      <c r="C41" s="112">
        <v>0.98699999999999999</v>
      </c>
      <c r="D41" s="112">
        <v>14.642858</v>
      </c>
      <c r="E41" s="112">
        <v>-2.1780000000000001E-2</v>
      </c>
      <c r="F41" s="112">
        <v>-1.5650000000000001E-2</v>
      </c>
      <c r="G41" s="112">
        <v>4.1799999999999997E-2</v>
      </c>
      <c r="H41" s="112">
        <v>-5.049E-2</v>
      </c>
      <c r="I41" s="112">
        <v>0</v>
      </c>
      <c r="J41" s="112">
        <v>1.7166783999999999</v>
      </c>
      <c r="K41" s="112">
        <v>15.42</v>
      </c>
      <c r="L41" s="112">
        <v>0.77243788667248925</v>
      </c>
      <c r="M41" s="112">
        <v>8.3556348498364547E-2</v>
      </c>
      <c r="N41" s="112">
        <v>0.21653315452702279</v>
      </c>
      <c r="O41" s="112">
        <v>1.117175991327884E-2</v>
      </c>
      <c r="P41" s="112">
        <v>3.8151359373503571E-2</v>
      </c>
      <c r="Q41" s="112">
        <v>0.53236431545827734</v>
      </c>
      <c r="R41" s="112">
        <v>0.9932691030845695</v>
      </c>
      <c r="S41" s="112">
        <v>0.27466431767088978</v>
      </c>
      <c r="T41" s="112">
        <v>0.2564632204333176</v>
      </c>
      <c r="U41" s="112">
        <v>0.27160934341094078</v>
      </c>
      <c r="V41" s="112">
        <v>0.32591875013829841</v>
      </c>
      <c r="W41" s="112">
        <v>1.056509221797596</v>
      </c>
    </row>
    <row r="42" spans="1:23">
      <c r="A42" s="112" t="s">
        <v>530</v>
      </c>
      <c r="B42" s="112">
        <v>8.94</v>
      </c>
      <c r="C42" s="112">
        <v>0.82499999999999996</v>
      </c>
      <c r="D42" s="112">
        <v>16.999486999999998</v>
      </c>
      <c r="E42" s="112">
        <v>0.15074000000000001</v>
      </c>
      <c r="F42" s="112">
        <v>4.7300000000000002E-2</v>
      </c>
      <c r="G42" s="112">
        <v>0.11752</v>
      </c>
      <c r="H42" s="112">
        <v>5.5789999999999999E-2</v>
      </c>
      <c r="I42" s="112">
        <v>37.136467000000003</v>
      </c>
      <c r="J42" s="112">
        <v>5.3187227000000004</v>
      </c>
      <c r="K42" s="112">
        <v>257.84300000000002</v>
      </c>
      <c r="L42" s="112">
        <v>0.82088726504775567</v>
      </c>
      <c r="M42" s="112">
        <v>0.1386262265834077</v>
      </c>
      <c r="N42" s="112">
        <v>0.27849562934198141</v>
      </c>
      <c r="O42" s="112">
        <v>0.18981896000937371</v>
      </c>
      <c r="P42" s="112">
        <v>0.13504037194861121</v>
      </c>
      <c r="Q42" s="112">
        <v>0.53386296659346399</v>
      </c>
      <c r="R42" s="112">
        <v>0.9941091708717481</v>
      </c>
      <c r="S42" s="112">
        <v>0.33373680803875949</v>
      </c>
      <c r="T42" s="112">
        <v>0.30650165867790241</v>
      </c>
      <c r="U42" s="112">
        <v>0.31214860725522248</v>
      </c>
      <c r="V42" s="112">
        <v>0.36395558746245138</v>
      </c>
      <c r="W42" s="112">
        <v>1.0867113323948261</v>
      </c>
    </row>
    <row r="43" spans="1:23">
      <c r="A43" s="112" t="s">
        <v>531</v>
      </c>
      <c r="B43" s="112">
        <v>20.18</v>
      </c>
      <c r="C43" s="112">
        <v>1.0489999999999999</v>
      </c>
      <c r="D43" s="112">
        <v>16.84179</v>
      </c>
      <c r="E43" s="112">
        <v>0.21922000999999999</v>
      </c>
      <c r="F43" s="112">
        <v>4.8070002000000001E-2</v>
      </c>
      <c r="G43" s="112">
        <v>0.44779997999999999</v>
      </c>
      <c r="H43" s="112">
        <v>0.10706</v>
      </c>
      <c r="I43" s="112">
        <v>27.799800000000001</v>
      </c>
      <c r="J43" s="112">
        <v>6.0469527000000003</v>
      </c>
      <c r="K43" s="112">
        <v>197.279</v>
      </c>
      <c r="L43" s="112">
        <v>0.84011873917036195</v>
      </c>
      <c r="M43" s="112">
        <v>0.20547130538209929</v>
      </c>
      <c r="N43" s="112">
        <v>0.54876722129437172</v>
      </c>
      <c r="O43" s="112">
        <v>0.1451879265405201</v>
      </c>
      <c r="P43" s="112">
        <v>0.15462855014718879</v>
      </c>
      <c r="Q43" s="112">
        <v>0.5337626823365591</v>
      </c>
      <c r="R43" s="112">
        <v>0.99451442374574739</v>
      </c>
      <c r="S43" s="112">
        <v>0.39338444499486069</v>
      </c>
      <c r="T43" s="112">
        <v>0.3244063317816363</v>
      </c>
      <c r="U43" s="112">
        <v>0.35671655436706728</v>
      </c>
      <c r="V43" s="112">
        <v>0.37267392093497032</v>
      </c>
      <c r="W43" s="112">
        <v>1.09874187471327</v>
      </c>
    </row>
    <row r="44" spans="1:23">
      <c r="A44" s="112" t="s">
        <v>532</v>
      </c>
      <c r="B44" s="112">
        <v>13.9</v>
      </c>
      <c r="C44" s="112">
        <v>1.0629999999999999</v>
      </c>
      <c r="D44" s="112">
        <v>14.261856999999999</v>
      </c>
      <c r="E44" s="112">
        <v>0.30528998000000002</v>
      </c>
      <c r="F44" s="112">
        <v>0.10795999000000001</v>
      </c>
      <c r="G44" s="112">
        <v>0.28819</v>
      </c>
      <c r="H44" s="112">
        <v>0.19653000000000001</v>
      </c>
      <c r="I44" s="112">
        <v>30.719425000000001</v>
      </c>
      <c r="J44" s="112">
        <v>5.6603526999999998</v>
      </c>
      <c r="K44" s="112">
        <v>138.428</v>
      </c>
      <c r="L44" s="112">
        <v>0.8642900615867648</v>
      </c>
      <c r="M44" s="112">
        <v>0.16812369907820399</v>
      </c>
      <c r="N44" s="112">
        <v>0.41815669084051499</v>
      </c>
      <c r="O44" s="112">
        <v>0.1018192429879889</v>
      </c>
      <c r="P44" s="112">
        <v>0.14422965187113579</v>
      </c>
      <c r="Q44" s="112">
        <v>0.53212202548342036</v>
      </c>
      <c r="R44" s="112">
        <v>0.99522162044238716</v>
      </c>
      <c r="S44" s="112">
        <v>0.36214326830434851</v>
      </c>
      <c r="T44" s="112">
        <v>0.31390920551243812</v>
      </c>
      <c r="U44" s="112">
        <v>0.33503308494331768</v>
      </c>
      <c r="V44" s="112">
        <v>0.35223423159356759</v>
      </c>
      <c r="W44" s="112">
        <v>1.1139787126405969</v>
      </c>
    </row>
    <row r="45" spans="1:23">
      <c r="A45" s="112" t="s">
        <v>533</v>
      </c>
      <c r="B45" s="112">
        <v>7.5</v>
      </c>
      <c r="C45" s="112">
        <v>0.85499999999999998</v>
      </c>
      <c r="D45" s="112">
        <v>6.9042320000000004</v>
      </c>
      <c r="E45" s="112">
        <v>0.119160004</v>
      </c>
      <c r="F45" s="112">
        <v>4.9959999999999997E-2</v>
      </c>
      <c r="G45" s="112">
        <v>0.15704000000000001</v>
      </c>
      <c r="H45" s="112">
        <v>8.3159999999999998E-2</v>
      </c>
      <c r="I45" s="112">
        <v>8.2666660000000007</v>
      </c>
      <c r="J45" s="112">
        <v>1.2747759000000001</v>
      </c>
      <c r="K45" s="112">
        <v>111.99299999999999</v>
      </c>
      <c r="L45" s="112">
        <v>0.81201854736114887</v>
      </c>
      <c r="M45" s="112">
        <v>0.13006244424620869</v>
      </c>
      <c r="N45" s="112">
        <v>0.3108352622617801</v>
      </c>
      <c r="O45" s="112">
        <v>8.2338670870078179E-2</v>
      </c>
      <c r="P45" s="112">
        <v>2.6264915645015419E-2</v>
      </c>
      <c r="Q45" s="112">
        <v>0.52744309084477881</v>
      </c>
      <c r="R45" s="112">
        <v>0.9943255112493834</v>
      </c>
      <c r="S45" s="112">
        <v>0.32739842198594138</v>
      </c>
      <c r="T45" s="112">
        <v>0.25590517486430903</v>
      </c>
      <c r="U45" s="112">
        <v>0.30410666925875363</v>
      </c>
      <c r="V45" s="112">
        <v>0.348519369307001</v>
      </c>
      <c r="W45" s="112">
        <v>1.081399983242995</v>
      </c>
    </row>
    <row r="46" spans="1:23">
      <c r="A46" s="112" t="s">
        <v>534</v>
      </c>
      <c r="B46" s="112">
        <v>5.2</v>
      </c>
      <c r="C46" s="112">
        <v>0.98</v>
      </c>
      <c r="D46" s="112">
        <v>15.957447</v>
      </c>
      <c r="E46" s="112">
        <v>5.7520000000000002E-2</v>
      </c>
      <c r="F46" s="112">
        <v>1.7760001000000001E-2</v>
      </c>
      <c r="G46" s="112">
        <v>0.12913999000000001</v>
      </c>
      <c r="H46" s="112">
        <v>4.3070003000000003E-2</v>
      </c>
      <c r="I46" s="112">
        <v>14.423078</v>
      </c>
      <c r="J46" s="112">
        <v>1.4349399</v>
      </c>
      <c r="K46" s="112">
        <v>192.03100000000001</v>
      </c>
      <c r="L46" s="112">
        <v>0.79470797538776061</v>
      </c>
      <c r="M46" s="112">
        <v>0.1163841807909604</v>
      </c>
      <c r="N46" s="112">
        <v>0.28800438974511222</v>
      </c>
      <c r="O46" s="112">
        <v>0.14132055213254599</v>
      </c>
      <c r="P46" s="112">
        <v>3.0573061386054621E-2</v>
      </c>
      <c r="Q46" s="112">
        <v>0.53320030207184865</v>
      </c>
      <c r="R46" s="112">
        <v>0.99400862834509485</v>
      </c>
      <c r="S46" s="112">
        <v>0.32378717963397091</v>
      </c>
      <c r="T46" s="112">
        <v>0.25826456301308548</v>
      </c>
      <c r="U46" s="112">
        <v>0.29506828621209891</v>
      </c>
      <c r="V46" s="112">
        <v>0.3635619552355166</v>
      </c>
      <c r="W46" s="112">
        <v>1.070599193620676</v>
      </c>
    </row>
    <row r="47" spans="1:23">
      <c r="A47" s="112" t="s">
        <v>535</v>
      </c>
      <c r="B47" s="112">
        <v>3.91</v>
      </c>
      <c r="C47" s="112">
        <v>0.85499999999999998</v>
      </c>
      <c r="D47" s="112">
        <v>14.683026999999999</v>
      </c>
      <c r="E47" s="112">
        <v>8.0170006000000002E-2</v>
      </c>
      <c r="F47" s="112">
        <v>4.2919997000000001E-2</v>
      </c>
      <c r="G47" s="112">
        <v>0.29078999999999999</v>
      </c>
      <c r="H47" s="112">
        <v>9.3770000000000006E-2</v>
      </c>
      <c r="I47" s="112">
        <v>18.363173</v>
      </c>
      <c r="J47" s="112">
        <v>1.7161021999999999</v>
      </c>
      <c r="K47" s="112">
        <v>40.247</v>
      </c>
      <c r="L47" s="112">
        <v>0.80106885360997293</v>
      </c>
      <c r="M47" s="112">
        <v>0.1087124591138864</v>
      </c>
      <c r="N47" s="112">
        <v>0.42028429826944907</v>
      </c>
      <c r="O47" s="112">
        <v>2.9467359079965779E-2</v>
      </c>
      <c r="P47" s="112">
        <v>3.8135860549947803E-2</v>
      </c>
      <c r="Q47" s="112">
        <v>0.53238986013138856</v>
      </c>
      <c r="R47" s="112">
        <v>0.99440937575090738</v>
      </c>
      <c r="S47" s="112">
        <v>0.32578979896506338</v>
      </c>
      <c r="T47" s="112">
        <v>0.26006233429139508</v>
      </c>
      <c r="U47" s="112">
        <v>0.29063804630044737</v>
      </c>
      <c r="V47" s="112">
        <v>0.34633260275436661</v>
      </c>
      <c r="W47" s="112">
        <v>1.074734842724268</v>
      </c>
    </row>
    <row r="48" spans="1:23">
      <c r="A48" s="112" t="s">
        <v>536</v>
      </c>
      <c r="B48" s="112">
        <v>-0.6</v>
      </c>
      <c r="C48" s="112">
        <v>0.876</v>
      </c>
      <c r="D48" s="112">
        <v>72.5</v>
      </c>
      <c r="E48" s="112">
        <v>-5.1609996999999998E-2</v>
      </c>
      <c r="F48" s="112">
        <v>-2.8979999999999999E-2</v>
      </c>
      <c r="G48" s="112">
        <v>5.7729996999999998E-2</v>
      </c>
      <c r="H48" s="112">
        <v>-0.11978999999999999</v>
      </c>
      <c r="I48" s="112">
        <v>0</v>
      </c>
      <c r="J48" s="112">
        <v>1.8054287</v>
      </c>
      <c r="K48" s="112">
        <v>13.164</v>
      </c>
      <c r="L48" s="112">
        <v>0.76406062715715151</v>
      </c>
      <c r="M48" s="112">
        <v>8.1891168599464756E-2</v>
      </c>
      <c r="N48" s="112">
        <v>0.22956883912706069</v>
      </c>
      <c r="O48" s="112">
        <v>9.509260548875343E-3</v>
      </c>
      <c r="P48" s="112">
        <v>4.0538595125363862E-2</v>
      </c>
      <c r="Q48" s="112">
        <v>0.56915740912594948</v>
      </c>
      <c r="R48" s="112">
        <v>0.99272133588799938</v>
      </c>
      <c r="S48" s="112">
        <v>0.27339561390277117</v>
      </c>
      <c r="T48" s="112">
        <v>0.27301795541497642</v>
      </c>
      <c r="U48" s="112">
        <v>0.27917518083844561</v>
      </c>
      <c r="V48" s="112">
        <v>0.34774210742379769</v>
      </c>
      <c r="W48" s="112">
        <v>1.051050856471843</v>
      </c>
    </row>
    <row r="49" spans="1:23">
      <c r="A49" s="112" t="s">
        <v>537</v>
      </c>
      <c r="B49" s="112">
        <v>-0.28999999999999998</v>
      </c>
      <c r="C49" s="112">
        <v>0.83099999999999996</v>
      </c>
      <c r="D49" s="112">
        <v>18.333331999999999</v>
      </c>
      <c r="E49" s="112">
        <v>-1.9640000000000001E-2</v>
      </c>
      <c r="F49" s="112">
        <v>-1.0670001E-2</v>
      </c>
      <c r="G49" s="112">
        <v>0.45601999999999998</v>
      </c>
      <c r="H49" s="112">
        <v>-7.6230004000000004E-2</v>
      </c>
      <c r="I49" s="112">
        <v>0</v>
      </c>
      <c r="J49" s="112">
        <v>2.5554782999999999</v>
      </c>
      <c r="K49" s="112">
        <v>9.407</v>
      </c>
      <c r="L49" s="112">
        <v>0.77303887015106021</v>
      </c>
      <c r="M49" s="112">
        <v>8.3734760630389524E-2</v>
      </c>
      <c r="N49" s="112">
        <v>0.55549375037821291</v>
      </c>
      <c r="O49" s="112">
        <v>6.7406390453008972E-3</v>
      </c>
      <c r="P49" s="112">
        <v>6.0713684345214507E-2</v>
      </c>
      <c r="Q49" s="112">
        <v>0.53471119867556638</v>
      </c>
      <c r="R49" s="112">
        <v>0.99306564666565489</v>
      </c>
      <c r="S49" s="112">
        <v>0.32618222712624168</v>
      </c>
      <c r="T49" s="112">
        <v>0.26716480215678928</v>
      </c>
      <c r="U49" s="112">
        <v>0.27239211484427289</v>
      </c>
      <c r="V49" s="112">
        <v>0.35067278779890848</v>
      </c>
      <c r="W49" s="112">
        <v>1.056758356640036</v>
      </c>
    </row>
    <row r="50" spans="1:23">
      <c r="A50" s="112" t="s">
        <v>538</v>
      </c>
      <c r="B50" s="112">
        <v>-2.25</v>
      </c>
      <c r="C50" s="112">
        <v>1.081</v>
      </c>
      <c r="D50" s="112">
        <v>11.619719</v>
      </c>
      <c r="E50" s="112">
        <v>-4.0949997000000002E-2</v>
      </c>
      <c r="F50" s="112">
        <v>-4.6120000000000001E-2</v>
      </c>
      <c r="G50" s="112">
        <v>-0.12755</v>
      </c>
      <c r="H50" s="112">
        <v>-0.30708997999999998</v>
      </c>
      <c r="I50" s="112">
        <v>0</v>
      </c>
      <c r="J50" s="112">
        <v>1.2184765</v>
      </c>
      <c r="K50" s="112">
        <v>10.641999999999999</v>
      </c>
      <c r="L50" s="112">
        <v>0.76705431121395851</v>
      </c>
      <c r="M50" s="112">
        <v>7.2078501338090989E-2</v>
      </c>
      <c r="N50" s="112">
        <v>7.7952262953948068E-2</v>
      </c>
      <c r="O50" s="112">
        <v>7.6507395395554734E-3</v>
      </c>
      <c r="P50" s="112">
        <v>2.4750555237351621E-2</v>
      </c>
      <c r="Q50" s="112">
        <v>0.53044181060317419</v>
      </c>
      <c r="R50" s="112">
        <v>0.99124086280052104</v>
      </c>
      <c r="S50" s="112">
        <v>0.2482923579323523</v>
      </c>
      <c r="T50" s="112">
        <v>0.24825546584046251</v>
      </c>
      <c r="U50" s="112">
        <v>0.26323771141526531</v>
      </c>
      <c r="V50" s="112">
        <v>0.31440543604635368</v>
      </c>
      <c r="W50" s="112">
        <v>1.0520178419277451</v>
      </c>
    </row>
    <row r="51" spans="1:23">
      <c r="A51" s="112" t="s">
        <v>539</v>
      </c>
      <c r="B51" s="112">
        <v>-0.16</v>
      </c>
      <c r="C51" s="112">
        <v>1.127</v>
      </c>
      <c r="D51" s="112">
        <v>37.752808000000002</v>
      </c>
      <c r="E51" s="112">
        <v>2.2509999999999999E-2</v>
      </c>
      <c r="F51" s="112">
        <v>9.3600000000000003E-3</v>
      </c>
      <c r="G51" s="112">
        <v>0.2147</v>
      </c>
      <c r="H51" s="112">
        <v>9.4900000000000002E-3</v>
      </c>
      <c r="I51" s="112">
        <v>0</v>
      </c>
      <c r="J51" s="112">
        <v>2.1929251999999999</v>
      </c>
      <c r="K51" s="112">
        <v>27.085000000000001</v>
      </c>
      <c r="L51" s="112">
        <v>0.78487599801169949</v>
      </c>
      <c r="M51" s="112">
        <v>8.4507879869164429E-2</v>
      </c>
      <c r="N51" s="112">
        <v>0.3580190485511423</v>
      </c>
      <c r="O51" s="112">
        <v>1.9767972273991099E-2</v>
      </c>
      <c r="P51" s="112">
        <v>5.0961607763301213E-2</v>
      </c>
      <c r="Q51" s="112">
        <v>0.54706062650325116</v>
      </c>
      <c r="R51" s="112">
        <v>0.99374320231184621</v>
      </c>
      <c r="S51" s="112">
        <v>0.30119026383938952</v>
      </c>
      <c r="T51" s="112">
        <v>0.26838850563994793</v>
      </c>
      <c r="U51" s="112">
        <v>0.27731379629427239</v>
      </c>
      <c r="V51" s="112">
        <v>0.34636124428498349</v>
      </c>
      <c r="W51" s="112">
        <v>1.064414473097365</v>
      </c>
    </row>
    <row r="52" spans="1:23">
      <c r="A52" s="112" t="s">
        <v>540</v>
      </c>
      <c r="B52" s="112">
        <v>5.16</v>
      </c>
      <c r="C52" s="112">
        <v>0.96799999999999997</v>
      </c>
      <c r="D52" s="112">
        <v>14.632628</v>
      </c>
      <c r="E52" s="112">
        <v>0.20993999999999999</v>
      </c>
      <c r="F52" s="112">
        <v>7.374E-2</v>
      </c>
      <c r="G52" s="112">
        <v>0.27808001999999998</v>
      </c>
      <c r="H52" s="112">
        <v>8.9840000000000003E-2</v>
      </c>
      <c r="I52" s="112">
        <v>22.771318000000001</v>
      </c>
      <c r="J52" s="112">
        <v>4.1882020000000004</v>
      </c>
      <c r="K52" s="112">
        <v>48.862000000000002</v>
      </c>
      <c r="L52" s="112">
        <v>0.83751260239887881</v>
      </c>
      <c r="M52" s="112">
        <v>0.11614629794826049</v>
      </c>
      <c r="N52" s="112">
        <v>0.40988358755037058</v>
      </c>
      <c r="O52" s="112">
        <v>3.5815954835433941E-2</v>
      </c>
      <c r="P52" s="112">
        <v>0.10463124168924171</v>
      </c>
      <c r="Q52" s="112">
        <v>0.53235780989413772</v>
      </c>
      <c r="R52" s="112">
        <v>0.99437831189690273</v>
      </c>
      <c r="S52" s="112">
        <v>0.33103824676009419</v>
      </c>
      <c r="T52" s="112">
        <v>0.28961081348544282</v>
      </c>
      <c r="U52" s="112">
        <v>0.29918078355986027</v>
      </c>
      <c r="V52" s="112">
        <v>0.3401837287042106</v>
      </c>
      <c r="W52" s="112">
        <v>1.097063921212095</v>
      </c>
    </row>
    <row r="53" spans="1:23">
      <c r="A53" s="112" t="s">
        <v>541</v>
      </c>
      <c r="B53" s="112">
        <v>-0.57999999999999996</v>
      </c>
      <c r="C53" s="112">
        <v>1.121</v>
      </c>
      <c r="D53" s="112">
        <v>15.163933999999999</v>
      </c>
      <c r="E53" s="112">
        <v>-3.4459999999999998E-2</v>
      </c>
      <c r="F53" s="112">
        <v>-1.6670000000000001E-2</v>
      </c>
      <c r="G53" s="112">
        <v>0.10241</v>
      </c>
      <c r="H53" s="112">
        <v>-2.4230001000000001E-2</v>
      </c>
      <c r="I53" s="112">
        <v>0</v>
      </c>
      <c r="J53" s="112">
        <v>1.4489349</v>
      </c>
      <c r="K53" s="112">
        <v>7.5430000000000001</v>
      </c>
      <c r="L53" s="112">
        <v>0.76887691914525547</v>
      </c>
      <c r="M53" s="112">
        <v>8.2010110020814736E-2</v>
      </c>
      <c r="N53" s="112">
        <v>0.26613095693767569</v>
      </c>
      <c r="O53" s="112">
        <v>5.3670136839320476E-3</v>
      </c>
      <c r="P53" s="112">
        <v>3.0949503655514941E-2</v>
      </c>
      <c r="Q53" s="112">
        <v>0.53269568333116635</v>
      </c>
      <c r="R53" s="112">
        <v>0.99347666969400916</v>
      </c>
      <c r="S53" s="112">
        <v>0.28091834028453277</v>
      </c>
      <c r="T53" s="112">
        <v>0.253297571864466</v>
      </c>
      <c r="U53" s="112">
        <v>0.27033714852220753</v>
      </c>
      <c r="V53" s="112">
        <v>0.32939142750060713</v>
      </c>
      <c r="W53" s="112">
        <v>1.054447436596315</v>
      </c>
    </row>
    <row r="54" spans="1:23">
      <c r="A54" s="112" t="s">
        <v>542</v>
      </c>
      <c r="B54" s="112">
        <v>57.51</v>
      </c>
      <c r="C54" s="112">
        <v>1.1439999999999999</v>
      </c>
      <c r="D54" s="112">
        <v>18.300467999999999</v>
      </c>
      <c r="E54" s="112">
        <v>0.25763000000000003</v>
      </c>
      <c r="F54" s="112">
        <v>8.8920004999999996E-2</v>
      </c>
      <c r="G54" s="112">
        <v>0.49093999999999999</v>
      </c>
      <c r="H54" s="112">
        <v>0.24112</v>
      </c>
      <c r="I54" s="112">
        <v>22.430882</v>
      </c>
      <c r="J54" s="112">
        <v>5.5660067</v>
      </c>
      <c r="K54" s="112">
        <v>296.84100000000001</v>
      </c>
      <c r="L54" s="112">
        <v>0.85090554730217383</v>
      </c>
      <c r="M54" s="112">
        <v>0.42747546833184652</v>
      </c>
      <c r="N54" s="112">
        <v>0.5840691547698974</v>
      </c>
      <c r="O54" s="112">
        <v>0.21855750177045871</v>
      </c>
      <c r="P54" s="112">
        <v>0.14169190107767349</v>
      </c>
      <c r="Q54" s="112">
        <v>0.53469029947127644</v>
      </c>
      <c r="R54" s="112">
        <v>0.99557407266886722</v>
      </c>
      <c r="S54" s="112">
        <v>0.48176901358931989</v>
      </c>
      <c r="T54" s="112">
        <v>0.3509836555799008</v>
      </c>
      <c r="U54" s="112">
        <v>0.49950218848335448</v>
      </c>
      <c r="V54" s="112">
        <v>0.39465418700119198</v>
      </c>
      <c r="W54" s="112">
        <v>1.1059781474477841</v>
      </c>
    </row>
    <row r="55" spans="1:23">
      <c r="A55" s="112" t="s">
        <v>543</v>
      </c>
      <c r="B55" s="112">
        <v>0.65</v>
      </c>
      <c r="C55" s="112">
        <v>0.93300000000000005</v>
      </c>
      <c r="D55" s="112">
        <v>235.49997999999999</v>
      </c>
      <c r="E55" s="112">
        <v>3.3730000000000003E-2</v>
      </c>
      <c r="F55" s="112">
        <v>-5.6999999999999998E-4</v>
      </c>
      <c r="G55" s="112">
        <v>9.5909999999999995E-2</v>
      </c>
      <c r="H55" s="112">
        <v>3.31E-3</v>
      </c>
      <c r="I55" s="112">
        <v>36.23077</v>
      </c>
      <c r="J55" s="112">
        <v>1.3089150000000001</v>
      </c>
      <c r="K55" s="112">
        <v>21.533999999999999</v>
      </c>
      <c r="L55" s="112">
        <v>0.78802694877317925</v>
      </c>
      <c r="M55" s="112">
        <v>8.9325007433838824E-2</v>
      </c>
      <c r="N55" s="112">
        <v>0.26081193836534039</v>
      </c>
      <c r="O55" s="112">
        <v>1.5677310052446838E-2</v>
      </c>
      <c r="P55" s="112">
        <v>2.7183200766939891E-2</v>
      </c>
      <c r="Q55" s="112">
        <v>0.67281399022649335</v>
      </c>
      <c r="R55" s="112">
        <v>0.99369435380860238</v>
      </c>
      <c r="S55" s="112">
        <v>0.28966377895970619</v>
      </c>
      <c r="T55" s="112">
        <v>0.31278333962208099</v>
      </c>
      <c r="U55" s="112">
        <v>0.31319430494741041</v>
      </c>
      <c r="V55" s="112">
        <v>0.41341163211981108</v>
      </c>
      <c r="W55" s="112">
        <v>1.066317971802601</v>
      </c>
    </row>
    <row r="56" spans="1:23">
      <c r="A56" s="112" t="s">
        <v>544</v>
      </c>
      <c r="B56" s="112">
        <v>2.0099999999999998</v>
      </c>
      <c r="C56" s="112">
        <v>0.91300000000000003</v>
      </c>
      <c r="D56" s="112">
        <v>15.454545</v>
      </c>
      <c r="E56" s="112">
        <v>0.10981</v>
      </c>
      <c r="F56" s="112">
        <v>3.7330000000000002E-2</v>
      </c>
      <c r="G56" s="112">
        <v>0.23871000000000001</v>
      </c>
      <c r="H56" s="112">
        <v>9.1749999999999998E-2</v>
      </c>
      <c r="I56" s="112">
        <v>28.756218000000001</v>
      </c>
      <c r="J56" s="112">
        <v>3.2451854</v>
      </c>
      <c r="K56" s="112">
        <v>30.670999999999999</v>
      </c>
      <c r="L56" s="112">
        <v>0.80939275393658217</v>
      </c>
      <c r="M56" s="112">
        <v>9.7413024085637817E-2</v>
      </c>
      <c r="N56" s="112">
        <v>0.37766668484679938</v>
      </c>
      <c r="O56" s="112">
        <v>2.2410579862976451E-2</v>
      </c>
      <c r="P56" s="112">
        <v>7.9265660478612165E-2</v>
      </c>
      <c r="Q56" s="112">
        <v>0.53288049159120543</v>
      </c>
      <c r="R56" s="112">
        <v>0.99439340908803475</v>
      </c>
      <c r="S56" s="112">
        <v>0.31272127283899509</v>
      </c>
      <c r="T56" s="112">
        <v>0.27628616191896149</v>
      </c>
      <c r="U56" s="112">
        <v>0.28443854865771978</v>
      </c>
      <c r="V56" s="112">
        <v>0.3373773631169148</v>
      </c>
      <c r="W56" s="112">
        <v>1.0798296891667709</v>
      </c>
    </row>
    <row r="57" spans="1:23">
      <c r="A57" s="112" t="s">
        <v>545</v>
      </c>
      <c r="B57" s="112">
        <v>-4.3499999999999996</v>
      </c>
      <c r="C57" s="112">
        <v>0.80600000000000005</v>
      </c>
      <c r="D57" s="112">
        <v>-34.64</v>
      </c>
      <c r="E57" s="112">
        <v>-0.14907000000000001</v>
      </c>
      <c r="F57" s="112">
        <v>-6.0900003000000001E-2</v>
      </c>
      <c r="G57" s="112">
        <v>0.41411999999999999</v>
      </c>
      <c r="H57" s="112">
        <v>-2.0285000000000002</v>
      </c>
      <c r="I57" s="112">
        <v>0</v>
      </c>
      <c r="J57" s="112">
        <v>1.5533631999999999</v>
      </c>
      <c r="K57" s="112">
        <v>4.8550000000000004</v>
      </c>
      <c r="L57" s="112">
        <v>0.73669060303356237</v>
      </c>
      <c r="M57" s="112">
        <v>5.9589652096342552E-2</v>
      </c>
      <c r="N57" s="112">
        <v>0.52120653835038988</v>
      </c>
      <c r="O57" s="112">
        <v>3.3861633774087269E-3</v>
      </c>
      <c r="P57" s="112">
        <v>3.3758451583195098E-2</v>
      </c>
      <c r="Q57" s="112">
        <v>0.50102386641562358</v>
      </c>
      <c r="R57" s="112">
        <v>0.97763434128820925</v>
      </c>
      <c r="S57" s="112">
        <v>0.3053629500815937</v>
      </c>
      <c r="T57" s="112">
        <v>0.23772306277886099</v>
      </c>
      <c r="U57" s="112">
        <v>0.2445045792181397</v>
      </c>
      <c r="V57" s="112">
        <v>0.33031254441057117</v>
      </c>
      <c r="W57" s="112">
        <v>1.025414509248102</v>
      </c>
    </row>
    <row r="58" spans="1:23">
      <c r="A58" s="112" t="s">
        <v>546</v>
      </c>
      <c r="B58" s="112">
        <v>3.82</v>
      </c>
      <c r="C58" s="112">
        <v>0.871</v>
      </c>
      <c r="D58" s="112">
        <v>14.949749000000001</v>
      </c>
      <c r="E58" s="112">
        <v>0.08</v>
      </c>
      <c r="F58" s="112">
        <v>2.155E-2</v>
      </c>
      <c r="G58" s="112">
        <v>0.23527001</v>
      </c>
      <c r="H58" s="112">
        <v>0.24379998</v>
      </c>
      <c r="I58" s="112">
        <v>15.575915999999999</v>
      </c>
      <c r="J58" s="112">
        <v>1.4920882</v>
      </c>
      <c r="K58" s="112">
        <v>17.010999999999999</v>
      </c>
      <c r="L58" s="112">
        <v>0.80102111024676825</v>
      </c>
      <c r="M58" s="112">
        <v>0.10817722271781149</v>
      </c>
      <c r="N58" s="112">
        <v>0.37485170473931512</v>
      </c>
      <c r="O58" s="112">
        <v>1.234420516539142E-2</v>
      </c>
      <c r="P58" s="112">
        <v>3.2110255794614788E-2</v>
      </c>
      <c r="Q58" s="112">
        <v>0.53255947665909797</v>
      </c>
      <c r="R58" s="112">
        <v>0.99559525600409748</v>
      </c>
      <c r="S58" s="112">
        <v>0.31620201777396822</v>
      </c>
      <c r="T58" s="112">
        <v>0.25747597245603648</v>
      </c>
      <c r="U58" s="112">
        <v>0.29033591393512748</v>
      </c>
      <c r="V58" s="112">
        <v>0.33941930572455342</v>
      </c>
      <c r="W58" s="112">
        <v>1.0754014410265229</v>
      </c>
    </row>
    <row r="59" spans="1:23">
      <c r="A59" s="112" t="s">
        <v>547</v>
      </c>
      <c r="B59" s="112">
        <v>1.43</v>
      </c>
      <c r="C59" s="112">
        <v>1.036</v>
      </c>
      <c r="D59" s="112">
        <v>13.031088</v>
      </c>
      <c r="E59" s="112">
        <v>2.7799999999999998E-2</v>
      </c>
      <c r="F59" s="112">
        <v>1.0670001E-2</v>
      </c>
      <c r="G59" s="112">
        <v>0.21354999999999999</v>
      </c>
      <c r="H59" s="112">
        <v>0.11461</v>
      </c>
      <c r="I59" s="112">
        <v>35.174827999999998</v>
      </c>
      <c r="J59" s="112">
        <v>0.85748380000000002</v>
      </c>
      <c r="K59" s="112">
        <v>20.329999999999998</v>
      </c>
      <c r="L59" s="112">
        <v>0.78636160670405486</v>
      </c>
      <c r="M59" s="112">
        <v>9.3963722866488242E-2</v>
      </c>
      <c r="N59" s="112">
        <v>0.35707799141911373</v>
      </c>
      <c r="O59" s="112">
        <v>1.4790054185983271E-2</v>
      </c>
      <c r="P59" s="112">
        <v>1.5040450825303701E-2</v>
      </c>
      <c r="Q59" s="112">
        <v>0.53133934252441306</v>
      </c>
      <c r="R59" s="112">
        <v>0.994574101124306</v>
      </c>
      <c r="S59" s="112">
        <v>0.30704993226686722</v>
      </c>
      <c r="T59" s="112">
        <v>0.24760579542730979</v>
      </c>
      <c r="U59" s="112">
        <v>0.27943190386192351</v>
      </c>
      <c r="V59" s="112">
        <v>0.3396318891776568</v>
      </c>
      <c r="W59" s="112">
        <v>1.065813019770669</v>
      </c>
    </row>
    <row r="60" spans="1:23">
      <c r="A60" s="112" t="s">
        <v>548</v>
      </c>
      <c r="B60" s="112">
        <v>4.03</v>
      </c>
      <c r="C60" s="112">
        <v>0.91600000000000004</v>
      </c>
      <c r="D60" s="112">
        <v>14.192913000000001</v>
      </c>
      <c r="E60" s="112">
        <v>0.22591998999999999</v>
      </c>
      <c r="F60" s="112">
        <v>5.6230000000000002E-2</v>
      </c>
      <c r="G60" s="112">
        <v>0.21393000000000001</v>
      </c>
      <c r="H60" s="112">
        <v>0.12817999999999999</v>
      </c>
      <c r="I60" s="112">
        <v>8.9454089999999997</v>
      </c>
      <c r="J60" s="112">
        <v>1.9464391000000001</v>
      </c>
      <c r="K60" s="112">
        <v>38.558999999999997</v>
      </c>
      <c r="L60" s="112">
        <v>0.8420003173417433</v>
      </c>
      <c r="M60" s="112">
        <v>0.10942610764198631</v>
      </c>
      <c r="N60" s="112">
        <v>0.35738894942795801</v>
      </c>
      <c r="O60" s="112">
        <v>2.8223432250571671E-2</v>
      </c>
      <c r="P60" s="112">
        <v>4.4331540819791043E-2</v>
      </c>
      <c r="Q60" s="112">
        <v>0.53207818192388501</v>
      </c>
      <c r="R60" s="112">
        <v>0.9946813623199402</v>
      </c>
      <c r="S60" s="112">
        <v>0.32662331668078348</v>
      </c>
      <c r="T60" s="112">
        <v>0.26268619794997938</v>
      </c>
      <c r="U60" s="112">
        <v>0.29529765818456533</v>
      </c>
      <c r="V60" s="112">
        <v>0.34026035399816729</v>
      </c>
      <c r="W60" s="112">
        <v>1.0999936180032981</v>
      </c>
    </row>
    <row r="61" spans="1:23">
      <c r="A61" s="112" t="s">
        <v>549</v>
      </c>
      <c r="B61" s="112">
        <v>10.82</v>
      </c>
      <c r="C61" s="112">
        <v>1.131</v>
      </c>
      <c r="D61" s="112">
        <v>11.713107000000001</v>
      </c>
      <c r="E61" s="112">
        <v>0.17242001000000001</v>
      </c>
      <c r="F61" s="112">
        <v>3.2479998000000003E-2</v>
      </c>
      <c r="G61" s="112">
        <v>0.19954</v>
      </c>
      <c r="H61" s="112">
        <v>6.0300003999999997E-2</v>
      </c>
      <c r="I61" s="112">
        <v>10.489834</v>
      </c>
      <c r="J61" s="112">
        <v>1.80362</v>
      </c>
      <c r="K61" s="112">
        <v>106.755</v>
      </c>
      <c r="L61" s="112">
        <v>0.8269757359941361</v>
      </c>
      <c r="M61" s="112">
        <v>0.1498067201903063</v>
      </c>
      <c r="N61" s="112">
        <v>0.34561346061935722</v>
      </c>
      <c r="O61" s="112">
        <v>7.8478665696875366E-2</v>
      </c>
      <c r="P61" s="112">
        <v>4.0489944097655897E-2</v>
      </c>
      <c r="Q61" s="112">
        <v>0.53050119883620228</v>
      </c>
      <c r="R61" s="112">
        <v>0.99414481924472942</v>
      </c>
      <c r="S61" s="112">
        <v>0.34107105914607022</v>
      </c>
      <c r="T61" s="112">
        <v>0.26613418417664642</v>
      </c>
      <c r="U61" s="112">
        <v>0.31903969997920217</v>
      </c>
      <c r="V61" s="112">
        <v>0.3506763409269571</v>
      </c>
      <c r="W61" s="112">
        <v>1.090465701244411</v>
      </c>
    </row>
    <row r="62" spans="1:23">
      <c r="A62" s="112" t="s">
        <v>550</v>
      </c>
      <c r="B62" s="112">
        <v>4.1900000000000004</v>
      </c>
      <c r="C62" s="112">
        <v>0.97699999999999998</v>
      </c>
      <c r="D62" s="112">
        <v>9.9346399999999999</v>
      </c>
      <c r="E62" s="112">
        <v>0.102819994</v>
      </c>
      <c r="F62" s="112">
        <v>3.1070001E-2</v>
      </c>
      <c r="G62" s="112">
        <v>0.26235999999999998</v>
      </c>
      <c r="H62" s="112">
        <v>0.30819999999999997</v>
      </c>
      <c r="I62" s="112">
        <v>18.138424000000001</v>
      </c>
      <c r="J62" s="112">
        <v>37.475340000000003</v>
      </c>
      <c r="K62" s="112">
        <v>0.77300000000000002</v>
      </c>
      <c r="L62" s="112">
        <v>0.80742972677718394</v>
      </c>
      <c r="M62" s="112">
        <v>0.1103776390127862</v>
      </c>
      <c r="N62" s="112">
        <v>0.39701972934460411</v>
      </c>
      <c r="O62" s="112">
        <v>3.7804174376728552E-4</v>
      </c>
      <c r="P62" s="112">
        <v>1</v>
      </c>
      <c r="Q62" s="112">
        <v>0.52937021827522224</v>
      </c>
      <c r="R62" s="112">
        <v>0.99610429234485454</v>
      </c>
      <c r="S62" s="112">
        <v>0.2246673534126136</v>
      </c>
      <c r="T62" s="112">
        <v>0.6712610401676874</v>
      </c>
      <c r="U62" s="112">
        <v>0.29158477582520592</v>
      </c>
      <c r="V62" s="112">
        <v>0.23737230225048411</v>
      </c>
      <c r="W62" s="112">
        <v>1.07962990720773</v>
      </c>
    </row>
    <row r="63" spans="1:23">
      <c r="A63" s="112" t="s">
        <v>551</v>
      </c>
      <c r="B63" s="112">
        <v>0.47</v>
      </c>
      <c r="C63" s="112">
        <v>0.81699999999999995</v>
      </c>
      <c r="D63" s="112">
        <v>49.666663999999997</v>
      </c>
      <c r="E63" s="112">
        <v>1.1270000000000001E-2</v>
      </c>
      <c r="F63" s="112">
        <v>3.1669999999999997E-2</v>
      </c>
      <c r="G63" s="112">
        <v>0.55518000000000001</v>
      </c>
      <c r="H63" s="112">
        <v>0.57264999999999999</v>
      </c>
      <c r="I63" s="112">
        <v>63.404254999999999</v>
      </c>
      <c r="J63" s="112">
        <v>1.0613668999999999</v>
      </c>
      <c r="K63" s="112">
        <v>6.742</v>
      </c>
      <c r="L63" s="112">
        <v>0.78171943058219573</v>
      </c>
      <c r="M63" s="112">
        <v>8.8254534641688961E-2</v>
      </c>
      <c r="N63" s="112">
        <v>0.63663742447556215</v>
      </c>
      <c r="O63" s="112">
        <v>4.7767379787515491E-3</v>
      </c>
      <c r="P63" s="112">
        <v>2.052456778626166E-2</v>
      </c>
      <c r="Q63" s="112">
        <v>0.55463700522847681</v>
      </c>
      <c r="R63" s="112">
        <v>0.99819458145211259</v>
      </c>
      <c r="S63" s="112">
        <v>0.34661691700925151</v>
      </c>
      <c r="T63" s="112">
        <v>0.25912582319441418</v>
      </c>
      <c r="U63" s="112">
        <v>0.28132690139922728</v>
      </c>
      <c r="V63" s="112">
        <v>0.37233329810597748</v>
      </c>
      <c r="W63" s="112">
        <v>1.065090935229102</v>
      </c>
    </row>
    <row r="64" spans="1:23">
      <c r="A64" s="112" t="s">
        <v>552</v>
      </c>
      <c r="B64" s="112">
        <v>3.57</v>
      </c>
      <c r="C64" s="112">
        <v>1.024</v>
      </c>
      <c r="D64" s="112">
        <v>20.249374</v>
      </c>
      <c r="E64" s="112">
        <v>8.8580000000000006E-2</v>
      </c>
      <c r="F64" s="112">
        <v>5.3319998E-2</v>
      </c>
      <c r="G64" s="112">
        <v>0.30735000000000001</v>
      </c>
      <c r="H64" s="112">
        <v>0.15156001</v>
      </c>
      <c r="I64" s="112">
        <v>22.745097999999999</v>
      </c>
      <c r="J64" s="112">
        <v>2.0201015</v>
      </c>
      <c r="K64" s="112">
        <v>26.788</v>
      </c>
      <c r="L64" s="112">
        <v>0.80343066082907633</v>
      </c>
      <c r="M64" s="112">
        <v>0.10669045495093669</v>
      </c>
      <c r="N64" s="112">
        <v>0.43383552097066042</v>
      </c>
      <c r="O64" s="112">
        <v>1.954910600128372E-2</v>
      </c>
      <c r="P64" s="112">
        <v>4.6312937106314393E-2</v>
      </c>
      <c r="Q64" s="112">
        <v>0.53592966730951996</v>
      </c>
      <c r="R64" s="112">
        <v>0.99486616466530076</v>
      </c>
      <c r="S64" s="112">
        <v>0.32561896435747317</v>
      </c>
      <c r="T64" s="112">
        <v>0.26479524626511552</v>
      </c>
      <c r="U64" s="112">
        <v>0.29051164305859989</v>
      </c>
      <c r="V64" s="112">
        <v>0.34628370789019708</v>
      </c>
      <c r="W64" s="112">
        <v>1.0764511466459881</v>
      </c>
    </row>
    <row r="65" spans="1:23">
      <c r="A65" s="112" t="s">
        <v>553</v>
      </c>
      <c r="B65" s="112">
        <v>153.78</v>
      </c>
      <c r="C65" s="112">
        <v>0.91900000000000004</v>
      </c>
      <c r="D65" s="112">
        <v>13.5295515</v>
      </c>
      <c r="E65" s="112">
        <v>0.12922</v>
      </c>
      <c r="F65" s="112">
        <v>5.849E-2</v>
      </c>
      <c r="G65" s="112">
        <v>0.48633999999999999</v>
      </c>
      <c r="H65" s="112">
        <v>0.35009997999999998</v>
      </c>
      <c r="I65" s="112">
        <v>14.826375000000001</v>
      </c>
      <c r="J65" s="112">
        <v>1.8118087</v>
      </c>
      <c r="K65" s="112">
        <v>382.26</v>
      </c>
      <c r="L65" s="112">
        <v>0.81484373025390144</v>
      </c>
      <c r="M65" s="112">
        <v>1</v>
      </c>
      <c r="N65" s="112">
        <v>0.5803049262417832</v>
      </c>
      <c r="O65" s="112">
        <v>0.28150476826335868</v>
      </c>
      <c r="P65" s="112">
        <v>4.071020653509283E-2</v>
      </c>
      <c r="Q65" s="112">
        <v>0.53165633042964722</v>
      </c>
      <c r="R65" s="112">
        <v>0.99643548187704711</v>
      </c>
      <c r="S65" s="112">
        <v>0.66307550217045119</v>
      </c>
      <c r="T65" s="112">
        <v>0.38821629774308758</v>
      </c>
      <c r="U65" s="112">
        <v>0.85964096870756146</v>
      </c>
      <c r="V65" s="112">
        <v>0.41779857227035799</v>
      </c>
      <c r="W65" s="112">
        <v>1.084370516157144</v>
      </c>
    </row>
    <row r="66" spans="1:23">
      <c r="A66" s="112" t="s">
        <v>554</v>
      </c>
      <c r="B66" s="112">
        <v>10.1</v>
      </c>
      <c r="C66" s="112">
        <v>0.90800000000000003</v>
      </c>
      <c r="D66" s="112">
        <v>38.28633</v>
      </c>
      <c r="E66" s="112">
        <v>0.25685000000000002</v>
      </c>
      <c r="F66" s="112">
        <v>0.14071</v>
      </c>
      <c r="G66" s="112">
        <v>0.54107000000000005</v>
      </c>
      <c r="H66" s="112">
        <v>0.27304</v>
      </c>
      <c r="I66" s="112">
        <v>17.475245999999999</v>
      </c>
      <c r="J66" s="112">
        <v>4.1850430000000003</v>
      </c>
      <c r="K66" s="112">
        <v>40.152000000000001</v>
      </c>
      <c r="L66" s="112">
        <v>0.85068649724923673</v>
      </c>
      <c r="M66" s="112">
        <v>0.1455248290217068</v>
      </c>
      <c r="N66" s="112">
        <v>0.62509106262084657</v>
      </c>
      <c r="O66" s="112">
        <v>2.9397351349638501E-2</v>
      </c>
      <c r="P66" s="112">
        <v>0.1045462698329198</v>
      </c>
      <c r="Q66" s="112">
        <v>0.54739990916121184</v>
      </c>
      <c r="R66" s="112">
        <v>0.99582637755940862</v>
      </c>
      <c r="S66" s="112">
        <v>0.37697740184149148</v>
      </c>
      <c r="T66" s="112">
        <v>0.30021963038408672</v>
      </c>
      <c r="U66" s="112">
        <v>0.32315958888516327</v>
      </c>
      <c r="V66" s="112">
        <v>0.3644182482850844</v>
      </c>
      <c r="W66" s="112">
        <v>1.1059918784650931</v>
      </c>
    </row>
    <row r="67" spans="1:23">
      <c r="A67" s="112" t="s">
        <v>555</v>
      </c>
      <c r="B67" s="112">
        <v>3.07</v>
      </c>
      <c r="C67" s="112">
        <v>1.1890000000000001</v>
      </c>
      <c r="D67" s="112">
        <v>24.558824999999999</v>
      </c>
      <c r="E67" s="112">
        <v>7.3669999999999999E-2</v>
      </c>
      <c r="F67" s="112">
        <v>2.7609998E-2</v>
      </c>
      <c r="G67" s="112">
        <v>0.17862</v>
      </c>
      <c r="H67" s="112">
        <v>4.82E-2</v>
      </c>
      <c r="I67" s="112">
        <v>21.758959000000001</v>
      </c>
      <c r="J67" s="112">
        <v>1.4855339999999999</v>
      </c>
      <c r="K67" s="112">
        <v>63.851999999999997</v>
      </c>
      <c r="L67" s="112">
        <v>0.79924343481716331</v>
      </c>
      <c r="M67" s="112">
        <v>0.103716919417187</v>
      </c>
      <c r="N67" s="112">
        <v>0.3284944039219333</v>
      </c>
      <c r="O67" s="112">
        <v>4.6862437757600822E-2</v>
      </c>
      <c r="P67" s="112">
        <v>3.1933958694043377E-2</v>
      </c>
      <c r="Q67" s="112">
        <v>0.53867017658492178</v>
      </c>
      <c r="R67" s="112">
        <v>0.99404917732164755</v>
      </c>
      <c r="S67" s="112">
        <v>0.31248613863933639</v>
      </c>
      <c r="T67" s="112">
        <v>0.25938208016528053</v>
      </c>
      <c r="U67" s="112">
        <v>0.28888697190599039</v>
      </c>
      <c r="V67" s="112">
        <v>0.34749245675823281</v>
      </c>
      <c r="W67" s="112">
        <v>1.0734041314822269</v>
      </c>
    </row>
    <row r="68" spans="1:23">
      <c r="A68" s="112" t="s">
        <v>556</v>
      </c>
      <c r="B68" s="112">
        <v>38.5</v>
      </c>
      <c r="C68" s="112">
        <v>1.071</v>
      </c>
      <c r="D68" s="112">
        <v>14.776300000000001</v>
      </c>
      <c r="E68" s="112">
        <v>0.32799998000000002</v>
      </c>
      <c r="F68" s="112">
        <v>0.1512</v>
      </c>
      <c r="G68" s="112">
        <v>0.41665999999999997</v>
      </c>
      <c r="H68" s="112">
        <v>0.21059</v>
      </c>
      <c r="I68" s="112">
        <v>15.87013</v>
      </c>
      <c r="J68" s="112">
        <v>5.1568579999999997</v>
      </c>
      <c r="K68" s="112">
        <v>182.101</v>
      </c>
      <c r="L68" s="112">
        <v>0.87066778812804879</v>
      </c>
      <c r="M68" s="112">
        <v>0.31442164733868572</v>
      </c>
      <c r="N68" s="112">
        <v>0.5232850471463486</v>
      </c>
      <c r="O68" s="112">
        <v>0.13400290200465301</v>
      </c>
      <c r="P68" s="112">
        <v>0.13068648020059301</v>
      </c>
      <c r="Q68" s="112">
        <v>0.53244917523246393</v>
      </c>
      <c r="R68" s="112">
        <v>0.99533275473941141</v>
      </c>
      <c r="S68" s="112">
        <v>0.43119002538723888</v>
      </c>
      <c r="T68" s="112">
        <v>0.32915079532330638</v>
      </c>
      <c r="U68" s="112">
        <v>0.42897712873429489</v>
      </c>
      <c r="V68" s="112">
        <v>0.36970802467371539</v>
      </c>
      <c r="W68" s="112">
        <v>1.117954748161206</v>
      </c>
    </row>
    <row r="69" spans="1:23">
      <c r="A69" s="112" t="s">
        <v>557</v>
      </c>
      <c r="B69" s="112">
        <v>0.13</v>
      </c>
      <c r="C69" s="112">
        <v>1.095</v>
      </c>
      <c r="D69" s="112">
        <v>13.119891000000001</v>
      </c>
      <c r="E69" s="112">
        <v>3.6170002E-2</v>
      </c>
      <c r="F69" s="112">
        <v>9.0600000000000003E-3</v>
      </c>
      <c r="G69" s="112">
        <v>0.26107000000000002</v>
      </c>
      <c r="H69" s="112">
        <v>4.5929999999999999E-2</v>
      </c>
      <c r="I69" s="112">
        <v>740.76930000000004</v>
      </c>
      <c r="J69" s="112">
        <v>1.3942782</v>
      </c>
      <c r="K69" s="112">
        <v>59.637999999999998</v>
      </c>
      <c r="L69" s="112">
        <v>0.78871218283377742</v>
      </c>
      <c r="M69" s="112">
        <v>8.6232530478739217E-2</v>
      </c>
      <c r="N69" s="112">
        <v>0.39596410873563292</v>
      </c>
      <c r="O69" s="112">
        <v>4.3757042224978317E-2</v>
      </c>
      <c r="P69" s="112">
        <v>2.9479329151105359E-2</v>
      </c>
      <c r="Q69" s="112">
        <v>0.5313958150182837</v>
      </c>
      <c r="R69" s="112">
        <v>0.99403123458663722</v>
      </c>
      <c r="S69" s="112">
        <v>0.3148174595291065</v>
      </c>
      <c r="T69" s="112">
        <v>0.25271371539641202</v>
      </c>
      <c r="U69" s="112">
        <v>0.27476782647687598</v>
      </c>
      <c r="V69" s="112">
        <v>0.3480963604958584</v>
      </c>
      <c r="W69" s="112">
        <v>1.066935838969111</v>
      </c>
    </row>
    <row r="70" spans="1:23">
      <c r="A70" s="112" t="s">
        <v>558</v>
      </c>
      <c r="B70" s="112">
        <v>5.14</v>
      </c>
      <c r="C70" s="112">
        <v>0.879</v>
      </c>
      <c r="D70" s="112">
        <v>13.348678</v>
      </c>
      <c r="E70" s="112">
        <v>0.17141001</v>
      </c>
      <c r="F70" s="112">
        <v>4.1840002000000001E-2</v>
      </c>
      <c r="G70" s="112">
        <v>7.979E-2</v>
      </c>
      <c r="H70" s="112">
        <v>2.9499999999999998E-2</v>
      </c>
      <c r="I70" s="112">
        <v>22.568093999999999</v>
      </c>
      <c r="J70" s="112">
        <v>2.9471544999999999</v>
      </c>
      <c r="K70" s="112">
        <v>317.12299999999999</v>
      </c>
      <c r="L70" s="112">
        <v>0.82669209425892276</v>
      </c>
      <c r="M70" s="112">
        <v>0.1160273565269105</v>
      </c>
      <c r="N70" s="112">
        <v>0.24762077230594881</v>
      </c>
      <c r="O70" s="112">
        <v>0.23350378373359329</v>
      </c>
      <c r="P70" s="112">
        <v>7.1249123975196393E-2</v>
      </c>
      <c r="Q70" s="112">
        <v>0.53154130754055429</v>
      </c>
      <c r="R70" s="112">
        <v>0.99390136712574773</v>
      </c>
      <c r="S70" s="112">
        <v>0.33693027348616678</v>
      </c>
      <c r="T70" s="112">
        <v>0.27493628819534621</v>
      </c>
      <c r="U70" s="112">
        <v>0.29776120811427642</v>
      </c>
      <c r="V70" s="112">
        <v>0.37701777400012693</v>
      </c>
      <c r="W70" s="112">
        <v>1.09014891442896</v>
      </c>
    </row>
    <row r="71" spans="1:23">
      <c r="A71" s="112" t="s">
        <v>559</v>
      </c>
      <c r="B71" s="112">
        <v>3.51</v>
      </c>
      <c r="C71" s="112">
        <v>0.80700000000000005</v>
      </c>
      <c r="D71" s="112">
        <v>39.875</v>
      </c>
      <c r="E71" s="112">
        <v>0.15946001000000001</v>
      </c>
      <c r="F71" s="112">
        <v>0.1016</v>
      </c>
      <c r="G71" s="112">
        <v>0.47833002000000002</v>
      </c>
      <c r="H71" s="112">
        <v>0.26486999999999999</v>
      </c>
      <c r="I71" s="112">
        <v>18.176638000000001</v>
      </c>
      <c r="J71" s="112">
        <v>3.0730697999999999</v>
      </c>
      <c r="K71" s="112">
        <v>13.452999999999999</v>
      </c>
      <c r="L71" s="112">
        <v>0.82333613511456594</v>
      </c>
      <c r="M71" s="112">
        <v>0.1063336306868867</v>
      </c>
      <c r="N71" s="112">
        <v>0.57375027510577792</v>
      </c>
      <c r="O71" s="112">
        <v>9.7222314337656861E-3</v>
      </c>
      <c r="P71" s="112">
        <v>7.4636036536238043E-2</v>
      </c>
      <c r="Q71" s="112">
        <v>0.54841019211153486</v>
      </c>
      <c r="R71" s="112">
        <v>0.99576179952194854</v>
      </c>
      <c r="S71" s="112">
        <v>0.34911697003505759</v>
      </c>
      <c r="T71" s="112">
        <v>0.28223268942359148</v>
      </c>
      <c r="U71" s="112">
        <v>0.29559216871645128</v>
      </c>
      <c r="V71" s="112">
        <v>0.35937149453415962</v>
      </c>
      <c r="W71" s="112">
        <v>1.089182742011731</v>
      </c>
    </row>
    <row r="72" spans="1:23">
      <c r="A72" s="112" t="s">
        <v>560</v>
      </c>
      <c r="B72" s="112">
        <v>2.2000000000000002</v>
      </c>
      <c r="C72" s="112">
        <v>0.98</v>
      </c>
      <c r="D72" s="112">
        <v>23.034056</v>
      </c>
      <c r="E72" s="112">
        <v>4.8710000000000003E-2</v>
      </c>
      <c r="F72" s="112">
        <v>2.9870000000000001E-2</v>
      </c>
      <c r="G72" s="112">
        <v>0.1449</v>
      </c>
      <c r="H72" s="112">
        <v>4.4760000000000001E-2</v>
      </c>
      <c r="I72" s="112">
        <v>33.818179999999998</v>
      </c>
      <c r="J72" s="112">
        <v>2.0768200000000001</v>
      </c>
      <c r="K72" s="112">
        <v>46.390999999999998</v>
      </c>
      <c r="L72" s="112">
        <v>0.7922338331231763</v>
      </c>
      <c r="M72" s="112">
        <v>9.8542967588462677E-2</v>
      </c>
      <c r="N72" s="112">
        <v>0.30090097218975692</v>
      </c>
      <c r="O72" s="112">
        <v>3.3995016923447648E-2</v>
      </c>
      <c r="P72" s="112">
        <v>4.783857060830693E-2</v>
      </c>
      <c r="Q72" s="112">
        <v>0.53770053019902597</v>
      </c>
      <c r="R72" s="112">
        <v>0.99402198656903284</v>
      </c>
      <c r="S72" s="112">
        <v>0.30091847528657412</v>
      </c>
      <c r="T72" s="112">
        <v>0.26504384867441422</v>
      </c>
      <c r="U72" s="112">
        <v>0.28460679963225571</v>
      </c>
      <c r="V72" s="112">
        <v>0.34008259891373221</v>
      </c>
      <c r="W72" s="112">
        <v>1.0690898881898401</v>
      </c>
    </row>
    <row r="73" spans="1:23">
      <c r="A73" s="112" t="s">
        <v>561</v>
      </c>
      <c r="B73" s="112">
        <v>2.65</v>
      </c>
      <c r="C73" s="112">
        <v>1.056</v>
      </c>
      <c r="D73" s="112">
        <v>10.04762</v>
      </c>
      <c r="E73" s="112">
        <v>0.10326</v>
      </c>
      <c r="F73" s="112">
        <v>2.4559999999999998E-2</v>
      </c>
      <c r="G73" s="112">
        <v>0.14432</v>
      </c>
      <c r="H73" s="112">
        <v>6.4250000000000002E-2</v>
      </c>
      <c r="I73" s="112">
        <v>15.924528</v>
      </c>
      <c r="J73" s="112">
        <v>1.4591472999999999</v>
      </c>
      <c r="K73" s="112">
        <v>77.222999999999999</v>
      </c>
      <c r="L73" s="112">
        <v>0.80755329515871299</v>
      </c>
      <c r="M73" s="112">
        <v>0.1012191495688373</v>
      </c>
      <c r="N73" s="112">
        <v>0.30042635207099472</v>
      </c>
      <c r="O73" s="112">
        <v>5.6715841570295501E-2</v>
      </c>
      <c r="P73" s="112">
        <v>3.122420026377765E-2</v>
      </c>
      <c r="Q73" s="112">
        <v>0.52944206564926943</v>
      </c>
      <c r="R73" s="112">
        <v>0.99417604115288782</v>
      </c>
      <c r="S73" s="112">
        <v>0.31122499780759061</v>
      </c>
      <c r="T73" s="112">
        <v>0.2547657780437188</v>
      </c>
      <c r="U73" s="112">
        <v>0.28578231383567287</v>
      </c>
      <c r="V73" s="112">
        <v>0.34230256609099391</v>
      </c>
      <c r="W73" s="112">
        <v>1.0785741815398371</v>
      </c>
    </row>
    <row r="74" spans="1:23">
      <c r="A74" s="112" t="s">
        <v>562</v>
      </c>
      <c r="B74" s="112">
        <v>4.76</v>
      </c>
      <c r="C74" s="112">
        <v>0.91400000000000003</v>
      </c>
      <c r="D74" s="112">
        <v>248.57142999999999</v>
      </c>
      <c r="E74" s="112">
        <v>0.14915999999999999</v>
      </c>
      <c r="F74" s="112">
        <v>3.5909999999999997E-2</v>
      </c>
      <c r="G74" s="112">
        <v>0.47761002000000002</v>
      </c>
      <c r="H74" s="112">
        <v>0.15135000000000001</v>
      </c>
      <c r="I74" s="112">
        <v>14.621848</v>
      </c>
      <c r="J74" s="112">
        <v>3.0916845999999998</v>
      </c>
      <c r="K74" s="112">
        <v>14.073</v>
      </c>
      <c r="L74" s="112">
        <v>0.82044354827385746</v>
      </c>
      <c r="M74" s="112">
        <v>0.11376746952126079</v>
      </c>
      <c r="N74" s="112">
        <v>0.57316109151007311</v>
      </c>
      <c r="O74" s="112">
        <v>1.01791239895858E-2</v>
      </c>
      <c r="P74" s="112">
        <v>7.5136743757213381E-2</v>
      </c>
      <c r="Q74" s="112">
        <v>0.68112651773126176</v>
      </c>
      <c r="R74" s="112">
        <v>0.99486450468566223</v>
      </c>
      <c r="S74" s="112">
        <v>0.35046722039621858</v>
      </c>
      <c r="T74" s="112">
        <v>0.34039180526854862</v>
      </c>
      <c r="U74" s="112">
        <v>0.3343052971193009</v>
      </c>
      <c r="V74" s="112">
        <v>0.43668891322420628</v>
      </c>
      <c r="W74" s="112">
        <v>1.0868824751510759</v>
      </c>
    </row>
    <row r="75" spans="1:23">
      <c r="A75" s="112" t="s">
        <v>563</v>
      </c>
      <c r="B75" s="112">
        <v>0.81</v>
      </c>
      <c r="C75" s="112">
        <v>0.82899999999999996</v>
      </c>
      <c r="D75" s="112">
        <v>17.064219999999999</v>
      </c>
      <c r="E75" s="112">
        <v>4.165E-2</v>
      </c>
      <c r="F75" s="112">
        <v>1.487E-2</v>
      </c>
      <c r="G75" s="112">
        <v>0.18837999</v>
      </c>
      <c r="H75" s="112">
        <v>1.874E-2</v>
      </c>
      <c r="I75" s="112">
        <v>45.925925999999997</v>
      </c>
      <c r="J75" s="112">
        <v>2.0719615999999998</v>
      </c>
      <c r="K75" s="112">
        <v>47.225999999999999</v>
      </c>
      <c r="L75" s="112">
        <v>0.7902511493106944</v>
      </c>
      <c r="M75" s="112">
        <v>9.0276538804638706E-2</v>
      </c>
      <c r="N75" s="112">
        <v>0.33648110670282672</v>
      </c>
      <c r="O75" s="112">
        <v>3.4610348026850549E-2</v>
      </c>
      <c r="P75" s="112">
        <v>4.7707887712848111E-2</v>
      </c>
      <c r="Q75" s="112">
        <v>0.53390413225167066</v>
      </c>
      <c r="R75" s="112">
        <v>0.99381631698094108</v>
      </c>
      <c r="S75" s="112">
        <v>0.30368268843407542</v>
      </c>
      <c r="T75" s="112">
        <v>0.26217942915197562</v>
      </c>
      <c r="U75" s="112">
        <v>0.27815288791199111</v>
      </c>
      <c r="V75" s="112">
        <v>0.34083719285759773</v>
      </c>
      <c r="W75" s="112">
        <v>1.067753419561734</v>
      </c>
    </row>
    <row r="76" spans="1:23">
      <c r="A76" s="112" t="s">
        <v>564</v>
      </c>
      <c r="B76" s="112">
        <v>24.02</v>
      </c>
      <c r="C76" s="112">
        <v>1.1160000000000001</v>
      </c>
      <c r="D76" s="112">
        <v>40.572792</v>
      </c>
      <c r="E76" s="112">
        <v>0.33438000000000001</v>
      </c>
      <c r="F76" s="112">
        <v>0.10416</v>
      </c>
      <c r="G76" s="112">
        <v>0.29842999999999997</v>
      </c>
      <c r="H76" s="112">
        <v>0.12397</v>
      </c>
      <c r="I76" s="112">
        <v>63.696919999999999</v>
      </c>
      <c r="J76" s="112">
        <v>19.787894999999999</v>
      </c>
      <c r="K76" s="112">
        <v>189.553</v>
      </c>
      <c r="L76" s="112">
        <v>0.87245951084438178</v>
      </c>
      <c r="M76" s="112">
        <v>0.22830805828129641</v>
      </c>
      <c r="N76" s="112">
        <v>0.42653619086831712</v>
      </c>
      <c r="O76" s="112">
        <v>0.1394944557562198</v>
      </c>
      <c r="P76" s="112">
        <v>0.524237089192233</v>
      </c>
      <c r="Q76" s="112">
        <v>0.54885393899444435</v>
      </c>
      <c r="R76" s="112">
        <v>0.99464808526514137</v>
      </c>
      <c r="S76" s="112">
        <v>0.35234065040053719</v>
      </c>
      <c r="T76" s="112">
        <v>0.49255203620920712</v>
      </c>
      <c r="U76" s="112">
        <v>0.37854771635285761</v>
      </c>
      <c r="V76" s="112">
        <v>0.33262783744010849</v>
      </c>
      <c r="W76" s="112">
        <v>1.1186516684833601</v>
      </c>
    </row>
    <row r="77" spans="1:23">
      <c r="A77" s="112" t="s">
        <v>565</v>
      </c>
      <c r="B77" s="112">
        <v>0.06</v>
      </c>
      <c r="C77" s="112">
        <v>0.82299999999999995</v>
      </c>
      <c r="D77" s="112">
        <v>17.973734</v>
      </c>
      <c r="E77" s="112">
        <v>2.162E-2</v>
      </c>
      <c r="F77" s="112">
        <v>1.235E-2</v>
      </c>
      <c r="G77" s="112">
        <v>0.14915</v>
      </c>
      <c r="H77" s="112">
        <v>5.0709999999999998E-2</v>
      </c>
      <c r="I77" s="112">
        <v>1596.6667</v>
      </c>
      <c r="J77" s="112">
        <v>3.6681089999999998</v>
      </c>
      <c r="K77" s="112">
        <v>37.061999999999998</v>
      </c>
      <c r="L77" s="112">
        <v>0.78462605628463022</v>
      </c>
      <c r="M77" s="112">
        <v>8.5816235504014265E-2</v>
      </c>
      <c r="N77" s="112">
        <v>0.3043787920255146</v>
      </c>
      <c r="O77" s="112">
        <v>2.7120257805309241E-2</v>
      </c>
      <c r="P77" s="112">
        <v>9.0641603300500778E-2</v>
      </c>
      <c r="Q77" s="112">
        <v>0.5344825195110009</v>
      </c>
      <c r="R77" s="112">
        <v>0.99406901708591011</v>
      </c>
      <c r="S77" s="112">
        <v>0.29018665131697241</v>
      </c>
      <c r="T77" s="112">
        <v>0.28019133909053318</v>
      </c>
      <c r="U77" s="112">
        <v>0.2748721248987494</v>
      </c>
      <c r="V77" s="112">
        <v>0.33247565902161391</v>
      </c>
      <c r="W77" s="112">
        <v>1.064452396939747</v>
      </c>
    </row>
    <row r="78" spans="1:23">
      <c r="A78" s="112" t="s">
        <v>566</v>
      </c>
      <c r="B78" s="112">
        <v>4.12</v>
      </c>
      <c r="C78" s="112">
        <v>0.877</v>
      </c>
      <c r="D78" s="112">
        <v>23.045603</v>
      </c>
      <c r="E78" s="112">
        <v>0.10256999999999999</v>
      </c>
      <c r="F78" s="112">
        <v>3.422E-2</v>
      </c>
      <c r="G78" s="112">
        <v>0.2762</v>
      </c>
      <c r="H78" s="112">
        <v>-1.1610000000000001E-2</v>
      </c>
      <c r="I78" s="112">
        <v>34.344659999999998</v>
      </c>
      <c r="J78" s="112">
        <v>3.438472</v>
      </c>
      <c r="K78" s="112">
        <v>96.108999999999995</v>
      </c>
      <c r="L78" s="112">
        <v>0.80735952011188394</v>
      </c>
      <c r="M78" s="112">
        <v>0.10996134403806131</v>
      </c>
      <c r="N78" s="112">
        <v>0.4083451473509303</v>
      </c>
      <c r="O78" s="112">
        <v>7.0633378359357776E-2</v>
      </c>
      <c r="P78" s="112">
        <v>8.4464749178881554E-2</v>
      </c>
      <c r="Q78" s="112">
        <v>0.53770787328300651</v>
      </c>
      <c r="R78" s="112">
        <v>0.99357642182342443</v>
      </c>
      <c r="S78" s="112">
        <v>0.32803038789122319</v>
      </c>
      <c r="T78" s="112">
        <v>0.28237666205020417</v>
      </c>
      <c r="U78" s="112">
        <v>0.29346586157695992</v>
      </c>
      <c r="V78" s="112">
        <v>0.3534676819659025</v>
      </c>
      <c r="W78" s="112">
        <v>1.078103502058593</v>
      </c>
    </row>
    <row r="79" spans="1:23">
      <c r="A79" s="112" t="s">
        <v>567</v>
      </c>
      <c r="B79" s="112">
        <v>7.63</v>
      </c>
      <c r="C79" s="112">
        <v>0.87</v>
      </c>
      <c r="D79" s="112">
        <v>17.924527999999999</v>
      </c>
      <c r="E79" s="112">
        <v>0.15709000000000001</v>
      </c>
      <c r="F79" s="112">
        <v>7.4120000000000005E-2</v>
      </c>
      <c r="G79" s="112">
        <v>0.35324</v>
      </c>
      <c r="H79" s="112">
        <v>0.12678</v>
      </c>
      <c r="I79" s="112">
        <v>22.411532999999999</v>
      </c>
      <c r="J79" s="112">
        <v>2.7888315000000001</v>
      </c>
      <c r="K79" s="112">
        <v>39.783999999999999</v>
      </c>
      <c r="L79" s="112">
        <v>0.82267055714538462</v>
      </c>
      <c r="M79" s="112">
        <v>0.1308355634849836</v>
      </c>
      <c r="N79" s="112">
        <v>0.47138779209134768</v>
      </c>
      <c r="O79" s="112">
        <v>2.912616351005495E-2</v>
      </c>
      <c r="P79" s="112">
        <v>6.6990498078249833E-2</v>
      </c>
      <c r="Q79" s="112">
        <v>0.53445122793826794</v>
      </c>
      <c r="R79" s="112">
        <v>0.99467029631596915</v>
      </c>
      <c r="S79" s="112">
        <v>0.34377246740340639</v>
      </c>
      <c r="T79" s="112">
        <v>0.27647432579268372</v>
      </c>
      <c r="U79" s="112">
        <v>0.30752461344951088</v>
      </c>
      <c r="V79" s="112">
        <v>0.34853010988791061</v>
      </c>
      <c r="W79" s="112">
        <v>1.088134115519761</v>
      </c>
    </row>
    <row r="80" spans="1:23">
      <c r="A80" s="112" t="s">
        <v>568</v>
      </c>
      <c r="B80" s="112">
        <v>1.98</v>
      </c>
      <c r="C80" s="112">
        <v>0.879</v>
      </c>
      <c r="D80" s="112">
        <v>39.267242000000003</v>
      </c>
      <c r="E80" s="112">
        <v>3.8879999999999998E-2</v>
      </c>
      <c r="F80" s="112">
        <v>3.9100000000000003E-3</v>
      </c>
      <c r="G80" s="112">
        <v>0.19962999000000001</v>
      </c>
      <c r="H80" s="112">
        <v>1.001E-2</v>
      </c>
      <c r="I80" s="112">
        <v>46.010100000000001</v>
      </c>
      <c r="J80" s="112">
        <v>2.1199357999999999</v>
      </c>
      <c r="K80" s="112">
        <v>65.313999999999993</v>
      </c>
      <c r="L80" s="112">
        <v>0.78947324078936643</v>
      </c>
      <c r="M80" s="112">
        <v>9.723461195361284E-2</v>
      </c>
      <c r="N80" s="112">
        <v>0.34568710038571482</v>
      </c>
      <c r="O80" s="112">
        <v>4.793981988116372E-2</v>
      </c>
      <c r="P80" s="112">
        <v>4.8998314059653658E-2</v>
      </c>
      <c r="Q80" s="112">
        <v>0.54802370055235494</v>
      </c>
      <c r="R80" s="112">
        <v>0.99374731254189264</v>
      </c>
      <c r="S80" s="112">
        <v>0.30903263725812619</v>
      </c>
      <c r="T80" s="112">
        <v>0.26977846151087809</v>
      </c>
      <c r="U80" s="112">
        <v>0.28615081797777131</v>
      </c>
      <c r="V80" s="112">
        <v>0.35280447588840202</v>
      </c>
      <c r="W80" s="112">
        <v>1.0672359142516219</v>
      </c>
    </row>
    <row r="81" spans="1:23">
      <c r="A81" s="112" t="s">
        <v>569</v>
      </c>
      <c r="B81" s="112">
        <v>23.83</v>
      </c>
      <c r="C81" s="112">
        <v>1.1479999999999999</v>
      </c>
      <c r="D81" s="112">
        <v>12.28725</v>
      </c>
      <c r="E81" s="112">
        <v>0.11946</v>
      </c>
      <c r="F81" s="112">
        <v>4.1950002E-2</v>
      </c>
      <c r="G81" s="112">
        <v>0.28947001999999999</v>
      </c>
      <c r="H81" s="112">
        <v>0.10641</v>
      </c>
      <c r="I81" s="112">
        <v>17.268149999999999</v>
      </c>
      <c r="J81" s="112">
        <v>2.7824922000000001</v>
      </c>
      <c r="K81" s="112">
        <v>241.864</v>
      </c>
      <c r="L81" s="112">
        <v>0.81210279625817572</v>
      </c>
      <c r="M81" s="112">
        <v>0.22717811477847161</v>
      </c>
      <c r="N81" s="112">
        <v>0.41920414471020118</v>
      </c>
      <c r="O81" s="112">
        <v>0.17804365976832601</v>
      </c>
      <c r="P81" s="112">
        <v>6.6819981430962239E-2</v>
      </c>
      <c r="Q81" s="112">
        <v>0.53086631360764469</v>
      </c>
      <c r="R81" s="112">
        <v>0.99450928595818944</v>
      </c>
      <c r="S81" s="112">
        <v>0.38524060541993388</v>
      </c>
      <c r="T81" s="112">
        <v>0.28863209865539052</v>
      </c>
      <c r="U81" s="112">
        <v>0.36686239068697202</v>
      </c>
      <c r="V81" s="112">
        <v>0.37751638103283602</v>
      </c>
      <c r="W81" s="112">
        <v>1.0815594836657789</v>
      </c>
    </row>
    <row r="82" spans="1:23">
      <c r="A82" s="112" t="s">
        <v>570</v>
      </c>
      <c r="B82" s="112">
        <v>-0.75</v>
      </c>
      <c r="C82" s="112">
        <v>0.98599999999999999</v>
      </c>
      <c r="D82" s="112">
        <v>17.60135</v>
      </c>
      <c r="E82" s="112">
        <v>-4.9160000000000002E-2</v>
      </c>
      <c r="F82" s="112">
        <v>-1.6480000000000002E-2</v>
      </c>
      <c r="G82" s="112">
        <v>0.20643</v>
      </c>
      <c r="H82" s="112">
        <v>-2.2130001E-2</v>
      </c>
      <c r="I82" s="112">
        <v>0</v>
      </c>
      <c r="J82" s="112">
        <v>1.3327194</v>
      </c>
      <c r="K82" s="112">
        <v>63.133000000000003</v>
      </c>
      <c r="L82" s="112">
        <v>0.76474866814759479</v>
      </c>
      <c r="M82" s="112">
        <v>8.0999107939339871E-2</v>
      </c>
      <c r="N82" s="112">
        <v>0.35125162030603257</v>
      </c>
      <c r="O82" s="112">
        <v>4.6332589777544918E-2</v>
      </c>
      <c r="P82" s="112">
        <v>2.7823499613609508E-2</v>
      </c>
      <c r="Q82" s="112">
        <v>0.53424570934515581</v>
      </c>
      <c r="R82" s="112">
        <v>0.99349326869996579</v>
      </c>
      <c r="S82" s="112">
        <v>0.2999380698923701</v>
      </c>
      <c r="T82" s="112">
        <v>0.25247763548425839</v>
      </c>
      <c r="U82" s="112">
        <v>0.26966128403626638</v>
      </c>
      <c r="V82" s="112">
        <v>0.34700650988072168</v>
      </c>
      <c r="W82" s="112">
        <v>1.0519257333812451</v>
      </c>
    </row>
    <row r="83" spans="1:23">
      <c r="A83" s="112" t="s">
        <v>571</v>
      </c>
      <c r="B83" s="112">
        <v>18.98</v>
      </c>
      <c r="C83" s="112">
        <v>0.86</v>
      </c>
      <c r="D83" s="112">
        <v>33.333331999999999</v>
      </c>
      <c r="E83" s="112">
        <v>0.23125999999999999</v>
      </c>
      <c r="F83" s="112">
        <v>9.1319999999999998E-2</v>
      </c>
      <c r="G83" s="112">
        <v>0.47675000000000001</v>
      </c>
      <c r="H83" s="112">
        <v>0.18833</v>
      </c>
      <c r="I83" s="112">
        <v>14.805058499999999</v>
      </c>
      <c r="J83" s="112">
        <v>3.5038279999999999</v>
      </c>
      <c r="K83" s="112">
        <v>132.43100000000001</v>
      </c>
      <c r="L83" s="112">
        <v>0.84349997051249281</v>
      </c>
      <c r="M83" s="112">
        <v>0.19833482010110021</v>
      </c>
      <c r="N83" s="112">
        <v>0.57245732807121463</v>
      </c>
      <c r="O83" s="112">
        <v>9.7399912895645008E-2</v>
      </c>
      <c r="P83" s="112">
        <v>8.6222717093340229E-2</v>
      </c>
      <c r="Q83" s="112">
        <v>0.5442501490270214</v>
      </c>
      <c r="R83" s="112">
        <v>0.9951568052762706</v>
      </c>
      <c r="S83" s="112">
        <v>0.39509292578415389</v>
      </c>
      <c r="T83" s="112">
        <v>0.29856271621163422</v>
      </c>
      <c r="U83" s="112">
        <v>0.35523354081073838</v>
      </c>
      <c r="V83" s="112">
        <v>0.37636924818865208</v>
      </c>
      <c r="W83" s="112">
        <v>1.1011921952543759</v>
      </c>
    </row>
    <row r="84" spans="1:23">
      <c r="A84" s="112" t="s">
        <v>572</v>
      </c>
      <c r="B84" s="112">
        <v>-0.06</v>
      </c>
      <c r="C84" s="112">
        <v>1.177</v>
      </c>
      <c r="D84" s="112">
        <v>14.2715225</v>
      </c>
      <c r="E84" s="112">
        <v>-5.2449997999999998E-2</v>
      </c>
      <c r="F84" s="112">
        <v>-1.5689999999999999E-2</v>
      </c>
      <c r="G84" s="112">
        <v>0.15151000000000001</v>
      </c>
      <c r="H84" s="112">
        <v>-0.20121998999999999</v>
      </c>
      <c r="I84" s="112">
        <v>0</v>
      </c>
      <c r="J84" s="112">
        <v>2.0308155999999999</v>
      </c>
      <c r="K84" s="112">
        <v>12.071999999999999</v>
      </c>
      <c r="L84" s="112">
        <v>0.76382472681930891</v>
      </c>
      <c r="M84" s="112">
        <v>8.5102586975914357E-2</v>
      </c>
      <c r="N84" s="112">
        <v>0.30631000492254712</v>
      </c>
      <c r="O84" s="112">
        <v>8.7045401118502445E-3</v>
      </c>
      <c r="P84" s="112">
        <v>4.6601128611796702E-2</v>
      </c>
      <c r="Q84" s="112">
        <v>0.53212817206506191</v>
      </c>
      <c r="R84" s="112">
        <v>0.99207768975035093</v>
      </c>
      <c r="S84" s="112">
        <v>0.28584493611708472</v>
      </c>
      <c r="T84" s="112">
        <v>0.26020453794895981</v>
      </c>
      <c r="U84" s="112">
        <v>0.27163150364604449</v>
      </c>
      <c r="V84" s="112">
        <v>0.33141657642085859</v>
      </c>
      <c r="W84" s="112">
        <v>1.050528510831106</v>
      </c>
    </row>
    <row r="85" spans="1:23">
      <c r="A85" s="112" t="s">
        <v>573</v>
      </c>
      <c r="B85" s="112">
        <v>0.55000000000000004</v>
      </c>
      <c r="C85" s="112">
        <v>0.82799999999999996</v>
      </c>
      <c r="D85" s="112">
        <v>17.716894</v>
      </c>
      <c r="E85" s="112">
        <v>5.5900000000000004E-3</v>
      </c>
      <c r="F85" s="112">
        <v>-2.5000000000000001E-4</v>
      </c>
      <c r="G85" s="112">
        <v>4.6989999999999997E-2</v>
      </c>
      <c r="H85" s="112">
        <v>-9.3900000000000008E-3</v>
      </c>
      <c r="I85" s="112">
        <v>70.545450000000002</v>
      </c>
      <c r="J85" s="112">
        <v>0.40389736999999998</v>
      </c>
      <c r="K85" s="112">
        <v>166.85300000000001</v>
      </c>
      <c r="L85" s="112">
        <v>0.7801242968633717</v>
      </c>
      <c r="M85" s="112">
        <v>8.8730300327088896E-2</v>
      </c>
      <c r="N85" s="112">
        <v>0.22078018627939519</v>
      </c>
      <c r="O85" s="112">
        <v>0.1227662928253867</v>
      </c>
      <c r="P85" s="112">
        <v>2.8397287741706318E-3</v>
      </c>
      <c r="Q85" s="112">
        <v>0.53431918724378302</v>
      </c>
      <c r="R85" s="112">
        <v>0.99359396934400723</v>
      </c>
      <c r="S85" s="112">
        <v>0.30040035623136929</v>
      </c>
      <c r="T85" s="112">
        <v>0.24290587132203589</v>
      </c>
      <c r="U85" s="112">
        <v>0.27621486125501982</v>
      </c>
      <c r="V85" s="112">
        <v>0.35736709340582917</v>
      </c>
      <c r="W85" s="112">
        <v>1.061413160047683</v>
      </c>
    </row>
    <row r="86" spans="1:23">
      <c r="A86" s="112" t="s">
        <v>574</v>
      </c>
      <c r="B86" s="112">
        <v>2.29</v>
      </c>
      <c r="C86" s="112">
        <v>1.155</v>
      </c>
      <c r="D86" s="112">
        <v>8.6550309999999993</v>
      </c>
      <c r="E86" s="112">
        <v>8.6040000000000005E-2</v>
      </c>
      <c r="F86" s="112">
        <v>1.847E-2</v>
      </c>
      <c r="G86" s="112">
        <v>0.22838</v>
      </c>
      <c r="H86" s="112">
        <v>-6.4400000000000004E-3</v>
      </c>
      <c r="I86" s="112">
        <v>18.406115</v>
      </c>
      <c r="J86" s="112">
        <v>1.5435038000000001</v>
      </c>
      <c r="K86" s="112">
        <v>67.817999999999998</v>
      </c>
      <c r="L86" s="112">
        <v>0.8027173439900247</v>
      </c>
      <c r="M86" s="112">
        <v>9.9078203984537608E-2</v>
      </c>
      <c r="N86" s="112">
        <v>0.36921353686953418</v>
      </c>
      <c r="O86" s="112">
        <v>4.9785076267895273E-2</v>
      </c>
      <c r="P86" s="112">
        <v>3.3493250088981658E-2</v>
      </c>
      <c r="Q86" s="112">
        <v>0.52855647649387061</v>
      </c>
      <c r="R86" s="112">
        <v>0.99361728699523211</v>
      </c>
      <c r="S86" s="112">
        <v>0.31889676766255132</v>
      </c>
      <c r="T86" s="112">
        <v>0.25505278816280091</v>
      </c>
      <c r="U86" s="112">
        <v>0.28368345973227282</v>
      </c>
      <c r="V86" s="112">
        <v>0.345344621822051</v>
      </c>
      <c r="W86" s="112">
        <v>1.075280899343485</v>
      </c>
    </row>
    <row r="87" spans="1:23">
      <c r="A87" s="112" t="s">
        <v>575</v>
      </c>
      <c r="B87" s="112">
        <v>8.02</v>
      </c>
      <c r="C87" s="112">
        <v>1.093</v>
      </c>
      <c r="D87" s="112">
        <v>11.149111</v>
      </c>
      <c r="E87" s="112">
        <v>0.111049995</v>
      </c>
      <c r="F87" s="112">
        <v>3.6989998000000003E-2</v>
      </c>
      <c r="G87" s="112">
        <v>0.15978000000000001</v>
      </c>
      <c r="H87" s="112">
        <v>5.6660000000000002E-2</v>
      </c>
      <c r="I87" s="112">
        <v>20.324187999999999</v>
      </c>
      <c r="J87" s="112">
        <v>2.4198336999999999</v>
      </c>
      <c r="K87" s="112">
        <v>135.71600000000001</v>
      </c>
      <c r="L87" s="112">
        <v>0.80974098594990485</v>
      </c>
      <c r="M87" s="112">
        <v>0.13315492120130831</v>
      </c>
      <c r="N87" s="112">
        <v>0.31307743316765679</v>
      </c>
      <c r="O87" s="112">
        <v>9.9820706518014474E-2</v>
      </c>
      <c r="P87" s="112">
        <v>5.706506976400421E-2</v>
      </c>
      <c r="Q87" s="112">
        <v>0.53014253684670776</v>
      </c>
      <c r="R87" s="112">
        <v>0.99411604760278727</v>
      </c>
      <c r="S87" s="112">
        <v>0.32780068064063012</v>
      </c>
      <c r="T87" s="112">
        <v>0.27070501843301809</v>
      </c>
      <c r="U87" s="112">
        <v>0.30653538330169311</v>
      </c>
      <c r="V87" s="112">
        <v>0.35124402492585632</v>
      </c>
      <c r="W87" s="112">
        <v>1.079880469317797</v>
      </c>
    </row>
    <row r="88" spans="1:23">
      <c r="A88" s="112" t="s">
        <v>576</v>
      </c>
      <c r="B88" s="112">
        <v>-7.99</v>
      </c>
      <c r="C88" s="112">
        <v>1.0669999999999999</v>
      </c>
      <c r="D88" s="112">
        <v>-587.5</v>
      </c>
      <c r="E88" s="112">
        <v>-0.12567</v>
      </c>
      <c r="F88" s="112">
        <v>-2.9509998999999999E-2</v>
      </c>
      <c r="G88" s="112">
        <v>8.4230005999999996E-2</v>
      </c>
      <c r="H88" s="112">
        <v>-9.3450000000000005E-2</v>
      </c>
      <c r="I88" s="112">
        <v>0</v>
      </c>
      <c r="J88" s="112">
        <v>0.75762459999999998</v>
      </c>
      <c r="K88" s="112">
        <v>30.812999999999999</v>
      </c>
      <c r="L88" s="112">
        <v>0.74326210462167519</v>
      </c>
      <c r="M88" s="112">
        <v>3.7942313410645252E-2</v>
      </c>
      <c r="N88" s="112">
        <v>0.25125407605599193</v>
      </c>
      <c r="O88" s="112">
        <v>2.2515222996728802E-2</v>
      </c>
      <c r="P88" s="112">
        <v>1.2354404103296371E-2</v>
      </c>
      <c r="Q88" s="112">
        <v>0.14944359366192969</v>
      </c>
      <c r="R88" s="112">
        <v>0.99292953484842728</v>
      </c>
      <c r="S88" s="112">
        <v>0.26268834264935392</v>
      </c>
      <c r="T88" s="112">
        <v>7.4768578428557081E-2</v>
      </c>
      <c r="U88" s="112">
        <v>0.1405900762393468</v>
      </c>
      <c r="V88" s="112">
        <v>0.1109278446005416</v>
      </c>
      <c r="W88" s="112">
        <v>1.038419373603068</v>
      </c>
    </row>
    <row r="89" spans="1:23">
      <c r="A89" s="112" t="s">
        <v>577</v>
      </c>
      <c r="B89" s="112">
        <v>1.84</v>
      </c>
      <c r="C89" s="112">
        <v>0.90100000000000002</v>
      </c>
      <c r="D89" s="112">
        <v>9.9408279999999998</v>
      </c>
      <c r="E89" s="112">
        <v>6.6689999999999999E-2</v>
      </c>
      <c r="F89" s="112">
        <v>3.049E-2</v>
      </c>
      <c r="G89" s="112">
        <v>0.20802000000000001</v>
      </c>
      <c r="H89" s="112">
        <v>6.8210000000000007E-2</v>
      </c>
      <c r="I89" s="112">
        <v>27.391304000000002</v>
      </c>
      <c r="J89" s="112">
        <v>1.4316148</v>
      </c>
      <c r="K89" s="112">
        <v>44.142000000000003</v>
      </c>
      <c r="L89" s="112">
        <v>0.79728321767677757</v>
      </c>
      <c r="M89" s="112">
        <v>9.6402022004162938E-2</v>
      </c>
      <c r="N89" s="112">
        <v>0.35255273407988069</v>
      </c>
      <c r="O89" s="112">
        <v>3.2337676023384061E-2</v>
      </c>
      <c r="P89" s="112">
        <v>3.0483621715444931E-2</v>
      </c>
      <c r="Q89" s="112">
        <v>0.52937415341020722</v>
      </c>
      <c r="R89" s="112">
        <v>0.99420734213554895</v>
      </c>
      <c r="S89" s="112">
        <v>0.31140697872472611</v>
      </c>
      <c r="T89" s="112">
        <v>0.25373089136324939</v>
      </c>
      <c r="U89" s="112">
        <v>0.28162098473326691</v>
      </c>
      <c r="V89" s="112">
        <v>0.34069349129340998</v>
      </c>
      <c r="W89" s="112">
        <v>1.0722949374445401</v>
      </c>
    </row>
    <row r="90" spans="1:23">
      <c r="A90" s="112" t="s">
        <v>578</v>
      </c>
      <c r="B90" s="112">
        <v>-0.19</v>
      </c>
      <c r="C90" s="112">
        <v>0.84199999999999997</v>
      </c>
      <c r="D90" s="112">
        <v>17.888887</v>
      </c>
      <c r="E90" s="112">
        <v>2.2550002E-2</v>
      </c>
      <c r="F90" s="112">
        <v>-7.0899999999999999E-3</v>
      </c>
      <c r="G90" s="112">
        <v>0.20397000000000001</v>
      </c>
      <c r="H90" s="112">
        <v>-7.2680004000000006E-2</v>
      </c>
      <c r="I90" s="112">
        <v>0</v>
      </c>
      <c r="J90" s="112">
        <v>1.2079226999999999</v>
      </c>
      <c r="K90" s="112">
        <v>29.905000000000001</v>
      </c>
      <c r="L90" s="112">
        <v>0.78488723190941434</v>
      </c>
      <c r="M90" s="112">
        <v>8.4329467737139452E-2</v>
      </c>
      <c r="N90" s="112">
        <v>0.3492385763540411</v>
      </c>
      <c r="O90" s="112">
        <v>2.184609647949547E-2</v>
      </c>
      <c r="P90" s="112">
        <v>2.4466675535784611E-2</v>
      </c>
      <c r="Q90" s="112">
        <v>0.53442856275630291</v>
      </c>
      <c r="R90" s="112">
        <v>0.9930937068900102</v>
      </c>
      <c r="S90" s="112">
        <v>0.30268514693883058</v>
      </c>
      <c r="T90" s="112">
        <v>0.2515931800716259</v>
      </c>
      <c r="U90" s="112">
        <v>0.2739384618894265</v>
      </c>
      <c r="V90" s="112">
        <v>0.34151422189347269</v>
      </c>
      <c r="W90" s="112">
        <v>1.064040237809911</v>
      </c>
    </row>
    <row r="91" spans="1:23">
      <c r="A91" s="112" t="s">
        <v>579</v>
      </c>
      <c r="B91" s="112">
        <v>-3.23</v>
      </c>
      <c r="C91" s="112">
        <v>0.81799999999999995</v>
      </c>
      <c r="D91" s="112">
        <v>11.159874</v>
      </c>
      <c r="E91" s="112">
        <v>-3.0779999999999998E-2</v>
      </c>
      <c r="F91" s="112">
        <v>-5.5999999999999999E-3</v>
      </c>
      <c r="G91" s="112">
        <v>0.16261</v>
      </c>
      <c r="H91" s="112">
        <v>-0.28569</v>
      </c>
      <c r="I91" s="112">
        <v>0</v>
      </c>
      <c r="J91" s="112">
        <v>1.0393250000000001</v>
      </c>
      <c r="K91" s="112">
        <v>27.081</v>
      </c>
      <c r="L91" s="112">
        <v>0.76991038606167661</v>
      </c>
      <c r="M91" s="112">
        <v>6.6250371691941715E-2</v>
      </c>
      <c r="N91" s="112">
        <v>0.31539325202299662</v>
      </c>
      <c r="O91" s="112">
        <v>1.9765024580082578E-2</v>
      </c>
      <c r="P91" s="112">
        <v>1.993167726398817E-2</v>
      </c>
      <c r="Q91" s="112">
        <v>0.53014938136154988</v>
      </c>
      <c r="R91" s="112">
        <v>0.99141001441742227</v>
      </c>
      <c r="S91" s="112">
        <v>0.28774852260518868</v>
      </c>
      <c r="T91" s="112">
        <v>0.2452319198416841</v>
      </c>
      <c r="U91" s="112">
        <v>0.25974868939411272</v>
      </c>
      <c r="V91" s="112">
        <v>0.33632403728170029</v>
      </c>
      <c r="W91" s="112">
        <v>1.053868445193163</v>
      </c>
    </row>
    <row r="92" spans="1:23">
      <c r="A92" s="112" t="s">
        <v>580</v>
      </c>
      <c r="B92" s="112">
        <v>4.59</v>
      </c>
      <c r="C92" s="112">
        <v>0.871</v>
      </c>
      <c r="D92" s="112">
        <v>13.436385</v>
      </c>
      <c r="E92" s="112">
        <v>6.3969999999999999E-2</v>
      </c>
      <c r="F92" s="112">
        <v>3.4389999999999997E-2</v>
      </c>
      <c r="G92" s="112">
        <v>0.21734999999999999</v>
      </c>
      <c r="H92" s="112">
        <v>0.11001000599999999</v>
      </c>
      <c r="I92" s="112">
        <v>24.618735999999998</v>
      </c>
      <c r="J92" s="112">
        <v>1.6417736000000001</v>
      </c>
      <c r="K92" s="112">
        <v>61.81</v>
      </c>
      <c r="L92" s="112">
        <v>0.79651935082550973</v>
      </c>
      <c r="M92" s="112">
        <v>0.1127564674397859</v>
      </c>
      <c r="N92" s="112">
        <v>0.36018757150755593</v>
      </c>
      <c r="O92" s="112">
        <v>4.5357640017302969E-2</v>
      </c>
      <c r="P92" s="112">
        <v>3.6136544589261209E-2</v>
      </c>
      <c r="Q92" s="112">
        <v>0.53159708305511932</v>
      </c>
      <c r="R92" s="112">
        <v>0.99453774144439799</v>
      </c>
      <c r="S92" s="112">
        <v>0.31885161976927318</v>
      </c>
      <c r="T92" s="112">
        <v>0.25944353200552689</v>
      </c>
      <c r="U92" s="112">
        <v>0.29253297234371178</v>
      </c>
      <c r="V92" s="112">
        <v>0.34508719267769972</v>
      </c>
      <c r="W92" s="112">
        <v>1.0720204126057751</v>
      </c>
    </row>
    <row r="93" spans="1:23">
      <c r="A93" s="112" t="s">
        <v>581</v>
      </c>
      <c r="B93" s="112">
        <v>3.34</v>
      </c>
      <c r="C93" s="112">
        <v>0.82799999999999996</v>
      </c>
      <c r="D93" s="112">
        <v>14.048673000000001</v>
      </c>
      <c r="E93" s="112">
        <v>7.2069994999999998E-2</v>
      </c>
      <c r="F93" s="112">
        <v>1.686E-2</v>
      </c>
      <c r="G93" s="112">
        <v>0.22113000999999999</v>
      </c>
      <c r="H93" s="112">
        <v>3.2890000000000003E-2</v>
      </c>
      <c r="I93" s="112">
        <v>19.011976000000001</v>
      </c>
      <c r="J93" s="112">
        <v>1.4708607</v>
      </c>
      <c r="K93" s="112">
        <v>48.764000000000003</v>
      </c>
      <c r="L93" s="112">
        <v>0.79879409997107409</v>
      </c>
      <c r="M93" s="112">
        <v>0.10532262860541181</v>
      </c>
      <c r="N93" s="112">
        <v>0.36328079356811183</v>
      </c>
      <c r="O93" s="112">
        <v>3.5743736334675279E-2</v>
      </c>
      <c r="P93" s="112">
        <v>3.1539271280504808E-2</v>
      </c>
      <c r="Q93" s="112">
        <v>0.53198645537730538</v>
      </c>
      <c r="R93" s="112">
        <v>0.99392816266393491</v>
      </c>
      <c r="S93" s="112">
        <v>0.31666814568687529</v>
      </c>
      <c r="T93" s="112">
        <v>0.2565777300732508</v>
      </c>
      <c r="U93" s="112">
        <v>0.28813635811257682</v>
      </c>
      <c r="V93" s="112">
        <v>0.34375801401293099</v>
      </c>
      <c r="W93" s="112">
        <v>1.0730575879534601</v>
      </c>
    </row>
    <row r="94" spans="1:23">
      <c r="A94" s="112" t="s">
        <v>582</v>
      </c>
      <c r="B94" s="112">
        <v>80.17</v>
      </c>
      <c r="C94" s="112">
        <v>1.1519999999999999</v>
      </c>
      <c r="D94" s="112">
        <v>6.8982510000000001</v>
      </c>
      <c r="E94" s="112">
        <v>0.74744003999999997</v>
      </c>
      <c r="F94" s="112">
        <v>0.43423998000000003</v>
      </c>
      <c r="G94" s="112">
        <v>0.62478999999999996</v>
      </c>
      <c r="H94" s="112">
        <v>0.60777999999999999</v>
      </c>
      <c r="I94" s="112">
        <v>10.4777355</v>
      </c>
      <c r="J94" s="112">
        <v>7.0750545999999996</v>
      </c>
      <c r="K94" s="112">
        <v>133.18899999999999</v>
      </c>
      <c r="L94" s="112">
        <v>0.98846056677797023</v>
      </c>
      <c r="M94" s="112">
        <v>0.5622360987213797</v>
      </c>
      <c r="N94" s="112">
        <v>0.69360002183252534</v>
      </c>
      <c r="O94" s="112">
        <v>9.7958500891308947E-2</v>
      </c>
      <c r="P94" s="112">
        <v>0.1822827846932748</v>
      </c>
      <c r="Q94" s="112">
        <v>0.52743928734730861</v>
      </c>
      <c r="R94" s="112">
        <v>0.99847225910890203</v>
      </c>
      <c r="S94" s="112">
        <v>0.55509527571527451</v>
      </c>
      <c r="T94" s="112">
        <v>0.38453041858387921</v>
      </c>
      <c r="U94" s="112">
        <v>0.59787378414898218</v>
      </c>
      <c r="V94" s="112">
        <v>0.36643046736032941</v>
      </c>
      <c r="W94" s="112">
        <v>1.192027541193355</v>
      </c>
    </row>
    <row r="95" spans="1:23">
      <c r="A95" s="112" t="s">
        <v>583</v>
      </c>
      <c r="B95" s="112">
        <v>20.45</v>
      </c>
      <c r="C95" s="112">
        <v>1.081</v>
      </c>
      <c r="D95" s="112">
        <v>14.797449</v>
      </c>
      <c r="E95" s="112">
        <v>0.23753001000000001</v>
      </c>
      <c r="F95" s="112">
        <v>0.12839999999999999</v>
      </c>
      <c r="G95" s="112">
        <v>0.46448</v>
      </c>
      <c r="H95" s="112">
        <v>0.38162000000000001</v>
      </c>
      <c r="I95" s="112">
        <v>19.290952999999998</v>
      </c>
      <c r="J95" s="112">
        <v>4.227843</v>
      </c>
      <c r="K95" s="112">
        <v>71.756</v>
      </c>
      <c r="L95" s="112">
        <v>0.84526079874635962</v>
      </c>
      <c r="M95" s="112">
        <v>0.2070770145703241</v>
      </c>
      <c r="N95" s="112">
        <v>0.56241665762774473</v>
      </c>
      <c r="O95" s="112">
        <v>5.2687080920830097E-2</v>
      </c>
      <c r="P95" s="112">
        <v>0.10569751878846829</v>
      </c>
      <c r="Q95" s="112">
        <v>0.53246262451652948</v>
      </c>
      <c r="R95" s="112">
        <v>0.99668462521025403</v>
      </c>
      <c r="S95" s="112">
        <v>0.38752885077637439</v>
      </c>
      <c r="T95" s="112">
        <v>0.3031067428026214</v>
      </c>
      <c r="U95" s="112">
        <v>0.35794195982265992</v>
      </c>
      <c r="V95" s="112">
        <v>0.35615541565726838</v>
      </c>
      <c r="W95" s="112">
        <v>1.103168459864645</v>
      </c>
    </row>
    <row r="96" spans="1:23">
      <c r="A96" s="112" t="s">
        <v>584</v>
      </c>
      <c r="B96" s="112">
        <v>-4.5</v>
      </c>
      <c r="C96" s="112">
        <v>0.93300000000000005</v>
      </c>
      <c r="D96" s="112">
        <v>4.0163929999999999</v>
      </c>
      <c r="E96" s="112">
        <v>-0.17242001000000001</v>
      </c>
      <c r="F96" s="112">
        <v>-0.10038</v>
      </c>
      <c r="G96" s="112">
        <v>3.7510000000000002E-2</v>
      </c>
      <c r="H96" s="112">
        <v>-5.6469999999999999E-2</v>
      </c>
      <c r="I96" s="112">
        <v>0</v>
      </c>
      <c r="J96" s="112">
        <v>0.85792893000000003</v>
      </c>
      <c r="K96" s="112">
        <v>29.917999999999999</v>
      </c>
      <c r="L96" s="112">
        <v>0.73013314030717558</v>
      </c>
      <c r="M96" s="112">
        <v>5.869759143621766E-2</v>
      </c>
      <c r="N96" s="112">
        <v>0.21302260226928149</v>
      </c>
      <c r="O96" s="112">
        <v>2.1855676484698151E-2</v>
      </c>
      <c r="P96" s="112">
        <v>1.505242408342481E-2</v>
      </c>
      <c r="Q96" s="112">
        <v>0.52560662732184571</v>
      </c>
      <c r="R96" s="112">
        <v>0.99322183543903575</v>
      </c>
      <c r="S96" s="112">
        <v>0.25874748736688907</v>
      </c>
      <c r="T96" s="112">
        <v>0.24011435524853439</v>
      </c>
      <c r="U96" s="112">
        <v>0.24959949737226469</v>
      </c>
      <c r="V96" s="112">
        <v>0.32659428629356441</v>
      </c>
      <c r="W96" s="112">
        <v>1.030540214671986</v>
      </c>
    </row>
    <row r="97" spans="1:23">
      <c r="A97" s="112" t="s">
        <v>585</v>
      </c>
      <c r="B97" s="112">
        <v>5.01</v>
      </c>
      <c r="C97" s="112">
        <v>1.022</v>
      </c>
      <c r="D97" s="112">
        <v>10.474309</v>
      </c>
      <c r="E97" s="112">
        <v>7.961E-2</v>
      </c>
      <c r="F97" s="112">
        <v>2.717E-2</v>
      </c>
      <c r="G97" s="112">
        <v>0.2606</v>
      </c>
      <c r="H97" s="112">
        <v>0.10724</v>
      </c>
      <c r="I97" s="112">
        <v>26.447105000000001</v>
      </c>
      <c r="J97" s="112">
        <v>2.4130394000000002</v>
      </c>
      <c r="K97" s="112">
        <v>74.995999999999995</v>
      </c>
      <c r="L97" s="112">
        <v>0.8009115852202997</v>
      </c>
      <c r="M97" s="112">
        <v>0.11525423728813559</v>
      </c>
      <c r="N97" s="112">
        <v>0.39557950277732562</v>
      </c>
      <c r="O97" s="112">
        <v>5.5074712986728752E-2</v>
      </c>
      <c r="P97" s="112">
        <v>5.6882314371978902E-2</v>
      </c>
      <c r="Q97" s="112">
        <v>0.52971340999503691</v>
      </c>
      <c r="R97" s="112">
        <v>0.99451584651768654</v>
      </c>
      <c r="S97" s="112">
        <v>0.32600304787351331</v>
      </c>
      <c r="T97" s="112">
        <v>0.26788475797217748</v>
      </c>
      <c r="U97" s="112">
        <v>0.29409736592682573</v>
      </c>
      <c r="V97" s="112">
        <v>0.34695318230701461</v>
      </c>
      <c r="W97" s="112">
        <v>1.0747008827936659</v>
      </c>
    </row>
    <row r="98" spans="1:23">
      <c r="A98" s="112" t="s">
        <v>586</v>
      </c>
      <c r="B98" s="112">
        <v>-5.2</v>
      </c>
      <c r="C98" s="112">
        <v>0.81899999999999995</v>
      </c>
      <c r="D98" s="112">
        <v>5.0312109999999999</v>
      </c>
      <c r="E98" s="112">
        <v>-0.14074</v>
      </c>
      <c r="F98" s="112">
        <v>-2.6159999999999999E-2</v>
      </c>
      <c r="G98" s="112">
        <v>6.8070000000000006E-2</v>
      </c>
      <c r="H98" s="112">
        <v>-8.2229994000000001E-2</v>
      </c>
      <c r="I98" s="112">
        <v>0</v>
      </c>
      <c r="J98" s="112">
        <v>1.1851545999999999</v>
      </c>
      <c r="K98" s="112">
        <v>63.965000000000003</v>
      </c>
      <c r="L98" s="112">
        <v>0.73902994526557009</v>
      </c>
      <c r="M98" s="112">
        <v>5.4534641688968183E-2</v>
      </c>
      <c r="N98" s="112">
        <v>0.2380301726647534</v>
      </c>
      <c r="O98" s="112">
        <v>4.6945710110516417E-2</v>
      </c>
      <c r="P98" s="112">
        <v>2.3854251438942899E-2</v>
      </c>
      <c r="Q98" s="112">
        <v>0.52625198055636324</v>
      </c>
      <c r="R98" s="112">
        <v>0.99301822101339299</v>
      </c>
      <c r="S98" s="112">
        <v>0.2671411561958138</v>
      </c>
      <c r="T98" s="112">
        <v>0.24356853133054179</v>
      </c>
      <c r="U98" s="112">
        <v>0.24804588860288651</v>
      </c>
      <c r="V98" s="112">
        <v>0.33396826067808688</v>
      </c>
      <c r="W98" s="112">
        <v>1.0358762545275071</v>
      </c>
    </row>
    <row r="99" spans="1:23">
      <c r="A99" s="112" t="s">
        <v>587</v>
      </c>
      <c r="B99" s="112">
        <v>-2.76</v>
      </c>
      <c r="C99" s="112">
        <v>0.80400000000000005</v>
      </c>
      <c r="D99" s="112">
        <v>1.6762767999999999</v>
      </c>
      <c r="E99" s="112">
        <v>-1.8806799999999999</v>
      </c>
      <c r="F99" s="112">
        <v>-8.4970000000000004E-2</v>
      </c>
      <c r="G99" s="112">
        <v>-1.6910000000000001E-2</v>
      </c>
      <c r="H99" s="112">
        <v>-0.18457999999999999</v>
      </c>
      <c r="I99" s="112">
        <v>0</v>
      </c>
      <c r="J99" s="112">
        <v>12.530787999999999</v>
      </c>
      <c r="K99" s="112">
        <v>19.259</v>
      </c>
      <c r="L99" s="112">
        <v>0.250396677179197</v>
      </c>
      <c r="M99" s="112">
        <v>6.9045495093666365E-2</v>
      </c>
      <c r="N99" s="112">
        <v>0.16849014216059111</v>
      </c>
      <c r="O99" s="112">
        <v>1.4000809141977891E-2</v>
      </c>
      <c r="P99" s="112">
        <v>0.32903295708816588</v>
      </c>
      <c r="Q99" s="112">
        <v>0.52411847717195004</v>
      </c>
      <c r="R99" s="112">
        <v>0.9922092170327933</v>
      </c>
      <c r="S99" s="112">
        <v>8.7742749726156144E-2</v>
      </c>
      <c r="T99" s="112">
        <v>0.37552730597277062</v>
      </c>
      <c r="U99" s="112">
        <v>0.20557831512884209</v>
      </c>
      <c r="V99" s="112">
        <v>0.28820690148263861</v>
      </c>
      <c r="W99" s="112">
        <v>0.73577161100112665</v>
      </c>
    </row>
    <row r="100" spans="1:23">
      <c r="A100" s="112" t="s">
        <v>588</v>
      </c>
      <c r="B100" s="112">
        <v>-0.68</v>
      </c>
      <c r="C100" s="112">
        <v>0.99399999999999999</v>
      </c>
      <c r="D100" s="112">
        <v>-30.714285</v>
      </c>
      <c r="E100" s="112">
        <v>-5.7660000000000003E-2</v>
      </c>
      <c r="F100" s="112">
        <v>-2.2739999E-2</v>
      </c>
      <c r="G100" s="112">
        <v>3.9510000000000003E-2</v>
      </c>
      <c r="H100" s="112">
        <v>-6.6850000000000007E-2</v>
      </c>
      <c r="I100" s="112">
        <v>0</v>
      </c>
      <c r="J100" s="112">
        <v>0.93839633</v>
      </c>
      <c r="K100" s="112">
        <v>15.750999999999999</v>
      </c>
      <c r="L100" s="112">
        <v>0.76236158423738276</v>
      </c>
      <c r="M100" s="112">
        <v>8.1415402914064822E-2</v>
      </c>
      <c r="N100" s="112">
        <v>0.2146592233684616</v>
      </c>
      <c r="O100" s="112">
        <v>1.1415681584208611E-2</v>
      </c>
      <c r="P100" s="112">
        <v>1.7216863574212371E-2</v>
      </c>
      <c r="Q100" s="112">
        <v>0.50352034644755439</v>
      </c>
      <c r="R100" s="112">
        <v>0.99313978892387844</v>
      </c>
      <c r="S100" s="112">
        <v>0.27299927856053718</v>
      </c>
      <c r="T100" s="112">
        <v>0.23482222929174909</v>
      </c>
      <c r="U100" s="112">
        <v>0.26174017501331659</v>
      </c>
      <c r="V100" s="112">
        <v>0.31117059168966282</v>
      </c>
      <c r="W100" s="112">
        <v>1.0502545515948949</v>
      </c>
    </row>
    <row r="101" spans="1:23">
      <c r="A101" s="112" t="s">
        <v>589</v>
      </c>
      <c r="B101" s="112">
        <v>8.26</v>
      </c>
      <c r="C101" s="112">
        <v>0.95799999999999996</v>
      </c>
      <c r="D101" s="112">
        <v>10.645431500000001</v>
      </c>
      <c r="E101" s="112">
        <v>0.27474999999999999</v>
      </c>
      <c r="F101" s="112">
        <v>0.10803001</v>
      </c>
      <c r="G101" s="112">
        <v>0.33335999999999999</v>
      </c>
      <c r="H101" s="112">
        <v>0.18542998999999999</v>
      </c>
      <c r="I101" s="112">
        <v>15.375302</v>
      </c>
      <c r="J101" s="112">
        <v>3.5819041999999999</v>
      </c>
      <c r="K101" s="112">
        <v>77.366</v>
      </c>
      <c r="L101" s="112">
        <v>0.85571341513074195</v>
      </c>
      <c r="M101" s="112">
        <v>0.13458221825750821</v>
      </c>
      <c r="N101" s="112">
        <v>0.4551197783654975</v>
      </c>
      <c r="O101" s="112">
        <v>5.6821221627524982E-2</v>
      </c>
      <c r="P101" s="112">
        <v>8.8322837273321519E-2</v>
      </c>
      <c r="Q101" s="112">
        <v>0.52982223193047129</v>
      </c>
      <c r="R101" s="112">
        <v>0.99513388276043047</v>
      </c>
      <c r="S101" s="112">
        <v>0.35389708900954719</v>
      </c>
      <c r="T101" s="112">
        <v>0.28416877564974352</v>
      </c>
      <c r="U101" s="112">
        <v>0.31217515010186209</v>
      </c>
      <c r="V101" s="112">
        <v>0.34890731462417057</v>
      </c>
      <c r="W101" s="112">
        <v>1.108668028561991</v>
      </c>
    </row>
    <row r="102" spans="1:23">
      <c r="A102" s="112" t="s">
        <v>590</v>
      </c>
      <c r="B102" s="112">
        <v>39.1</v>
      </c>
      <c r="C102" s="112">
        <v>0.97199999999999998</v>
      </c>
      <c r="D102" s="112">
        <v>23.000551000000002</v>
      </c>
      <c r="E102" s="112">
        <v>0.12770000000000001</v>
      </c>
      <c r="F102" s="112">
        <v>5.8130003999999999E-2</v>
      </c>
      <c r="G102" s="112">
        <v>0.55046004000000004</v>
      </c>
      <c r="H102" s="112">
        <v>0.38008999999999998</v>
      </c>
      <c r="I102" s="112">
        <v>53.324809999999999</v>
      </c>
      <c r="J102" s="112">
        <v>7.3840857</v>
      </c>
      <c r="K102" s="112">
        <v>92.489000000000004</v>
      </c>
      <c r="L102" s="112">
        <v>0.81441686348407527</v>
      </c>
      <c r="M102" s="112">
        <v>0.3179898899791852</v>
      </c>
      <c r="N102" s="112">
        <v>0.63277503141391911</v>
      </c>
      <c r="O102" s="112">
        <v>6.7965715372150043E-2</v>
      </c>
      <c r="P102" s="112">
        <v>0.19059520831727059</v>
      </c>
      <c r="Q102" s="112">
        <v>0.53767922336359086</v>
      </c>
      <c r="R102" s="112">
        <v>0.99667253164877134</v>
      </c>
      <c r="S102" s="112">
        <v>0.41750013112010032</v>
      </c>
      <c r="T102" s="112">
        <v>0.35757917669644268</v>
      </c>
      <c r="U102" s="112">
        <v>0.42671154891833918</v>
      </c>
      <c r="V102" s="112">
        <v>0.35966065022706323</v>
      </c>
      <c r="W102" s="112">
        <v>1.0842478622599341</v>
      </c>
    </row>
    <row r="103" spans="1:23">
      <c r="A103" s="112" t="s">
        <v>591</v>
      </c>
      <c r="B103" s="112">
        <v>4.9800000000000004</v>
      </c>
      <c r="C103" s="112">
        <v>0.92300000000000004</v>
      </c>
      <c r="D103" s="112">
        <v>15.31823</v>
      </c>
      <c r="E103" s="112">
        <v>9.7839999999999996E-2</v>
      </c>
      <c r="F103" s="112">
        <v>4.7480002E-2</v>
      </c>
      <c r="G103" s="112">
        <v>0.38919997000000001</v>
      </c>
      <c r="H103" s="112">
        <v>0.13816999999999999</v>
      </c>
      <c r="I103" s="112">
        <v>28.514054999999999</v>
      </c>
      <c r="J103" s="112">
        <v>2.3419976</v>
      </c>
      <c r="K103" s="112">
        <v>37.542999999999999</v>
      </c>
      <c r="L103" s="112">
        <v>0.80603117812420133</v>
      </c>
      <c r="M103" s="112">
        <v>0.1150758251561106</v>
      </c>
      <c r="N103" s="112">
        <v>0.50081421490528932</v>
      </c>
      <c r="O103" s="112">
        <v>2.7474717997808391E-2</v>
      </c>
      <c r="P103" s="112">
        <v>5.4971407875476809E-2</v>
      </c>
      <c r="Q103" s="112">
        <v>0.53279380479006155</v>
      </c>
      <c r="R103" s="112">
        <v>0.99476032616256271</v>
      </c>
      <c r="S103" s="112">
        <v>0.33999738686056991</v>
      </c>
      <c r="T103" s="112">
        <v>0.26836050556325802</v>
      </c>
      <c r="U103" s="112">
        <v>0.29531540475131918</v>
      </c>
      <c r="V103" s="112">
        <v>0.35072708907087169</v>
      </c>
      <c r="W103" s="112">
        <v>1.0779836778179519</v>
      </c>
    </row>
    <row r="104" spans="1:23">
      <c r="A104" s="112" t="s">
        <v>592</v>
      </c>
      <c r="B104" s="112">
        <v>14.31</v>
      </c>
      <c r="C104" s="112">
        <v>1.1659999999999999</v>
      </c>
      <c r="D104" s="112">
        <v>8.5967830000000003</v>
      </c>
      <c r="E104" s="112">
        <v>0.15104999999999999</v>
      </c>
      <c r="F104" s="112">
        <v>2.6859999999999998E-2</v>
      </c>
      <c r="G104" s="112">
        <v>0.71453005000000003</v>
      </c>
      <c r="H104" s="112">
        <v>0.51114000000000004</v>
      </c>
      <c r="I104" s="112">
        <v>10.831586</v>
      </c>
      <c r="J104" s="112">
        <v>1.5625473000000001</v>
      </c>
      <c r="K104" s="112">
        <v>39.076000000000001</v>
      </c>
      <c r="L104" s="112">
        <v>0.82097432340212806</v>
      </c>
      <c r="M104" s="112">
        <v>0.1705619982158787</v>
      </c>
      <c r="N104" s="112">
        <v>0.7670352514682639</v>
      </c>
      <c r="O104" s="112">
        <v>2.8604421688247471E-2</v>
      </c>
      <c r="P104" s="112">
        <v>3.4005488628350553E-2</v>
      </c>
      <c r="Q104" s="112">
        <v>0.52851943484186581</v>
      </c>
      <c r="R104" s="112">
        <v>0.9977083886633531</v>
      </c>
      <c r="S104" s="112">
        <v>0.40570901970392831</v>
      </c>
      <c r="T104" s="112">
        <v>0.26547149174438378</v>
      </c>
      <c r="U104" s="112">
        <v>0.3311205745433714</v>
      </c>
      <c r="V104" s="112">
        <v>0.37165585450345379</v>
      </c>
      <c r="W104" s="112">
        <v>1.088876737577841</v>
      </c>
    </row>
    <row r="105" spans="1:23">
      <c r="A105" s="112" t="s">
        <v>593</v>
      </c>
      <c r="B105" s="112">
        <v>-1.74</v>
      </c>
      <c r="C105" s="112">
        <v>1.099</v>
      </c>
      <c r="D105" s="112">
        <v>37.777774999999998</v>
      </c>
      <c r="E105" s="112">
        <v>-0.11402000499999999</v>
      </c>
      <c r="F105" s="112">
        <v>-5.7160000000000002E-2</v>
      </c>
      <c r="G105" s="112">
        <v>-0.22281000000000001</v>
      </c>
      <c r="H105" s="112">
        <v>-0.43385000000000001</v>
      </c>
      <c r="I105" s="112">
        <v>0</v>
      </c>
      <c r="J105" s="112">
        <v>0.72479210000000005</v>
      </c>
      <c r="K105" s="112">
        <v>4.2729999999999997</v>
      </c>
      <c r="L105" s="112">
        <v>0.74653381234150462</v>
      </c>
      <c r="M105" s="112">
        <v>7.5111507582515613E-2</v>
      </c>
      <c r="N105" s="112">
        <v>0</v>
      </c>
      <c r="O105" s="112">
        <v>2.9572739137195261E-3</v>
      </c>
      <c r="P105" s="112">
        <v>1.147126435252423E-2</v>
      </c>
      <c r="Q105" s="112">
        <v>0.54707650376814621</v>
      </c>
      <c r="R105" s="112">
        <v>0.99023891502573635</v>
      </c>
      <c r="S105" s="112">
        <v>0.23152999429144791</v>
      </c>
      <c r="T105" s="112">
        <v>0.25012700785006081</v>
      </c>
      <c r="U105" s="112">
        <v>0.26731798140553009</v>
      </c>
      <c r="V105" s="112">
        <v>0.31819591407366732</v>
      </c>
      <c r="W105" s="112">
        <v>1.038846729064913</v>
      </c>
    </row>
    <row r="106" spans="1:23">
      <c r="A106" s="112" t="s">
        <v>594</v>
      </c>
      <c r="B106" s="112">
        <v>0.5</v>
      </c>
      <c r="C106" s="112">
        <v>0.97099999999999997</v>
      </c>
      <c r="D106" s="112">
        <v>-822.50005999999996</v>
      </c>
      <c r="E106" s="112">
        <v>3.6909999999999998E-2</v>
      </c>
      <c r="F106" s="112">
        <v>-1.8699999999999999E-3</v>
      </c>
      <c r="G106" s="112">
        <v>5.5530000000000003E-2</v>
      </c>
      <c r="H106" s="112">
        <v>-2.8830000000000001E-2</v>
      </c>
      <c r="I106" s="112">
        <v>32.9</v>
      </c>
      <c r="J106" s="112">
        <v>1.1827725</v>
      </c>
      <c r="K106" s="112">
        <v>29.315000000000001</v>
      </c>
      <c r="L106" s="112">
        <v>0.78891999898899967</v>
      </c>
      <c r="M106" s="112">
        <v>8.8432946773713939E-2</v>
      </c>
      <c r="N106" s="112">
        <v>0.2277685583728942</v>
      </c>
      <c r="O106" s="112">
        <v>2.1411311627989239E-2</v>
      </c>
      <c r="P106" s="112">
        <v>2.379017690303141E-2</v>
      </c>
      <c r="Q106" s="112">
        <v>0</v>
      </c>
      <c r="R106" s="112">
        <v>0.99344030997457977</v>
      </c>
      <c r="S106" s="112">
        <v>0.28561230264905668</v>
      </c>
      <c r="T106" s="112">
        <v>2.2833537914602981E-2</v>
      </c>
      <c r="U106" s="112">
        <v>0.138931710989004</v>
      </c>
      <c r="V106" s="112">
        <v>2.0592176947281989E-2</v>
      </c>
      <c r="W106" s="112">
        <v>1.0667165172731381</v>
      </c>
    </row>
    <row r="107" spans="1:23">
      <c r="A107" s="112" t="s">
        <v>595</v>
      </c>
      <c r="B107" s="112">
        <v>-5.45</v>
      </c>
      <c r="C107" s="112">
        <v>0.93500000000000005</v>
      </c>
      <c r="D107" s="112">
        <v>5.9029645999999998</v>
      </c>
      <c r="E107" s="112">
        <v>-0.24551999999999999</v>
      </c>
      <c r="F107" s="112">
        <v>-6.3130000000000006E-2</v>
      </c>
      <c r="G107" s="112">
        <v>-9.5939999999999998E-2</v>
      </c>
      <c r="H107" s="112">
        <v>-0.16547000000000001</v>
      </c>
      <c r="I107" s="112">
        <v>0</v>
      </c>
      <c r="J107" s="112">
        <v>0.99274706999999995</v>
      </c>
      <c r="K107" s="112">
        <v>17.745999999999999</v>
      </c>
      <c r="L107" s="112">
        <v>0.70960422148768676</v>
      </c>
      <c r="M107" s="112">
        <v>5.3047873922093362E-2</v>
      </c>
      <c r="N107" s="112">
        <v>0.1038190594264895</v>
      </c>
      <c r="O107" s="112">
        <v>1.2885843921081389E-2</v>
      </c>
      <c r="P107" s="112">
        <v>1.8678808262490191E-2</v>
      </c>
      <c r="Q107" s="112">
        <v>0.5268063548436368</v>
      </c>
      <c r="R107" s="112">
        <v>0.99236026798699895</v>
      </c>
      <c r="S107" s="112">
        <v>0.23201976499921659</v>
      </c>
      <c r="T107" s="112">
        <v>0.24137548209075321</v>
      </c>
      <c r="U107" s="112">
        <v>0.2441611391342457</v>
      </c>
      <c r="V107" s="112">
        <v>0.31618695185324891</v>
      </c>
      <c r="W107" s="112">
        <v>1.0174463138710199</v>
      </c>
    </row>
    <row r="108" spans="1:23">
      <c r="A108" s="112" t="s">
        <v>596</v>
      </c>
      <c r="B108" s="112">
        <v>0.5</v>
      </c>
      <c r="C108" s="112">
        <v>0.84299999999999997</v>
      </c>
      <c r="D108" s="112">
        <v>10.744681</v>
      </c>
      <c r="E108" s="112">
        <v>2.7629999999999998E-2</v>
      </c>
      <c r="F108" s="112">
        <v>6.6500003000000002E-3</v>
      </c>
      <c r="G108" s="112">
        <v>0.26624999999999999</v>
      </c>
      <c r="H108" s="112">
        <v>6.6700003999999993E-2</v>
      </c>
      <c r="I108" s="112">
        <v>50.5</v>
      </c>
      <c r="J108" s="112">
        <v>1.6653476</v>
      </c>
      <c r="K108" s="112">
        <v>9.8810000000000002</v>
      </c>
      <c r="L108" s="112">
        <v>0.78631386502585066</v>
      </c>
      <c r="M108" s="112">
        <v>8.8432946773713939E-2</v>
      </c>
      <c r="N108" s="112">
        <v>0.40020295738250927</v>
      </c>
      <c r="O108" s="112">
        <v>7.0899407734601426E-3</v>
      </c>
      <c r="P108" s="112">
        <v>3.6770646058375732E-2</v>
      </c>
      <c r="Q108" s="112">
        <v>0.52988534766733175</v>
      </c>
      <c r="R108" s="112">
        <v>0.99419540669145445</v>
      </c>
      <c r="S108" s="112">
        <v>0.30889611438447018</v>
      </c>
      <c r="T108" s="112">
        <v>0.2555058270048019</v>
      </c>
      <c r="U108" s="112">
        <v>0.27552823406553412</v>
      </c>
      <c r="V108" s="112">
        <v>0.33814355820801439</v>
      </c>
      <c r="W108" s="112">
        <v>1.0655615266803971</v>
      </c>
    </row>
    <row r="109" spans="1:23">
      <c r="A109" s="112" t="s">
        <v>597</v>
      </c>
      <c r="B109" s="112">
        <v>2.08</v>
      </c>
      <c r="C109" s="112">
        <v>1.0309999999999999</v>
      </c>
      <c r="D109" s="112">
        <v>16.332377999999999</v>
      </c>
      <c r="E109" s="112">
        <v>3.8710000000000001E-2</v>
      </c>
      <c r="F109" s="112">
        <v>2.0550000999999998E-2</v>
      </c>
      <c r="G109" s="112">
        <v>0.12892999999999999</v>
      </c>
      <c r="H109" s="112">
        <v>4.0039999999999999E-2</v>
      </c>
      <c r="I109" s="112">
        <v>54.807693</v>
      </c>
      <c r="J109" s="112">
        <v>2.0816214</v>
      </c>
      <c r="K109" s="112">
        <v>68.807000000000002</v>
      </c>
      <c r="L109" s="112">
        <v>0.78942549911116222</v>
      </c>
      <c r="M109" s="112">
        <v>9.7829319060362768E-2</v>
      </c>
      <c r="N109" s="112">
        <v>0.28783255271280378</v>
      </c>
      <c r="O109" s="112">
        <v>5.0513893586776062E-2</v>
      </c>
      <c r="P109" s="112">
        <v>4.7967720298381013E-2</v>
      </c>
      <c r="Q109" s="112">
        <v>0.53343873195146341</v>
      </c>
      <c r="R109" s="112">
        <v>0.99398467832707305</v>
      </c>
      <c r="S109" s="112">
        <v>0.30045482823859998</v>
      </c>
      <c r="T109" s="112">
        <v>0.26317061512800921</v>
      </c>
      <c r="U109" s="112">
        <v>0.28275735046145278</v>
      </c>
      <c r="V109" s="112">
        <v>0.34045753687740993</v>
      </c>
      <c r="W109" s="112">
        <v>1.067345925297291</v>
      </c>
    </row>
    <row r="110" spans="1:23">
      <c r="A110" s="112" t="s">
        <v>598</v>
      </c>
      <c r="B110" s="112">
        <v>6.41</v>
      </c>
      <c r="C110" s="112">
        <v>0.84699999999999998</v>
      </c>
      <c r="D110" s="112">
        <v>56.328125</v>
      </c>
      <c r="E110" s="112">
        <v>0.10920999000000001</v>
      </c>
      <c r="F110" s="112">
        <v>3.9800000000000002E-2</v>
      </c>
      <c r="G110" s="112">
        <v>0.19577</v>
      </c>
      <c r="H110" s="112">
        <v>3.5589999999999997E-2</v>
      </c>
      <c r="I110" s="112">
        <v>56.240250000000003</v>
      </c>
      <c r="J110" s="112">
        <v>5.4270915999999998</v>
      </c>
      <c r="K110" s="112">
        <v>124.60899999999999</v>
      </c>
      <c r="L110" s="112">
        <v>0.80922425108752727</v>
      </c>
      <c r="M110" s="112">
        <v>0.12358013678263451</v>
      </c>
      <c r="N110" s="112">
        <v>0.34252842984740273</v>
      </c>
      <c r="O110" s="112">
        <v>9.1635697457540313E-2</v>
      </c>
      <c r="P110" s="112">
        <v>0.13795531547522211</v>
      </c>
      <c r="Q110" s="112">
        <v>0.55887322827828712</v>
      </c>
      <c r="R110" s="112">
        <v>0.99394950424302209</v>
      </c>
      <c r="S110" s="112">
        <v>0.32018991799472002</v>
      </c>
      <c r="T110" s="112">
        <v>0.31632031539899252</v>
      </c>
      <c r="U110" s="112">
        <v>0.30780328108368382</v>
      </c>
      <c r="V110" s="112">
        <v>0.36008687602187062</v>
      </c>
      <c r="W110" s="112">
        <v>1.079465879856677</v>
      </c>
    </row>
    <row r="111" spans="1:23">
      <c r="A111" s="112" t="s">
        <v>599</v>
      </c>
      <c r="B111" s="112">
        <v>4.1399999999999997</v>
      </c>
      <c r="C111" s="112">
        <v>1.0269999999999999</v>
      </c>
      <c r="D111" s="112">
        <v>7.0962610000000002</v>
      </c>
      <c r="E111" s="112">
        <v>0.22076999999999999</v>
      </c>
      <c r="F111" s="112">
        <v>7.911E-2</v>
      </c>
      <c r="G111" s="112">
        <v>0.31134000000000001</v>
      </c>
      <c r="H111" s="112">
        <v>0.16079001000000001</v>
      </c>
      <c r="I111" s="112">
        <v>21.545895000000002</v>
      </c>
      <c r="J111" s="112">
        <v>4.3490976999999997</v>
      </c>
      <c r="K111" s="112">
        <v>29.975000000000001</v>
      </c>
      <c r="L111" s="112">
        <v>0.84055402813389013</v>
      </c>
      <c r="M111" s="112">
        <v>0.1100802854594112</v>
      </c>
      <c r="N111" s="112">
        <v>0.43710058006352459</v>
      </c>
      <c r="O111" s="112">
        <v>2.189768112289452E-2</v>
      </c>
      <c r="P111" s="112">
        <v>0.10895906894571961</v>
      </c>
      <c r="Q111" s="112">
        <v>0.52756520785124805</v>
      </c>
      <c r="R111" s="112">
        <v>0.9949391212486246</v>
      </c>
      <c r="S111" s="112">
        <v>0.33177025462999338</v>
      </c>
      <c r="T111" s="112">
        <v>0.28854477782733018</v>
      </c>
      <c r="U111" s="112">
        <v>0.2943972417712406</v>
      </c>
      <c r="V111" s="112">
        <v>0.33580879296155008</v>
      </c>
      <c r="W111" s="112">
        <v>1.0992580064003941</v>
      </c>
    </row>
    <row r="112" spans="1:23">
      <c r="A112" s="112" t="s">
        <v>600</v>
      </c>
      <c r="B112" s="112">
        <v>6.12</v>
      </c>
      <c r="C112" s="112">
        <v>0.83599999999999997</v>
      </c>
      <c r="D112" s="112">
        <v>15.518342000000001</v>
      </c>
      <c r="E112" s="112">
        <v>7.9060000000000005E-2</v>
      </c>
      <c r="F112" s="112">
        <v>2.3689999999999999E-2</v>
      </c>
      <c r="G112" s="112">
        <v>0.14829998999999999</v>
      </c>
      <c r="H112" s="112">
        <v>6.5809994999999996E-2</v>
      </c>
      <c r="I112" s="112">
        <v>15.898694000000001</v>
      </c>
      <c r="J112" s="112">
        <v>1.2357910000000001</v>
      </c>
      <c r="K112" s="112">
        <v>102.134</v>
      </c>
      <c r="L112" s="112">
        <v>0.80075712684963896</v>
      </c>
      <c r="M112" s="112">
        <v>0.1218554861730598</v>
      </c>
      <c r="N112" s="112">
        <v>0.30368321987525748</v>
      </c>
      <c r="O112" s="112">
        <v>7.5073342309061292E-2</v>
      </c>
      <c r="P112" s="112">
        <v>2.5216286546717179E-2</v>
      </c>
      <c r="Q112" s="112">
        <v>0.53292106201891021</v>
      </c>
      <c r="R112" s="112">
        <v>0.99418837180350561</v>
      </c>
      <c r="S112" s="112">
        <v>0.31956767010444109</v>
      </c>
      <c r="T112" s="112">
        <v>0.25663081656935821</v>
      </c>
      <c r="U112" s="112">
        <v>0.29911472619288082</v>
      </c>
      <c r="V112" s="112">
        <v>0.34953730038518938</v>
      </c>
      <c r="W112" s="112">
        <v>1.074414006758496</v>
      </c>
    </row>
    <row r="113" spans="1:23">
      <c r="A113" s="112" t="s">
        <v>601</v>
      </c>
      <c r="B113" s="112">
        <v>5.45</v>
      </c>
      <c r="C113" s="112">
        <v>1.109</v>
      </c>
      <c r="D113" s="112">
        <v>16.238437999999999</v>
      </c>
      <c r="E113" s="112">
        <v>4.6390000000000001E-2</v>
      </c>
      <c r="F113" s="112">
        <v>2.4809999999999999E-2</v>
      </c>
      <c r="G113" s="112">
        <v>0.23963000000000001</v>
      </c>
      <c r="H113" s="112">
        <v>0.14427000000000001</v>
      </c>
      <c r="I113" s="112">
        <v>28.990828</v>
      </c>
      <c r="J113" s="112">
        <v>1.3553274</v>
      </c>
      <c r="K113" s="112">
        <v>55.752000000000002</v>
      </c>
      <c r="L113" s="112">
        <v>0.79158229963238902</v>
      </c>
      <c r="M113" s="112">
        <v>0.1178709485578353</v>
      </c>
      <c r="N113" s="112">
        <v>0.37841953055242222</v>
      </c>
      <c r="O113" s="112">
        <v>4.0893357592854208E-2</v>
      </c>
      <c r="P113" s="112">
        <v>2.8431617286203938E-2</v>
      </c>
      <c r="Q113" s="112">
        <v>0.53337899268506239</v>
      </c>
      <c r="R113" s="112">
        <v>0.99480854232272253</v>
      </c>
      <c r="S113" s="112">
        <v>0.32196576099891577</v>
      </c>
      <c r="T113" s="112">
        <v>0.2576357859825994</v>
      </c>
      <c r="U113" s="112">
        <v>0.29573425481340382</v>
      </c>
      <c r="V113" s="112">
        <v>0.34729817765295978</v>
      </c>
      <c r="W113" s="112">
        <v>1.069151918769554</v>
      </c>
    </row>
    <row r="114" spans="1:23">
      <c r="A114" s="112" t="s">
        <v>602</v>
      </c>
      <c r="B114" s="112">
        <v>-0.1</v>
      </c>
      <c r="C114" s="112">
        <v>0.92</v>
      </c>
      <c r="D114" s="112">
        <v>24.966888000000001</v>
      </c>
      <c r="E114" s="112">
        <v>-2.99E-3</v>
      </c>
      <c r="F114" s="112">
        <v>6.8100000000000001E-3</v>
      </c>
      <c r="G114" s="112">
        <v>0.22624000999999999</v>
      </c>
      <c r="H114" s="112">
        <v>-8.0800000000000004E-3</v>
      </c>
      <c r="I114" s="112">
        <v>0</v>
      </c>
      <c r="J114" s="112">
        <v>1.4211935</v>
      </c>
      <c r="K114" s="112">
        <v>40.200000000000003</v>
      </c>
      <c r="L114" s="112">
        <v>0.77771474628106363</v>
      </c>
      <c r="M114" s="112">
        <v>8.4864704133214383E-2</v>
      </c>
      <c r="N114" s="112">
        <v>0.36746236047651692</v>
      </c>
      <c r="O114" s="112">
        <v>2.943272367654071E-2</v>
      </c>
      <c r="P114" s="112">
        <v>3.02033060439389E-2</v>
      </c>
      <c r="Q114" s="112">
        <v>0.53892967609807285</v>
      </c>
      <c r="R114" s="112">
        <v>0.99360432396200882</v>
      </c>
      <c r="S114" s="112">
        <v>0.30439478470468828</v>
      </c>
      <c r="T114" s="112">
        <v>0.25605756236670252</v>
      </c>
      <c r="U114" s="112">
        <v>0.27469108580461721</v>
      </c>
      <c r="V114" s="112">
        <v>0.34677850736222421</v>
      </c>
      <c r="W114" s="112">
        <v>1.0599416997204549</v>
      </c>
    </row>
    <row r="115" spans="1:23">
      <c r="A115" s="112" t="s">
        <v>603</v>
      </c>
      <c r="B115" s="112">
        <v>-1.01</v>
      </c>
      <c r="C115" s="112">
        <v>1.1240000000000001</v>
      </c>
      <c r="D115" s="112">
        <v>94.861114999999998</v>
      </c>
      <c r="E115" s="112">
        <v>-0.105450004</v>
      </c>
      <c r="F115" s="112">
        <v>-4.3730001999999997E-2</v>
      </c>
      <c r="G115" s="112">
        <v>6.9010000000000002E-2</v>
      </c>
      <c r="H115" s="112">
        <v>-0.24417</v>
      </c>
      <c r="I115" s="112">
        <v>0</v>
      </c>
      <c r="J115" s="112">
        <v>3.2250450000000002</v>
      </c>
      <c r="K115" s="112">
        <v>8.798</v>
      </c>
      <c r="L115" s="112">
        <v>0.74894055487063405</v>
      </c>
      <c r="M115" s="112">
        <v>7.945286946179006E-2</v>
      </c>
      <c r="N115" s="112">
        <v>0.2387993845813681</v>
      </c>
      <c r="O115" s="112">
        <v>6.2918526477292076E-3</v>
      </c>
      <c r="P115" s="112">
        <v>7.8723917150006317E-2</v>
      </c>
      <c r="Q115" s="112">
        <v>0.58337751351182787</v>
      </c>
      <c r="R115" s="112">
        <v>0.99173820047805128</v>
      </c>
      <c r="S115" s="112">
        <v>0.26560682473623071</v>
      </c>
      <c r="T115" s="112">
        <v>0.2951304882277519</v>
      </c>
      <c r="U115" s="112">
        <v>0.27971196568222079</v>
      </c>
      <c r="V115" s="112">
        <v>0.35208347954334263</v>
      </c>
      <c r="W115" s="112">
        <v>1.0412023242871931</v>
      </c>
    </row>
    <row r="116" spans="1:23">
      <c r="A116" s="112" t="s">
        <v>604</v>
      </c>
      <c r="B116" s="112">
        <v>40.99</v>
      </c>
      <c r="C116" s="112">
        <v>1.0049999999999999</v>
      </c>
      <c r="D116" s="112">
        <v>33.604492</v>
      </c>
      <c r="E116" s="112">
        <v>0.38408002000000002</v>
      </c>
      <c r="F116" s="112">
        <v>0.15642998999999999</v>
      </c>
      <c r="G116" s="112">
        <v>0.31224000000000002</v>
      </c>
      <c r="H116" s="112">
        <v>0.21546000000000001</v>
      </c>
      <c r="I116" s="112">
        <v>42.327396</v>
      </c>
      <c r="J116" s="112">
        <v>16.079405000000001</v>
      </c>
      <c r="K116" s="112">
        <v>216.017</v>
      </c>
      <c r="L116" s="112">
        <v>0.88641693650075959</v>
      </c>
      <c r="M116" s="112">
        <v>0.32922985429675877</v>
      </c>
      <c r="N116" s="112">
        <v>0.43783705955815572</v>
      </c>
      <c r="O116" s="112">
        <v>0.15899639865496731</v>
      </c>
      <c r="P116" s="112">
        <v>0.42448486397816187</v>
      </c>
      <c r="Q116" s="112">
        <v>0.54442258781217479</v>
      </c>
      <c r="R116" s="112">
        <v>0.99537124862465376</v>
      </c>
      <c r="S116" s="112">
        <v>0.40136077275321691</v>
      </c>
      <c r="T116" s="112">
        <v>0.46232068001634508</v>
      </c>
      <c r="U116" s="112">
        <v>0.44315162487054971</v>
      </c>
      <c r="V116" s="112">
        <v>0.34575920069066979</v>
      </c>
      <c r="W116" s="112">
        <v>1.127634714155213</v>
      </c>
    </row>
    <row r="117" spans="1:23">
      <c r="A117" s="112" t="s">
        <v>605</v>
      </c>
      <c r="B117" s="112">
        <v>15.16</v>
      </c>
      <c r="C117" s="112">
        <v>1.113</v>
      </c>
      <c r="D117" s="112">
        <v>14.490239000000001</v>
      </c>
      <c r="E117" s="112">
        <v>0.11517999</v>
      </c>
      <c r="F117" s="112">
        <v>2.6440000000000002E-2</v>
      </c>
      <c r="G117" s="112">
        <v>0.19399999000000001</v>
      </c>
      <c r="H117" s="112">
        <v>3.1289999999999998E-2</v>
      </c>
      <c r="I117" s="112">
        <v>22.031662000000001</v>
      </c>
      <c r="J117" s="112">
        <v>2.0130792</v>
      </c>
      <c r="K117" s="112">
        <v>1022.6660000000001</v>
      </c>
      <c r="L117" s="112">
        <v>0.81090082649269968</v>
      </c>
      <c r="M117" s="112">
        <v>0.175617008623253</v>
      </c>
      <c r="N117" s="112">
        <v>0.34108001199152282</v>
      </c>
      <c r="O117" s="112">
        <v>0.75343498455776858</v>
      </c>
      <c r="P117" s="112">
        <v>4.6124048892750173E-2</v>
      </c>
      <c r="Q117" s="112">
        <v>0.5322672604540315</v>
      </c>
      <c r="R117" s="112">
        <v>0.99391551580225357</v>
      </c>
      <c r="S117" s="112">
        <v>0.45102164488685831</v>
      </c>
      <c r="T117" s="112">
        <v>0.27299418571829348</v>
      </c>
      <c r="U117" s="112">
        <v>0.33425398440207421</v>
      </c>
      <c r="V117" s="112">
        <v>0.51019513290653185</v>
      </c>
      <c r="W117" s="112">
        <v>1.080474011478086</v>
      </c>
    </row>
    <row r="118" spans="1:23">
      <c r="A118" s="112" t="s">
        <v>606</v>
      </c>
      <c r="B118" s="112">
        <v>4.1500000000000004</v>
      </c>
      <c r="C118" s="112">
        <v>1.056</v>
      </c>
      <c r="D118" s="112">
        <v>92.021280000000004</v>
      </c>
      <c r="E118" s="112">
        <v>8.3129994999999998E-2</v>
      </c>
      <c r="F118" s="112">
        <v>4.1789997000000002E-2</v>
      </c>
      <c r="G118" s="112">
        <v>0.35546001999999999</v>
      </c>
      <c r="H118" s="112">
        <v>0.14383000000000001</v>
      </c>
      <c r="I118" s="112">
        <v>41.686745000000002</v>
      </c>
      <c r="J118" s="112">
        <v>5.5930942999999997</v>
      </c>
      <c r="K118" s="112">
        <v>39.478000000000002</v>
      </c>
      <c r="L118" s="112">
        <v>0.80190011738836164</v>
      </c>
      <c r="M118" s="112">
        <v>0.1101397561700862</v>
      </c>
      <c r="N118" s="112">
        <v>0.47320445787764859</v>
      </c>
      <c r="O118" s="112">
        <v>2.8900664926053421E-2</v>
      </c>
      <c r="P118" s="112">
        <v>0.14242051255450339</v>
      </c>
      <c r="Q118" s="112">
        <v>0.58157157717373953</v>
      </c>
      <c r="R118" s="112">
        <v>0.99480506443576022</v>
      </c>
      <c r="S118" s="112">
        <v>0.32452520872435331</v>
      </c>
      <c r="T118" s="112">
        <v>0.32604198081423019</v>
      </c>
      <c r="U118" s="112">
        <v>0.30433790535488331</v>
      </c>
      <c r="V118" s="112">
        <v>0.36834375200020242</v>
      </c>
      <c r="W118" s="112">
        <v>1.075476763793447</v>
      </c>
    </row>
    <row r="119" spans="1:23">
      <c r="A119" s="112" t="s">
        <v>607</v>
      </c>
      <c r="B119" s="112">
        <v>4.96</v>
      </c>
      <c r="C119" s="112">
        <v>1.0409999999999999</v>
      </c>
      <c r="D119" s="112">
        <v>38.036810000000003</v>
      </c>
      <c r="E119" s="112">
        <v>0.11655</v>
      </c>
      <c r="F119" s="112">
        <v>4.7919999999999997E-2</v>
      </c>
      <c r="G119" s="112">
        <v>0.27150999999999997</v>
      </c>
      <c r="H119" s="112">
        <v>0.1588</v>
      </c>
      <c r="I119" s="112">
        <v>25</v>
      </c>
      <c r="J119" s="112">
        <v>3.7422667000000001</v>
      </c>
      <c r="K119" s="112">
        <v>33.369</v>
      </c>
      <c r="L119" s="112">
        <v>0.81128557106067967</v>
      </c>
      <c r="M119" s="112">
        <v>0.1149568837347606</v>
      </c>
      <c r="N119" s="112">
        <v>0.40450727087335292</v>
      </c>
      <c r="O119" s="112">
        <v>2.439879940427106E-2</v>
      </c>
      <c r="P119" s="112">
        <v>9.2636322334867183E-2</v>
      </c>
      <c r="Q119" s="112">
        <v>0.54724123190176543</v>
      </c>
      <c r="R119" s="112">
        <v>0.99492339163536558</v>
      </c>
      <c r="S119" s="112">
        <v>0.32181453882549588</v>
      </c>
      <c r="T119" s="112">
        <v>0.29067885843151797</v>
      </c>
      <c r="U119" s="112">
        <v>0.29952154442932172</v>
      </c>
      <c r="V119" s="112">
        <v>0.34696067826688443</v>
      </c>
      <c r="W119" s="112">
        <v>1.0813013583860409</v>
      </c>
    </row>
    <row r="120" spans="1:23">
      <c r="A120" s="112" t="s">
        <v>608</v>
      </c>
      <c r="B120" s="112">
        <v>-4.53</v>
      </c>
      <c r="C120" s="112">
        <v>0.871</v>
      </c>
      <c r="D120" s="112">
        <v>20.000001999999999</v>
      </c>
      <c r="E120" s="112">
        <v>-8.931E-2</v>
      </c>
      <c r="F120" s="112">
        <v>-3.8629997999999999E-2</v>
      </c>
      <c r="G120" s="112">
        <v>2.8740000000000002E-2</v>
      </c>
      <c r="H120" s="112">
        <v>-6.2820000000000001E-2</v>
      </c>
      <c r="I120" s="112">
        <v>0</v>
      </c>
      <c r="J120" s="112">
        <v>0.78919022999999999</v>
      </c>
      <c r="K120" s="112">
        <v>211.11699999999999</v>
      </c>
      <c r="L120" s="112">
        <v>0.75347320708935839</v>
      </c>
      <c r="M120" s="112">
        <v>5.8519179304192682E-2</v>
      </c>
      <c r="N120" s="112">
        <v>0.2058460187493768</v>
      </c>
      <c r="O120" s="112">
        <v>0.15538547361703409</v>
      </c>
      <c r="P120" s="112">
        <v>1.3203467153967681E-2</v>
      </c>
      <c r="Q120" s="112">
        <v>0.53577108416771702</v>
      </c>
      <c r="R120" s="112">
        <v>0.99317164320673823</v>
      </c>
      <c r="S120" s="112">
        <v>0.28564697423748497</v>
      </c>
      <c r="T120" s="112">
        <v>0.2436528834190432</v>
      </c>
      <c r="U120" s="112">
        <v>0.25455503303954791</v>
      </c>
      <c r="V120" s="112">
        <v>0.36367792123879822</v>
      </c>
      <c r="W120" s="112">
        <v>1.044822890820909</v>
      </c>
    </row>
    <row r="121" spans="1:23">
      <c r="A121" s="112" t="s">
        <v>609</v>
      </c>
      <c r="B121" s="112">
        <v>0.44</v>
      </c>
      <c r="C121" s="112">
        <v>1.169</v>
      </c>
      <c r="D121" s="112">
        <v>16.016949</v>
      </c>
      <c r="E121" s="112">
        <v>3.9389998000000002E-2</v>
      </c>
      <c r="F121" s="112">
        <v>2.4530000999999999E-2</v>
      </c>
      <c r="G121" s="112">
        <v>0.28811002000000002</v>
      </c>
      <c r="H121" s="112">
        <v>0.15303998999999999</v>
      </c>
      <c r="I121" s="112">
        <v>85.909090000000006</v>
      </c>
      <c r="J121" s="112">
        <v>1.3770994000000001</v>
      </c>
      <c r="K121" s="112">
        <v>12.138999999999999</v>
      </c>
      <c r="L121" s="112">
        <v>0.78961646526231244</v>
      </c>
      <c r="M121" s="112">
        <v>8.8076122509663984E-2</v>
      </c>
      <c r="N121" s="112">
        <v>0.4180912423627588</v>
      </c>
      <c r="O121" s="112">
        <v>8.7539139848179012E-3</v>
      </c>
      <c r="P121" s="112">
        <v>2.901724794648906E-2</v>
      </c>
      <c r="Q121" s="112">
        <v>0.53323814118010282</v>
      </c>
      <c r="R121" s="112">
        <v>0.99487786285427016</v>
      </c>
      <c r="S121" s="112">
        <v>0.31361069156605959</v>
      </c>
      <c r="T121" s="112">
        <v>0.25356873768628818</v>
      </c>
      <c r="U121" s="112">
        <v>0.27651274581844071</v>
      </c>
      <c r="V121" s="112">
        <v>0.34269492455332512</v>
      </c>
      <c r="W121" s="112">
        <v>1.0679871464217361</v>
      </c>
    </row>
    <row r="122" spans="1:23">
      <c r="A122" s="112" t="s">
        <v>610</v>
      </c>
      <c r="B122" s="112">
        <v>14.98</v>
      </c>
      <c r="C122" s="112">
        <v>1.1990000000000001</v>
      </c>
      <c r="D122" s="112">
        <v>18.356110000000001</v>
      </c>
      <c r="E122" s="112">
        <v>0.12917000000000001</v>
      </c>
      <c r="F122" s="112">
        <v>6.5809994999999996E-2</v>
      </c>
      <c r="G122" s="112">
        <v>0.37063000000000001</v>
      </c>
      <c r="H122" s="112">
        <v>0.110869996</v>
      </c>
      <c r="I122" s="112">
        <v>60.080109999999998</v>
      </c>
      <c r="J122" s="112">
        <v>8.9686990000000009</v>
      </c>
      <c r="K122" s="112">
        <v>107.31100000000001</v>
      </c>
      <c r="L122" s="112">
        <v>0.81482968858384131</v>
      </c>
      <c r="M122" s="112">
        <v>0.17454653583110319</v>
      </c>
      <c r="N122" s="112">
        <v>0.48561821254871862</v>
      </c>
      <c r="O122" s="112">
        <v>7.8888395150159218E-2</v>
      </c>
      <c r="P122" s="112">
        <v>0.23321867576057301</v>
      </c>
      <c r="Q122" s="112">
        <v>0.53472568388964015</v>
      </c>
      <c r="R122" s="112">
        <v>0.99454453905350881</v>
      </c>
      <c r="S122" s="112">
        <v>0.34851700798468188</v>
      </c>
      <c r="T122" s="112">
        <v>0.35408365251634599</v>
      </c>
      <c r="U122" s="112">
        <v>0.33461845586783501</v>
      </c>
      <c r="V122" s="112">
        <v>0.34454483437239419</v>
      </c>
      <c r="W122" s="112">
        <v>1.08325230055621</v>
      </c>
    </row>
    <row r="123" spans="1:23">
      <c r="A123" s="112" t="s">
        <v>611</v>
      </c>
      <c r="B123" s="112">
        <v>10.57</v>
      </c>
      <c r="C123" s="112">
        <v>0.82399999999999995</v>
      </c>
      <c r="D123" s="112">
        <v>26.214285</v>
      </c>
      <c r="E123" s="112">
        <v>0.108660005</v>
      </c>
      <c r="F123" s="112">
        <v>4.8800003000000002E-2</v>
      </c>
      <c r="G123" s="112">
        <v>0.35108002999999999</v>
      </c>
      <c r="H123" s="112">
        <v>0.12282999999999999</v>
      </c>
      <c r="I123" s="112">
        <v>17.360455000000002</v>
      </c>
      <c r="J123" s="112">
        <v>2.9403280999999999</v>
      </c>
      <c r="K123" s="112">
        <v>70.165000000000006</v>
      </c>
      <c r="L123" s="112">
        <v>0.80906979692936754</v>
      </c>
      <c r="M123" s="112">
        <v>0.14831995242343141</v>
      </c>
      <c r="N123" s="112">
        <v>0.46962026585354971</v>
      </c>
      <c r="O123" s="112">
        <v>5.1514635668717543E-2</v>
      </c>
      <c r="P123" s="112">
        <v>7.1065505146454433E-2</v>
      </c>
      <c r="Q123" s="112">
        <v>0.53972293330150978</v>
      </c>
      <c r="R123" s="112">
        <v>0.99463907437619348</v>
      </c>
      <c r="S123" s="112">
        <v>0.34810242502085831</v>
      </c>
      <c r="T123" s="112">
        <v>0.2829788459201058</v>
      </c>
      <c r="U123" s="112">
        <v>0.31859985110401062</v>
      </c>
      <c r="V123" s="112">
        <v>0.35633229684192869</v>
      </c>
      <c r="W123" s="112">
        <v>1.079775808321038</v>
      </c>
    </row>
    <row r="124" spans="1:23">
      <c r="A124" s="112" t="s">
        <v>612</v>
      </c>
      <c r="B124" s="112">
        <v>2.79</v>
      </c>
      <c r="C124" s="112">
        <v>0.85399999999999998</v>
      </c>
      <c r="D124" s="112">
        <v>18.711656999999999</v>
      </c>
      <c r="E124" s="112">
        <v>5.9070002000000003E-2</v>
      </c>
      <c r="F124" s="112">
        <v>1.4489999999999999E-2</v>
      </c>
      <c r="G124" s="112">
        <v>0.12919</v>
      </c>
      <c r="H124" s="112">
        <v>1.24699995E-2</v>
      </c>
      <c r="I124" s="112">
        <v>32.795699999999997</v>
      </c>
      <c r="J124" s="112">
        <v>2.1588845000000001</v>
      </c>
      <c r="K124" s="112">
        <v>144.39099999999999</v>
      </c>
      <c r="L124" s="112">
        <v>0.79514326772128963</v>
      </c>
      <c r="M124" s="112">
        <v>0.10205173951828719</v>
      </c>
      <c r="N124" s="112">
        <v>0.28804531345569723</v>
      </c>
      <c r="O124" s="112">
        <v>0.1062135176821104</v>
      </c>
      <c r="P124" s="112">
        <v>5.0045969438040898E-2</v>
      </c>
      <c r="Q124" s="112">
        <v>0.53495178690168066</v>
      </c>
      <c r="R124" s="112">
        <v>0.99376675708777551</v>
      </c>
      <c r="S124" s="112">
        <v>0.31206944332900238</v>
      </c>
      <c r="T124" s="112">
        <v>0.2653132319443679</v>
      </c>
      <c r="U124" s="112">
        <v>0.2864365047602721</v>
      </c>
      <c r="V124" s="112">
        <v>0.35429911670794262</v>
      </c>
      <c r="W124" s="112">
        <v>1.070724184825802</v>
      </c>
    </row>
    <row r="125" spans="1:23">
      <c r="A125" s="112" t="s">
        <v>613</v>
      </c>
      <c r="B125" s="112">
        <v>-0.56000000000000005</v>
      </c>
      <c r="C125" s="112">
        <v>0.84399999999999997</v>
      </c>
      <c r="D125" s="112">
        <v>20.15625</v>
      </c>
      <c r="E125" s="112">
        <v>-2.4E-2</v>
      </c>
      <c r="F125" s="112">
        <v>-1.6160000000000001E-2</v>
      </c>
      <c r="G125" s="112">
        <v>0.11096</v>
      </c>
      <c r="H125" s="112">
        <v>-0.1008</v>
      </c>
      <c r="I125" s="112">
        <v>0</v>
      </c>
      <c r="J125" s="112">
        <v>1.1359134</v>
      </c>
      <c r="K125" s="112">
        <v>10.625</v>
      </c>
      <c r="L125" s="112">
        <v>0.77181443652182213</v>
      </c>
      <c r="M125" s="112">
        <v>8.212905144216473E-2</v>
      </c>
      <c r="N125" s="112">
        <v>0.27312751213667058</v>
      </c>
      <c r="O125" s="112">
        <v>7.6382118404442756E-3</v>
      </c>
      <c r="P125" s="112">
        <v>2.2529744895252311E-2</v>
      </c>
      <c r="Q125" s="112">
        <v>0.53587044696201802</v>
      </c>
      <c r="R125" s="112">
        <v>0.99287143832757896</v>
      </c>
      <c r="S125" s="112">
        <v>0.28409363786924141</v>
      </c>
      <c r="T125" s="112">
        <v>0.25106656368111141</v>
      </c>
      <c r="U125" s="112">
        <v>0.27154051372278287</v>
      </c>
      <c r="V125" s="112">
        <v>0.33319139582239787</v>
      </c>
      <c r="W125" s="112">
        <v>1.055893572485805</v>
      </c>
    </row>
    <row r="126" spans="1:23">
      <c r="A126" s="112" t="s">
        <v>614</v>
      </c>
      <c r="B126" s="112">
        <v>0.1</v>
      </c>
      <c r="C126" s="112">
        <v>1.1299999999999999</v>
      </c>
      <c r="D126" s="112">
        <v>15.031644999999999</v>
      </c>
      <c r="E126" s="112">
        <v>1.035E-2</v>
      </c>
      <c r="F126" s="112">
        <v>4.7000000000000002E-3</v>
      </c>
      <c r="G126" s="112">
        <v>0.15562001</v>
      </c>
      <c r="H126" s="112">
        <v>-1.729E-2</v>
      </c>
      <c r="I126" s="112">
        <v>237.5</v>
      </c>
      <c r="J126" s="112">
        <v>1.3641585000000001</v>
      </c>
      <c r="K126" s="112">
        <v>13.217000000000001</v>
      </c>
      <c r="L126" s="112">
        <v>0.78146106385309033</v>
      </c>
      <c r="M126" s="112">
        <v>8.605411834671424E-2</v>
      </c>
      <c r="N126" s="112">
        <v>0.30967326946446772</v>
      </c>
      <c r="O126" s="112">
        <v>9.5483174931631932E-3</v>
      </c>
      <c r="P126" s="112">
        <v>2.8669159217310131E-2</v>
      </c>
      <c r="Q126" s="112">
        <v>0.53261155678429672</v>
      </c>
      <c r="R126" s="112">
        <v>0.99353152546445589</v>
      </c>
      <c r="S126" s="112">
        <v>0.29352786486385152</v>
      </c>
      <c r="T126" s="112">
        <v>0.25286204839003418</v>
      </c>
      <c r="U126" s="112">
        <v>0.27420901188965929</v>
      </c>
      <c r="V126" s="112">
        <v>0.33399904347563197</v>
      </c>
      <c r="W126" s="112">
        <v>1.062196223497258</v>
      </c>
    </row>
    <row r="127" spans="1:23">
      <c r="A127" s="112" t="s">
        <v>615</v>
      </c>
      <c r="B127" s="112">
        <v>-2.61</v>
      </c>
      <c r="C127" s="112">
        <v>0.90500000000000003</v>
      </c>
      <c r="D127" s="112">
        <v>3.574468</v>
      </c>
      <c r="E127" s="112">
        <v>-1.0420100000000001</v>
      </c>
      <c r="F127" s="112">
        <v>-0.16788</v>
      </c>
      <c r="G127" s="112">
        <v>6.5700000000000003E-3</v>
      </c>
      <c r="H127" s="112">
        <v>-0.59784999999999999</v>
      </c>
      <c r="I127" s="112">
        <v>0</v>
      </c>
      <c r="J127" s="112">
        <v>2.6966290000000002</v>
      </c>
      <c r="K127" s="112">
        <v>2.306</v>
      </c>
      <c r="L127" s="112">
        <v>0.48592322576477948</v>
      </c>
      <c r="M127" s="112">
        <v>6.993755575379125E-2</v>
      </c>
      <c r="N127" s="112">
        <v>0.1877040738649654</v>
      </c>
      <c r="O127" s="112">
        <v>1.507745434206367E-3</v>
      </c>
      <c r="P127" s="112">
        <v>6.4510403876755329E-2</v>
      </c>
      <c r="Q127" s="112">
        <v>0.52532559394624134</v>
      </c>
      <c r="R127" s="112">
        <v>0.98894261170340569</v>
      </c>
      <c r="S127" s="112">
        <v>0.18135674672803309</v>
      </c>
      <c r="T127" s="112">
        <v>0.2627977853841531</v>
      </c>
      <c r="U127" s="112">
        <v>0.23111798566905159</v>
      </c>
      <c r="V127" s="112">
        <v>0.31456227401621117</v>
      </c>
      <c r="W127" s="112">
        <v>0.87827964658652125</v>
      </c>
    </row>
    <row r="128" spans="1:23">
      <c r="A128" s="112" t="s">
        <v>616</v>
      </c>
      <c r="B128" s="112">
        <v>3.05</v>
      </c>
      <c r="C128" s="112">
        <v>0.98399999999999999</v>
      </c>
      <c r="D128" s="112">
        <v>9.6084340000000008</v>
      </c>
      <c r="E128" s="112">
        <v>7.0059999999999997E-2</v>
      </c>
      <c r="F128" s="112">
        <v>3.6609999999999997E-2</v>
      </c>
      <c r="G128" s="112">
        <v>0.34077000000000002</v>
      </c>
      <c r="H128" s="112">
        <v>0.104399994</v>
      </c>
      <c r="I128" s="112">
        <v>15.688523999999999</v>
      </c>
      <c r="J128" s="112">
        <v>1.2284980000000001</v>
      </c>
      <c r="K128" s="112">
        <v>37.472999999999999</v>
      </c>
      <c r="L128" s="112">
        <v>0.79822962623882632</v>
      </c>
      <c r="M128" s="112">
        <v>0.103597977995837</v>
      </c>
      <c r="N128" s="112">
        <v>0.46118345953795981</v>
      </c>
      <c r="O128" s="112">
        <v>2.7423133354409341E-2</v>
      </c>
      <c r="P128" s="112">
        <v>2.502011695249251E-2</v>
      </c>
      <c r="Q128" s="112">
        <v>0.5291627740859991</v>
      </c>
      <c r="R128" s="112">
        <v>0.99449339829077654</v>
      </c>
      <c r="S128" s="112">
        <v>0.33096877894568472</v>
      </c>
      <c r="T128" s="112">
        <v>0.25232693815470258</v>
      </c>
      <c r="U128" s="112">
        <v>0.28624929839696689</v>
      </c>
      <c r="V128" s="112">
        <v>0.34853997498501582</v>
      </c>
      <c r="W128" s="112">
        <v>1.0730431329266761</v>
      </c>
    </row>
    <row r="129" spans="1:23">
      <c r="A129" s="112" t="s">
        <v>617</v>
      </c>
      <c r="B129" s="112">
        <v>-3.13</v>
      </c>
      <c r="C129" s="112">
        <v>1.113</v>
      </c>
      <c r="D129" s="112">
        <v>44.629629999999999</v>
      </c>
      <c r="E129" s="112">
        <v>-9.1300000000000006E-2</v>
      </c>
      <c r="F129" s="112">
        <v>-7.3400004999999999E-3</v>
      </c>
      <c r="G129" s="112">
        <v>0.11783</v>
      </c>
      <c r="H129" s="112">
        <v>-4.2079999999999999E-2</v>
      </c>
      <c r="I129" s="112">
        <v>0</v>
      </c>
      <c r="J129" s="112">
        <v>1.4223882999999999</v>
      </c>
      <c r="K129" s="112">
        <v>36.417000000000002</v>
      </c>
      <c r="L129" s="112">
        <v>0.75291434862096751</v>
      </c>
      <c r="M129" s="112">
        <v>6.6845078798691643E-2</v>
      </c>
      <c r="N129" s="112">
        <v>0.27874930561235428</v>
      </c>
      <c r="O129" s="112">
        <v>2.66449421625609E-2</v>
      </c>
      <c r="P129" s="112">
        <v>3.0235444180669969E-2</v>
      </c>
      <c r="Q129" s="112">
        <v>0.55143380407883746</v>
      </c>
      <c r="R129" s="112">
        <v>0.99333557815128171</v>
      </c>
      <c r="S129" s="112">
        <v>0.27737442852283078</v>
      </c>
      <c r="T129" s="112">
        <v>0.25885560156435788</v>
      </c>
      <c r="U129" s="112">
        <v>0.26384579908894562</v>
      </c>
      <c r="V129" s="112">
        <v>0.34640093694343388</v>
      </c>
      <c r="W129" s="112">
        <v>1.044576395833549</v>
      </c>
    </row>
    <row r="130" spans="1:23">
      <c r="A130" s="112" t="s">
        <v>618</v>
      </c>
      <c r="B130" s="112">
        <v>1.24</v>
      </c>
      <c r="C130" s="112">
        <v>0.82499999999999996</v>
      </c>
      <c r="D130" s="112">
        <v>11.161616</v>
      </c>
      <c r="E130" s="112">
        <v>5.6090000000000001E-2</v>
      </c>
      <c r="F130" s="112">
        <v>1.7090000000000001E-2</v>
      </c>
      <c r="G130" s="112">
        <v>0.18462998999999999</v>
      </c>
      <c r="H130" s="112">
        <v>2.112E-2</v>
      </c>
      <c r="I130" s="112">
        <v>26.733871000000001</v>
      </c>
      <c r="J130" s="112">
        <v>1.9315931</v>
      </c>
      <c r="K130" s="112">
        <v>55.051000000000002</v>
      </c>
      <c r="L130" s="112">
        <v>0.79430638362404271</v>
      </c>
      <c r="M130" s="112">
        <v>9.2833779363663382E-2</v>
      </c>
      <c r="N130" s="112">
        <v>0.33341244214186411</v>
      </c>
      <c r="O130" s="112">
        <v>4.0376774235386631E-2</v>
      </c>
      <c r="P130" s="112">
        <v>4.3932208062920163E-2</v>
      </c>
      <c r="Q130" s="112">
        <v>0.53015048915165075</v>
      </c>
      <c r="R130" s="112">
        <v>0.99383512918769201</v>
      </c>
      <c r="S130" s="112">
        <v>0.30639427230621918</v>
      </c>
      <c r="T130" s="112">
        <v>0.25931779109723258</v>
      </c>
      <c r="U130" s="112">
        <v>0.27923686716796231</v>
      </c>
      <c r="V130" s="112">
        <v>0.34015723758458488</v>
      </c>
      <c r="W130" s="112">
        <v>1.0702511282456011</v>
      </c>
    </row>
    <row r="131" spans="1:23">
      <c r="A131" s="112" t="s">
        <v>619</v>
      </c>
      <c r="B131" s="112">
        <v>-1.27</v>
      </c>
      <c r="C131" s="112">
        <v>0.89700000000000002</v>
      </c>
      <c r="D131" s="112">
        <v>19.852941999999999</v>
      </c>
      <c r="E131" s="112">
        <v>-7.0690000000000003E-2</v>
      </c>
      <c r="F131" s="112">
        <v>6.1599999999999997E-3</v>
      </c>
      <c r="G131" s="112">
        <v>0.31341999999999998</v>
      </c>
      <c r="H131" s="112">
        <v>0.13661000000000001</v>
      </c>
      <c r="I131" s="112">
        <v>0</v>
      </c>
      <c r="J131" s="112">
        <v>1.3078860999999999</v>
      </c>
      <c r="K131" s="112">
        <v>16.248000000000001</v>
      </c>
      <c r="L131" s="112">
        <v>0.75870232501972845</v>
      </c>
      <c r="M131" s="112">
        <v>7.7906630984240249E-2</v>
      </c>
      <c r="N131" s="112">
        <v>0.43880266600667189</v>
      </c>
      <c r="O131" s="112">
        <v>1.178193255234183E-2</v>
      </c>
      <c r="P131" s="112">
        <v>2.715552506482858E-2</v>
      </c>
      <c r="Q131" s="112">
        <v>0.53567756429847135</v>
      </c>
      <c r="R131" s="112">
        <v>0.99474799547242343</v>
      </c>
      <c r="S131" s="112">
        <v>0.30585733470624271</v>
      </c>
      <c r="T131" s="112">
        <v>0.2523631196687583</v>
      </c>
      <c r="U131" s="112">
        <v>0.26742817222482168</v>
      </c>
      <c r="V131" s="112">
        <v>0.34665587825401067</v>
      </c>
      <c r="W131" s="112">
        <v>1.048954389445315</v>
      </c>
    </row>
    <row r="132" spans="1:23">
      <c r="A132" s="112" t="s">
        <v>620</v>
      </c>
      <c r="B132" s="112">
        <v>19.73</v>
      </c>
      <c r="C132" s="112">
        <v>0.91300000000000003</v>
      </c>
      <c r="D132" s="112">
        <v>15.233522000000001</v>
      </c>
      <c r="E132" s="112">
        <v>0.25988</v>
      </c>
      <c r="F132" s="112">
        <v>0.13204001000000001</v>
      </c>
      <c r="G132" s="112">
        <v>0.55284999999999995</v>
      </c>
      <c r="H132" s="112">
        <v>0.24364</v>
      </c>
      <c r="I132" s="112">
        <v>17.688798999999999</v>
      </c>
      <c r="J132" s="112">
        <v>4.5570282999999998</v>
      </c>
      <c r="K132" s="112">
        <v>92.694999999999993</v>
      </c>
      <c r="L132" s="112">
        <v>0.85153742245487707</v>
      </c>
      <c r="M132" s="112">
        <v>0.20279512340172459</v>
      </c>
      <c r="N132" s="112">
        <v>0.63473076089501723</v>
      </c>
      <c r="O132" s="112">
        <v>6.8117521608438647E-2</v>
      </c>
      <c r="P132" s="112">
        <v>0.1145520569381631</v>
      </c>
      <c r="Q132" s="112">
        <v>0.5327399364296368</v>
      </c>
      <c r="R132" s="112">
        <v>0.99559399147601513</v>
      </c>
      <c r="S132" s="112">
        <v>0.40116934527026998</v>
      </c>
      <c r="T132" s="112">
        <v>0.3064087714915455</v>
      </c>
      <c r="U132" s="112">
        <v>0.35594318731769942</v>
      </c>
      <c r="V132" s="112">
        <v>0.3647604979783256</v>
      </c>
      <c r="W132" s="112">
        <v>1.1063773016474561</v>
      </c>
    </row>
    <row r="133" spans="1:23">
      <c r="A133" s="112" t="s">
        <v>621</v>
      </c>
      <c r="B133" s="112">
        <v>5.56</v>
      </c>
      <c r="C133" s="112">
        <v>0.90400000000000003</v>
      </c>
      <c r="D133" s="112">
        <v>19.147583000000001</v>
      </c>
      <c r="E133" s="112">
        <v>0.21834000000000001</v>
      </c>
      <c r="F133" s="112">
        <v>8.6080000000000004E-2</v>
      </c>
      <c r="G133" s="112">
        <v>0.21375</v>
      </c>
      <c r="H133" s="112">
        <v>6.5049999999999997E-2</v>
      </c>
      <c r="I133" s="112">
        <v>27.068345999999998</v>
      </c>
      <c r="J133" s="112">
        <v>5.8498855000000001</v>
      </c>
      <c r="K133" s="112">
        <v>87.981999999999999</v>
      </c>
      <c r="L133" s="112">
        <v>0.83987160296897068</v>
      </c>
      <c r="M133" s="112">
        <v>0.11852512637526021</v>
      </c>
      <c r="N133" s="112">
        <v>0.35724165352903181</v>
      </c>
      <c r="O133" s="112">
        <v>6.4644401260728679E-2</v>
      </c>
      <c r="P133" s="112">
        <v>0.14932776958240199</v>
      </c>
      <c r="Q133" s="112">
        <v>0.5352290053330746</v>
      </c>
      <c r="R133" s="112">
        <v>0.99418236458372844</v>
      </c>
      <c r="S133" s="112">
        <v>0.32418907920843543</v>
      </c>
      <c r="T133" s="112">
        <v>0.31033827428779792</v>
      </c>
      <c r="U133" s="112">
        <v>0.30168471440942513</v>
      </c>
      <c r="V133" s="112">
        <v>0.33993510604250271</v>
      </c>
      <c r="W133" s="112">
        <v>1.098395478478305</v>
      </c>
    </row>
    <row r="134" spans="1:23">
      <c r="A134" s="112" t="s">
        <v>622</v>
      </c>
      <c r="B134" s="112">
        <v>7.64</v>
      </c>
      <c r="C134" s="112">
        <v>1.119</v>
      </c>
      <c r="D134" s="112">
        <v>19.763514000000001</v>
      </c>
      <c r="E134" s="112">
        <v>8.3540000000000003E-2</v>
      </c>
      <c r="F134" s="112">
        <v>5.2440000000000001E-2</v>
      </c>
      <c r="G134" s="112">
        <v>0.18759000000000001</v>
      </c>
      <c r="H134" s="112">
        <v>0.121300004</v>
      </c>
      <c r="I134" s="112">
        <v>30.628273</v>
      </c>
      <c r="J134" s="112">
        <v>3.409538</v>
      </c>
      <c r="K134" s="112">
        <v>91.179000000000002</v>
      </c>
      <c r="L134" s="112">
        <v>0.80201526048702121</v>
      </c>
      <c r="M134" s="112">
        <v>0.13089503419565859</v>
      </c>
      <c r="N134" s="112">
        <v>0.33583464955175613</v>
      </c>
      <c r="O134" s="112">
        <v>6.7000345617110782E-2</v>
      </c>
      <c r="P134" s="112">
        <v>8.3686472606922635E-2</v>
      </c>
      <c r="Q134" s="112">
        <v>0.53562069434833603</v>
      </c>
      <c r="R134" s="112">
        <v>0.99462698084632795</v>
      </c>
      <c r="S134" s="112">
        <v>0.32071212915058622</v>
      </c>
      <c r="T134" s="112">
        <v>0.28413995214358351</v>
      </c>
      <c r="U134" s="112">
        <v>0.30570195990580079</v>
      </c>
      <c r="V134" s="112">
        <v>0.34575239514735201</v>
      </c>
      <c r="W134" s="112">
        <v>1.075442870091267</v>
      </c>
    </row>
    <row r="135" spans="1:23">
      <c r="A135" s="112" t="s">
        <v>623</v>
      </c>
      <c r="B135" s="112">
        <v>7.68</v>
      </c>
      <c r="C135" s="112">
        <v>1.1200000000000001</v>
      </c>
      <c r="D135" s="112">
        <v>19.666374000000001</v>
      </c>
      <c r="E135" s="112">
        <v>8.7779999999999997E-2</v>
      </c>
      <c r="F135" s="112">
        <v>2.4549998E-2</v>
      </c>
      <c r="G135" s="112">
        <v>0.21681998999999999</v>
      </c>
      <c r="H135" s="112">
        <v>3.381E-2</v>
      </c>
      <c r="I135" s="112">
        <v>29.166668000000001</v>
      </c>
      <c r="J135" s="112">
        <v>2.5225794000000001</v>
      </c>
      <c r="K135" s="112">
        <v>186.12799999999999</v>
      </c>
      <c r="L135" s="112">
        <v>0.80320599410811522</v>
      </c>
      <c r="M135" s="112">
        <v>0.13113291703835861</v>
      </c>
      <c r="N135" s="112">
        <v>0.35975385873316768</v>
      </c>
      <c r="O135" s="112">
        <v>0.13697049284705229</v>
      </c>
      <c r="P135" s="112">
        <v>5.9828758544660861E-2</v>
      </c>
      <c r="Q135" s="112">
        <v>0.53555892010586004</v>
      </c>
      <c r="R135" s="112">
        <v>0.99393543460940159</v>
      </c>
      <c r="S135" s="112">
        <v>0.33849738633250442</v>
      </c>
      <c r="T135" s="112">
        <v>0.2739220529143947</v>
      </c>
      <c r="U135" s="112">
        <v>0.30596220479989772</v>
      </c>
      <c r="V135" s="112">
        <v>0.36657361595121091</v>
      </c>
      <c r="W135" s="112">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4B5B0-0582-4C37-B132-127E8E03D503}">
  <sheetPr codeName="工作表154"/>
  <dimension ref="A1:F64"/>
  <sheetViews>
    <sheetView workbookViewId="0"/>
  </sheetViews>
  <sheetFormatPr defaultRowHeight="17"/>
  <sheetData>
    <row r="1" spans="1:6">
      <c r="A1" t="s">
        <v>731</v>
      </c>
      <c r="B1" t="s">
        <v>732</v>
      </c>
      <c r="C1" t="s">
        <v>733</v>
      </c>
      <c r="D1" t="s">
        <v>734</v>
      </c>
      <c r="E1" t="s">
        <v>735</v>
      </c>
      <c r="F1" t="s">
        <v>736</v>
      </c>
    </row>
    <row r="2" spans="1:6">
      <c r="A2" t="s">
        <v>705</v>
      </c>
      <c r="B2" s="105">
        <v>2480</v>
      </c>
      <c r="C2" s="105">
        <v>2510</v>
      </c>
      <c r="D2" s="105">
        <v>2445</v>
      </c>
      <c r="E2" s="105">
        <v>2500</v>
      </c>
      <c r="F2" s="104">
        <v>4520</v>
      </c>
    </row>
    <row r="3" spans="1:6">
      <c r="A3" t="s">
        <v>704</v>
      </c>
      <c r="B3" s="105">
        <v>2540</v>
      </c>
      <c r="C3" s="105">
        <v>2555</v>
      </c>
      <c r="D3" s="105">
        <v>2420</v>
      </c>
      <c r="E3" s="105">
        <v>2445</v>
      </c>
      <c r="F3" s="104">
        <v>2659</v>
      </c>
    </row>
    <row r="4" spans="1:6">
      <c r="A4" t="s">
        <v>703</v>
      </c>
      <c r="B4" s="105">
        <v>2460</v>
      </c>
      <c r="C4" s="105">
        <v>2575</v>
      </c>
      <c r="D4" s="105">
        <v>2435</v>
      </c>
      <c r="E4" s="105">
        <v>2560</v>
      </c>
      <c r="F4" s="104">
        <v>3109</v>
      </c>
    </row>
    <row r="5" spans="1:6">
      <c r="A5" t="s">
        <v>702</v>
      </c>
      <c r="B5" s="105">
        <v>2520</v>
      </c>
      <c r="C5" s="105">
        <v>2590</v>
      </c>
      <c r="D5" s="105">
        <v>2495</v>
      </c>
      <c r="E5" s="105">
        <v>2560</v>
      </c>
      <c r="F5" s="104">
        <v>2336</v>
      </c>
    </row>
    <row r="6" spans="1:6">
      <c r="A6" t="s">
        <v>701</v>
      </c>
      <c r="B6" s="105">
        <v>2575</v>
      </c>
      <c r="C6" s="105">
        <v>2585</v>
      </c>
      <c r="D6" s="105">
        <v>2440</v>
      </c>
      <c r="E6" s="105">
        <v>2510</v>
      </c>
      <c r="F6" s="104">
        <v>2519</v>
      </c>
    </row>
    <row r="7" spans="1:6">
      <c r="A7" t="s">
        <v>700</v>
      </c>
      <c r="B7" s="105">
        <v>2535</v>
      </c>
      <c r="C7" s="105">
        <v>2575</v>
      </c>
      <c r="D7" s="105">
        <v>2430</v>
      </c>
      <c r="E7" s="105">
        <v>2445</v>
      </c>
      <c r="F7" s="104">
        <v>2857</v>
      </c>
    </row>
    <row r="8" spans="1:6">
      <c r="A8" t="s">
        <v>699</v>
      </c>
      <c r="B8" s="105">
        <v>2490</v>
      </c>
      <c r="C8" s="105">
        <v>2530</v>
      </c>
      <c r="D8" s="105">
        <v>2390</v>
      </c>
      <c r="E8" s="105">
        <v>2430</v>
      </c>
      <c r="F8" s="104">
        <v>2841</v>
      </c>
    </row>
    <row r="9" spans="1:6">
      <c r="A9" t="s">
        <v>698</v>
      </c>
      <c r="B9" s="105">
        <v>2465</v>
      </c>
      <c r="C9" s="105">
        <v>2510</v>
      </c>
      <c r="D9" s="105">
        <v>2405</v>
      </c>
      <c r="E9" s="105">
        <v>2435</v>
      </c>
      <c r="F9" s="104">
        <v>1929</v>
      </c>
    </row>
    <row r="10" spans="1:6">
      <c r="A10" t="s">
        <v>697</v>
      </c>
      <c r="B10" s="105">
        <v>2475</v>
      </c>
      <c r="C10" s="105">
        <v>2490</v>
      </c>
      <c r="D10" s="105">
        <v>2280</v>
      </c>
      <c r="E10" s="105">
        <v>2330</v>
      </c>
      <c r="F10" s="104">
        <v>3454</v>
      </c>
    </row>
    <row r="11" spans="1:6">
      <c r="A11" t="s">
        <v>696</v>
      </c>
      <c r="B11" s="105">
        <v>2325</v>
      </c>
      <c r="C11" s="105">
        <v>2340</v>
      </c>
      <c r="D11" s="105">
        <v>2230</v>
      </c>
      <c r="E11" s="105">
        <v>2260</v>
      </c>
      <c r="F11" s="104">
        <v>3103</v>
      </c>
    </row>
    <row r="12" spans="1:6">
      <c r="A12" t="s">
        <v>695</v>
      </c>
      <c r="B12" s="105">
        <v>2240</v>
      </c>
      <c r="C12" s="105">
        <v>2295</v>
      </c>
      <c r="D12" s="105">
        <v>2190</v>
      </c>
      <c r="E12" s="105">
        <v>2200</v>
      </c>
      <c r="F12" s="104">
        <v>3294</v>
      </c>
    </row>
    <row r="13" spans="1:6">
      <c r="A13" t="s">
        <v>694</v>
      </c>
      <c r="B13" s="105">
        <v>2215</v>
      </c>
      <c r="C13" s="105">
        <v>2260</v>
      </c>
      <c r="D13" s="105">
        <v>2180</v>
      </c>
      <c r="E13" s="105">
        <v>2195</v>
      </c>
      <c r="F13" s="104">
        <v>2116</v>
      </c>
    </row>
    <row r="14" spans="1:6">
      <c r="A14" t="s">
        <v>693</v>
      </c>
      <c r="B14" s="105">
        <v>2230</v>
      </c>
      <c r="C14" s="105">
        <v>2280</v>
      </c>
      <c r="D14" s="105">
        <v>2155</v>
      </c>
      <c r="E14" s="105">
        <v>2175</v>
      </c>
      <c r="F14" s="104">
        <v>3678</v>
      </c>
    </row>
    <row r="15" spans="1:6">
      <c r="A15" t="s">
        <v>692</v>
      </c>
      <c r="B15" s="105">
        <v>2215</v>
      </c>
      <c r="C15" s="105">
        <v>2285</v>
      </c>
      <c r="D15" s="105">
        <v>2190</v>
      </c>
      <c r="E15" s="105">
        <v>2195</v>
      </c>
      <c r="F15" s="104">
        <v>2466</v>
      </c>
    </row>
    <row r="16" spans="1:6">
      <c r="A16" t="s">
        <v>691</v>
      </c>
      <c r="B16" s="105">
        <v>2245</v>
      </c>
      <c r="C16" s="105">
        <v>2265</v>
      </c>
      <c r="D16" s="105">
        <v>2195</v>
      </c>
      <c r="E16" s="105">
        <v>2225</v>
      </c>
      <c r="F16" s="104">
        <v>1901</v>
      </c>
    </row>
    <row r="17" spans="1:6">
      <c r="A17" t="s">
        <v>690</v>
      </c>
      <c r="B17" s="105">
        <v>2270</v>
      </c>
      <c r="C17" s="105">
        <v>2335</v>
      </c>
      <c r="D17" s="105">
        <v>2250</v>
      </c>
      <c r="E17" s="105">
        <v>2295</v>
      </c>
      <c r="F17" s="104">
        <v>2373</v>
      </c>
    </row>
    <row r="18" spans="1:6">
      <c r="A18" t="s">
        <v>689</v>
      </c>
      <c r="B18" s="105">
        <v>2340</v>
      </c>
      <c r="C18" s="105">
        <v>2340</v>
      </c>
      <c r="D18" s="105">
        <v>2265</v>
      </c>
      <c r="E18" s="105">
        <v>2265</v>
      </c>
      <c r="F18" s="104">
        <v>1160</v>
      </c>
    </row>
    <row r="19" spans="1:6">
      <c r="A19" t="s">
        <v>688</v>
      </c>
      <c r="B19" s="105">
        <v>2290</v>
      </c>
      <c r="C19" s="105">
        <v>2310</v>
      </c>
      <c r="D19" s="105">
        <v>2195</v>
      </c>
      <c r="E19" s="105">
        <v>2225</v>
      </c>
      <c r="F19" s="104">
        <v>1788</v>
      </c>
    </row>
    <row r="20" spans="1:6">
      <c r="A20" t="s">
        <v>687</v>
      </c>
      <c r="B20" s="105">
        <v>2230</v>
      </c>
      <c r="C20" s="105">
        <v>2260</v>
      </c>
      <c r="D20" s="105">
        <v>2165</v>
      </c>
      <c r="E20" s="105">
        <v>2185</v>
      </c>
      <c r="F20" s="104">
        <v>1889</v>
      </c>
    </row>
    <row r="21" spans="1:6">
      <c r="A21" t="s">
        <v>686</v>
      </c>
      <c r="B21" s="105">
        <v>2210</v>
      </c>
      <c r="C21" s="105">
        <v>2220</v>
      </c>
      <c r="D21" s="105">
        <v>2100</v>
      </c>
      <c r="E21" s="105">
        <v>2190</v>
      </c>
      <c r="F21" s="104">
        <v>2769</v>
      </c>
    </row>
    <row r="22" spans="1:6">
      <c r="A22" t="s">
        <v>685</v>
      </c>
      <c r="B22" s="105">
        <v>2210</v>
      </c>
      <c r="C22" s="105">
        <v>2310</v>
      </c>
      <c r="D22" s="105">
        <v>2195</v>
      </c>
      <c r="E22" s="105">
        <v>2270</v>
      </c>
      <c r="F22" s="104">
        <v>2600</v>
      </c>
    </row>
    <row r="23" spans="1:6">
      <c r="A23" t="s">
        <v>684</v>
      </c>
      <c r="B23" s="105">
        <v>2305</v>
      </c>
      <c r="C23" s="105">
        <v>2310</v>
      </c>
      <c r="D23" s="105">
        <v>2255</v>
      </c>
      <c r="E23" s="105">
        <v>2295</v>
      </c>
      <c r="F23" s="104">
        <v>1540</v>
      </c>
    </row>
    <row r="24" spans="1:6">
      <c r="A24" t="s">
        <v>683</v>
      </c>
      <c r="B24" s="105">
        <v>2320</v>
      </c>
      <c r="C24" s="105">
        <v>2330</v>
      </c>
      <c r="D24" s="105">
        <v>2220</v>
      </c>
      <c r="E24" s="105">
        <v>2240</v>
      </c>
      <c r="F24" s="104">
        <v>1911</v>
      </c>
    </row>
    <row r="25" spans="1:6">
      <c r="A25" t="s">
        <v>682</v>
      </c>
      <c r="B25" s="105">
        <v>2240</v>
      </c>
      <c r="C25" s="105">
        <v>2460</v>
      </c>
      <c r="D25" s="105">
        <v>2225</v>
      </c>
      <c r="E25" s="105">
        <v>2460</v>
      </c>
      <c r="F25" s="104">
        <v>3584</v>
      </c>
    </row>
    <row r="26" spans="1:6">
      <c r="A26" t="s">
        <v>681</v>
      </c>
      <c r="B26" s="105">
        <v>2520</v>
      </c>
      <c r="C26" s="105">
        <v>2540</v>
      </c>
      <c r="D26" s="105">
        <v>2430</v>
      </c>
      <c r="E26" s="105">
        <v>2475</v>
      </c>
      <c r="F26" s="104">
        <v>2765</v>
      </c>
    </row>
    <row r="27" spans="1:6">
      <c r="A27" t="s">
        <v>680</v>
      </c>
      <c r="B27" s="105">
        <v>2475</v>
      </c>
      <c r="C27" s="105">
        <v>2490</v>
      </c>
      <c r="D27" s="105">
        <v>2365</v>
      </c>
      <c r="E27" s="105">
        <v>2475</v>
      </c>
      <c r="F27" s="104">
        <v>2188</v>
      </c>
    </row>
    <row r="28" spans="1:6">
      <c r="A28" t="s">
        <v>679</v>
      </c>
      <c r="B28" s="105">
        <v>2450</v>
      </c>
      <c r="C28" s="105">
        <v>2495</v>
      </c>
      <c r="D28" s="105">
        <v>2350</v>
      </c>
      <c r="E28" s="105">
        <v>2355</v>
      </c>
      <c r="F28" s="104">
        <v>1990</v>
      </c>
    </row>
    <row r="29" spans="1:6">
      <c r="A29" t="s">
        <v>678</v>
      </c>
      <c r="B29" s="105">
        <v>2365</v>
      </c>
      <c r="C29" s="105">
        <v>2385</v>
      </c>
      <c r="D29" s="105">
        <v>2315</v>
      </c>
      <c r="E29" s="105">
        <v>2325</v>
      </c>
      <c r="F29" s="104">
        <v>1175</v>
      </c>
    </row>
    <row r="30" spans="1:6">
      <c r="A30" t="s">
        <v>677</v>
      </c>
      <c r="B30" s="105">
        <v>2355</v>
      </c>
      <c r="C30" s="105">
        <v>2430</v>
      </c>
      <c r="D30" s="105">
        <v>2355</v>
      </c>
      <c r="E30" s="105">
        <v>2405</v>
      </c>
      <c r="F30" s="104">
        <v>1722</v>
      </c>
    </row>
    <row r="31" spans="1:6">
      <c r="A31" t="s">
        <v>676</v>
      </c>
      <c r="B31" s="105">
        <v>2375</v>
      </c>
      <c r="C31" s="105">
        <v>2480</v>
      </c>
      <c r="D31" s="105">
        <v>2370</v>
      </c>
      <c r="E31" s="105">
        <v>2420</v>
      </c>
      <c r="F31" s="104">
        <v>2343</v>
      </c>
    </row>
    <row r="32" spans="1:6">
      <c r="A32" t="s">
        <v>675</v>
      </c>
      <c r="B32" s="105">
        <v>2380</v>
      </c>
      <c r="C32" s="105">
        <v>2385</v>
      </c>
      <c r="D32" s="105">
        <v>2290</v>
      </c>
      <c r="E32" s="105">
        <v>2305</v>
      </c>
      <c r="F32" s="104">
        <v>2284</v>
      </c>
    </row>
    <row r="33" spans="1:6">
      <c r="A33" t="s">
        <v>674</v>
      </c>
      <c r="B33" s="105">
        <v>2325</v>
      </c>
      <c r="C33" s="105">
        <v>2395</v>
      </c>
      <c r="D33" s="105">
        <v>2310</v>
      </c>
      <c r="E33" s="105">
        <v>2390</v>
      </c>
      <c r="F33" s="104">
        <v>1310</v>
      </c>
    </row>
    <row r="34" spans="1:6">
      <c r="A34" t="s">
        <v>673</v>
      </c>
      <c r="B34" s="105">
        <v>2360</v>
      </c>
      <c r="C34" s="105">
        <v>2500</v>
      </c>
      <c r="D34" s="105">
        <v>2355</v>
      </c>
      <c r="E34" s="105">
        <v>2500</v>
      </c>
      <c r="F34" s="104">
        <v>1883</v>
      </c>
    </row>
    <row r="35" spans="1:6">
      <c r="A35" t="s">
        <v>672</v>
      </c>
      <c r="B35" s="105">
        <v>2455</v>
      </c>
      <c r="C35" s="105">
        <v>2495</v>
      </c>
      <c r="D35" s="105">
        <v>2260</v>
      </c>
      <c r="E35" s="105">
        <v>2315</v>
      </c>
      <c r="F35" s="104">
        <v>2389</v>
      </c>
    </row>
    <row r="36" spans="1:6">
      <c r="A36" t="s">
        <v>671</v>
      </c>
      <c r="B36" s="105">
        <v>2235</v>
      </c>
      <c r="C36" s="105">
        <v>2245</v>
      </c>
      <c r="D36" s="105">
        <v>2090</v>
      </c>
      <c r="E36" s="105">
        <v>2160</v>
      </c>
      <c r="F36" s="104">
        <v>3588</v>
      </c>
    </row>
    <row r="37" spans="1:6">
      <c r="A37" t="s">
        <v>670</v>
      </c>
      <c r="B37" s="105">
        <v>2205</v>
      </c>
      <c r="C37" s="105">
        <v>2210</v>
      </c>
      <c r="D37" s="105">
        <v>2070</v>
      </c>
      <c r="E37" s="105">
        <v>2130</v>
      </c>
      <c r="F37" s="104">
        <v>2277</v>
      </c>
    </row>
    <row r="38" spans="1:6">
      <c r="A38" t="s">
        <v>669</v>
      </c>
      <c r="B38" s="105">
        <v>2190</v>
      </c>
      <c r="C38" s="105">
        <v>2305</v>
      </c>
      <c r="D38" s="105">
        <v>2175</v>
      </c>
      <c r="E38" s="105">
        <v>2290</v>
      </c>
      <c r="F38" s="104">
        <v>1978</v>
      </c>
    </row>
    <row r="39" spans="1:6">
      <c r="A39" t="s">
        <v>668</v>
      </c>
      <c r="B39" s="105">
        <v>2225</v>
      </c>
      <c r="C39" s="105">
        <v>2310</v>
      </c>
      <c r="D39" s="105">
        <v>2210</v>
      </c>
      <c r="E39" s="105">
        <v>2250</v>
      </c>
      <c r="F39" s="104">
        <v>1648</v>
      </c>
    </row>
    <row r="40" spans="1:6">
      <c r="A40" t="s">
        <v>667</v>
      </c>
      <c r="B40" s="105">
        <v>2345</v>
      </c>
      <c r="C40" s="105">
        <v>2410</v>
      </c>
      <c r="D40" s="105">
        <v>2305</v>
      </c>
      <c r="E40" s="105">
        <v>2325</v>
      </c>
      <c r="F40" s="104">
        <v>1690</v>
      </c>
    </row>
    <row r="41" spans="1:6">
      <c r="A41" t="s">
        <v>666</v>
      </c>
      <c r="B41" s="105">
        <v>2375</v>
      </c>
      <c r="C41" s="105">
        <v>2395</v>
      </c>
      <c r="D41" s="105">
        <v>2315</v>
      </c>
      <c r="E41" s="105">
        <v>2360</v>
      </c>
      <c r="F41" s="104">
        <v>1091</v>
      </c>
    </row>
    <row r="42" spans="1:6">
      <c r="A42" t="s">
        <v>665</v>
      </c>
      <c r="B42" s="105">
        <v>2360</v>
      </c>
      <c r="C42" s="105">
        <v>2410</v>
      </c>
      <c r="D42" s="105">
        <v>2355</v>
      </c>
      <c r="E42" s="105">
        <v>2360</v>
      </c>
      <c r="F42" s="104">
        <v>1274</v>
      </c>
    </row>
    <row r="43" spans="1:6">
      <c r="A43" t="s">
        <v>664</v>
      </c>
      <c r="B43" s="105">
        <v>2340</v>
      </c>
      <c r="C43" s="105">
        <v>2340</v>
      </c>
      <c r="D43" s="105">
        <v>2270</v>
      </c>
      <c r="E43" s="105">
        <v>2275</v>
      </c>
      <c r="F43" s="104">
        <v>1080</v>
      </c>
    </row>
    <row r="44" spans="1:6">
      <c r="A44" t="s">
        <v>663</v>
      </c>
      <c r="B44" s="105">
        <v>2320</v>
      </c>
      <c r="C44" s="105">
        <v>2335</v>
      </c>
      <c r="D44" s="105">
        <v>2225</v>
      </c>
      <c r="E44" s="105">
        <v>2225</v>
      </c>
      <c r="F44">
        <v>948</v>
      </c>
    </row>
    <row r="45" spans="1:6">
      <c r="A45" t="s">
        <v>662</v>
      </c>
      <c r="B45" s="105">
        <v>2275</v>
      </c>
      <c r="C45" s="105">
        <v>2330</v>
      </c>
      <c r="D45" s="105">
        <v>2255</v>
      </c>
      <c r="E45" s="105">
        <v>2285</v>
      </c>
      <c r="F45" s="104">
        <v>1421</v>
      </c>
    </row>
    <row r="46" spans="1:6">
      <c r="A46" t="s">
        <v>661</v>
      </c>
      <c r="B46" s="105">
        <v>2310</v>
      </c>
      <c r="C46" s="105">
        <v>2345</v>
      </c>
      <c r="D46" s="105">
        <v>2255</v>
      </c>
      <c r="E46" s="105">
        <v>2345</v>
      </c>
      <c r="F46" s="104">
        <v>1154</v>
      </c>
    </row>
    <row r="47" spans="1:6">
      <c r="A47" t="s">
        <v>660</v>
      </c>
      <c r="B47" s="105">
        <v>2410</v>
      </c>
      <c r="C47" s="105">
        <v>2550</v>
      </c>
      <c r="D47" s="105">
        <v>2360</v>
      </c>
      <c r="E47" s="105">
        <v>2395</v>
      </c>
      <c r="F47" s="104">
        <v>3203</v>
      </c>
    </row>
    <row r="48" spans="1:6">
      <c r="A48" t="s">
        <v>659</v>
      </c>
      <c r="B48" s="105">
        <v>2410</v>
      </c>
      <c r="C48" s="105">
        <v>2545</v>
      </c>
      <c r="D48" s="105">
        <v>2390</v>
      </c>
      <c r="E48" s="105">
        <v>2450</v>
      </c>
      <c r="F48" s="104">
        <v>3084</v>
      </c>
    </row>
    <row r="49" spans="1:6">
      <c r="A49" t="s">
        <v>658</v>
      </c>
      <c r="B49" s="105">
        <v>2470</v>
      </c>
      <c r="C49" s="105">
        <v>2505</v>
      </c>
      <c r="D49" s="105">
        <v>2380</v>
      </c>
      <c r="E49" s="105">
        <v>2405</v>
      </c>
      <c r="F49" s="104">
        <v>1964</v>
      </c>
    </row>
    <row r="50" spans="1:6">
      <c r="A50" t="s">
        <v>657</v>
      </c>
      <c r="B50" s="105">
        <v>2440</v>
      </c>
      <c r="C50" s="105">
        <v>2440</v>
      </c>
      <c r="D50" s="105">
        <v>2355</v>
      </c>
      <c r="E50" s="105">
        <v>2385</v>
      </c>
      <c r="F50" s="104">
        <v>1172</v>
      </c>
    </row>
    <row r="51" spans="1:6">
      <c r="A51" t="s">
        <v>656</v>
      </c>
      <c r="B51" s="105">
        <v>2395</v>
      </c>
      <c r="C51" s="105">
        <v>2480</v>
      </c>
      <c r="D51" s="105">
        <v>2395</v>
      </c>
      <c r="E51" s="105">
        <v>2470</v>
      </c>
      <c r="F51" s="104">
        <v>1316</v>
      </c>
    </row>
    <row r="52" spans="1:6">
      <c r="A52" t="s">
        <v>655</v>
      </c>
      <c r="B52" s="105">
        <v>2480</v>
      </c>
      <c r="C52" s="105">
        <v>2650</v>
      </c>
      <c r="D52" s="105">
        <v>2475</v>
      </c>
      <c r="E52" s="105">
        <v>2595</v>
      </c>
      <c r="F52" s="104">
        <v>3410</v>
      </c>
    </row>
    <row r="53" spans="1:6">
      <c r="A53" t="s">
        <v>654</v>
      </c>
      <c r="B53" s="105">
        <v>2635</v>
      </c>
      <c r="C53" s="105">
        <v>2715</v>
      </c>
      <c r="D53" s="105">
        <v>2610</v>
      </c>
      <c r="E53" s="105">
        <v>2665</v>
      </c>
      <c r="F53" s="104">
        <v>2529</v>
      </c>
    </row>
    <row r="54" spans="1:6">
      <c r="A54" t="s">
        <v>653</v>
      </c>
      <c r="B54" s="105">
        <v>2660</v>
      </c>
      <c r="C54" s="105">
        <v>2665</v>
      </c>
      <c r="D54" s="105">
        <v>2600</v>
      </c>
      <c r="E54" s="105">
        <v>2635</v>
      </c>
      <c r="F54" s="104">
        <v>1125</v>
      </c>
    </row>
    <row r="55" spans="1:6">
      <c r="A55" t="s">
        <v>652</v>
      </c>
      <c r="B55" s="105">
        <v>2655</v>
      </c>
      <c r="C55" s="105">
        <v>2655</v>
      </c>
      <c r="D55" s="105">
        <v>2545</v>
      </c>
      <c r="E55" s="105">
        <v>2595</v>
      </c>
      <c r="F55" s="104">
        <v>1354</v>
      </c>
    </row>
    <row r="56" spans="1:6">
      <c r="A56" t="s">
        <v>651</v>
      </c>
      <c r="B56" s="105">
        <v>2620</v>
      </c>
      <c r="C56" s="105">
        <v>2630</v>
      </c>
      <c r="D56" s="105">
        <v>2555</v>
      </c>
      <c r="E56" s="105">
        <v>2565</v>
      </c>
      <c r="F56">
        <v>907</v>
      </c>
    </row>
    <row r="57" spans="1:6">
      <c r="A57" t="s">
        <v>650</v>
      </c>
      <c r="B57" s="105">
        <v>2575</v>
      </c>
      <c r="C57" s="105">
        <v>2600</v>
      </c>
      <c r="D57" s="105">
        <v>2550</v>
      </c>
      <c r="E57" s="105">
        <v>2595</v>
      </c>
      <c r="F57">
        <v>650</v>
      </c>
    </row>
    <row r="58" spans="1:6">
      <c r="A58" t="s">
        <v>649</v>
      </c>
      <c r="B58" s="105">
        <v>2615</v>
      </c>
      <c r="C58" s="105">
        <v>2740</v>
      </c>
      <c r="D58" s="105">
        <v>2615</v>
      </c>
      <c r="E58" s="105">
        <v>2740</v>
      </c>
      <c r="F58" s="104">
        <v>1956</v>
      </c>
    </row>
    <row r="59" spans="1:6">
      <c r="A59" t="s">
        <v>648</v>
      </c>
      <c r="B59" s="105">
        <v>2700</v>
      </c>
      <c r="C59" s="105">
        <v>2865</v>
      </c>
      <c r="D59" s="105">
        <v>2700</v>
      </c>
      <c r="E59" s="105">
        <v>2740</v>
      </c>
      <c r="F59" s="104">
        <v>2173</v>
      </c>
    </row>
    <row r="60" spans="1:6">
      <c r="A60" t="s">
        <v>647</v>
      </c>
      <c r="B60" s="105">
        <v>2800</v>
      </c>
      <c r="C60" s="105">
        <v>2800</v>
      </c>
      <c r="D60" s="105">
        <v>2700</v>
      </c>
      <c r="E60" s="105">
        <v>2710</v>
      </c>
      <c r="F60" s="104">
        <v>1232</v>
      </c>
    </row>
    <row r="61" spans="1:6">
      <c r="A61" t="s">
        <v>646</v>
      </c>
      <c r="B61" s="105">
        <v>2735</v>
      </c>
      <c r="C61" s="105">
        <v>2795</v>
      </c>
      <c r="D61" s="105">
        <v>2685</v>
      </c>
      <c r="E61" s="105">
        <v>2685</v>
      </c>
      <c r="F61" s="104">
        <v>1198</v>
      </c>
    </row>
    <row r="62" spans="1:6">
      <c r="A62" t="s">
        <v>645</v>
      </c>
      <c r="B62" s="105">
        <v>2710</v>
      </c>
      <c r="C62" s="105">
        <v>2720</v>
      </c>
      <c r="D62" s="105">
        <v>2640</v>
      </c>
      <c r="E62" s="105">
        <v>2640</v>
      </c>
      <c r="F62">
        <v>882</v>
      </c>
    </row>
    <row r="63" spans="1:6">
      <c r="A63" t="s">
        <v>644</v>
      </c>
      <c r="B63" s="105">
        <v>2605</v>
      </c>
      <c r="C63" s="105">
        <v>2710</v>
      </c>
      <c r="D63" s="105">
        <v>2605</v>
      </c>
      <c r="E63" s="105">
        <v>2645</v>
      </c>
      <c r="F63" s="104">
        <v>1021</v>
      </c>
    </row>
    <row r="64" spans="1:6">
      <c r="A64" t="s">
        <v>643</v>
      </c>
      <c r="B64" s="105">
        <v>2620</v>
      </c>
      <c r="C64" s="105">
        <v>2645</v>
      </c>
      <c r="D64" s="105">
        <v>2470</v>
      </c>
      <c r="E64" s="105">
        <v>2470</v>
      </c>
      <c r="F64" s="104">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05DA9-5FB0-43CD-B68F-C4FA8D7DDC3D}">
  <sheetPr codeName="工作表155"/>
  <dimension ref="A1:F64"/>
  <sheetViews>
    <sheetView workbookViewId="0"/>
  </sheetViews>
  <sheetFormatPr defaultRowHeight="17"/>
  <sheetData>
    <row r="1" spans="1:6">
      <c r="A1" t="s">
        <v>731</v>
      </c>
      <c r="B1" t="s">
        <v>732</v>
      </c>
      <c r="C1" t="s">
        <v>733</v>
      </c>
      <c r="D1" t="s">
        <v>734</v>
      </c>
      <c r="E1" t="s">
        <v>735</v>
      </c>
      <c r="F1" t="s">
        <v>736</v>
      </c>
    </row>
    <row r="2" spans="1:6">
      <c r="A2" t="s">
        <v>705</v>
      </c>
      <c r="B2" s="105">
        <v>1040</v>
      </c>
      <c r="C2" s="105">
        <v>1125</v>
      </c>
      <c r="D2" s="105">
        <v>1030</v>
      </c>
      <c r="E2" s="105">
        <v>1125</v>
      </c>
      <c r="F2" s="104">
        <v>2664</v>
      </c>
    </row>
    <row r="3" spans="1:6">
      <c r="A3" t="s">
        <v>704</v>
      </c>
      <c r="B3" s="105">
        <v>1145</v>
      </c>
      <c r="C3" s="105">
        <v>1185</v>
      </c>
      <c r="D3" s="105">
        <v>1095</v>
      </c>
      <c r="E3" s="105">
        <v>1115</v>
      </c>
      <c r="F3" s="104">
        <v>3703</v>
      </c>
    </row>
    <row r="4" spans="1:6">
      <c r="A4" t="s">
        <v>703</v>
      </c>
      <c r="B4" s="105">
        <v>1130</v>
      </c>
      <c r="C4" s="105">
        <v>1130</v>
      </c>
      <c r="D4" s="105">
        <v>1090</v>
      </c>
      <c r="E4" s="105">
        <v>1115</v>
      </c>
      <c r="F4" s="104">
        <v>1373</v>
      </c>
    </row>
    <row r="5" spans="1:6">
      <c r="A5" t="s">
        <v>702</v>
      </c>
      <c r="B5" s="105">
        <v>1160</v>
      </c>
      <c r="C5" s="105">
        <v>1225</v>
      </c>
      <c r="D5" s="105">
        <v>1150</v>
      </c>
      <c r="E5" s="105">
        <v>1210</v>
      </c>
      <c r="F5" s="104">
        <v>3886</v>
      </c>
    </row>
    <row r="6" spans="1:6">
      <c r="A6" t="s">
        <v>701</v>
      </c>
      <c r="B6" s="105">
        <v>1210</v>
      </c>
      <c r="C6" s="105">
        <v>1235</v>
      </c>
      <c r="D6" s="105">
        <v>1175</v>
      </c>
      <c r="E6" s="105">
        <v>1220</v>
      </c>
      <c r="F6" s="104">
        <v>2905</v>
      </c>
    </row>
    <row r="7" spans="1:6">
      <c r="A7" t="s">
        <v>700</v>
      </c>
      <c r="B7" s="105">
        <v>1215</v>
      </c>
      <c r="C7" s="105">
        <v>1240</v>
      </c>
      <c r="D7" s="105">
        <v>1145</v>
      </c>
      <c r="E7" s="105">
        <v>1185</v>
      </c>
      <c r="F7" s="104">
        <v>2652</v>
      </c>
    </row>
    <row r="8" spans="1:6">
      <c r="A8" t="s">
        <v>699</v>
      </c>
      <c r="B8" s="105">
        <v>1145</v>
      </c>
      <c r="C8" s="105">
        <v>1200</v>
      </c>
      <c r="D8" s="105">
        <v>1125</v>
      </c>
      <c r="E8" s="105">
        <v>1190</v>
      </c>
      <c r="F8" s="104">
        <v>2217</v>
      </c>
    </row>
    <row r="9" spans="1:6">
      <c r="A9" t="s">
        <v>698</v>
      </c>
      <c r="B9" s="105">
        <v>1210</v>
      </c>
      <c r="C9" s="105">
        <v>1250</v>
      </c>
      <c r="D9" s="105">
        <v>1175</v>
      </c>
      <c r="E9" s="105">
        <v>1225</v>
      </c>
      <c r="F9" s="104">
        <v>2075</v>
      </c>
    </row>
    <row r="10" spans="1:6">
      <c r="A10" t="s">
        <v>697</v>
      </c>
      <c r="B10" s="105">
        <v>1290</v>
      </c>
      <c r="C10" s="105">
        <v>1335</v>
      </c>
      <c r="D10" s="105">
        <v>1220</v>
      </c>
      <c r="E10" s="105">
        <v>1250</v>
      </c>
      <c r="F10" s="104">
        <v>2964</v>
      </c>
    </row>
    <row r="11" spans="1:6">
      <c r="A11" t="s">
        <v>696</v>
      </c>
      <c r="B11" s="105">
        <v>1255</v>
      </c>
      <c r="C11" s="105">
        <v>1275</v>
      </c>
      <c r="D11" s="105">
        <v>1200</v>
      </c>
      <c r="E11" s="105">
        <v>1235</v>
      </c>
      <c r="F11" s="104">
        <v>2087</v>
      </c>
    </row>
    <row r="12" spans="1:6">
      <c r="A12" t="s">
        <v>695</v>
      </c>
      <c r="B12" s="105">
        <v>1220</v>
      </c>
      <c r="C12" s="105">
        <v>1270</v>
      </c>
      <c r="D12" s="105">
        <v>1195</v>
      </c>
      <c r="E12" s="105">
        <v>1245</v>
      </c>
      <c r="F12" s="104">
        <v>1409</v>
      </c>
    </row>
    <row r="13" spans="1:6">
      <c r="A13" t="s">
        <v>694</v>
      </c>
      <c r="B13" s="105">
        <v>1265</v>
      </c>
      <c r="C13" s="105">
        <v>1340</v>
      </c>
      <c r="D13" s="105">
        <v>1240</v>
      </c>
      <c r="E13" s="105">
        <v>1315</v>
      </c>
      <c r="F13" s="104">
        <v>2740</v>
      </c>
    </row>
    <row r="14" spans="1:6">
      <c r="A14" t="s">
        <v>693</v>
      </c>
      <c r="B14" s="105">
        <v>1365</v>
      </c>
      <c r="C14" s="105">
        <v>1390</v>
      </c>
      <c r="D14" s="105">
        <v>1310</v>
      </c>
      <c r="E14" s="105">
        <v>1310</v>
      </c>
      <c r="F14" s="104">
        <v>3739</v>
      </c>
    </row>
    <row r="15" spans="1:6">
      <c r="A15" t="s">
        <v>692</v>
      </c>
      <c r="B15" s="105">
        <v>1310</v>
      </c>
      <c r="C15" s="105">
        <v>1335</v>
      </c>
      <c r="D15" s="105">
        <v>1275</v>
      </c>
      <c r="E15" s="105">
        <v>1280</v>
      </c>
      <c r="F15" s="104">
        <v>1518</v>
      </c>
    </row>
    <row r="16" spans="1:6">
      <c r="A16" t="s">
        <v>691</v>
      </c>
      <c r="B16" s="105">
        <v>1320</v>
      </c>
      <c r="C16" s="105">
        <v>1385</v>
      </c>
      <c r="D16" s="105">
        <v>1305</v>
      </c>
      <c r="E16" s="105">
        <v>1360</v>
      </c>
      <c r="F16" s="104">
        <v>2050</v>
      </c>
    </row>
    <row r="17" spans="1:6">
      <c r="A17" t="s">
        <v>690</v>
      </c>
      <c r="B17" s="105">
        <v>1350</v>
      </c>
      <c r="C17" s="105">
        <v>1420</v>
      </c>
      <c r="D17" s="105">
        <v>1335</v>
      </c>
      <c r="E17" s="105">
        <v>1405</v>
      </c>
      <c r="F17" s="104">
        <v>1995</v>
      </c>
    </row>
    <row r="18" spans="1:6">
      <c r="A18" t="s">
        <v>689</v>
      </c>
      <c r="B18" s="105">
        <v>1385</v>
      </c>
      <c r="C18" s="105">
        <v>1410</v>
      </c>
      <c r="D18" s="105">
        <v>1345</v>
      </c>
      <c r="E18" s="105">
        <v>1390</v>
      </c>
      <c r="F18" s="104">
        <v>1597</v>
      </c>
    </row>
    <row r="19" spans="1:6">
      <c r="A19" t="s">
        <v>688</v>
      </c>
      <c r="B19" s="105">
        <v>1405</v>
      </c>
      <c r="C19" s="105">
        <v>1430</v>
      </c>
      <c r="D19" s="105">
        <v>1345</v>
      </c>
      <c r="E19" s="105">
        <v>1370</v>
      </c>
      <c r="F19" s="104">
        <v>1391</v>
      </c>
    </row>
    <row r="20" spans="1:6">
      <c r="A20" t="s">
        <v>687</v>
      </c>
      <c r="B20" s="105">
        <v>1400</v>
      </c>
      <c r="C20" s="105">
        <v>1435</v>
      </c>
      <c r="D20" s="105">
        <v>1370</v>
      </c>
      <c r="E20" s="105">
        <v>1400</v>
      </c>
      <c r="F20" s="104">
        <v>1356</v>
      </c>
    </row>
    <row r="21" spans="1:6">
      <c r="A21" t="s">
        <v>686</v>
      </c>
      <c r="B21" s="105">
        <v>1425</v>
      </c>
      <c r="C21" s="105">
        <v>1430</v>
      </c>
      <c r="D21" s="105">
        <v>1385</v>
      </c>
      <c r="E21" s="105">
        <v>1385</v>
      </c>
      <c r="F21" s="104">
        <v>1051</v>
      </c>
    </row>
    <row r="22" spans="1:6">
      <c r="A22" t="s">
        <v>685</v>
      </c>
      <c r="B22" s="105">
        <v>1400</v>
      </c>
      <c r="C22" s="105">
        <v>1415</v>
      </c>
      <c r="D22" s="105">
        <v>1380</v>
      </c>
      <c r="E22" s="105">
        <v>1400</v>
      </c>
      <c r="F22">
        <v>621</v>
      </c>
    </row>
    <row r="23" spans="1:6">
      <c r="A23" t="s">
        <v>684</v>
      </c>
      <c r="B23" s="105">
        <v>1410</v>
      </c>
      <c r="C23" s="105">
        <v>1435</v>
      </c>
      <c r="D23" s="105">
        <v>1395</v>
      </c>
      <c r="E23" s="105">
        <v>1415</v>
      </c>
      <c r="F23">
        <v>395</v>
      </c>
    </row>
    <row r="24" spans="1:6">
      <c r="A24" t="s">
        <v>683</v>
      </c>
      <c r="B24" s="105">
        <v>1415</v>
      </c>
      <c r="C24" s="105">
        <v>1465</v>
      </c>
      <c r="D24" s="105">
        <v>1405</v>
      </c>
      <c r="E24" s="105">
        <v>1465</v>
      </c>
      <c r="F24" s="104">
        <v>1181</v>
      </c>
    </row>
    <row r="25" spans="1:6">
      <c r="A25" t="s">
        <v>682</v>
      </c>
      <c r="B25" s="105">
        <v>1450</v>
      </c>
      <c r="C25" s="105">
        <v>1540</v>
      </c>
      <c r="D25" s="105">
        <v>1440</v>
      </c>
      <c r="E25" s="105">
        <v>1520</v>
      </c>
      <c r="F25" s="104">
        <v>1384</v>
      </c>
    </row>
    <row r="26" spans="1:6">
      <c r="A26" t="s">
        <v>681</v>
      </c>
      <c r="B26" s="105">
        <v>1525</v>
      </c>
      <c r="C26" s="105">
        <v>1565</v>
      </c>
      <c r="D26" s="105">
        <v>1525</v>
      </c>
      <c r="E26" s="105">
        <v>1550</v>
      </c>
      <c r="F26" s="104">
        <v>1553</v>
      </c>
    </row>
    <row r="27" spans="1:6">
      <c r="A27" t="s">
        <v>680</v>
      </c>
      <c r="B27" s="105">
        <v>1560</v>
      </c>
      <c r="C27" s="105">
        <v>1645</v>
      </c>
      <c r="D27" s="105">
        <v>1555</v>
      </c>
      <c r="E27" s="105">
        <v>1630</v>
      </c>
      <c r="F27" s="104">
        <v>1488</v>
      </c>
    </row>
    <row r="28" spans="1:6">
      <c r="A28" t="s">
        <v>679</v>
      </c>
      <c r="B28" s="105">
        <v>1670</v>
      </c>
      <c r="C28" s="105">
        <v>1675</v>
      </c>
      <c r="D28" s="105">
        <v>1495</v>
      </c>
      <c r="E28" s="105">
        <v>1550</v>
      </c>
      <c r="F28" s="104">
        <v>1813</v>
      </c>
    </row>
    <row r="29" spans="1:6">
      <c r="A29" t="s">
        <v>678</v>
      </c>
      <c r="B29" s="105">
        <v>1530</v>
      </c>
      <c r="C29" s="105">
        <v>1535</v>
      </c>
      <c r="D29" s="105">
        <v>1475</v>
      </c>
      <c r="E29" s="105">
        <v>1500</v>
      </c>
      <c r="F29" s="104">
        <v>1741</v>
      </c>
    </row>
    <row r="30" spans="1:6">
      <c r="A30" t="s">
        <v>677</v>
      </c>
      <c r="B30" s="105">
        <v>1500</v>
      </c>
      <c r="C30" s="105">
        <v>1520</v>
      </c>
      <c r="D30" s="105">
        <v>1470</v>
      </c>
      <c r="E30" s="105">
        <v>1500</v>
      </c>
      <c r="F30" s="104">
        <v>1229</v>
      </c>
    </row>
    <row r="31" spans="1:6">
      <c r="A31" t="s">
        <v>676</v>
      </c>
      <c r="B31" s="105">
        <v>1485</v>
      </c>
      <c r="C31" s="105">
        <v>1510</v>
      </c>
      <c r="D31" s="105">
        <v>1450</v>
      </c>
      <c r="E31" s="105">
        <v>1475</v>
      </c>
      <c r="F31" s="104">
        <v>1277</v>
      </c>
    </row>
    <row r="32" spans="1:6">
      <c r="A32" t="s">
        <v>675</v>
      </c>
      <c r="B32" s="105">
        <v>1450</v>
      </c>
      <c r="C32" s="105">
        <v>1455</v>
      </c>
      <c r="D32" s="105">
        <v>1355</v>
      </c>
      <c r="E32" s="105">
        <v>1400</v>
      </c>
      <c r="F32" s="104">
        <v>2956</v>
      </c>
    </row>
    <row r="33" spans="1:6">
      <c r="A33" t="s">
        <v>674</v>
      </c>
      <c r="B33" s="105">
        <v>1410</v>
      </c>
      <c r="C33" s="105">
        <v>1420</v>
      </c>
      <c r="D33" s="105">
        <v>1350</v>
      </c>
      <c r="E33" s="105">
        <v>1385</v>
      </c>
      <c r="F33" s="104">
        <v>2222</v>
      </c>
    </row>
    <row r="34" spans="1:6">
      <c r="A34" t="s">
        <v>673</v>
      </c>
      <c r="B34" s="105">
        <v>1365</v>
      </c>
      <c r="C34" s="105">
        <v>1480</v>
      </c>
      <c r="D34" s="105">
        <v>1360</v>
      </c>
      <c r="E34" s="105">
        <v>1480</v>
      </c>
      <c r="F34" s="104">
        <v>1559</v>
      </c>
    </row>
    <row r="35" spans="1:6">
      <c r="A35" t="s">
        <v>672</v>
      </c>
      <c r="B35" s="105">
        <v>1415</v>
      </c>
      <c r="C35" s="105">
        <v>1435</v>
      </c>
      <c r="D35" s="105">
        <v>1335</v>
      </c>
      <c r="E35" s="105">
        <v>1365</v>
      </c>
      <c r="F35" s="104">
        <v>1842</v>
      </c>
    </row>
    <row r="36" spans="1:6">
      <c r="A36" t="s">
        <v>671</v>
      </c>
      <c r="B36" s="105">
        <v>1365</v>
      </c>
      <c r="C36" s="105">
        <v>1365</v>
      </c>
      <c r="D36" s="105">
        <v>1270</v>
      </c>
      <c r="E36" s="105">
        <v>1295</v>
      </c>
      <c r="F36" s="104">
        <v>2332</v>
      </c>
    </row>
    <row r="37" spans="1:6">
      <c r="A37" t="s">
        <v>670</v>
      </c>
      <c r="B37" s="105">
        <v>1300</v>
      </c>
      <c r="C37" s="105">
        <v>1325</v>
      </c>
      <c r="D37" s="105">
        <v>1265</v>
      </c>
      <c r="E37" s="105">
        <v>1285</v>
      </c>
      <c r="F37" s="104">
        <v>1515</v>
      </c>
    </row>
    <row r="38" spans="1:6">
      <c r="A38" t="s">
        <v>669</v>
      </c>
      <c r="B38" s="105">
        <v>1345</v>
      </c>
      <c r="C38" s="105">
        <v>1410</v>
      </c>
      <c r="D38" s="105">
        <v>1335</v>
      </c>
      <c r="E38" s="105">
        <v>1410</v>
      </c>
      <c r="F38" s="104">
        <v>2247</v>
      </c>
    </row>
    <row r="39" spans="1:6">
      <c r="A39" t="s">
        <v>668</v>
      </c>
      <c r="B39" s="105">
        <v>1400</v>
      </c>
      <c r="C39" s="105">
        <v>1435</v>
      </c>
      <c r="D39" s="105">
        <v>1385</v>
      </c>
      <c r="E39" s="105">
        <v>1410</v>
      </c>
      <c r="F39" s="104">
        <v>1599</v>
      </c>
    </row>
    <row r="40" spans="1:6">
      <c r="A40" t="s">
        <v>667</v>
      </c>
      <c r="B40" s="105">
        <v>1440</v>
      </c>
      <c r="C40" s="105">
        <v>1470</v>
      </c>
      <c r="D40" s="105">
        <v>1415</v>
      </c>
      <c r="E40" s="105">
        <v>1455</v>
      </c>
      <c r="F40" s="104">
        <v>1411</v>
      </c>
    </row>
    <row r="41" spans="1:6">
      <c r="A41" t="s">
        <v>666</v>
      </c>
      <c r="B41" s="105">
        <v>1475</v>
      </c>
      <c r="C41" s="105">
        <v>1485</v>
      </c>
      <c r="D41" s="105">
        <v>1445</v>
      </c>
      <c r="E41" s="105">
        <v>1460</v>
      </c>
      <c r="F41">
        <v>834</v>
      </c>
    </row>
    <row r="42" spans="1:6">
      <c r="A42" t="s">
        <v>665</v>
      </c>
      <c r="B42" s="105">
        <v>1455</v>
      </c>
      <c r="C42" s="105">
        <v>1460</v>
      </c>
      <c r="D42" s="105">
        <v>1420</v>
      </c>
      <c r="E42" s="105">
        <v>1440</v>
      </c>
      <c r="F42">
        <v>541</v>
      </c>
    </row>
    <row r="43" spans="1:6">
      <c r="A43" t="s">
        <v>664</v>
      </c>
      <c r="B43" s="105">
        <v>1420</v>
      </c>
      <c r="C43" s="105">
        <v>1445</v>
      </c>
      <c r="D43" s="105">
        <v>1395</v>
      </c>
      <c r="E43" s="105">
        <v>1410</v>
      </c>
      <c r="F43">
        <v>721</v>
      </c>
    </row>
    <row r="44" spans="1:6">
      <c r="A44" t="s">
        <v>663</v>
      </c>
      <c r="B44" s="105">
        <v>1425</v>
      </c>
      <c r="C44" s="105">
        <v>1450</v>
      </c>
      <c r="D44" s="105">
        <v>1415</v>
      </c>
      <c r="E44" s="105">
        <v>1425</v>
      </c>
      <c r="F44">
        <v>600</v>
      </c>
    </row>
    <row r="45" spans="1:6">
      <c r="A45" t="s">
        <v>662</v>
      </c>
      <c r="B45" s="105">
        <v>1515</v>
      </c>
      <c r="C45" s="105">
        <v>1525</v>
      </c>
      <c r="D45" s="105">
        <v>1445</v>
      </c>
      <c r="E45" s="105">
        <v>1475</v>
      </c>
      <c r="F45" s="104">
        <v>1337</v>
      </c>
    </row>
    <row r="46" spans="1:6">
      <c r="A46" t="s">
        <v>661</v>
      </c>
      <c r="B46" s="105">
        <v>1480</v>
      </c>
      <c r="C46" s="105">
        <v>1500</v>
      </c>
      <c r="D46" s="105">
        <v>1445</v>
      </c>
      <c r="E46" s="105">
        <v>1480</v>
      </c>
      <c r="F46">
        <v>570</v>
      </c>
    </row>
    <row r="47" spans="1:6">
      <c r="A47" t="s">
        <v>660</v>
      </c>
      <c r="B47" s="105">
        <v>1480</v>
      </c>
      <c r="C47" s="105">
        <v>1485</v>
      </c>
      <c r="D47" s="105">
        <v>1460</v>
      </c>
      <c r="E47" s="105">
        <v>1470</v>
      </c>
      <c r="F47">
        <v>618</v>
      </c>
    </row>
    <row r="48" spans="1:6">
      <c r="A48" t="s">
        <v>659</v>
      </c>
      <c r="B48" s="105">
        <v>1480</v>
      </c>
      <c r="C48" s="105">
        <v>1520</v>
      </c>
      <c r="D48" s="105">
        <v>1455</v>
      </c>
      <c r="E48" s="105">
        <v>1475</v>
      </c>
      <c r="F48">
        <v>955</v>
      </c>
    </row>
    <row r="49" spans="1:6">
      <c r="A49" t="s">
        <v>658</v>
      </c>
      <c r="B49" s="105">
        <v>1480</v>
      </c>
      <c r="C49" s="105">
        <v>1520</v>
      </c>
      <c r="D49" s="105">
        <v>1430</v>
      </c>
      <c r="E49" s="105">
        <v>1500</v>
      </c>
      <c r="F49">
        <v>832</v>
      </c>
    </row>
    <row r="50" spans="1:6">
      <c r="A50" t="s">
        <v>657</v>
      </c>
      <c r="B50" s="105">
        <v>1550</v>
      </c>
      <c r="C50" s="105">
        <v>1550</v>
      </c>
      <c r="D50" s="105">
        <v>1460</v>
      </c>
      <c r="E50" s="105">
        <v>1500</v>
      </c>
      <c r="F50" s="104">
        <v>1621</v>
      </c>
    </row>
    <row r="51" spans="1:6">
      <c r="A51" t="s">
        <v>656</v>
      </c>
      <c r="B51" s="105">
        <v>1510</v>
      </c>
      <c r="C51" s="105">
        <v>1545</v>
      </c>
      <c r="D51" s="105">
        <v>1495</v>
      </c>
      <c r="E51" s="105">
        <v>1535</v>
      </c>
      <c r="F51" s="104">
        <v>1509</v>
      </c>
    </row>
    <row r="52" spans="1:6">
      <c r="A52" t="s">
        <v>655</v>
      </c>
      <c r="B52" s="105">
        <v>1540</v>
      </c>
      <c r="C52" s="105">
        <v>1540</v>
      </c>
      <c r="D52" s="105">
        <v>1485</v>
      </c>
      <c r="E52" s="105">
        <v>1515</v>
      </c>
      <c r="F52" s="104">
        <v>1234</v>
      </c>
    </row>
    <row r="53" spans="1:6">
      <c r="A53" t="s">
        <v>654</v>
      </c>
      <c r="B53" s="105">
        <v>1535</v>
      </c>
      <c r="C53" s="105">
        <v>1600</v>
      </c>
      <c r="D53" s="105">
        <v>1525</v>
      </c>
      <c r="E53" s="105">
        <v>1595</v>
      </c>
      <c r="F53" s="104">
        <v>1824</v>
      </c>
    </row>
    <row r="54" spans="1:6">
      <c r="A54" t="s">
        <v>653</v>
      </c>
      <c r="B54" s="105">
        <v>1595</v>
      </c>
      <c r="C54" s="105">
        <v>1605</v>
      </c>
      <c r="D54" s="105">
        <v>1570</v>
      </c>
      <c r="E54" s="105">
        <v>1590</v>
      </c>
      <c r="F54">
        <v>759</v>
      </c>
    </row>
    <row r="55" spans="1:6">
      <c r="A55" t="s">
        <v>652</v>
      </c>
      <c r="B55" s="105">
        <v>1600</v>
      </c>
      <c r="C55" s="105">
        <v>1605</v>
      </c>
      <c r="D55" s="105">
        <v>1560</v>
      </c>
      <c r="E55" s="105">
        <v>1570</v>
      </c>
      <c r="F55">
        <v>681</v>
      </c>
    </row>
    <row r="56" spans="1:6">
      <c r="A56" t="s">
        <v>651</v>
      </c>
      <c r="B56" s="105">
        <v>1585</v>
      </c>
      <c r="C56" s="105">
        <v>1645</v>
      </c>
      <c r="D56" s="105">
        <v>1565</v>
      </c>
      <c r="E56" s="105">
        <v>1635</v>
      </c>
      <c r="F56" s="104">
        <v>1384</v>
      </c>
    </row>
    <row r="57" spans="1:6">
      <c r="A57" t="s">
        <v>650</v>
      </c>
      <c r="B57" s="105">
        <v>1620</v>
      </c>
      <c r="C57" s="105">
        <v>1725</v>
      </c>
      <c r="D57" s="105">
        <v>1620</v>
      </c>
      <c r="E57" s="105">
        <v>1670</v>
      </c>
      <c r="F57" s="104">
        <v>1970</v>
      </c>
    </row>
    <row r="58" spans="1:6">
      <c r="A58" t="s">
        <v>649</v>
      </c>
      <c r="B58" s="105">
        <v>1670</v>
      </c>
      <c r="C58" s="105">
        <v>1695</v>
      </c>
      <c r="D58" s="105">
        <v>1655</v>
      </c>
      <c r="E58" s="105">
        <v>1675</v>
      </c>
      <c r="F58">
        <v>905</v>
      </c>
    </row>
    <row r="59" spans="1:6">
      <c r="A59" t="s">
        <v>648</v>
      </c>
      <c r="B59" s="105">
        <v>1670</v>
      </c>
      <c r="C59" s="105">
        <v>1735</v>
      </c>
      <c r="D59" s="105">
        <v>1670</v>
      </c>
      <c r="E59" s="105">
        <v>1720</v>
      </c>
      <c r="F59">
        <v>965</v>
      </c>
    </row>
    <row r="60" spans="1:6">
      <c r="A60" t="s">
        <v>647</v>
      </c>
      <c r="B60" s="105">
        <v>1720</v>
      </c>
      <c r="C60" s="105">
        <v>1735</v>
      </c>
      <c r="D60" s="105">
        <v>1630</v>
      </c>
      <c r="E60" s="105">
        <v>1645</v>
      </c>
      <c r="F60" s="104">
        <v>1365</v>
      </c>
    </row>
    <row r="61" spans="1:6">
      <c r="A61" t="s">
        <v>646</v>
      </c>
      <c r="B61" s="105">
        <v>1645</v>
      </c>
      <c r="C61" s="105">
        <v>1675</v>
      </c>
      <c r="D61" s="105">
        <v>1635</v>
      </c>
      <c r="E61" s="105">
        <v>1660</v>
      </c>
      <c r="F61">
        <v>663</v>
      </c>
    </row>
    <row r="62" spans="1:6">
      <c r="A62" t="s">
        <v>645</v>
      </c>
      <c r="B62" s="105">
        <v>1675</v>
      </c>
      <c r="C62" s="105">
        <v>1700</v>
      </c>
      <c r="D62" s="105">
        <v>1660</v>
      </c>
      <c r="E62" s="105">
        <v>1665</v>
      </c>
      <c r="F62">
        <v>757</v>
      </c>
    </row>
    <row r="63" spans="1:6">
      <c r="A63" t="s">
        <v>644</v>
      </c>
      <c r="B63" s="105">
        <v>1655</v>
      </c>
      <c r="C63" s="105">
        <v>1665</v>
      </c>
      <c r="D63" s="105">
        <v>1600</v>
      </c>
      <c r="E63" s="105">
        <v>1625</v>
      </c>
      <c r="F63" s="104">
        <v>1079</v>
      </c>
    </row>
    <row r="64" spans="1:6">
      <c r="A64" t="s">
        <v>643</v>
      </c>
      <c r="B64" s="105">
        <v>1620</v>
      </c>
      <c r="C64" s="105">
        <v>1635</v>
      </c>
      <c r="D64" s="105">
        <v>1600</v>
      </c>
      <c r="E64" s="105">
        <v>1605</v>
      </c>
      <c r="F64">
        <v>652</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7437D-A6B6-452D-9D5C-D804941C2FBB}">
  <sheetPr codeName="工作表156"/>
  <dimension ref="A1:F64"/>
  <sheetViews>
    <sheetView workbookViewId="0"/>
  </sheetViews>
  <sheetFormatPr defaultRowHeight="17"/>
  <sheetData>
    <row r="1" spans="1:6">
      <c r="A1" t="s">
        <v>731</v>
      </c>
      <c r="B1" t="s">
        <v>732</v>
      </c>
      <c r="C1" t="s">
        <v>733</v>
      </c>
      <c r="D1" t="s">
        <v>734</v>
      </c>
      <c r="E1" t="s">
        <v>735</v>
      </c>
      <c r="F1" t="s">
        <v>736</v>
      </c>
    </row>
    <row r="2" spans="1:6">
      <c r="A2" t="s">
        <v>705</v>
      </c>
      <c r="B2" s="105">
        <v>1350</v>
      </c>
      <c r="C2" s="105">
        <v>1385</v>
      </c>
      <c r="D2" s="105">
        <v>1345</v>
      </c>
      <c r="E2" s="105">
        <v>1375</v>
      </c>
      <c r="F2" s="104">
        <v>1184</v>
      </c>
    </row>
    <row r="3" spans="1:6">
      <c r="A3" t="s">
        <v>704</v>
      </c>
      <c r="B3" s="105">
        <v>1415</v>
      </c>
      <c r="C3" s="105">
        <v>1425</v>
      </c>
      <c r="D3" s="105">
        <v>1325</v>
      </c>
      <c r="E3" s="105">
        <v>1340</v>
      </c>
      <c r="F3" s="104">
        <v>2178</v>
      </c>
    </row>
    <row r="4" spans="1:6">
      <c r="A4" t="s">
        <v>703</v>
      </c>
      <c r="B4" s="105">
        <v>1350</v>
      </c>
      <c r="C4" s="105">
        <v>1455</v>
      </c>
      <c r="D4" s="105">
        <v>1340</v>
      </c>
      <c r="E4" s="105">
        <v>1445</v>
      </c>
      <c r="F4" s="104">
        <v>2816</v>
      </c>
    </row>
    <row r="5" spans="1:6">
      <c r="A5" t="s">
        <v>702</v>
      </c>
      <c r="B5" s="105">
        <v>1425</v>
      </c>
      <c r="C5" s="105">
        <v>1475</v>
      </c>
      <c r="D5" s="105">
        <v>1395</v>
      </c>
      <c r="E5" s="105">
        <v>1470</v>
      </c>
      <c r="F5" s="104">
        <v>2094</v>
      </c>
    </row>
    <row r="6" spans="1:6">
      <c r="A6" t="s">
        <v>701</v>
      </c>
      <c r="B6" s="105">
        <v>1470</v>
      </c>
      <c r="C6" s="105">
        <v>1470</v>
      </c>
      <c r="D6" s="105">
        <v>1355</v>
      </c>
      <c r="E6" s="105">
        <v>1365</v>
      </c>
      <c r="F6" s="104">
        <v>2921</v>
      </c>
    </row>
    <row r="7" spans="1:6">
      <c r="A7" t="s">
        <v>700</v>
      </c>
      <c r="B7" s="105">
        <v>1375</v>
      </c>
      <c r="C7" s="105">
        <v>1390</v>
      </c>
      <c r="D7" s="105">
        <v>1300</v>
      </c>
      <c r="E7" s="105">
        <v>1325</v>
      </c>
      <c r="F7" s="104">
        <v>2082</v>
      </c>
    </row>
    <row r="8" spans="1:6">
      <c r="A8" t="s">
        <v>699</v>
      </c>
      <c r="B8" s="105">
        <v>1300</v>
      </c>
      <c r="C8" s="105">
        <v>1325</v>
      </c>
      <c r="D8" s="105">
        <v>1280</v>
      </c>
      <c r="E8" s="105">
        <v>1310</v>
      </c>
      <c r="F8" s="104">
        <v>1328</v>
      </c>
    </row>
    <row r="9" spans="1:6">
      <c r="A9" t="s">
        <v>698</v>
      </c>
      <c r="B9" s="105">
        <v>1320</v>
      </c>
      <c r="C9" s="105">
        <v>1365</v>
      </c>
      <c r="D9" s="105">
        <v>1300</v>
      </c>
      <c r="E9" s="105">
        <v>1310</v>
      </c>
      <c r="F9" s="104">
        <v>1282</v>
      </c>
    </row>
    <row r="10" spans="1:6">
      <c r="A10" t="s">
        <v>697</v>
      </c>
      <c r="B10" s="105">
        <v>1320</v>
      </c>
      <c r="C10" s="105">
        <v>1320</v>
      </c>
      <c r="D10" s="105">
        <v>1215</v>
      </c>
      <c r="E10" s="105">
        <v>1260</v>
      </c>
      <c r="F10" s="104">
        <v>2387</v>
      </c>
    </row>
    <row r="11" spans="1:6">
      <c r="A11" t="s">
        <v>696</v>
      </c>
      <c r="B11" s="105">
        <v>1250</v>
      </c>
      <c r="C11" s="105">
        <v>1265</v>
      </c>
      <c r="D11" s="105">
        <v>1215</v>
      </c>
      <c r="E11" s="105">
        <v>1230</v>
      </c>
      <c r="F11" s="104">
        <v>1317</v>
      </c>
    </row>
    <row r="12" spans="1:6">
      <c r="A12" t="s">
        <v>695</v>
      </c>
      <c r="B12" s="105">
        <v>1200</v>
      </c>
      <c r="C12" s="105">
        <v>1240</v>
      </c>
      <c r="D12" s="105">
        <v>1190</v>
      </c>
      <c r="E12" s="105">
        <v>1205</v>
      </c>
      <c r="F12" s="104">
        <v>1528</v>
      </c>
    </row>
    <row r="13" spans="1:6">
      <c r="A13" t="s">
        <v>694</v>
      </c>
      <c r="B13" s="105">
        <v>1215</v>
      </c>
      <c r="C13" s="105">
        <v>1290</v>
      </c>
      <c r="D13" s="105">
        <v>1215</v>
      </c>
      <c r="E13" s="105">
        <v>1290</v>
      </c>
      <c r="F13" s="104">
        <v>1463</v>
      </c>
    </row>
    <row r="14" spans="1:6">
      <c r="A14" t="s">
        <v>693</v>
      </c>
      <c r="B14" s="105">
        <v>1300</v>
      </c>
      <c r="C14" s="105">
        <v>1315</v>
      </c>
      <c r="D14" s="105">
        <v>1245</v>
      </c>
      <c r="E14" s="105">
        <v>1260</v>
      </c>
      <c r="F14" s="104">
        <v>1747</v>
      </c>
    </row>
    <row r="15" spans="1:6">
      <c r="A15" t="s">
        <v>692</v>
      </c>
      <c r="B15" s="105">
        <v>1275</v>
      </c>
      <c r="C15" s="105">
        <v>1305</v>
      </c>
      <c r="D15" s="105">
        <v>1215</v>
      </c>
      <c r="E15" s="105">
        <v>1220</v>
      </c>
      <c r="F15" s="104">
        <v>1963</v>
      </c>
    </row>
    <row r="16" spans="1:6">
      <c r="A16" t="s">
        <v>691</v>
      </c>
      <c r="B16" s="105">
        <v>1245</v>
      </c>
      <c r="C16" s="105">
        <v>1280</v>
      </c>
      <c r="D16" s="105">
        <v>1240</v>
      </c>
      <c r="E16" s="105">
        <v>1265</v>
      </c>
      <c r="F16">
        <v>968</v>
      </c>
    </row>
    <row r="17" spans="1:6">
      <c r="A17" t="s">
        <v>690</v>
      </c>
      <c r="B17" s="105">
        <v>1270</v>
      </c>
      <c r="C17" s="105">
        <v>1350</v>
      </c>
      <c r="D17" s="105">
        <v>1260</v>
      </c>
      <c r="E17" s="105">
        <v>1320</v>
      </c>
      <c r="F17" s="104">
        <v>2063</v>
      </c>
    </row>
    <row r="18" spans="1:6">
      <c r="A18" t="s">
        <v>689</v>
      </c>
      <c r="B18" s="105">
        <v>1325</v>
      </c>
      <c r="C18" s="105">
        <v>1330</v>
      </c>
      <c r="D18" s="105">
        <v>1280</v>
      </c>
      <c r="E18" s="105">
        <v>1285</v>
      </c>
      <c r="F18">
        <v>762</v>
      </c>
    </row>
    <row r="19" spans="1:6">
      <c r="A19" t="s">
        <v>688</v>
      </c>
      <c r="B19" s="105">
        <v>1280</v>
      </c>
      <c r="C19" s="105">
        <v>1285</v>
      </c>
      <c r="D19" s="105">
        <v>1190</v>
      </c>
      <c r="E19" s="105">
        <v>1220</v>
      </c>
      <c r="F19" s="104">
        <v>1633</v>
      </c>
    </row>
    <row r="20" spans="1:6">
      <c r="A20" t="s">
        <v>687</v>
      </c>
      <c r="B20" s="105">
        <v>1225</v>
      </c>
      <c r="C20" s="105">
        <v>1235</v>
      </c>
      <c r="D20" s="105">
        <v>1195</v>
      </c>
      <c r="E20" s="105">
        <v>1210</v>
      </c>
      <c r="F20">
        <v>659</v>
      </c>
    </row>
    <row r="21" spans="1:6">
      <c r="A21" t="s">
        <v>686</v>
      </c>
      <c r="B21" s="105">
        <v>1230</v>
      </c>
      <c r="C21" s="105">
        <v>1240</v>
      </c>
      <c r="D21" s="105">
        <v>1195</v>
      </c>
      <c r="E21" s="105">
        <v>1230</v>
      </c>
      <c r="F21">
        <v>650</v>
      </c>
    </row>
    <row r="22" spans="1:6">
      <c r="A22" t="s">
        <v>685</v>
      </c>
      <c r="B22" s="105">
        <v>1230</v>
      </c>
      <c r="C22" s="105">
        <v>1275</v>
      </c>
      <c r="D22" s="105">
        <v>1225</v>
      </c>
      <c r="E22" s="105">
        <v>1250</v>
      </c>
      <c r="F22">
        <v>674</v>
      </c>
    </row>
    <row r="23" spans="1:6">
      <c r="A23" t="s">
        <v>684</v>
      </c>
      <c r="B23" s="105">
        <v>1265</v>
      </c>
      <c r="C23" s="105">
        <v>1290</v>
      </c>
      <c r="D23" s="105">
        <v>1250</v>
      </c>
      <c r="E23" s="105">
        <v>1260</v>
      </c>
      <c r="F23">
        <v>507</v>
      </c>
    </row>
    <row r="24" spans="1:6">
      <c r="A24" t="s">
        <v>683</v>
      </c>
      <c r="B24" s="105">
        <v>1260</v>
      </c>
      <c r="C24" s="105">
        <v>1280</v>
      </c>
      <c r="D24" s="105">
        <v>1250</v>
      </c>
      <c r="E24" s="105">
        <v>1250</v>
      </c>
      <c r="F24">
        <v>479</v>
      </c>
    </row>
    <row r="25" spans="1:6">
      <c r="A25" t="s">
        <v>682</v>
      </c>
      <c r="B25" s="105">
        <v>1240</v>
      </c>
      <c r="C25" s="105">
        <v>1355</v>
      </c>
      <c r="D25" s="105">
        <v>1225</v>
      </c>
      <c r="E25" s="105">
        <v>1325</v>
      </c>
      <c r="F25" s="104">
        <v>1414</v>
      </c>
    </row>
    <row r="26" spans="1:6">
      <c r="A26" t="s">
        <v>681</v>
      </c>
      <c r="B26" s="105">
        <v>1325</v>
      </c>
      <c r="C26" s="105">
        <v>1375</v>
      </c>
      <c r="D26" s="105">
        <v>1320</v>
      </c>
      <c r="E26" s="105">
        <v>1340</v>
      </c>
      <c r="F26" s="104">
        <v>1407</v>
      </c>
    </row>
    <row r="27" spans="1:6">
      <c r="A27" t="s">
        <v>680</v>
      </c>
      <c r="B27" s="105">
        <v>1405</v>
      </c>
      <c r="C27" s="105">
        <v>1430</v>
      </c>
      <c r="D27" s="105">
        <v>1280</v>
      </c>
      <c r="E27" s="105">
        <v>1350</v>
      </c>
      <c r="F27" s="104">
        <v>3083</v>
      </c>
    </row>
    <row r="28" spans="1:6">
      <c r="A28" t="s">
        <v>679</v>
      </c>
      <c r="B28" s="105">
        <v>1370</v>
      </c>
      <c r="C28" s="105">
        <v>1380</v>
      </c>
      <c r="D28" s="105">
        <v>1340</v>
      </c>
      <c r="E28" s="105">
        <v>1345</v>
      </c>
      <c r="F28" s="104">
        <v>1107</v>
      </c>
    </row>
    <row r="29" spans="1:6">
      <c r="A29" t="s">
        <v>678</v>
      </c>
      <c r="B29" s="105">
        <v>1340</v>
      </c>
      <c r="C29" s="105">
        <v>1340</v>
      </c>
      <c r="D29" s="105">
        <v>1270</v>
      </c>
      <c r="E29" s="105">
        <v>1275</v>
      </c>
      <c r="F29" s="104">
        <v>1321</v>
      </c>
    </row>
    <row r="30" spans="1:6">
      <c r="A30" t="s">
        <v>677</v>
      </c>
      <c r="B30" s="105">
        <v>1310</v>
      </c>
      <c r="C30" s="105">
        <v>1365</v>
      </c>
      <c r="D30" s="105">
        <v>1310</v>
      </c>
      <c r="E30" s="105">
        <v>1355</v>
      </c>
      <c r="F30" s="104">
        <v>1449</v>
      </c>
    </row>
    <row r="31" spans="1:6">
      <c r="A31" t="s">
        <v>676</v>
      </c>
      <c r="B31" s="105">
        <v>1325</v>
      </c>
      <c r="C31" s="105">
        <v>1335</v>
      </c>
      <c r="D31" s="105">
        <v>1250</v>
      </c>
      <c r="E31" s="105">
        <v>1250</v>
      </c>
      <c r="F31" s="104">
        <v>1112</v>
      </c>
    </row>
    <row r="32" spans="1:6">
      <c r="A32" t="s">
        <v>675</v>
      </c>
      <c r="B32" s="105">
        <v>1235</v>
      </c>
      <c r="C32" s="105">
        <v>1235</v>
      </c>
      <c r="D32" s="105">
        <v>1165</v>
      </c>
      <c r="E32" s="105">
        <v>1175</v>
      </c>
      <c r="F32" s="104">
        <v>1221</v>
      </c>
    </row>
    <row r="33" spans="1:6">
      <c r="A33" t="s">
        <v>674</v>
      </c>
      <c r="B33" s="105">
        <v>1195</v>
      </c>
      <c r="C33" s="105">
        <v>1235</v>
      </c>
      <c r="D33" s="105">
        <v>1175</v>
      </c>
      <c r="E33" s="105">
        <v>1175</v>
      </c>
      <c r="F33" s="104">
        <v>1064</v>
      </c>
    </row>
    <row r="34" spans="1:6">
      <c r="A34" t="s">
        <v>673</v>
      </c>
      <c r="B34" s="105">
        <v>1140</v>
      </c>
      <c r="C34" s="105">
        <v>1290</v>
      </c>
      <c r="D34" s="105">
        <v>1140</v>
      </c>
      <c r="E34" s="105">
        <v>1290</v>
      </c>
      <c r="F34" s="104">
        <v>1437</v>
      </c>
    </row>
    <row r="35" spans="1:6">
      <c r="A35" t="s">
        <v>672</v>
      </c>
      <c r="B35" s="105">
        <v>1275</v>
      </c>
      <c r="C35" s="105">
        <v>1320</v>
      </c>
      <c r="D35" s="105">
        <v>1205</v>
      </c>
      <c r="E35" s="105">
        <v>1230</v>
      </c>
      <c r="F35" s="104">
        <v>2840</v>
      </c>
    </row>
    <row r="36" spans="1:6">
      <c r="A36" t="s">
        <v>671</v>
      </c>
      <c r="B36" s="105">
        <v>1240</v>
      </c>
      <c r="C36" s="105">
        <v>1240</v>
      </c>
      <c r="D36" s="105">
        <v>1110</v>
      </c>
      <c r="E36" s="105">
        <v>1110</v>
      </c>
      <c r="F36" s="104">
        <v>2317</v>
      </c>
    </row>
    <row r="37" spans="1:6">
      <c r="A37" t="s">
        <v>670</v>
      </c>
      <c r="B37" s="105">
        <v>1145</v>
      </c>
      <c r="C37" s="105">
        <v>1150</v>
      </c>
      <c r="D37" s="105">
        <v>1065</v>
      </c>
      <c r="E37" s="105">
        <v>1080</v>
      </c>
      <c r="F37" s="104">
        <v>1687</v>
      </c>
    </row>
    <row r="38" spans="1:6">
      <c r="A38" t="s">
        <v>669</v>
      </c>
      <c r="B38" s="105">
        <v>1125</v>
      </c>
      <c r="C38" s="105">
        <v>1170</v>
      </c>
      <c r="D38" s="105">
        <v>1115</v>
      </c>
      <c r="E38" s="105">
        <v>1160</v>
      </c>
      <c r="F38" s="104">
        <v>1531</v>
      </c>
    </row>
    <row r="39" spans="1:6">
      <c r="A39" t="s">
        <v>668</v>
      </c>
      <c r="B39" s="105">
        <v>1130</v>
      </c>
      <c r="C39" s="105">
        <v>1150</v>
      </c>
      <c r="D39" s="105">
        <v>1075</v>
      </c>
      <c r="E39" s="105">
        <v>1080</v>
      </c>
      <c r="F39" s="104">
        <v>1239</v>
      </c>
    </row>
    <row r="40" spans="1:6">
      <c r="A40" t="s">
        <v>667</v>
      </c>
      <c r="B40" s="105">
        <v>1120</v>
      </c>
      <c r="C40" s="105">
        <v>1185</v>
      </c>
      <c r="D40" s="105">
        <v>1110</v>
      </c>
      <c r="E40" s="105">
        <v>1185</v>
      </c>
      <c r="F40" s="104">
        <v>1429</v>
      </c>
    </row>
    <row r="41" spans="1:6">
      <c r="A41" t="s">
        <v>666</v>
      </c>
      <c r="B41" s="105">
        <v>1215</v>
      </c>
      <c r="C41" s="105">
        <v>1220</v>
      </c>
      <c r="D41" s="105">
        <v>1180</v>
      </c>
      <c r="E41" s="105">
        <v>1190</v>
      </c>
      <c r="F41" s="104">
        <v>1374</v>
      </c>
    </row>
    <row r="42" spans="1:6">
      <c r="A42" t="s">
        <v>665</v>
      </c>
      <c r="B42" s="105">
        <v>1190</v>
      </c>
      <c r="C42" s="105">
        <v>1260</v>
      </c>
      <c r="D42" s="105">
        <v>1190</v>
      </c>
      <c r="E42" s="105">
        <v>1230</v>
      </c>
      <c r="F42" s="104">
        <v>1367</v>
      </c>
    </row>
    <row r="43" spans="1:6">
      <c r="A43" t="s">
        <v>664</v>
      </c>
      <c r="B43" s="105">
        <v>1210</v>
      </c>
      <c r="C43" s="105">
        <v>1235</v>
      </c>
      <c r="D43" s="105">
        <v>1190</v>
      </c>
      <c r="E43" s="105">
        <v>1200</v>
      </c>
      <c r="F43">
        <v>981</v>
      </c>
    </row>
    <row r="44" spans="1:6">
      <c r="A44" t="s">
        <v>663</v>
      </c>
      <c r="B44" s="105">
        <v>1225</v>
      </c>
      <c r="C44" s="105">
        <v>1235</v>
      </c>
      <c r="D44" s="105">
        <v>1180</v>
      </c>
      <c r="E44" s="105">
        <v>1185</v>
      </c>
      <c r="F44">
        <v>638</v>
      </c>
    </row>
    <row r="45" spans="1:6">
      <c r="A45" t="s">
        <v>662</v>
      </c>
      <c r="B45" s="105">
        <v>1215</v>
      </c>
      <c r="C45" s="105">
        <v>1230</v>
      </c>
      <c r="D45" s="105">
        <v>1190</v>
      </c>
      <c r="E45" s="105">
        <v>1200</v>
      </c>
      <c r="F45">
        <v>748</v>
      </c>
    </row>
    <row r="46" spans="1:6">
      <c r="A46" t="s">
        <v>661</v>
      </c>
      <c r="B46" s="105">
        <v>1215</v>
      </c>
      <c r="C46" s="105">
        <v>1245</v>
      </c>
      <c r="D46" s="105">
        <v>1170</v>
      </c>
      <c r="E46" s="105">
        <v>1245</v>
      </c>
      <c r="F46" s="104">
        <v>1093</v>
      </c>
    </row>
    <row r="47" spans="1:6">
      <c r="A47" t="s">
        <v>660</v>
      </c>
      <c r="B47" s="105">
        <v>1200</v>
      </c>
      <c r="C47" s="105">
        <v>1265</v>
      </c>
      <c r="D47" s="105">
        <v>1185</v>
      </c>
      <c r="E47" s="105">
        <v>1260</v>
      </c>
      <c r="F47" s="104">
        <v>2085</v>
      </c>
    </row>
    <row r="48" spans="1:6">
      <c r="A48" t="s">
        <v>659</v>
      </c>
      <c r="B48" s="105">
        <v>1280</v>
      </c>
      <c r="C48" s="105">
        <v>1315</v>
      </c>
      <c r="D48" s="105">
        <v>1220</v>
      </c>
      <c r="E48" s="105">
        <v>1285</v>
      </c>
      <c r="F48" s="104">
        <v>2997</v>
      </c>
    </row>
    <row r="49" spans="1:6">
      <c r="A49" t="s">
        <v>658</v>
      </c>
      <c r="B49" s="105">
        <v>1315</v>
      </c>
      <c r="C49" s="105">
        <v>1315</v>
      </c>
      <c r="D49" s="105">
        <v>1235</v>
      </c>
      <c r="E49" s="105">
        <v>1240</v>
      </c>
      <c r="F49" s="104">
        <v>1389</v>
      </c>
    </row>
    <row r="50" spans="1:6">
      <c r="A50" t="s">
        <v>657</v>
      </c>
      <c r="B50" s="105">
        <v>1245</v>
      </c>
      <c r="C50" s="105">
        <v>1270</v>
      </c>
      <c r="D50" s="105">
        <v>1230</v>
      </c>
      <c r="E50" s="105">
        <v>1250</v>
      </c>
      <c r="F50">
        <v>657</v>
      </c>
    </row>
    <row r="51" spans="1:6">
      <c r="A51" t="s">
        <v>656</v>
      </c>
      <c r="B51" s="105">
        <v>1245</v>
      </c>
      <c r="C51" s="105">
        <v>1290</v>
      </c>
      <c r="D51" s="105">
        <v>1245</v>
      </c>
      <c r="E51" s="105">
        <v>1250</v>
      </c>
      <c r="F51">
        <v>813</v>
      </c>
    </row>
    <row r="52" spans="1:6">
      <c r="A52" t="s">
        <v>655</v>
      </c>
      <c r="B52" s="105">
        <v>1280</v>
      </c>
      <c r="C52" s="105">
        <v>1310</v>
      </c>
      <c r="D52" s="105">
        <v>1270</v>
      </c>
      <c r="E52" s="105">
        <v>1280</v>
      </c>
      <c r="F52" s="104">
        <v>1205</v>
      </c>
    </row>
    <row r="53" spans="1:6">
      <c r="A53" t="s">
        <v>654</v>
      </c>
      <c r="B53" s="105">
        <v>1315</v>
      </c>
      <c r="C53" s="105">
        <v>1320</v>
      </c>
      <c r="D53" s="105">
        <v>1270</v>
      </c>
      <c r="E53" s="105">
        <v>1290</v>
      </c>
      <c r="F53">
        <v>735</v>
      </c>
    </row>
    <row r="54" spans="1:6">
      <c r="A54" t="s">
        <v>653</v>
      </c>
      <c r="B54" s="105">
        <v>1285</v>
      </c>
      <c r="C54" s="105">
        <v>1290</v>
      </c>
      <c r="D54" s="105">
        <v>1270</v>
      </c>
      <c r="E54" s="105">
        <v>1280</v>
      </c>
      <c r="F54">
        <v>336</v>
      </c>
    </row>
    <row r="55" spans="1:6">
      <c r="A55" t="s">
        <v>652</v>
      </c>
      <c r="B55" s="105">
        <v>1270</v>
      </c>
      <c r="C55" s="105">
        <v>1285</v>
      </c>
      <c r="D55" s="105">
        <v>1235</v>
      </c>
      <c r="E55" s="105">
        <v>1245</v>
      </c>
      <c r="F55">
        <v>745</v>
      </c>
    </row>
    <row r="56" spans="1:6">
      <c r="A56" t="s">
        <v>651</v>
      </c>
      <c r="B56" s="105">
        <v>1250</v>
      </c>
      <c r="C56" s="105">
        <v>1285</v>
      </c>
      <c r="D56" s="105">
        <v>1245</v>
      </c>
      <c r="E56" s="105">
        <v>1280</v>
      </c>
      <c r="F56">
        <v>715</v>
      </c>
    </row>
    <row r="57" spans="1:6">
      <c r="A57" t="s">
        <v>650</v>
      </c>
      <c r="B57" s="105">
        <v>1275</v>
      </c>
      <c r="C57" s="105">
        <v>1300</v>
      </c>
      <c r="D57" s="105">
        <v>1270</v>
      </c>
      <c r="E57" s="105">
        <v>1285</v>
      </c>
      <c r="F57">
        <v>521</v>
      </c>
    </row>
    <row r="58" spans="1:6">
      <c r="A58" t="s">
        <v>649</v>
      </c>
      <c r="B58" s="105">
        <v>1295</v>
      </c>
      <c r="C58" s="105">
        <v>1320</v>
      </c>
      <c r="D58" s="105">
        <v>1260</v>
      </c>
      <c r="E58" s="105">
        <v>1285</v>
      </c>
      <c r="F58">
        <v>945</v>
      </c>
    </row>
    <row r="59" spans="1:6">
      <c r="A59" t="s">
        <v>648</v>
      </c>
      <c r="B59" s="105">
        <v>1275</v>
      </c>
      <c r="C59" s="105">
        <v>1320</v>
      </c>
      <c r="D59" s="105">
        <v>1275</v>
      </c>
      <c r="E59" s="105">
        <v>1275</v>
      </c>
      <c r="F59">
        <v>613</v>
      </c>
    </row>
    <row r="60" spans="1:6">
      <c r="A60" t="s">
        <v>647</v>
      </c>
      <c r="B60" s="105">
        <v>1295</v>
      </c>
      <c r="C60" s="105">
        <v>1315</v>
      </c>
      <c r="D60" s="105">
        <v>1275</v>
      </c>
      <c r="E60" s="105">
        <v>1275</v>
      </c>
      <c r="F60">
        <v>678</v>
      </c>
    </row>
    <row r="61" spans="1:6">
      <c r="A61" t="s">
        <v>646</v>
      </c>
      <c r="B61" s="105">
        <v>1290</v>
      </c>
      <c r="C61" s="105">
        <v>1290</v>
      </c>
      <c r="D61" s="105">
        <v>1215</v>
      </c>
      <c r="E61" s="105">
        <v>1225</v>
      </c>
      <c r="F61" s="104">
        <v>1186</v>
      </c>
    </row>
    <row r="62" spans="1:6">
      <c r="A62" t="s">
        <v>645</v>
      </c>
      <c r="B62" s="105">
        <v>1230</v>
      </c>
      <c r="C62" s="105">
        <v>1285</v>
      </c>
      <c r="D62" s="105">
        <v>1215</v>
      </c>
      <c r="E62" s="105">
        <v>1230</v>
      </c>
      <c r="F62" s="104">
        <v>1506</v>
      </c>
    </row>
    <row r="63" spans="1:6">
      <c r="A63" t="s">
        <v>644</v>
      </c>
      <c r="B63" s="105">
        <v>1230</v>
      </c>
      <c r="C63" s="105">
        <v>1230</v>
      </c>
      <c r="D63" s="105">
        <v>1145</v>
      </c>
      <c r="E63" s="105">
        <v>1165</v>
      </c>
      <c r="F63" s="104">
        <v>1627</v>
      </c>
    </row>
    <row r="64" spans="1:6">
      <c r="A64" t="s">
        <v>643</v>
      </c>
      <c r="B64" s="105">
        <v>1170</v>
      </c>
      <c r="C64" s="105">
        <v>1170</v>
      </c>
      <c r="D64" s="105">
        <v>1125</v>
      </c>
      <c r="E64" s="105">
        <v>1125</v>
      </c>
      <c r="F64" s="104">
        <v>1555</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690F-3B8C-451C-ABB0-44E2ABF951DD}">
  <sheetPr codeName="工作表157"/>
  <dimension ref="A1:F64"/>
  <sheetViews>
    <sheetView workbookViewId="0"/>
  </sheetViews>
  <sheetFormatPr defaultRowHeight="17"/>
  <sheetData>
    <row r="1" spans="1:6">
      <c r="A1" t="s">
        <v>731</v>
      </c>
      <c r="B1" t="s">
        <v>732</v>
      </c>
      <c r="C1" t="s">
        <v>733</v>
      </c>
      <c r="D1" t="s">
        <v>734</v>
      </c>
      <c r="E1" t="s">
        <v>735</v>
      </c>
      <c r="F1" t="s">
        <v>736</v>
      </c>
    </row>
    <row r="2" spans="1:6">
      <c r="A2" t="s">
        <v>705</v>
      </c>
      <c r="B2" s="105">
        <v>2595</v>
      </c>
      <c r="C2" s="105">
        <v>2615</v>
      </c>
      <c r="D2" s="105">
        <v>2565</v>
      </c>
      <c r="E2" s="105">
        <v>2570</v>
      </c>
      <c r="F2">
        <v>762</v>
      </c>
    </row>
    <row r="3" spans="1:6">
      <c r="A3" t="s">
        <v>704</v>
      </c>
      <c r="B3" s="105">
        <v>2570</v>
      </c>
      <c r="C3" s="105">
        <v>2580</v>
      </c>
      <c r="D3" s="105">
        <v>2520</v>
      </c>
      <c r="E3" s="105">
        <v>2565</v>
      </c>
      <c r="F3">
        <v>715</v>
      </c>
    </row>
    <row r="4" spans="1:6">
      <c r="A4" t="s">
        <v>703</v>
      </c>
      <c r="B4" s="105">
        <v>2545</v>
      </c>
      <c r="C4" s="105">
        <v>2570</v>
      </c>
      <c r="D4" s="105">
        <v>2540</v>
      </c>
      <c r="E4" s="105">
        <v>2550</v>
      </c>
      <c r="F4">
        <v>360</v>
      </c>
    </row>
    <row r="5" spans="1:6">
      <c r="A5" t="s">
        <v>702</v>
      </c>
      <c r="B5" s="105">
        <v>2565</v>
      </c>
      <c r="C5" s="105">
        <v>2595</v>
      </c>
      <c r="D5" s="105">
        <v>2560</v>
      </c>
      <c r="E5" s="105">
        <v>2570</v>
      </c>
      <c r="F5">
        <v>687</v>
      </c>
    </row>
    <row r="6" spans="1:6">
      <c r="A6" t="s">
        <v>701</v>
      </c>
      <c r="B6" s="105">
        <v>2570</v>
      </c>
      <c r="C6" s="105">
        <v>2600</v>
      </c>
      <c r="D6" s="105">
        <v>2550</v>
      </c>
      <c r="E6" s="105">
        <v>2550</v>
      </c>
      <c r="F6">
        <v>384</v>
      </c>
    </row>
    <row r="7" spans="1:6">
      <c r="A7" t="s">
        <v>700</v>
      </c>
      <c r="B7" s="105">
        <v>2550</v>
      </c>
      <c r="C7" s="105">
        <v>2575</v>
      </c>
      <c r="D7" s="105">
        <v>2485</v>
      </c>
      <c r="E7" s="105">
        <v>2500</v>
      </c>
      <c r="F7">
        <v>665</v>
      </c>
    </row>
    <row r="8" spans="1:6">
      <c r="A8" t="s">
        <v>699</v>
      </c>
      <c r="B8" s="105">
        <v>2515</v>
      </c>
      <c r="C8" s="105">
        <v>2525</v>
      </c>
      <c r="D8" s="105">
        <v>2485</v>
      </c>
      <c r="E8" s="105">
        <v>2520</v>
      </c>
      <c r="F8">
        <v>392</v>
      </c>
    </row>
    <row r="9" spans="1:6">
      <c r="A9" t="s">
        <v>698</v>
      </c>
      <c r="B9" s="105">
        <v>2530</v>
      </c>
      <c r="C9" s="105">
        <v>2550</v>
      </c>
      <c r="D9" s="105">
        <v>2510</v>
      </c>
      <c r="E9" s="105">
        <v>2520</v>
      </c>
      <c r="F9">
        <v>523</v>
      </c>
    </row>
    <row r="10" spans="1:6">
      <c r="A10" t="s">
        <v>697</v>
      </c>
      <c r="B10" s="105">
        <v>2520</v>
      </c>
      <c r="C10" s="105">
        <v>2555</v>
      </c>
      <c r="D10" s="105">
        <v>2500</v>
      </c>
      <c r="E10" s="105">
        <v>2500</v>
      </c>
      <c r="F10">
        <v>498</v>
      </c>
    </row>
    <row r="11" spans="1:6">
      <c r="A11" t="s">
        <v>696</v>
      </c>
      <c r="B11" s="105">
        <v>2505</v>
      </c>
      <c r="C11" s="105">
        <v>2525</v>
      </c>
      <c r="D11" s="105">
        <v>2490</v>
      </c>
      <c r="E11" s="105">
        <v>2520</v>
      </c>
      <c r="F11">
        <v>409</v>
      </c>
    </row>
    <row r="12" spans="1:6">
      <c r="A12" t="s">
        <v>695</v>
      </c>
      <c r="B12" s="105">
        <v>2515</v>
      </c>
      <c r="C12" s="105">
        <v>2520</v>
      </c>
      <c r="D12" s="105">
        <v>2485</v>
      </c>
      <c r="E12" s="105">
        <v>2515</v>
      </c>
      <c r="F12">
        <v>465</v>
      </c>
    </row>
    <row r="13" spans="1:6">
      <c r="A13" t="s">
        <v>694</v>
      </c>
      <c r="B13" s="105">
        <v>2515</v>
      </c>
      <c r="C13" s="105">
        <v>2525</v>
      </c>
      <c r="D13" s="105">
        <v>2500</v>
      </c>
      <c r="E13" s="105">
        <v>2520</v>
      </c>
      <c r="F13">
        <v>228</v>
      </c>
    </row>
    <row r="14" spans="1:6">
      <c r="A14" t="s">
        <v>693</v>
      </c>
      <c r="B14" s="105">
        <v>2515</v>
      </c>
      <c r="C14" s="105">
        <v>2520</v>
      </c>
      <c r="D14" s="105">
        <v>2475</v>
      </c>
      <c r="E14" s="105">
        <v>2475</v>
      </c>
      <c r="F14">
        <v>429</v>
      </c>
    </row>
    <row r="15" spans="1:6">
      <c r="A15" t="s">
        <v>692</v>
      </c>
      <c r="B15" s="105">
        <v>2465</v>
      </c>
      <c r="C15" s="105">
        <v>2600</v>
      </c>
      <c r="D15" s="105">
        <v>2465</v>
      </c>
      <c r="E15" s="105">
        <v>2570</v>
      </c>
      <c r="F15" s="104">
        <v>1029</v>
      </c>
    </row>
    <row r="16" spans="1:6">
      <c r="A16" t="s">
        <v>691</v>
      </c>
      <c r="B16" s="105">
        <v>2540</v>
      </c>
      <c r="C16" s="105">
        <v>2555</v>
      </c>
      <c r="D16" s="105">
        <v>2480</v>
      </c>
      <c r="E16" s="105">
        <v>2485</v>
      </c>
      <c r="F16" s="104">
        <v>1020</v>
      </c>
    </row>
    <row r="17" spans="1:6">
      <c r="A17" t="s">
        <v>690</v>
      </c>
      <c r="B17" s="105">
        <v>2485</v>
      </c>
      <c r="C17" s="105">
        <v>2495</v>
      </c>
      <c r="D17" s="105">
        <v>2435</v>
      </c>
      <c r="E17" s="105">
        <v>2445</v>
      </c>
      <c r="F17">
        <v>620</v>
      </c>
    </row>
    <row r="18" spans="1:6">
      <c r="A18" t="s">
        <v>689</v>
      </c>
      <c r="B18" s="105">
        <v>2445</v>
      </c>
      <c r="C18" s="105">
        <v>2470</v>
      </c>
      <c r="D18" s="105">
        <v>2435</v>
      </c>
      <c r="E18" s="105">
        <v>2455</v>
      </c>
      <c r="F18">
        <v>342</v>
      </c>
    </row>
    <row r="19" spans="1:6">
      <c r="A19" t="s">
        <v>688</v>
      </c>
      <c r="B19" s="105">
        <v>2470</v>
      </c>
      <c r="C19" s="105">
        <v>2545</v>
      </c>
      <c r="D19" s="105">
        <v>2430</v>
      </c>
      <c r="E19" s="105">
        <v>2430</v>
      </c>
      <c r="F19">
        <v>755</v>
      </c>
    </row>
    <row r="20" spans="1:6">
      <c r="A20" t="s">
        <v>687</v>
      </c>
      <c r="B20" s="105">
        <v>2430</v>
      </c>
      <c r="C20" s="105">
        <v>2455</v>
      </c>
      <c r="D20" s="105">
        <v>2410</v>
      </c>
      <c r="E20" s="105">
        <v>2435</v>
      </c>
      <c r="F20">
        <v>278</v>
      </c>
    </row>
    <row r="21" spans="1:6">
      <c r="A21" t="s">
        <v>686</v>
      </c>
      <c r="B21" s="105">
        <v>2435</v>
      </c>
      <c r="C21" s="105">
        <v>2470</v>
      </c>
      <c r="D21" s="105">
        <v>2430</v>
      </c>
      <c r="E21" s="105">
        <v>2430</v>
      </c>
      <c r="F21">
        <v>273</v>
      </c>
    </row>
    <row r="22" spans="1:6">
      <c r="A22" t="s">
        <v>685</v>
      </c>
      <c r="B22" s="105">
        <v>2425</v>
      </c>
      <c r="C22" s="105">
        <v>2460</v>
      </c>
      <c r="D22" s="105">
        <v>2425</v>
      </c>
      <c r="E22" s="105">
        <v>2445</v>
      </c>
      <c r="F22">
        <v>296</v>
      </c>
    </row>
    <row r="23" spans="1:6">
      <c r="A23" t="s">
        <v>684</v>
      </c>
      <c r="B23" s="105">
        <v>2460</v>
      </c>
      <c r="C23" s="105">
        <v>2515</v>
      </c>
      <c r="D23" s="105">
        <v>2455</v>
      </c>
      <c r="E23" s="105">
        <v>2485</v>
      </c>
      <c r="F23">
        <v>395</v>
      </c>
    </row>
    <row r="24" spans="1:6">
      <c r="A24" t="s">
        <v>683</v>
      </c>
      <c r="B24" s="105">
        <v>2515</v>
      </c>
      <c r="C24" s="105">
        <v>2520</v>
      </c>
      <c r="D24" s="105">
        <v>2465</v>
      </c>
      <c r="E24" s="105">
        <v>2490</v>
      </c>
      <c r="F24">
        <v>331</v>
      </c>
    </row>
    <row r="25" spans="1:6">
      <c r="A25" t="s">
        <v>682</v>
      </c>
      <c r="B25" s="105">
        <v>2495</v>
      </c>
      <c r="C25" s="105">
        <v>2495</v>
      </c>
      <c r="D25" s="105">
        <v>2475</v>
      </c>
      <c r="E25" s="105">
        <v>2490</v>
      </c>
      <c r="F25">
        <v>279</v>
      </c>
    </row>
    <row r="26" spans="1:6">
      <c r="A26" t="s">
        <v>681</v>
      </c>
      <c r="B26" s="105">
        <v>2405</v>
      </c>
      <c r="C26" s="105">
        <v>2435</v>
      </c>
      <c r="D26" s="105">
        <v>2355</v>
      </c>
      <c r="E26" s="105">
        <v>2380</v>
      </c>
      <c r="F26" s="104">
        <v>1243</v>
      </c>
    </row>
    <row r="27" spans="1:6">
      <c r="A27" t="s">
        <v>680</v>
      </c>
      <c r="B27" s="105">
        <v>2410</v>
      </c>
      <c r="C27" s="105">
        <v>2410</v>
      </c>
      <c r="D27" s="105">
        <v>2365</v>
      </c>
      <c r="E27" s="105">
        <v>2380</v>
      </c>
      <c r="F27">
        <v>631</v>
      </c>
    </row>
    <row r="28" spans="1:6">
      <c r="A28" t="s">
        <v>679</v>
      </c>
      <c r="B28" s="105">
        <v>2395</v>
      </c>
      <c r="C28" s="105">
        <v>2425</v>
      </c>
      <c r="D28" s="105">
        <v>2380</v>
      </c>
      <c r="E28" s="105">
        <v>2380</v>
      </c>
      <c r="F28">
        <v>505</v>
      </c>
    </row>
    <row r="29" spans="1:6">
      <c r="A29" t="s">
        <v>678</v>
      </c>
      <c r="B29" s="105">
        <v>2370</v>
      </c>
      <c r="C29" s="105">
        <v>2370</v>
      </c>
      <c r="D29" s="105">
        <v>2315</v>
      </c>
      <c r="E29" s="105">
        <v>2315</v>
      </c>
      <c r="F29">
        <v>982</v>
      </c>
    </row>
    <row r="30" spans="1:6">
      <c r="A30" t="s">
        <v>677</v>
      </c>
      <c r="B30" s="105">
        <v>2420</v>
      </c>
      <c r="C30" s="105">
        <v>2515</v>
      </c>
      <c r="D30" s="105">
        <v>2350</v>
      </c>
      <c r="E30" s="105">
        <v>2350</v>
      </c>
      <c r="F30" s="104">
        <v>1942</v>
      </c>
    </row>
    <row r="31" spans="1:6">
      <c r="A31" t="s">
        <v>676</v>
      </c>
      <c r="B31" s="105">
        <v>2350</v>
      </c>
      <c r="C31" s="105">
        <v>2350</v>
      </c>
      <c r="D31" s="105">
        <v>2295</v>
      </c>
      <c r="E31" s="105">
        <v>2295</v>
      </c>
      <c r="F31">
        <v>565</v>
      </c>
    </row>
    <row r="32" spans="1:6">
      <c r="A32" t="s">
        <v>675</v>
      </c>
      <c r="B32" s="105">
        <v>2275</v>
      </c>
      <c r="C32" s="105">
        <v>2275</v>
      </c>
      <c r="D32" s="105">
        <v>2215</v>
      </c>
      <c r="E32" s="105">
        <v>2225</v>
      </c>
      <c r="F32">
        <v>876</v>
      </c>
    </row>
    <row r="33" spans="1:6">
      <c r="A33" t="s">
        <v>674</v>
      </c>
      <c r="B33" s="105">
        <v>2240</v>
      </c>
      <c r="C33" s="105">
        <v>2240</v>
      </c>
      <c r="D33" s="105">
        <v>2200</v>
      </c>
      <c r="E33" s="105">
        <v>2200</v>
      </c>
      <c r="F33">
        <v>726</v>
      </c>
    </row>
    <row r="34" spans="1:6">
      <c r="A34" t="s">
        <v>673</v>
      </c>
      <c r="B34" s="105">
        <v>2185</v>
      </c>
      <c r="C34" s="105">
        <v>2225</v>
      </c>
      <c r="D34" s="105">
        <v>2180</v>
      </c>
      <c r="E34" s="105">
        <v>2200</v>
      </c>
      <c r="F34">
        <v>607</v>
      </c>
    </row>
    <row r="35" spans="1:6">
      <c r="A35" t="s">
        <v>672</v>
      </c>
      <c r="B35" s="105">
        <v>2190</v>
      </c>
      <c r="C35" s="105">
        <v>2200</v>
      </c>
      <c r="D35" s="105">
        <v>2100</v>
      </c>
      <c r="E35" s="105">
        <v>2120</v>
      </c>
      <c r="F35">
        <v>932</v>
      </c>
    </row>
    <row r="36" spans="1:6">
      <c r="A36" t="s">
        <v>671</v>
      </c>
      <c r="B36" s="105">
        <v>2125</v>
      </c>
      <c r="C36" s="105">
        <v>2135</v>
      </c>
      <c r="D36" s="105">
        <v>2090</v>
      </c>
      <c r="E36" s="105">
        <v>2110</v>
      </c>
      <c r="F36">
        <v>484</v>
      </c>
    </row>
    <row r="37" spans="1:6">
      <c r="A37" t="s">
        <v>670</v>
      </c>
      <c r="B37" s="105">
        <v>2145</v>
      </c>
      <c r="C37" s="105">
        <v>2150</v>
      </c>
      <c r="D37" s="105">
        <v>2110</v>
      </c>
      <c r="E37" s="105">
        <v>2135</v>
      </c>
      <c r="F37">
        <v>568</v>
      </c>
    </row>
    <row r="38" spans="1:6">
      <c r="A38" t="s">
        <v>669</v>
      </c>
      <c r="B38" s="105">
        <v>2165</v>
      </c>
      <c r="C38" s="105">
        <v>2210</v>
      </c>
      <c r="D38" s="105">
        <v>2155</v>
      </c>
      <c r="E38" s="105">
        <v>2195</v>
      </c>
      <c r="F38">
        <v>649</v>
      </c>
    </row>
    <row r="39" spans="1:6">
      <c r="A39" t="s">
        <v>668</v>
      </c>
      <c r="B39" s="105">
        <v>2195</v>
      </c>
      <c r="C39" s="105">
        <v>2215</v>
      </c>
      <c r="D39" s="105">
        <v>2165</v>
      </c>
      <c r="E39" s="105">
        <v>2195</v>
      </c>
      <c r="F39">
        <v>340</v>
      </c>
    </row>
    <row r="40" spans="1:6">
      <c r="A40" t="s">
        <v>667</v>
      </c>
      <c r="B40" s="105">
        <v>2200</v>
      </c>
      <c r="C40" s="105">
        <v>2210</v>
      </c>
      <c r="D40" s="105">
        <v>2165</v>
      </c>
      <c r="E40" s="105">
        <v>2185</v>
      </c>
      <c r="F40">
        <v>474</v>
      </c>
    </row>
    <row r="41" spans="1:6">
      <c r="A41" t="s">
        <v>666</v>
      </c>
      <c r="B41" s="105">
        <v>2190</v>
      </c>
      <c r="C41" s="105">
        <v>2220</v>
      </c>
      <c r="D41" s="105">
        <v>2190</v>
      </c>
      <c r="E41" s="105">
        <v>2200</v>
      </c>
      <c r="F41">
        <v>297</v>
      </c>
    </row>
    <row r="42" spans="1:6">
      <c r="A42" t="s">
        <v>665</v>
      </c>
      <c r="B42" s="105">
        <v>2200</v>
      </c>
      <c r="C42" s="105">
        <v>2210</v>
      </c>
      <c r="D42" s="105">
        <v>2185</v>
      </c>
      <c r="E42" s="105">
        <v>2185</v>
      </c>
      <c r="F42">
        <v>230</v>
      </c>
    </row>
    <row r="43" spans="1:6">
      <c r="A43" t="s">
        <v>664</v>
      </c>
      <c r="B43" s="105">
        <v>2180</v>
      </c>
      <c r="C43" s="105">
        <v>2215</v>
      </c>
      <c r="D43" s="105">
        <v>2170</v>
      </c>
      <c r="E43" s="105">
        <v>2170</v>
      </c>
      <c r="F43">
        <v>344</v>
      </c>
    </row>
    <row r="44" spans="1:6">
      <c r="A44" t="s">
        <v>663</v>
      </c>
      <c r="B44" s="105">
        <v>2210</v>
      </c>
      <c r="C44" s="105">
        <v>2265</v>
      </c>
      <c r="D44" s="105">
        <v>2210</v>
      </c>
      <c r="E44" s="105">
        <v>2215</v>
      </c>
      <c r="F44">
        <v>844</v>
      </c>
    </row>
    <row r="45" spans="1:6">
      <c r="A45" t="s">
        <v>662</v>
      </c>
      <c r="B45" s="105">
        <v>2245</v>
      </c>
      <c r="C45" s="105">
        <v>2260</v>
      </c>
      <c r="D45" s="105">
        <v>2230</v>
      </c>
      <c r="E45" s="105">
        <v>2250</v>
      </c>
      <c r="F45">
        <v>286</v>
      </c>
    </row>
    <row r="46" spans="1:6">
      <c r="A46" t="s">
        <v>661</v>
      </c>
      <c r="B46" s="105">
        <v>2265</v>
      </c>
      <c r="C46" s="105">
        <v>2285</v>
      </c>
      <c r="D46" s="105">
        <v>2245</v>
      </c>
      <c r="E46" s="105">
        <v>2280</v>
      </c>
      <c r="F46">
        <v>357</v>
      </c>
    </row>
    <row r="47" spans="1:6">
      <c r="A47" t="s">
        <v>660</v>
      </c>
      <c r="B47" s="105">
        <v>2290</v>
      </c>
      <c r="C47" s="105">
        <v>2290</v>
      </c>
      <c r="D47" s="105">
        <v>2225</v>
      </c>
      <c r="E47" s="105">
        <v>2235</v>
      </c>
      <c r="F47">
        <v>369</v>
      </c>
    </row>
    <row r="48" spans="1:6">
      <c r="A48" t="s">
        <v>659</v>
      </c>
      <c r="B48" s="105">
        <v>2235</v>
      </c>
      <c r="C48" s="105">
        <v>2245</v>
      </c>
      <c r="D48" s="105">
        <v>2200</v>
      </c>
      <c r="E48" s="105">
        <v>2205</v>
      </c>
      <c r="F48">
        <v>369</v>
      </c>
    </row>
    <row r="49" spans="1:6">
      <c r="A49" t="s">
        <v>658</v>
      </c>
      <c r="B49" s="105">
        <v>2205</v>
      </c>
      <c r="C49" s="105">
        <v>2230</v>
      </c>
      <c r="D49" s="105">
        <v>2205</v>
      </c>
      <c r="E49" s="105">
        <v>2230</v>
      </c>
      <c r="F49">
        <v>209</v>
      </c>
    </row>
    <row r="50" spans="1:6">
      <c r="A50" t="s">
        <v>657</v>
      </c>
      <c r="B50" s="105">
        <v>2235</v>
      </c>
      <c r="C50" s="105">
        <v>2250</v>
      </c>
      <c r="D50" s="105">
        <v>2215</v>
      </c>
      <c r="E50" s="105">
        <v>2240</v>
      </c>
      <c r="F50">
        <v>412</v>
      </c>
    </row>
    <row r="51" spans="1:6">
      <c r="A51" t="s">
        <v>656</v>
      </c>
      <c r="B51" s="105">
        <v>2240</v>
      </c>
      <c r="C51" s="105">
        <v>2315</v>
      </c>
      <c r="D51" s="105">
        <v>2240</v>
      </c>
      <c r="E51" s="105">
        <v>2300</v>
      </c>
      <c r="F51">
        <v>654</v>
      </c>
    </row>
    <row r="52" spans="1:6">
      <c r="A52" t="s">
        <v>655</v>
      </c>
      <c r="B52" s="105">
        <v>2305</v>
      </c>
      <c r="C52" s="105">
        <v>2310</v>
      </c>
      <c r="D52" s="105">
        <v>2255</v>
      </c>
      <c r="E52" s="105">
        <v>2260</v>
      </c>
      <c r="F52">
        <v>560</v>
      </c>
    </row>
    <row r="53" spans="1:6">
      <c r="A53" t="s">
        <v>654</v>
      </c>
      <c r="B53" s="105">
        <v>2285</v>
      </c>
      <c r="C53" s="105">
        <v>2335</v>
      </c>
      <c r="D53" s="105">
        <v>2285</v>
      </c>
      <c r="E53" s="105">
        <v>2310</v>
      </c>
      <c r="F53">
        <v>511</v>
      </c>
    </row>
    <row r="54" spans="1:6">
      <c r="A54" t="s">
        <v>653</v>
      </c>
      <c r="B54" s="105">
        <v>2315</v>
      </c>
      <c r="C54" s="105">
        <v>2325</v>
      </c>
      <c r="D54" s="105">
        <v>2290</v>
      </c>
      <c r="E54" s="105">
        <v>2325</v>
      </c>
      <c r="F54">
        <v>296</v>
      </c>
    </row>
    <row r="55" spans="1:6">
      <c r="A55" t="s">
        <v>652</v>
      </c>
      <c r="B55" s="105">
        <v>2335</v>
      </c>
      <c r="C55" s="105">
        <v>2335</v>
      </c>
      <c r="D55" s="105">
        <v>2295</v>
      </c>
      <c r="E55" s="105">
        <v>2315</v>
      </c>
      <c r="F55">
        <v>238</v>
      </c>
    </row>
    <row r="56" spans="1:6">
      <c r="A56" t="s">
        <v>651</v>
      </c>
      <c r="B56" s="105">
        <v>2310</v>
      </c>
      <c r="C56" s="105">
        <v>2310</v>
      </c>
      <c r="D56" s="105">
        <v>2220</v>
      </c>
      <c r="E56" s="105">
        <v>2220</v>
      </c>
      <c r="F56">
        <v>851</v>
      </c>
    </row>
    <row r="57" spans="1:6">
      <c r="A57" t="s">
        <v>650</v>
      </c>
      <c r="B57" s="105">
        <v>2230</v>
      </c>
      <c r="C57" s="105">
        <v>2250</v>
      </c>
      <c r="D57" s="105">
        <v>2225</v>
      </c>
      <c r="E57" s="105">
        <v>2230</v>
      </c>
      <c r="F57">
        <v>290</v>
      </c>
    </row>
    <row r="58" spans="1:6">
      <c r="A58" t="s">
        <v>649</v>
      </c>
      <c r="B58" s="105">
        <v>2215</v>
      </c>
      <c r="C58" s="105">
        <v>2235</v>
      </c>
      <c r="D58" s="105">
        <v>2180</v>
      </c>
      <c r="E58" s="105">
        <v>2190</v>
      </c>
      <c r="F58">
        <v>602</v>
      </c>
    </row>
    <row r="59" spans="1:6">
      <c r="A59" t="s">
        <v>648</v>
      </c>
      <c r="B59" s="105">
        <v>2170</v>
      </c>
      <c r="C59" s="105">
        <v>2175</v>
      </c>
      <c r="D59" s="105">
        <v>2145</v>
      </c>
      <c r="E59" s="105">
        <v>2170</v>
      </c>
      <c r="F59">
        <v>462</v>
      </c>
    </row>
    <row r="60" spans="1:6">
      <c r="A60" t="s">
        <v>647</v>
      </c>
      <c r="B60" s="105">
        <v>2175</v>
      </c>
      <c r="C60" s="105">
        <v>2200</v>
      </c>
      <c r="D60" s="105">
        <v>2160</v>
      </c>
      <c r="E60" s="105">
        <v>2195</v>
      </c>
      <c r="F60">
        <v>355</v>
      </c>
    </row>
    <row r="61" spans="1:6">
      <c r="A61" t="s">
        <v>646</v>
      </c>
      <c r="B61" s="105">
        <v>2195</v>
      </c>
      <c r="C61" s="105">
        <v>2205</v>
      </c>
      <c r="D61" s="105">
        <v>2185</v>
      </c>
      <c r="E61" s="105">
        <v>2200</v>
      </c>
      <c r="F61">
        <v>318</v>
      </c>
    </row>
    <row r="62" spans="1:6">
      <c r="A62" t="s">
        <v>645</v>
      </c>
      <c r="B62" s="105">
        <v>2225</v>
      </c>
      <c r="C62" s="105">
        <v>2290</v>
      </c>
      <c r="D62" s="105">
        <v>2220</v>
      </c>
      <c r="E62" s="105">
        <v>2280</v>
      </c>
      <c r="F62" s="104">
        <v>1208</v>
      </c>
    </row>
    <row r="63" spans="1:6">
      <c r="A63" t="s">
        <v>644</v>
      </c>
      <c r="B63" s="105">
        <v>2255</v>
      </c>
      <c r="C63" s="105">
        <v>2255</v>
      </c>
      <c r="D63" s="105">
        <v>2215</v>
      </c>
      <c r="E63" s="105">
        <v>2250</v>
      </c>
      <c r="F63">
        <v>560</v>
      </c>
    </row>
    <row r="64" spans="1:6">
      <c r="A64" t="s">
        <v>643</v>
      </c>
      <c r="B64" s="105">
        <v>2270</v>
      </c>
      <c r="C64" s="105">
        <v>2305</v>
      </c>
      <c r="D64" s="105">
        <v>2255</v>
      </c>
      <c r="E64" s="105">
        <v>2275</v>
      </c>
      <c r="F64">
        <v>832</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53369-36D9-4519-A35C-0BB647F85A98}">
  <sheetPr codeName="工作表158"/>
  <dimension ref="A1:F64"/>
  <sheetViews>
    <sheetView workbookViewId="0"/>
  </sheetViews>
  <sheetFormatPr defaultRowHeight="17"/>
  <sheetData>
    <row r="1" spans="1:6">
      <c r="A1" t="s">
        <v>731</v>
      </c>
      <c r="B1" t="s">
        <v>732</v>
      </c>
      <c r="C1" t="s">
        <v>733</v>
      </c>
      <c r="D1" t="s">
        <v>734</v>
      </c>
      <c r="E1" t="s">
        <v>735</v>
      </c>
      <c r="F1" t="s">
        <v>736</v>
      </c>
    </row>
    <row r="2" spans="1:6">
      <c r="A2" t="s">
        <v>705</v>
      </c>
      <c r="B2">
        <v>979</v>
      </c>
      <c r="C2" s="105">
        <v>1020</v>
      </c>
      <c r="D2">
        <v>974</v>
      </c>
      <c r="E2" s="105">
        <v>1020</v>
      </c>
      <c r="F2" s="104">
        <v>6505</v>
      </c>
    </row>
    <row r="3" spans="1:6">
      <c r="A3" t="s">
        <v>704</v>
      </c>
      <c r="B3" s="105">
        <v>1035</v>
      </c>
      <c r="C3" s="105">
        <v>1110</v>
      </c>
      <c r="D3" s="105">
        <v>1025</v>
      </c>
      <c r="E3" s="105">
        <v>1050</v>
      </c>
      <c r="F3" s="104">
        <v>6752</v>
      </c>
    </row>
    <row r="4" spans="1:6">
      <c r="A4" t="s">
        <v>703</v>
      </c>
      <c r="B4" s="105">
        <v>1065</v>
      </c>
      <c r="C4" s="105">
        <v>1075</v>
      </c>
      <c r="D4" s="105">
        <v>1015</v>
      </c>
      <c r="E4" s="105">
        <v>1025</v>
      </c>
      <c r="F4" s="104">
        <v>3405</v>
      </c>
    </row>
    <row r="5" spans="1:6">
      <c r="A5" t="s">
        <v>702</v>
      </c>
      <c r="B5" s="105">
        <v>1035</v>
      </c>
      <c r="C5" s="105">
        <v>1075</v>
      </c>
      <c r="D5">
        <v>976</v>
      </c>
      <c r="E5">
        <v>978</v>
      </c>
      <c r="F5" s="104">
        <v>6226</v>
      </c>
    </row>
    <row r="6" spans="1:6">
      <c r="A6" t="s">
        <v>701</v>
      </c>
      <c r="B6">
        <v>995</v>
      </c>
      <c r="C6">
        <v>997</v>
      </c>
      <c r="D6">
        <v>936</v>
      </c>
      <c r="E6">
        <v>940</v>
      </c>
      <c r="F6" s="104">
        <v>5165</v>
      </c>
    </row>
    <row r="7" spans="1:6">
      <c r="A7" t="s">
        <v>700</v>
      </c>
      <c r="B7">
        <v>943</v>
      </c>
      <c r="C7">
        <v>948</v>
      </c>
      <c r="D7">
        <v>868</v>
      </c>
      <c r="E7">
        <v>879</v>
      </c>
      <c r="F7" s="104">
        <v>5948</v>
      </c>
    </row>
    <row r="8" spans="1:6">
      <c r="A8" t="s">
        <v>699</v>
      </c>
      <c r="B8">
        <v>888</v>
      </c>
      <c r="C8">
        <v>915</v>
      </c>
      <c r="D8">
        <v>879</v>
      </c>
      <c r="E8">
        <v>915</v>
      </c>
      <c r="F8" s="104">
        <v>3961</v>
      </c>
    </row>
    <row r="9" spans="1:6">
      <c r="A9" t="s">
        <v>698</v>
      </c>
      <c r="B9">
        <v>920</v>
      </c>
      <c r="C9">
        <v>936</v>
      </c>
      <c r="D9">
        <v>911</v>
      </c>
      <c r="E9">
        <v>927</v>
      </c>
      <c r="F9" s="104">
        <v>3045</v>
      </c>
    </row>
    <row r="10" spans="1:6">
      <c r="A10" t="s">
        <v>697</v>
      </c>
      <c r="B10">
        <v>939</v>
      </c>
      <c r="C10">
        <v>951</v>
      </c>
      <c r="D10">
        <v>891</v>
      </c>
      <c r="E10">
        <v>898</v>
      </c>
      <c r="F10" s="104">
        <v>4782</v>
      </c>
    </row>
    <row r="11" spans="1:6">
      <c r="A11" t="s">
        <v>696</v>
      </c>
      <c r="B11">
        <v>908</v>
      </c>
      <c r="C11">
        <v>917</v>
      </c>
      <c r="D11">
        <v>885</v>
      </c>
      <c r="E11">
        <v>898</v>
      </c>
      <c r="F11" s="104">
        <v>2279</v>
      </c>
    </row>
    <row r="12" spans="1:6">
      <c r="A12" t="s">
        <v>695</v>
      </c>
      <c r="B12">
        <v>903</v>
      </c>
      <c r="C12">
        <v>908</v>
      </c>
      <c r="D12">
        <v>886</v>
      </c>
      <c r="E12">
        <v>889</v>
      </c>
      <c r="F12" s="104">
        <v>1872</v>
      </c>
    </row>
    <row r="13" spans="1:6">
      <c r="A13" t="s">
        <v>694</v>
      </c>
      <c r="B13">
        <v>900</v>
      </c>
      <c r="C13">
        <v>918</v>
      </c>
      <c r="D13">
        <v>892</v>
      </c>
      <c r="E13">
        <v>916</v>
      </c>
      <c r="F13" s="104">
        <v>1579</v>
      </c>
    </row>
    <row r="14" spans="1:6">
      <c r="A14" t="s">
        <v>693</v>
      </c>
      <c r="B14">
        <v>918</v>
      </c>
      <c r="C14">
        <v>921</v>
      </c>
      <c r="D14">
        <v>904</v>
      </c>
      <c r="E14">
        <v>908</v>
      </c>
      <c r="F14" s="104">
        <v>1364</v>
      </c>
    </row>
    <row r="15" spans="1:6">
      <c r="A15" t="s">
        <v>692</v>
      </c>
      <c r="B15">
        <v>908</v>
      </c>
      <c r="C15">
        <v>913</v>
      </c>
      <c r="D15">
        <v>879</v>
      </c>
      <c r="E15">
        <v>883</v>
      </c>
      <c r="F15" s="104">
        <v>2116</v>
      </c>
    </row>
    <row r="16" spans="1:6">
      <c r="A16" t="s">
        <v>691</v>
      </c>
      <c r="B16">
        <v>890</v>
      </c>
      <c r="C16">
        <v>927</v>
      </c>
      <c r="D16">
        <v>890</v>
      </c>
      <c r="E16">
        <v>919</v>
      </c>
      <c r="F16" s="104">
        <v>3129</v>
      </c>
    </row>
    <row r="17" spans="1:6">
      <c r="A17" t="s">
        <v>690</v>
      </c>
      <c r="B17">
        <v>911</v>
      </c>
      <c r="C17">
        <v>914</v>
      </c>
      <c r="D17">
        <v>885</v>
      </c>
      <c r="E17">
        <v>894</v>
      </c>
      <c r="F17" s="104">
        <v>2543</v>
      </c>
    </row>
    <row r="18" spans="1:6">
      <c r="A18" t="s">
        <v>689</v>
      </c>
      <c r="B18">
        <v>905</v>
      </c>
      <c r="C18">
        <v>924</v>
      </c>
      <c r="D18">
        <v>900</v>
      </c>
      <c r="E18">
        <v>900</v>
      </c>
      <c r="F18" s="104">
        <v>2419</v>
      </c>
    </row>
    <row r="19" spans="1:6">
      <c r="A19" t="s">
        <v>688</v>
      </c>
      <c r="B19">
        <v>914</v>
      </c>
      <c r="C19">
        <v>915</v>
      </c>
      <c r="D19">
        <v>878</v>
      </c>
      <c r="E19">
        <v>888</v>
      </c>
      <c r="F19" s="104">
        <v>1675</v>
      </c>
    </row>
    <row r="20" spans="1:6">
      <c r="A20" t="s">
        <v>687</v>
      </c>
      <c r="B20">
        <v>890</v>
      </c>
      <c r="C20">
        <v>903</v>
      </c>
      <c r="D20">
        <v>890</v>
      </c>
      <c r="E20">
        <v>892</v>
      </c>
      <c r="F20">
        <v>890</v>
      </c>
    </row>
    <row r="21" spans="1:6">
      <c r="A21" t="s">
        <v>686</v>
      </c>
      <c r="B21">
        <v>900</v>
      </c>
      <c r="C21">
        <v>906</v>
      </c>
      <c r="D21">
        <v>890</v>
      </c>
      <c r="E21">
        <v>896</v>
      </c>
      <c r="F21">
        <v>879</v>
      </c>
    </row>
    <row r="22" spans="1:6">
      <c r="A22" t="s">
        <v>685</v>
      </c>
      <c r="B22">
        <v>905</v>
      </c>
      <c r="C22">
        <v>908</v>
      </c>
      <c r="D22">
        <v>896</v>
      </c>
      <c r="E22">
        <v>898</v>
      </c>
      <c r="F22">
        <v>785</v>
      </c>
    </row>
    <row r="23" spans="1:6">
      <c r="A23" t="s">
        <v>684</v>
      </c>
      <c r="B23">
        <v>907</v>
      </c>
      <c r="C23">
        <v>922</v>
      </c>
      <c r="D23">
        <v>903</v>
      </c>
      <c r="E23">
        <v>907</v>
      </c>
      <c r="F23" s="104">
        <v>1937</v>
      </c>
    </row>
    <row r="24" spans="1:6">
      <c r="A24" t="s">
        <v>683</v>
      </c>
      <c r="B24">
        <v>909</v>
      </c>
      <c r="C24">
        <v>963</v>
      </c>
      <c r="D24">
        <v>907</v>
      </c>
      <c r="E24">
        <v>951</v>
      </c>
      <c r="F24" s="104">
        <v>4389</v>
      </c>
    </row>
    <row r="25" spans="1:6">
      <c r="A25" t="s">
        <v>682</v>
      </c>
      <c r="B25">
        <v>949</v>
      </c>
      <c r="C25">
        <v>994</v>
      </c>
      <c r="D25">
        <v>936</v>
      </c>
      <c r="E25">
        <v>965</v>
      </c>
      <c r="F25" s="104">
        <v>3157</v>
      </c>
    </row>
    <row r="26" spans="1:6">
      <c r="A26" t="s">
        <v>681</v>
      </c>
      <c r="B26">
        <v>975</v>
      </c>
      <c r="C26">
        <v>976</v>
      </c>
      <c r="D26">
        <v>935</v>
      </c>
      <c r="E26">
        <v>942</v>
      </c>
      <c r="F26" s="104">
        <v>3515</v>
      </c>
    </row>
    <row r="27" spans="1:6">
      <c r="A27" t="s">
        <v>680</v>
      </c>
      <c r="B27">
        <v>945</v>
      </c>
      <c r="C27">
        <v>950</v>
      </c>
      <c r="D27">
        <v>918</v>
      </c>
      <c r="E27">
        <v>920</v>
      </c>
      <c r="F27" s="104">
        <v>2777</v>
      </c>
    </row>
    <row r="28" spans="1:6">
      <c r="A28" t="s">
        <v>679</v>
      </c>
      <c r="B28">
        <v>929</v>
      </c>
      <c r="C28">
        <v>937</v>
      </c>
      <c r="D28">
        <v>915</v>
      </c>
      <c r="E28">
        <v>915</v>
      </c>
      <c r="F28" s="104">
        <v>1403</v>
      </c>
    </row>
    <row r="29" spans="1:6">
      <c r="A29" t="s">
        <v>678</v>
      </c>
      <c r="B29">
        <v>915</v>
      </c>
      <c r="C29">
        <v>927</v>
      </c>
      <c r="D29">
        <v>902</v>
      </c>
      <c r="E29">
        <v>904</v>
      </c>
      <c r="F29" s="104">
        <v>1465</v>
      </c>
    </row>
    <row r="30" spans="1:6">
      <c r="A30" t="s">
        <v>677</v>
      </c>
      <c r="B30">
        <v>911</v>
      </c>
      <c r="C30">
        <v>919</v>
      </c>
      <c r="D30">
        <v>902</v>
      </c>
      <c r="E30">
        <v>917</v>
      </c>
      <c r="F30" s="104">
        <v>1166</v>
      </c>
    </row>
    <row r="31" spans="1:6">
      <c r="A31" t="s">
        <v>676</v>
      </c>
      <c r="B31">
        <v>917</v>
      </c>
      <c r="C31">
        <v>930</v>
      </c>
      <c r="D31">
        <v>900</v>
      </c>
      <c r="E31">
        <v>900</v>
      </c>
      <c r="F31" s="104">
        <v>1653</v>
      </c>
    </row>
    <row r="32" spans="1:6">
      <c r="A32" t="s">
        <v>675</v>
      </c>
      <c r="B32">
        <v>895</v>
      </c>
      <c r="C32">
        <v>895</v>
      </c>
      <c r="D32">
        <v>810</v>
      </c>
      <c r="E32">
        <v>821</v>
      </c>
      <c r="F32" s="104">
        <v>4915</v>
      </c>
    </row>
    <row r="33" spans="1:6">
      <c r="A33" t="s">
        <v>674</v>
      </c>
      <c r="B33">
        <v>828</v>
      </c>
      <c r="C33">
        <v>842</v>
      </c>
      <c r="D33">
        <v>826</v>
      </c>
      <c r="E33">
        <v>829</v>
      </c>
      <c r="F33" s="104">
        <v>1583</v>
      </c>
    </row>
    <row r="34" spans="1:6">
      <c r="A34" t="s">
        <v>673</v>
      </c>
      <c r="B34">
        <v>814</v>
      </c>
      <c r="C34">
        <v>820</v>
      </c>
      <c r="D34">
        <v>791</v>
      </c>
      <c r="E34">
        <v>810</v>
      </c>
      <c r="F34" s="104">
        <v>2716</v>
      </c>
    </row>
    <row r="35" spans="1:6">
      <c r="A35" t="s">
        <v>672</v>
      </c>
      <c r="B35">
        <v>800</v>
      </c>
      <c r="C35">
        <v>800</v>
      </c>
      <c r="D35">
        <v>736</v>
      </c>
      <c r="E35">
        <v>764</v>
      </c>
      <c r="F35" s="104">
        <v>4516</v>
      </c>
    </row>
    <row r="36" spans="1:6">
      <c r="A36" t="s">
        <v>671</v>
      </c>
      <c r="B36">
        <v>758</v>
      </c>
      <c r="C36">
        <v>775</v>
      </c>
      <c r="D36">
        <v>715</v>
      </c>
      <c r="E36">
        <v>730</v>
      </c>
      <c r="F36" s="104">
        <v>3993</v>
      </c>
    </row>
    <row r="37" spans="1:6">
      <c r="A37" t="s">
        <v>670</v>
      </c>
      <c r="B37">
        <v>747</v>
      </c>
      <c r="C37">
        <v>751</v>
      </c>
      <c r="D37">
        <v>726</v>
      </c>
      <c r="E37">
        <v>733</v>
      </c>
      <c r="F37" s="104">
        <v>1803</v>
      </c>
    </row>
    <row r="38" spans="1:6">
      <c r="A38" t="s">
        <v>669</v>
      </c>
      <c r="B38">
        <v>749</v>
      </c>
      <c r="C38">
        <v>784</v>
      </c>
      <c r="D38">
        <v>742</v>
      </c>
      <c r="E38">
        <v>778</v>
      </c>
      <c r="F38" s="104">
        <v>2989</v>
      </c>
    </row>
    <row r="39" spans="1:6">
      <c r="A39" t="s">
        <v>668</v>
      </c>
      <c r="B39">
        <v>767</v>
      </c>
      <c r="C39">
        <v>768</v>
      </c>
      <c r="D39">
        <v>752</v>
      </c>
      <c r="E39">
        <v>762</v>
      </c>
      <c r="F39" s="104">
        <v>1442</v>
      </c>
    </row>
    <row r="40" spans="1:6">
      <c r="A40" t="s">
        <v>667</v>
      </c>
      <c r="B40">
        <v>772</v>
      </c>
      <c r="C40">
        <v>791</v>
      </c>
      <c r="D40">
        <v>772</v>
      </c>
      <c r="E40">
        <v>779</v>
      </c>
      <c r="F40" s="104">
        <v>1623</v>
      </c>
    </row>
    <row r="41" spans="1:6">
      <c r="A41" t="s">
        <v>666</v>
      </c>
      <c r="B41">
        <v>780</v>
      </c>
      <c r="C41">
        <v>825</v>
      </c>
      <c r="D41">
        <v>780</v>
      </c>
      <c r="E41">
        <v>808</v>
      </c>
      <c r="F41" s="104">
        <v>2174</v>
      </c>
    </row>
    <row r="42" spans="1:6">
      <c r="A42" t="s">
        <v>665</v>
      </c>
      <c r="B42">
        <v>813</v>
      </c>
      <c r="C42">
        <v>822</v>
      </c>
      <c r="D42">
        <v>801</v>
      </c>
      <c r="E42">
        <v>819</v>
      </c>
      <c r="F42" s="104">
        <v>1403</v>
      </c>
    </row>
    <row r="43" spans="1:6">
      <c r="A43" t="s">
        <v>664</v>
      </c>
      <c r="B43">
        <v>822</v>
      </c>
      <c r="C43">
        <v>834</v>
      </c>
      <c r="D43">
        <v>806</v>
      </c>
      <c r="E43">
        <v>825</v>
      </c>
      <c r="F43" s="104">
        <v>1691</v>
      </c>
    </row>
    <row r="44" spans="1:6">
      <c r="A44" t="s">
        <v>663</v>
      </c>
      <c r="B44">
        <v>821</v>
      </c>
      <c r="C44">
        <v>825</v>
      </c>
      <c r="D44">
        <v>794</v>
      </c>
      <c r="E44">
        <v>794</v>
      </c>
      <c r="F44" s="104">
        <v>2388</v>
      </c>
    </row>
    <row r="45" spans="1:6">
      <c r="A45" t="s">
        <v>662</v>
      </c>
      <c r="B45">
        <v>797</v>
      </c>
      <c r="C45">
        <v>798</v>
      </c>
      <c r="D45">
        <v>746</v>
      </c>
      <c r="E45">
        <v>752</v>
      </c>
      <c r="F45" s="104">
        <v>4364</v>
      </c>
    </row>
    <row r="46" spans="1:6">
      <c r="A46" t="s">
        <v>661</v>
      </c>
      <c r="B46">
        <v>740</v>
      </c>
      <c r="C46">
        <v>780</v>
      </c>
      <c r="D46">
        <v>735</v>
      </c>
      <c r="E46">
        <v>745</v>
      </c>
      <c r="F46" s="104">
        <v>3113</v>
      </c>
    </row>
    <row r="47" spans="1:6">
      <c r="A47" t="s">
        <v>660</v>
      </c>
      <c r="B47">
        <v>752</v>
      </c>
      <c r="C47">
        <v>773</v>
      </c>
      <c r="D47">
        <v>745</v>
      </c>
      <c r="E47">
        <v>773</v>
      </c>
      <c r="F47" s="104">
        <v>1737</v>
      </c>
    </row>
    <row r="48" spans="1:6">
      <c r="A48" t="s">
        <v>659</v>
      </c>
      <c r="B48">
        <v>774</v>
      </c>
      <c r="C48">
        <v>781</v>
      </c>
      <c r="D48">
        <v>759</v>
      </c>
      <c r="E48">
        <v>760</v>
      </c>
      <c r="F48" s="104">
        <v>1360</v>
      </c>
    </row>
    <row r="49" spans="1:6">
      <c r="A49" t="s">
        <v>658</v>
      </c>
      <c r="B49">
        <v>765</v>
      </c>
      <c r="C49">
        <v>794</v>
      </c>
      <c r="D49">
        <v>765</v>
      </c>
      <c r="E49">
        <v>783</v>
      </c>
      <c r="F49" s="104">
        <v>1802</v>
      </c>
    </row>
    <row r="50" spans="1:6">
      <c r="A50" t="s">
        <v>657</v>
      </c>
      <c r="B50">
        <v>825</v>
      </c>
      <c r="C50">
        <v>846</v>
      </c>
      <c r="D50">
        <v>806</v>
      </c>
      <c r="E50">
        <v>808</v>
      </c>
      <c r="F50" s="104">
        <v>4011</v>
      </c>
    </row>
    <row r="51" spans="1:6">
      <c r="A51" t="s">
        <v>656</v>
      </c>
      <c r="B51">
        <v>816</v>
      </c>
      <c r="C51">
        <v>822</v>
      </c>
      <c r="D51">
        <v>797</v>
      </c>
      <c r="E51">
        <v>803</v>
      </c>
      <c r="F51" s="104">
        <v>1590</v>
      </c>
    </row>
    <row r="52" spans="1:6">
      <c r="A52" t="s">
        <v>655</v>
      </c>
      <c r="B52">
        <v>815</v>
      </c>
      <c r="C52">
        <v>849</v>
      </c>
      <c r="D52">
        <v>814</v>
      </c>
      <c r="E52">
        <v>834</v>
      </c>
      <c r="F52" s="104">
        <v>3196</v>
      </c>
    </row>
    <row r="53" spans="1:6">
      <c r="A53" t="s">
        <v>654</v>
      </c>
      <c r="B53">
        <v>843</v>
      </c>
      <c r="C53">
        <v>849</v>
      </c>
      <c r="D53">
        <v>826</v>
      </c>
      <c r="E53">
        <v>834</v>
      </c>
      <c r="F53" s="104">
        <v>1676</v>
      </c>
    </row>
    <row r="54" spans="1:6">
      <c r="A54" t="s">
        <v>653</v>
      </c>
      <c r="B54">
        <v>830</v>
      </c>
      <c r="C54">
        <v>865</v>
      </c>
      <c r="D54">
        <v>818</v>
      </c>
      <c r="E54">
        <v>861</v>
      </c>
      <c r="F54" s="104">
        <v>2646</v>
      </c>
    </row>
    <row r="55" spans="1:6">
      <c r="A55" t="s">
        <v>652</v>
      </c>
      <c r="B55">
        <v>862</v>
      </c>
      <c r="C55">
        <v>881</v>
      </c>
      <c r="D55">
        <v>830</v>
      </c>
      <c r="E55">
        <v>839</v>
      </c>
      <c r="F55" s="104">
        <v>3781</v>
      </c>
    </row>
    <row r="56" spans="1:6">
      <c r="A56" t="s">
        <v>651</v>
      </c>
      <c r="B56">
        <v>839</v>
      </c>
      <c r="C56">
        <v>845</v>
      </c>
      <c r="D56">
        <v>834</v>
      </c>
      <c r="E56">
        <v>835</v>
      </c>
      <c r="F56">
        <v>755</v>
      </c>
    </row>
    <row r="57" spans="1:6">
      <c r="A57" t="s">
        <v>650</v>
      </c>
      <c r="B57">
        <v>835</v>
      </c>
      <c r="C57">
        <v>849</v>
      </c>
      <c r="D57">
        <v>831</v>
      </c>
      <c r="E57">
        <v>834</v>
      </c>
      <c r="F57">
        <v>875</v>
      </c>
    </row>
    <row r="58" spans="1:6">
      <c r="A58" t="s">
        <v>649</v>
      </c>
      <c r="B58">
        <v>832</v>
      </c>
      <c r="C58">
        <v>835</v>
      </c>
      <c r="D58">
        <v>806</v>
      </c>
      <c r="E58">
        <v>809</v>
      </c>
      <c r="F58" s="104">
        <v>2013</v>
      </c>
    </row>
    <row r="59" spans="1:6">
      <c r="A59" t="s">
        <v>648</v>
      </c>
      <c r="B59">
        <v>792</v>
      </c>
      <c r="C59">
        <v>830</v>
      </c>
      <c r="D59">
        <v>792</v>
      </c>
      <c r="E59">
        <v>815</v>
      </c>
      <c r="F59" s="104">
        <v>1320</v>
      </c>
    </row>
    <row r="60" spans="1:6">
      <c r="A60" t="s">
        <v>647</v>
      </c>
      <c r="B60">
        <v>824</v>
      </c>
      <c r="C60">
        <v>833</v>
      </c>
      <c r="D60">
        <v>818</v>
      </c>
      <c r="E60">
        <v>827</v>
      </c>
      <c r="F60">
        <v>833</v>
      </c>
    </row>
    <row r="61" spans="1:6">
      <c r="A61" t="s">
        <v>646</v>
      </c>
      <c r="B61">
        <v>835</v>
      </c>
      <c r="C61">
        <v>845</v>
      </c>
      <c r="D61">
        <v>825</v>
      </c>
      <c r="E61">
        <v>836</v>
      </c>
      <c r="F61" s="104">
        <v>1462</v>
      </c>
    </row>
    <row r="62" spans="1:6">
      <c r="A62" t="s">
        <v>645</v>
      </c>
      <c r="B62">
        <v>840</v>
      </c>
      <c r="C62">
        <v>858</v>
      </c>
      <c r="D62">
        <v>827</v>
      </c>
      <c r="E62">
        <v>840</v>
      </c>
      <c r="F62" s="104">
        <v>1636</v>
      </c>
    </row>
    <row r="63" spans="1:6">
      <c r="A63" t="s">
        <v>644</v>
      </c>
      <c r="B63">
        <v>835</v>
      </c>
      <c r="C63">
        <v>873</v>
      </c>
      <c r="D63">
        <v>829</v>
      </c>
      <c r="E63">
        <v>857</v>
      </c>
      <c r="F63" s="104">
        <v>2799</v>
      </c>
    </row>
    <row r="64" spans="1:6">
      <c r="A64" t="s">
        <v>643</v>
      </c>
      <c r="B64">
        <v>864</v>
      </c>
      <c r="C64">
        <v>873</v>
      </c>
      <c r="D64">
        <v>825</v>
      </c>
      <c r="E64">
        <v>827</v>
      </c>
      <c r="F64" s="104">
        <v>3292</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DC0B2-4AD1-4869-A678-2D32F616209D}">
  <sheetPr codeName="工作表159"/>
  <dimension ref="A1:F64"/>
  <sheetViews>
    <sheetView workbookViewId="0"/>
  </sheetViews>
  <sheetFormatPr defaultRowHeight="17"/>
  <sheetData>
    <row r="1" spans="1:6">
      <c r="A1" t="s">
        <v>731</v>
      </c>
      <c r="B1" t="s">
        <v>732</v>
      </c>
      <c r="C1" t="s">
        <v>733</v>
      </c>
      <c r="D1" t="s">
        <v>734</v>
      </c>
      <c r="E1" t="s">
        <v>735</v>
      </c>
      <c r="F1" t="s">
        <v>736</v>
      </c>
    </row>
    <row r="2" spans="1:6">
      <c r="A2" t="s">
        <v>705</v>
      </c>
      <c r="B2" s="105">
        <v>1165</v>
      </c>
      <c r="C2" s="105">
        <v>1165</v>
      </c>
      <c r="D2" s="105">
        <v>1095</v>
      </c>
      <c r="E2" s="105">
        <v>1105</v>
      </c>
      <c r="F2" s="104">
        <v>12301</v>
      </c>
    </row>
    <row r="3" spans="1:6">
      <c r="A3" t="s">
        <v>704</v>
      </c>
      <c r="B3" s="105">
        <v>1115</v>
      </c>
      <c r="C3" s="105">
        <v>1155</v>
      </c>
      <c r="D3" s="105">
        <v>1105</v>
      </c>
      <c r="E3" s="105">
        <v>1150</v>
      </c>
      <c r="F3" s="104">
        <v>12638</v>
      </c>
    </row>
    <row r="4" spans="1:6">
      <c r="A4" t="s">
        <v>703</v>
      </c>
      <c r="B4" s="105">
        <v>1150</v>
      </c>
      <c r="C4" s="105">
        <v>1160</v>
      </c>
      <c r="D4" s="105">
        <v>1130</v>
      </c>
      <c r="E4" s="105">
        <v>1155</v>
      </c>
      <c r="F4" s="104">
        <v>8583</v>
      </c>
    </row>
    <row r="5" spans="1:6">
      <c r="A5" t="s">
        <v>702</v>
      </c>
      <c r="B5" s="105">
        <v>1145</v>
      </c>
      <c r="C5" s="105">
        <v>1200</v>
      </c>
      <c r="D5" s="105">
        <v>1140</v>
      </c>
      <c r="E5" s="105">
        <v>1190</v>
      </c>
      <c r="F5" s="104">
        <v>9967</v>
      </c>
    </row>
    <row r="6" spans="1:6">
      <c r="A6" t="s">
        <v>701</v>
      </c>
      <c r="B6" s="105">
        <v>1220</v>
      </c>
      <c r="C6" s="105">
        <v>1260</v>
      </c>
      <c r="D6" s="105">
        <v>1215</v>
      </c>
      <c r="E6" s="105">
        <v>1230</v>
      </c>
      <c r="F6" s="104">
        <v>15457</v>
      </c>
    </row>
    <row r="7" spans="1:6">
      <c r="A7" t="s">
        <v>700</v>
      </c>
      <c r="B7" s="105">
        <v>1260</v>
      </c>
      <c r="C7" s="105">
        <v>1275</v>
      </c>
      <c r="D7" s="105">
        <v>1195</v>
      </c>
      <c r="E7" s="105">
        <v>1230</v>
      </c>
      <c r="F7" s="104">
        <v>16641</v>
      </c>
    </row>
    <row r="8" spans="1:6">
      <c r="A8" t="s">
        <v>699</v>
      </c>
      <c r="B8" s="105">
        <v>1235</v>
      </c>
      <c r="C8" s="105">
        <v>1245</v>
      </c>
      <c r="D8" s="105">
        <v>1205</v>
      </c>
      <c r="E8" s="105">
        <v>1225</v>
      </c>
      <c r="F8" s="104">
        <v>5890</v>
      </c>
    </row>
    <row r="9" spans="1:6">
      <c r="A9" t="s">
        <v>698</v>
      </c>
      <c r="B9" s="105">
        <v>1200</v>
      </c>
      <c r="C9" s="105">
        <v>1225</v>
      </c>
      <c r="D9" s="105">
        <v>1190</v>
      </c>
      <c r="E9" s="105">
        <v>1215</v>
      </c>
      <c r="F9" s="104">
        <v>5061</v>
      </c>
    </row>
    <row r="10" spans="1:6">
      <c r="A10" t="s">
        <v>697</v>
      </c>
      <c r="B10" s="105">
        <v>1245</v>
      </c>
      <c r="C10" s="105">
        <v>1260</v>
      </c>
      <c r="D10" s="105">
        <v>1210</v>
      </c>
      <c r="E10" s="105">
        <v>1215</v>
      </c>
      <c r="F10" s="104">
        <v>7058</v>
      </c>
    </row>
    <row r="11" spans="1:6">
      <c r="A11" t="s">
        <v>696</v>
      </c>
      <c r="B11" s="105">
        <v>1220</v>
      </c>
      <c r="C11" s="105">
        <v>1230</v>
      </c>
      <c r="D11" s="105">
        <v>1140</v>
      </c>
      <c r="E11" s="105">
        <v>1150</v>
      </c>
      <c r="F11" s="104">
        <v>13010</v>
      </c>
    </row>
    <row r="12" spans="1:6">
      <c r="A12" t="s">
        <v>695</v>
      </c>
      <c r="B12" s="105">
        <v>1135</v>
      </c>
      <c r="C12" s="105">
        <v>1150</v>
      </c>
      <c r="D12" s="105">
        <v>1120</v>
      </c>
      <c r="E12" s="105">
        <v>1135</v>
      </c>
      <c r="F12" s="104">
        <v>8705</v>
      </c>
    </row>
    <row r="13" spans="1:6">
      <c r="A13" t="s">
        <v>694</v>
      </c>
      <c r="B13" s="105">
        <v>1135</v>
      </c>
      <c r="C13" s="105">
        <v>1180</v>
      </c>
      <c r="D13" s="105">
        <v>1135</v>
      </c>
      <c r="E13" s="105">
        <v>1170</v>
      </c>
      <c r="F13" s="104">
        <v>5890</v>
      </c>
    </row>
    <row r="14" spans="1:6">
      <c r="A14" t="s">
        <v>693</v>
      </c>
      <c r="B14" s="105">
        <v>1150</v>
      </c>
      <c r="C14" s="105">
        <v>1165</v>
      </c>
      <c r="D14" s="105">
        <v>1135</v>
      </c>
      <c r="E14" s="105">
        <v>1150</v>
      </c>
      <c r="F14" s="104">
        <v>8880</v>
      </c>
    </row>
    <row r="15" spans="1:6">
      <c r="A15" t="s">
        <v>692</v>
      </c>
      <c r="B15" s="105">
        <v>1145</v>
      </c>
      <c r="C15" s="105">
        <v>1175</v>
      </c>
      <c r="D15" s="105">
        <v>1120</v>
      </c>
      <c r="E15" s="105">
        <v>1130</v>
      </c>
      <c r="F15" s="104">
        <v>6289</v>
      </c>
    </row>
    <row r="16" spans="1:6">
      <c r="A16" t="s">
        <v>691</v>
      </c>
      <c r="B16" s="105">
        <v>1160</v>
      </c>
      <c r="C16" s="105">
        <v>1160</v>
      </c>
      <c r="D16" s="105">
        <v>1125</v>
      </c>
      <c r="E16" s="105">
        <v>1140</v>
      </c>
      <c r="F16" s="104">
        <v>6533</v>
      </c>
    </row>
    <row r="17" spans="1:6">
      <c r="A17" t="s">
        <v>690</v>
      </c>
      <c r="B17" s="105">
        <v>1140</v>
      </c>
      <c r="C17" s="105">
        <v>1145</v>
      </c>
      <c r="D17" s="105">
        <v>1110</v>
      </c>
      <c r="E17" s="105">
        <v>1125</v>
      </c>
      <c r="F17" s="104">
        <v>6017</v>
      </c>
    </row>
    <row r="18" spans="1:6">
      <c r="A18" t="s">
        <v>689</v>
      </c>
      <c r="B18" s="105">
        <v>1120</v>
      </c>
      <c r="C18" s="105">
        <v>1140</v>
      </c>
      <c r="D18" s="105">
        <v>1115</v>
      </c>
      <c r="E18" s="105">
        <v>1120</v>
      </c>
      <c r="F18" s="104">
        <v>3339</v>
      </c>
    </row>
    <row r="19" spans="1:6">
      <c r="A19" t="s">
        <v>688</v>
      </c>
      <c r="B19" s="105">
        <v>1140</v>
      </c>
      <c r="C19" s="105">
        <v>1170</v>
      </c>
      <c r="D19" s="105">
        <v>1120</v>
      </c>
      <c r="E19" s="105">
        <v>1130</v>
      </c>
      <c r="F19" s="104">
        <v>6666</v>
      </c>
    </row>
    <row r="20" spans="1:6">
      <c r="A20" t="s">
        <v>687</v>
      </c>
      <c r="B20" s="105">
        <v>1135</v>
      </c>
      <c r="C20" s="105">
        <v>1175</v>
      </c>
      <c r="D20" s="105">
        <v>1125</v>
      </c>
      <c r="E20" s="105">
        <v>1165</v>
      </c>
      <c r="F20" s="104">
        <v>6193</v>
      </c>
    </row>
    <row r="21" spans="1:6">
      <c r="A21" t="s">
        <v>686</v>
      </c>
      <c r="B21" s="105">
        <v>1160</v>
      </c>
      <c r="C21" s="105">
        <v>1180</v>
      </c>
      <c r="D21" s="105">
        <v>1135</v>
      </c>
      <c r="E21" s="105">
        <v>1160</v>
      </c>
      <c r="F21" s="104">
        <v>7053</v>
      </c>
    </row>
    <row r="22" spans="1:6">
      <c r="A22" t="s">
        <v>685</v>
      </c>
      <c r="B22" s="105">
        <v>1160</v>
      </c>
      <c r="C22" s="105">
        <v>1200</v>
      </c>
      <c r="D22" s="105">
        <v>1160</v>
      </c>
      <c r="E22" s="105">
        <v>1195</v>
      </c>
      <c r="F22" s="104">
        <v>8222</v>
      </c>
    </row>
    <row r="23" spans="1:6">
      <c r="A23" t="s">
        <v>684</v>
      </c>
      <c r="B23" s="105">
        <v>1190</v>
      </c>
      <c r="C23" s="105">
        <v>1200</v>
      </c>
      <c r="D23" s="105">
        <v>1155</v>
      </c>
      <c r="E23" s="105">
        <v>1160</v>
      </c>
      <c r="F23" s="104">
        <v>5481</v>
      </c>
    </row>
    <row r="24" spans="1:6">
      <c r="A24" t="s">
        <v>683</v>
      </c>
      <c r="B24" s="105">
        <v>1170</v>
      </c>
      <c r="C24" s="105">
        <v>1185</v>
      </c>
      <c r="D24" s="105">
        <v>1160</v>
      </c>
      <c r="E24" s="105">
        <v>1165</v>
      </c>
      <c r="F24" s="104">
        <v>4234</v>
      </c>
    </row>
    <row r="25" spans="1:6">
      <c r="A25" t="s">
        <v>682</v>
      </c>
      <c r="B25" s="105">
        <v>1150</v>
      </c>
      <c r="C25" s="105">
        <v>1175</v>
      </c>
      <c r="D25" s="105">
        <v>1140</v>
      </c>
      <c r="E25" s="105">
        <v>1160</v>
      </c>
      <c r="F25" s="104">
        <v>4162</v>
      </c>
    </row>
    <row r="26" spans="1:6">
      <c r="A26" t="s">
        <v>681</v>
      </c>
      <c r="B26" s="105">
        <v>1175</v>
      </c>
      <c r="C26" s="105">
        <v>1180</v>
      </c>
      <c r="D26" s="105">
        <v>1145</v>
      </c>
      <c r="E26" s="105">
        <v>1150</v>
      </c>
      <c r="F26" s="104">
        <v>4137</v>
      </c>
    </row>
    <row r="27" spans="1:6">
      <c r="A27" t="s">
        <v>680</v>
      </c>
      <c r="B27" s="105">
        <v>1160</v>
      </c>
      <c r="C27" s="105">
        <v>1175</v>
      </c>
      <c r="D27" s="105">
        <v>1150</v>
      </c>
      <c r="E27" s="105">
        <v>1160</v>
      </c>
      <c r="F27" s="104">
        <v>3400</v>
      </c>
    </row>
    <row r="28" spans="1:6">
      <c r="A28" t="s">
        <v>679</v>
      </c>
      <c r="B28" s="105">
        <v>1170</v>
      </c>
      <c r="C28" s="105">
        <v>1215</v>
      </c>
      <c r="D28" s="105">
        <v>1165</v>
      </c>
      <c r="E28" s="105">
        <v>1195</v>
      </c>
      <c r="F28" s="104">
        <v>6665</v>
      </c>
    </row>
    <row r="29" spans="1:6">
      <c r="A29" t="s">
        <v>678</v>
      </c>
      <c r="B29" s="105">
        <v>1205</v>
      </c>
      <c r="C29" s="105">
        <v>1230</v>
      </c>
      <c r="D29" s="105">
        <v>1185</v>
      </c>
      <c r="E29" s="105">
        <v>1200</v>
      </c>
      <c r="F29" s="104">
        <v>6406</v>
      </c>
    </row>
    <row r="30" spans="1:6">
      <c r="A30" t="s">
        <v>677</v>
      </c>
      <c r="B30" s="105">
        <v>1190</v>
      </c>
      <c r="C30" s="105">
        <v>1200</v>
      </c>
      <c r="D30" s="105">
        <v>1165</v>
      </c>
      <c r="E30" s="105">
        <v>1180</v>
      </c>
      <c r="F30" s="104">
        <v>5339</v>
      </c>
    </row>
    <row r="31" spans="1:6">
      <c r="A31" t="s">
        <v>676</v>
      </c>
      <c r="B31" s="105">
        <v>1160</v>
      </c>
      <c r="C31" s="105">
        <v>1160</v>
      </c>
      <c r="D31" s="105">
        <v>1110</v>
      </c>
      <c r="E31" s="105">
        <v>1110</v>
      </c>
      <c r="F31" s="104">
        <v>9660</v>
      </c>
    </row>
    <row r="32" spans="1:6">
      <c r="A32" t="s">
        <v>675</v>
      </c>
      <c r="B32" s="105">
        <v>1065</v>
      </c>
      <c r="C32" s="105">
        <v>1090</v>
      </c>
      <c r="D32" s="105">
        <v>1055</v>
      </c>
      <c r="E32" s="105">
        <v>1055</v>
      </c>
      <c r="F32" s="104">
        <v>12414</v>
      </c>
    </row>
    <row r="33" spans="1:6">
      <c r="A33" t="s">
        <v>674</v>
      </c>
      <c r="B33" s="105">
        <v>1065</v>
      </c>
      <c r="C33" s="105">
        <v>1075</v>
      </c>
      <c r="D33" s="105">
        <v>1045</v>
      </c>
      <c r="E33" s="105">
        <v>1050</v>
      </c>
      <c r="F33" s="104">
        <v>8144</v>
      </c>
    </row>
    <row r="34" spans="1:6">
      <c r="A34" t="s">
        <v>673</v>
      </c>
      <c r="B34" s="105">
        <v>1045</v>
      </c>
      <c r="C34" s="105">
        <v>1060</v>
      </c>
      <c r="D34" s="105">
        <v>1020</v>
      </c>
      <c r="E34" s="105">
        <v>1050</v>
      </c>
      <c r="F34" s="104">
        <v>7311</v>
      </c>
    </row>
    <row r="35" spans="1:6">
      <c r="A35" t="s">
        <v>672</v>
      </c>
      <c r="B35" s="105">
        <v>1020</v>
      </c>
      <c r="C35" s="105">
        <v>1030</v>
      </c>
      <c r="D35">
        <v>970</v>
      </c>
      <c r="E35">
        <v>993</v>
      </c>
      <c r="F35" s="104">
        <v>16604</v>
      </c>
    </row>
    <row r="36" spans="1:6">
      <c r="A36" t="s">
        <v>671</v>
      </c>
      <c r="B36">
        <v>984</v>
      </c>
      <c r="C36">
        <v>989</v>
      </c>
      <c r="D36">
        <v>966</v>
      </c>
      <c r="E36">
        <v>966</v>
      </c>
      <c r="F36" s="104">
        <v>9592</v>
      </c>
    </row>
    <row r="37" spans="1:6">
      <c r="A37" t="s">
        <v>670</v>
      </c>
      <c r="B37">
        <v>989</v>
      </c>
      <c r="C37">
        <v>989</v>
      </c>
      <c r="D37">
        <v>970</v>
      </c>
      <c r="E37">
        <v>972</v>
      </c>
      <c r="F37" s="104">
        <v>6077</v>
      </c>
    </row>
    <row r="38" spans="1:6">
      <c r="A38" t="s">
        <v>669</v>
      </c>
      <c r="B38">
        <v>995</v>
      </c>
      <c r="C38" s="105">
        <v>1020</v>
      </c>
      <c r="D38">
        <v>994</v>
      </c>
      <c r="E38" s="105">
        <v>1010</v>
      </c>
      <c r="F38" s="104">
        <v>6219</v>
      </c>
    </row>
    <row r="39" spans="1:6">
      <c r="A39" t="s">
        <v>668</v>
      </c>
      <c r="B39">
        <v>996</v>
      </c>
      <c r="C39" s="105">
        <v>1005</v>
      </c>
      <c r="D39">
        <v>976</v>
      </c>
      <c r="E39">
        <v>981</v>
      </c>
      <c r="F39" s="104">
        <v>6402</v>
      </c>
    </row>
    <row r="40" spans="1:6">
      <c r="A40" t="s">
        <v>667</v>
      </c>
      <c r="B40">
        <v>991</v>
      </c>
      <c r="C40" s="105">
        <v>1005</v>
      </c>
      <c r="D40">
        <v>987</v>
      </c>
      <c r="E40" s="105">
        <v>1005</v>
      </c>
      <c r="F40" s="104">
        <v>5856</v>
      </c>
    </row>
    <row r="41" spans="1:6">
      <c r="A41" t="s">
        <v>666</v>
      </c>
      <c r="B41" s="105">
        <v>1055</v>
      </c>
      <c r="C41" s="105">
        <v>1055</v>
      </c>
      <c r="D41" s="105">
        <v>1005</v>
      </c>
      <c r="E41" s="105">
        <v>1015</v>
      </c>
      <c r="F41" s="104">
        <v>8156</v>
      </c>
    </row>
    <row r="42" spans="1:6">
      <c r="A42" t="s">
        <v>665</v>
      </c>
      <c r="B42" s="105">
        <v>1015</v>
      </c>
      <c r="C42" s="105">
        <v>1030</v>
      </c>
      <c r="D42">
        <v>992</v>
      </c>
      <c r="E42">
        <v>992</v>
      </c>
      <c r="F42" s="104">
        <v>6021</v>
      </c>
    </row>
    <row r="43" spans="1:6">
      <c r="A43" t="s">
        <v>664</v>
      </c>
      <c r="B43">
        <v>990</v>
      </c>
      <c r="C43" s="105">
        <v>1020</v>
      </c>
      <c r="D43">
        <v>982</v>
      </c>
      <c r="E43" s="105">
        <v>1000</v>
      </c>
      <c r="F43" s="104">
        <v>5490</v>
      </c>
    </row>
    <row r="44" spans="1:6">
      <c r="A44" t="s">
        <v>663</v>
      </c>
      <c r="B44" s="105">
        <v>1040</v>
      </c>
      <c r="C44" s="105">
        <v>1050</v>
      </c>
      <c r="D44" s="105">
        <v>1030</v>
      </c>
      <c r="E44" s="105">
        <v>1040</v>
      </c>
      <c r="F44" s="104">
        <v>6841</v>
      </c>
    </row>
    <row r="45" spans="1:6">
      <c r="A45" t="s">
        <v>662</v>
      </c>
      <c r="B45" s="105">
        <v>1060</v>
      </c>
      <c r="C45" s="105">
        <v>1060</v>
      </c>
      <c r="D45" s="105">
        <v>1035</v>
      </c>
      <c r="E45" s="105">
        <v>1035</v>
      </c>
      <c r="F45" s="104">
        <v>4644</v>
      </c>
    </row>
    <row r="46" spans="1:6">
      <c r="A46" t="s">
        <v>661</v>
      </c>
      <c r="B46" s="105">
        <v>1050</v>
      </c>
      <c r="C46" s="105">
        <v>1055</v>
      </c>
      <c r="D46" s="105">
        <v>1035</v>
      </c>
      <c r="E46" s="105">
        <v>1045</v>
      </c>
      <c r="F46" s="104">
        <v>3238</v>
      </c>
    </row>
    <row r="47" spans="1:6">
      <c r="A47" t="s">
        <v>660</v>
      </c>
      <c r="B47" s="105">
        <v>1080</v>
      </c>
      <c r="C47" s="105">
        <v>1100</v>
      </c>
      <c r="D47" s="105">
        <v>1060</v>
      </c>
      <c r="E47" s="105">
        <v>1095</v>
      </c>
      <c r="F47" s="104">
        <v>10312</v>
      </c>
    </row>
    <row r="48" spans="1:6">
      <c r="A48" t="s">
        <v>659</v>
      </c>
      <c r="B48" s="105">
        <v>1100</v>
      </c>
      <c r="C48" s="105">
        <v>1125</v>
      </c>
      <c r="D48" s="105">
        <v>1090</v>
      </c>
      <c r="E48" s="105">
        <v>1095</v>
      </c>
      <c r="F48" s="104">
        <v>7989</v>
      </c>
    </row>
    <row r="49" spans="1:6">
      <c r="A49" t="s">
        <v>658</v>
      </c>
      <c r="B49" s="105">
        <v>1105</v>
      </c>
      <c r="C49" s="105">
        <v>1105</v>
      </c>
      <c r="D49" s="105">
        <v>1080</v>
      </c>
      <c r="E49" s="105">
        <v>1095</v>
      </c>
      <c r="F49" s="104">
        <v>4541</v>
      </c>
    </row>
    <row r="50" spans="1:6">
      <c r="A50" t="s">
        <v>657</v>
      </c>
      <c r="B50" s="105">
        <v>1115</v>
      </c>
      <c r="C50" s="105">
        <v>1120</v>
      </c>
      <c r="D50" s="105">
        <v>1100</v>
      </c>
      <c r="E50" s="105">
        <v>1115</v>
      </c>
      <c r="F50" s="104">
        <v>4013</v>
      </c>
    </row>
    <row r="51" spans="1:6">
      <c r="A51" t="s">
        <v>656</v>
      </c>
      <c r="B51" s="105">
        <v>1115</v>
      </c>
      <c r="C51" s="105">
        <v>1160</v>
      </c>
      <c r="D51" s="105">
        <v>1110</v>
      </c>
      <c r="E51" s="105">
        <v>1155</v>
      </c>
      <c r="F51" s="104">
        <v>7927</v>
      </c>
    </row>
    <row r="52" spans="1:6">
      <c r="A52" t="s">
        <v>655</v>
      </c>
      <c r="B52" s="105">
        <v>1170</v>
      </c>
      <c r="C52" s="105">
        <v>1175</v>
      </c>
      <c r="D52" s="105">
        <v>1145</v>
      </c>
      <c r="E52" s="105">
        <v>1155</v>
      </c>
      <c r="F52" s="104">
        <v>5719</v>
      </c>
    </row>
    <row r="53" spans="1:6">
      <c r="A53" t="s">
        <v>654</v>
      </c>
      <c r="B53" s="105">
        <v>1180</v>
      </c>
      <c r="C53" s="105">
        <v>1210</v>
      </c>
      <c r="D53" s="105">
        <v>1175</v>
      </c>
      <c r="E53" s="105">
        <v>1190</v>
      </c>
      <c r="F53" s="104">
        <v>10395</v>
      </c>
    </row>
    <row r="54" spans="1:6">
      <c r="A54" t="s">
        <v>653</v>
      </c>
      <c r="B54" s="105">
        <v>1180</v>
      </c>
      <c r="C54" s="105">
        <v>1185</v>
      </c>
      <c r="D54" s="105">
        <v>1165</v>
      </c>
      <c r="E54" s="105">
        <v>1165</v>
      </c>
      <c r="F54" s="104">
        <v>6502</v>
      </c>
    </row>
    <row r="55" spans="1:6">
      <c r="A55" t="s">
        <v>652</v>
      </c>
      <c r="B55" s="105">
        <v>1165</v>
      </c>
      <c r="C55" s="105">
        <v>1195</v>
      </c>
      <c r="D55" s="105">
        <v>1165</v>
      </c>
      <c r="E55" s="105">
        <v>1190</v>
      </c>
      <c r="F55" s="104">
        <v>6249</v>
      </c>
    </row>
    <row r="56" spans="1:6">
      <c r="A56" t="s">
        <v>651</v>
      </c>
      <c r="B56" s="105">
        <v>1180</v>
      </c>
      <c r="C56" s="105">
        <v>1190</v>
      </c>
      <c r="D56" s="105">
        <v>1165</v>
      </c>
      <c r="E56" s="105">
        <v>1175</v>
      </c>
      <c r="F56" s="104">
        <v>3444</v>
      </c>
    </row>
    <row r="57" spans="1:6">
      <c r="A57" t="s">
        <v>650</v>
      </c>
      <c r="B57" s="105">
        <v>1190</v>
      </c>
      <c r="C57" s="105">
        <v>1190</v>
      </c>
      <c r="D57" s="105">
        <v>1160</v>
      </c>
      <c r="E57" s="105">
        <v>1185</v>
      </c>
      <c r="F57" s="104">
        <v>4419</v>
      </c>
    </row>
    <row r="58" spans="1:6">
      <c r="A58" t="s">
        <v>649</v>
      </c>
      <c r="B58" s="105">
        <v>1195</v>
      </c>
      <c r="C58" s="105">
        <v>1210</v>
      </c>
      <c r="D58" s="105">
        <v>1185</v>
      </c>
      <c r="E58" s="105">
        <v>1205</v>
      </c>
      <c r="F58" s="104">
        <v>6526</v>
      </c>
    </row>
    <row r="59" spans="1:6">
      <c r="A59" t="s">
        <v>648</v>
      </c>
      <c r="B59" s="105">
        <v>1190</v>
      </c>
      <c r="C59" s="105">
        <v>1205</v>
      </c>
      <c r="D59" s="105">
        <v>1190</v>
      </c>
      <c r="E59" s="105">
        <v>1195</v>
      </c>
      <c r="F59" s="104">
        <v>3370</v>
      </c>
    </row>
    <row r="60" spans="1:6">
      <c r="A60" t="s">
        <v>647</v>
      </c>
      <c r="B60" s="105">
        <v>1250</v>
      </c>
      <c r="C60" s="105">
        <v>1310</v>
      </c>
      <c r="D60" s="105">
        <v>1235</v>
      </c>
      <c r="E60" s="105">
        <v>1285</v>
      </c>
      <c r="F60" s="104">
        <v>14854</v>
      </c>
    </row>
    <row r="61" spans="1:6">
      <c r="A61" t="s">
        <v>646</v>
      </c>
      <c r="B61" s="105">
        <v>1300</v>
      </c>
      <c r="C61" s="105">
        <v>1320</v>
      </c>
      <c r="D61" s="105">
        <v>1285</v>
      </c>
      <c r="E61" s="105">
        <v>1310</v>
      </c>
      <c r="F61" s="104">
        <v>10412</v>
      </c>
    </row>
    <row r="62" spans="1:6">
      <c r="A62" t="s">
        <v>645</v>
      </c>
      <c r="B62" s="105">
        <v>1310</v>
      </c>
      <c r="C62" s="105">
        <v>1315</v>
      </c>
      <c r="D62" s="105">
        <v>1275</v>
      </c>
      <c r="E62" s="105">
        <v>1290</v>
      </c>
      <c r="F62" s="104">
        <v>8018</v>
      </c>
    </row>
    <row r="63" spans="1:6">
      <c r="A63" t="s">
        <v>644</v>
      </c>
      <c r="B63" s="105">
        <v>1255</v>
      </c>
      <c r="C63" s="105">
        <v>1300</v>
      </c>
      <c r="D63" s="105">
        <v>1250</v>
      </c>
      <c r="E63" s="105">
        <v>1290</v>
      </c>
      <c r="F63" s="104">
        <v>8545</v>
      </c>
    </row>
    <row r="64" spans="1:6">
      <c r="A64" t="s">
        <v>643</v>
      </c>
      <c r="B64" s="105">
        <v>1315</v>
      </c>
      <c r="C64" s="105">
        <v>1315</v>
      </c>
      <c r="D64" s="105">
        <v>1225</v>
      </c>
      <c r="E64" s="105">
        <v>1235</v>
      </c>
      <c r="F64" s="104">
        <v>14615</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3BEE7-2B01-4EB9-91F9-FC97E5B7FA4A}">
  <sheetPr codeName="工作表160"/>
  <dimension ref="A1:F64"/>
  <sheetViews>
    <sheetView workbookViewId="0"/>
  </sheetViews>
  <sheetFormatPr defaultRowHeight="17"/>
  <sheetData>
    <row r="1" spans="1:6">
      <c r="A1" t="s">
        <v>731</v>
      </c>
      <c r="B1" t="s">
        <v>732</v>
      </c>
      <c r="C1" t="s">
        <v>733</v>
      </c>
      <c r="D1" t="s">
        <v>734</v>
      </c>
      <c r="E1" t="s">
        <v>735</v>
      </c>
      <c r="F1" t="s">
        <v>736</v>
      </c>
    </row>
    <row r="2" spans="1:6">
      <c r="A2" t="s">
        <v>705</v>
      </c>
      <c r="B2">
        <v>664</v>
      </c>
      <c r="C2">
        <v>669</v>
      </c>
      <c r="D2">
        <v>660</v>
      </c>
      <c r="E2">
        <v>663</v>
      </c>
      <c r="F2">
        <v>241</v>
      </c>
    </row>
    <row r="3" spans="1:6">
      <c r="A3" t="s">
        <v>704</v>
      </c>
      <c r="B3">
        <v>659</v>
      </c>
      <c r="C3">
        <v>662</v>
      </c>
      <c r="D3">
        <v>658</v>
      </c>
      <c r="E3">
        <v>659</v>
      </c>
      <c r="F3">
        <v>178</v>
      </c>
    </row>
    <row r="4" spans="1:6">
      <c r="A4" t="s">
        <v>703</v>
      </c>
      <c r="B4">
        <v>654</v>
      </c>
      <c r="C4">
        <v>664</v>
      </c>
      <c r="D4">
        <v>654</v>
      </c>
      <c r="E4">
        <v>657</v>
      </c>
      <c r="F4">
        <v>206</v>
      </c>
    </row>
    <row r="5" spans="1:6">
      <c r="A5" t="s">
        <v>702</v>
      </c>
      <c r="B5">
        <v>664</v>
      </c>
      <c r="C5">
        <v>665</v>
      </c>
      <c r="D5">
        <v>656</v>
      </c>
      <c r="E5">
        <v>660</v>
      </c>
      <c r="F5">
        <v>211</v>
      </c>
    </row>
    <row r="6" spans="1:6">
      <c r="A6" t="s">
        <v>701</v>
      </c>
      <c r="B6">
        <v>653</v>
      </c>
      <c r="C6">
        <v>658</v>
      </c>
      <c r="D6">
        <v>651</v>
      </c>
      <c r="E6">
        <v>652</v>
      </c>
      <c r="F6">
        <v>270</v>
      </c>
    </row>
    <row r="7" spans="1:6">
      <c r="A7" t="s">
        <v>700</v>
      </c>
      <c r="B7">
        <v>648</v>
      </c>
      <c r="C7">
        <v>661</v>
      </c>
      <c r="D7">
        <v>645</v>
      </c>
      <c r="E7">
        <v>656</v>
      </c>
      <c r="F7">
        <v>261</v>
      </c>
    </row>
    <row r="8" spans="1:6">
      <c r="A8" t="s">
        <v>699</v>
      </c>
      <c r="B8">
        <v>660</v>
      </c>
      <c r="C8">
        <v>676</v>
      </c>
      <c r="D8">
        <v>660</v>
      </c>
      <c r="E8">
        <v>666</v>
      </c>
      <c r="F8">
        <v>301</v>
      </c>
    </row>
    <row r="9" spans="1:6">
      <c r="A9" t="s">
        <v>698</v>
      </c>
      <c r="B9">
        <v>666</v>
      </c>
      <c r="C9">
        <v>670</v>
      </c>
      <c r="D9">
        <v>662</v>
      </c>
      <c r="E9">
        <v>669</v>
      </c>
      <c r="F9">
        <v>191</v>
      </c>
    </row>
    <row r="10" spans="1:6">
      <c r="A10" t="s">
        <v>697</v>
      </c>
      <c r="B10">
        <v>661</v>
      </c>
      <c r="C10">
        <v>666</v>
      </c>
      <c r="D10">
        <v>654</v>
      </c>
      <c r="E10">
        <v>657</v>
      </c>
      <c r="F10">
        <v>336</v>
      </c>
    </row>
    <row r="11" spans="1:6">
      <c r="A11" t="s">
        <v>696</v>
      </c>
      <c r="B11">
        <v>662</v>
      </c>
      <c r="C11">
        <v>667</v>
      </c>
      <c r="D11">
        <v>650</v>
      </c>
      <c r="E11">
        <v>665</v>
      </c>
      <c r="F11">
        <v>392</v>
      </c>
    </row>
    <row r="12" spans="1:6">
      <c r="A12" t="s">
        <v>695</v>
      </c>
      <c r="B12">
        <v>660</v>
      </c>
      <c r="C12">
        <v>660</v>
      </c>
      <c r="D12">
        <v>650</v>
      </c>
      <c r="E12">
        <v>656</v>
      </c>
      <c r="F12">
        <v>761</v>
      </c>
    </row>
    <row r="13" spans="1:6">
      <c r="A13" t="s">
        <v>694</v>
      </c>
      <c r="B13">
        <v>655</v>
      </c>
      <c r="C13">
        <v>656</v>
      </c>
      <c r="D13">
        <v>644</v>
      </c>
      <c r="E13">
        <v>644</v>
      </c>
      <c r="F13">
        <v>256</v>
      </c>
    </row>
    <row r="14" spans="1:6">
      <c r="A14" t="s">
        <v>693</v>
      </c>
      <c r="B14">
        <v>636</v>
      </c>
      <c r="C14">
        <v>640</v>
      </c>
      <c r="D14">
        <v>632</v>
      </c>
      <c r="E14">
        <v>635</v>
      </c>
      <c r="F14">
        <v>383</v>
      </c>
    </row>
    <row r="15" spans="1:6">
      <c r="A15" t="s">
        <v>692</v>
      </c>
      <c r="B15">
        <v>630</v>
      </c>
      <c r="C15">
        <v>640</v>
      </c>
      <c r="D15">
        <v>630</v>
      </c>
      <c r="E15">
        <v>634</v>
      </c>
      <c r="F15">
        <v>512</v>
      </c>
    </row>
    <row r="16" spans="1:6">
      <c r="A16" t="s">
        <v>691</v>
      </c>
      <c r="B16">
        <v>635</v>
      </c>
      <c r="C16">
        <v>647</v>
      </c>
      <c r="D16">
        <v>635</v>
      </c>
      <c r="E16">
        <v>643</v>
      </c>
      <c r="F16">
        <v>180</v>
      </c>
    </row>
    <row r="17" spans="1:6">
      <c r="A17" t="s">
        <v>690</v>
      </c>
      <c r="B17">
        <v>638</v>
      </c>
      <c r="C17">
        <v>644</v>
      </c>
      <c r="D17">
        <v>638</v>
      </c>
      <c r="E17">
        <v>644</v>
      </c>
      <c r="F17">
        <v>256</v>
      </c>
    </row>
    <row r="18" spans="1:6">
      <c r="A18" t="s">
        <v>689</v>
      </c>
      <c r="B18">
        <v>640</v>
      </c>
      <c r="C18">
        <v>650</v>
      </c>
      <c r="D18">
        <v>639</v>
      </c>
      <c r="E18">
        <v>650</v>
      </c>
      <c r="F18">
        <v>106</v>
      </c>
    </row>
    <row r="19" spans="1:6">
      <c r="A19" t="s">
        <v>688</v>
      </c>
      <c r="B19">
        <v>653</v>
      </c>
      <c r="C19">
        <v>656</v>
      </c>
      <c r="D19">
        <v>645</v>
      </c>
      <c r="E19">
        <v>647</v>
      </c>
      <c r="F19">
        <v>262</v>
      </c>
    </row>
    <row r="20" spans="1:6">
      <c r="A20" t="s">
        <v>687</v>
      </c>
      <c r="B20">
        <v>649</v>
      </c>
      <c r="C20">
        <v>651</v>
      </c>
      <c r="D20">
        <v>643</v>
      </c>
      <c r="E20">
        <v>644</v>
      </c>
      <c r="F20">
        <v>115</v>
      </c>
    </row>
    <row r="21" spans="1:6">
      <c r="A21" t="s">
        <v>686</v>
      </c>
      <c r="B21">
        <v>639</v>
      </c>
      <c r="C21">
        <v>649</v>
      </c>
      <c r="D21">
        <v>636</v>
      </c>
      <c r="E21">
        <v>647</v>
      </c>
      <c r="F21">
        <v>214</v>
      </c>
    </row>
    <row r="22" spans="1:6">
      <c r="A22" t="s">
        <v>685</v>
      </c>
      <c r="B22">
        <v>645</v>
      </c>
      <c r="C22">
        <v>648</v>
      </c>
      <c r="D22">
        <v>643</v>
      </c>
      <c r="E22">
        <v>643</v>
      </c>
      <c r="F22">
        <v>101</v>
      </c>
    </row>
    <row r="23" spans="1:6">
      <c r="A23" t="s">
        <v>684</v>
      </c>
      <c r="B23">
        <v>648</v>
      </c>
      <c r="C23">
        <v>660</v>
      </c>
      <c r="D23">
        <v>643</v>
      </c>
      <c r="E23">
        <v>656</v>
      </c>
      <c r="F23">
        <v>299</v>
      </c>
    </row>
    <row r="24" spans="1:6">
      <c r="A24" t="s">
        <v>683</v>
      </c>
      <c r="B24">
        <v>655</v>
      </c>
      <c r="C24">
        <v>655</v>
      </c>
      <c r="D24">
        <v>645</v>
      </c>
      <c r="E24">
        <v>647</v>
      </c>
      <c r="F24">
        <v>201</v>
      </c>
    </row>
    <row r="25" spans="1:6">
      <c r="A25" t="s">
        <v>682</v>
      </c>
      <c r="B25">
        <v>642</v>
      </c>
      <c r="C25">
        <v>645</v>
      </c>
      <c r="D25">
        <v>638</v>
      </c>
      <c r="E25">
        <v>638</v>
      </c>
      <c r="F25">
        <v>285</v>
      </c>
    </row>
    <row r="26" spans="1:6">
      <c r="A26" t="s">
        <v>681</v>
      </c>
      <c r="B26">
        <v>634</v>
      </c>
      <c r="C26">
        <v>644</v>
      </c>
      <c r="D26">
        <v>634</v>
      </c>
      <c r="E26">
        <v>639</v>
      </c>
      <c r="F26">
        <v>153</v>
      </c>
    </row>
    <row r="27" spans="1:6">
      <c r="A27" t="s">
        <v>680</v>
      </c>
      <c r="B27">
        <v>644</v>
      </c>
      <c r="C27">
        <v>655</v>
      </c>
      <c r="D27">
        <v>642</v>
      </c>
      <c r="E27">
        <v>649</v>
      </c>
      <c r="F27">
        <v>239</v>
      </c>
    </row>
    <row r="28" spans="1:6">
      <c r="A28" t="s">
        <v>679</v>
      </c>
      <c r="B28">
        <v>647</v>
      </c>
      <c r="C28">
        <v>655</v>
      </c>
      <c r="D28">
        <v>647</v>
      </c>
      <c r="E28">
        <v>648</v>
      </c>
      <c r="F28">
        <v>80</v>
      </c>
    </row>
    <row r="29" spans="1:6">
      <c r="A29" t="s">
        <v>678</v>
      </c>
      <c r="B29">
        <v>648</v>
      </c>
      <c r="C29">
        <v>648</v>
      </c>
      <c r="D29">
        <v>639</v>
      </c>
      <c r="E29">
        <v>642</v>
      </c>
      <c r="F29">
        <v>196</v>
      </c>
    </row>
    <row r="30" spans="1:6">
      <c r="A30" t="s">
        <v>677</v>
      </c>
      <c r="B30">
        <v>638</v>
      </c>
      <c r="C30">
        <v>640</v>
      </c>
      <c r="D30">
        <v>635</v>
      </c>
      <c r="E30">
        <v>638</v>
      </c>
      <c r="F30">
        <v>325</v>
      </c>
    </row>
    <row r="31" spans="1:6">
      <c r="A31" t="s">
        <v>676</v>
      </c>
      <c r="B31">
        <v>640</v>
      </c>
      <c r="C31">
        <v>641</v>
      </c>
      <c r="D31">
        <v>634</v>
      </c>
      <c r="E31">
        <v>635</v>
      </c>
      <c r="F31">
        <v>230</v>
      </c>
    </row>
    <row r="32" spans="1:6">
      <c r="A32" t="s">
        <v>675</v>
      </c>
      <c r="B32">
        <v>632</v>
      </c>
      <c r="C32">
        <v>636</v>
      </c>
      <c r="D32">
        <v>613</v>
      </c>
      <c r="E32">
        <v>613</v>
      </c>
      <c r="F32">
        <v>624</v>
      </c>
    </row>
    <row r="33" spans="1:6">
      <c r="A33" t="s">
        <v>674</v>
      </c>
      <c r="B33">
        <v>610</v>
      </c>
      <c r="C33">
        <v>611</v>
      </c>
      <c r="D33">
        <v>603</v>
      </c>
      <c r="E33">
        <v>606</v>
      </c>
      <c r="F33">
        <v>483</v>
      </c>
    </row>
    <row r="34" spans="1:6">
      <c r="A34" t="s">
        <v>673</v>
      </c>
      <c r="B34">
        <v>602</v>
      </c>
      <c r="C34">
        <v>611</v>
      </c>
      <c r="D34">
        <v>598</v>
      </c>
      <c r="E34">
        <v>606</v>
      </c>
      <c r="F34">
        <v>481</v>
      </c>
    </row>
    <row r="35" spans="1:6">
      <c r="A35" t="s">
        <v>672</v>
      </c>
      <c r="B35">
        <v>599</v>
      </c>
      <c r="C35">
        <v>602</v>
      </c>
      <c r="D35">
        <v>585</v>
      </c>
      <c r="E35">
        <v>601</v>
      </c>
      <c r="F35">
        <v>859</v>
      </c>
    </row>
    <row r="36" spans="1:6">
      <c r="A36" t="s">
        <v>671</v>
      </c>
      <c r="B36">
        <v>607</v>
      </c>
      <c r="C36">
        <v>611</v>
      </c>
      <c r="D36">
        <v>600</v>
      </c>
      <c r="E36">
        <v>611</v>
      </c>
      <c r="F36">
        <v>266</v>
      </c>
    </row>
    <row r="37" spans="1:6">
      <c r="A37" t="s">
        <v>670</v>
      </c>
      <c r="B37">
        <v>610</v>
      </c>
      <c r="C37">
        <v>616</v>
      </c>
      <c r="D37">
        <v>606</v>
      </c>
      <c r="E37">
        <v>610</v>
      </c>
      <c r="F37">
        <v>276</v>
      </c>
    </row>
    <row r="38" spans="1:6">
      <c r="A38" t="s">
        <v>669</v>
      </c>
      <c r="B38">
        <v>614</v>
      </c>
      <c r="C38">
        <v>617</v>
      </c>
      <c r="D38">
        <v>610</v>
      </c>
      <c r="E38">
        <v>612</v>
      </c>
      <c r="F38">
        <v>171</v>
      </c>
    </row>
    <row r="39" spans="1:6">
      <c r="A39" t="s">
        <v>668</v>
      </c>
      <c r="B39">
        <v>602</v>
      </c>
      <c r="C39">
        <v>609</v>
      </c>
      <c r="D39">
        <v>601</v>
      </c>
      <c r="E39">
        <v>609</v>
      </c>
      <c r="F39">
        <v>247</v>
      </c>
    </row>
    <row r="40" spans="1:6">
      <c r="A40" t="s">
        <v>667</v>
      </c>
      <c r="B40">
        <v>604</v>
      </c>
      <c r="C40">
        <v>611</v>
      </c>
      <c r="D40">
        <v>604</v>
      </c>
      <c r="E40">
        <v>609</v>
      </c>
      <c r="F40">
        <v>161</v>
      </c>
    </row>
    <row r="41" spans="1:6">
      <c r="A41" t="s">
        <v>666</v>
      </c>
      <c r="B41">
        <v>614</v>
      </c>
      <c r="C41">
        <v>630</v>
      </c>
      <c r="D41">
        <v>614</v>
      </c>
      <c r="E41">
        <v>622</v>
      </c>
      <c r="F41">
        <v>498</v>
      </c>
    </row>
    <row r="42" spans="1:6">
      <c r="A42" t="s">
        <v>665</v>
      </c>
      <c r="B42">
        <v>618</v>
      </c>
      <c r="C42">
        <v>625</v>
      </c>
      <c r="D42">
        <v>617</v>
      </c>
      <c r="E42">
        <v>620</v>
      </c>
      <c r="F42">
        <v>325</v>
      </c>
    </row>
    <row r="43" spans="1:6">
      <c r="A43" t="s">
        <v>664</v>
      </c>
      <c r="B43">
        <v>622</v>
      </c>
      <c r="C43">
        <v>624</v>
      </c>
      <c r="D43">
        <v>616</v>
      </c>
      <c r="E43">
        <v>620</v>
      </c>
      <c r="F43">
        <v>235</v>
      </c>
    </row>
    <row r="44" spans="1:6">
      <c r="A44" t="s">
        <v>663</v>
      </c>
      <c r="B44">
        <v>623</v>
      </c>
      <c r="C44">
        <v>630</v>
      </c>
      <c r="D44">
        <v>623</v>
      </c>
      <c r="E44">
        <v>623</v>
      </c>
      <c r="F44">
        <v>228</v>
      </c>
    </row>
    <row r="45" spans="1:6">
      <c r="A45" t="s">
        <v>662</v>
      </c>
      <c r="B45">
        <v>627</v>
      </c>
      <c r="C45">
        <v>639</v>
      </c>
      <c r="D45">
        <v>625</v>
      </c>
      <c r="E45">
        <v>625</v>
      </c>
      <c r="F45">
        <v>307</v>
      </c>
    </row>
    <row r="46" spans="1:6">
      <c r="A46" t="s">
        <v>661</v>
      </c>
      <c r="B46">
        <v>634</v>
      </c>
      <c r="C46">
        <v>634</v>
      </c>
      <c r="D46">
        <v>618</v>
      </c>
      <c r="E46">
        <v>618</v>
      </c>
      <c r="F46">
        <v>202</v>
      </c>
    </row>
    <row r="47" spans="1:6">
      <c r="A47" t="s">
        <v>660</v>
      </c>
      <c r="B47">
        <v>620</v>
      </c>
      <c r="C47">
        <v>620</v>
      </c>
      <c r="D47">
        <v>614</v>
      </c>
      <c r="E47">
        <v>618</v>
      </c>
      <c r="F47">
        <v>221</v>
      </c>
    </row>
    <row r="48" spans="1:6">
      <c r="A48" t="s">
        <v>659</v>
      </c>
      <c r="B48">
        <v>619</v>
      </c>
      <c r="C48">
        <v>619</v>
      </c>
      <c r="D48">
        <v>609</v>
      </c>
      <c r="E48">
        <v>609</v>
      </c>
      <c r="F48">
        <v>232</v>
      </c>
    </row>
    <row r="49" spans="1:6">
      <c r="A49" t="s">
        <v>658</v>
      </c>
      <c r="B49">
        <v>609</v>
      </c>
      <c r="C49">
        <v>615</v>
      </c>
      <c r="D49">
        <v>607</v>
      </c>
      <c r="E49">
        <v>612</v>
      </c>
      <c r="F49">
        <v>131</v>
      </c>
    </row>
    <row r="50" spans="1:6">
      <c r="A50" t="s">
        <v>657</v>
      </c>
      <c r="B50">
        <v>613</v>
      </c>
      <c r="C50">
        <v>622</v>
      </c>
      <c r="D50">
        <v>613</v>
      </c>
      <c r="E50">
        <v>619</v>
      </c>
      <c r="F50">
        <v>130</v>
      </c>
    </row>
    <row r="51" spans="1:6">
      <c r="A51" t="s">
        <v>656</v>
      </c>
      <c r="B51">
        <v>628</v>
      </c>
      <c r="C51">
        <v>638</v>
      </c>
      <c r="D51">
        <v>621</v>
      </c>
      <c r="E51">
        <v>621</v>
      </c>
      <c r="F51">
        <v>313</v>
      </c>
    </row>
    <row r="52" spans="1:6">
      <c r="A52" t="s">
        <v>655</v>
      </c>
      <c r="B52">
        <v>630</v>
      </c>
      <c r="C52">
        <v>633</v>
      </c>
      <c r="D52">
        <v>621</v>
      </c>
      <c r="E52">
        <v>623</v>
      </c>
      <c r="F52">
        <v>330</v>
      </c>
    </row>
    <row r="53" spans="1:6">
      <c r="A53" t="s">
        <v>654</v>
      </c>
      <c r="B53">
        <v>631</v>
      </c>
      <c r="C53">
        <v>635</v>
      </c>
      <c r="D53">
        <v>627</v>
      </c>
      <c r="E53">
        <v>632</v>
      </c>
      <c r="F53">
        <v>429</v>
      </c>
    </row>
    <row r="54" spans="1:6">
      <c r="A54" t="s">
        <v>653</v>
      </c>
      <c r="B54">
        <v>630</v>
      </c>
      <c r="C54">
        <v>632</v>
      </c>
      <c r="D54">
        <v>623</v>
      </c>
      <c r="E54">
        <v>624</v>
      </c>
      <c r="F54">
        <v>216</v>
      </c>
    </row>
    <row r="55" spans="1:6">
      <c r="A55" t="s">
        <v>652</v>
      </c>
      <c r="B55">
        <v>632</v>
      </c>
      <c r="C55">
        <v>633</v>
      </c>
      <c r="D55">
        <v>624</v>
      </c>
      <c r="E55">
        <v>627</v>
      </c>
      <c r="F55">
        <v>189</v>
      </c>
    </row>
    <row r="56" spans="1:6">
      <c r="A56" t="s">
        <v>651</v>
      </c>
      <c r="B56">
        <v>631</v>
      </c>
      <c r="C56">
        <v>631</v>
      </c>
      <c r="D56">
        <v>615</v>
      </c>
      <c r="E56">
        <v>615</v>
      </c>
      <c r="F56">
        <v>327</v>
      </c>
    </row>
    <row r="57" spans="1:6">
      <c r="A57" t="s">
        <v>650</v>
      </c>
      <c r="B57">
        <v>621</v>
      </c>
      <c r="C57">
        <v>622</v>
      </c>
      <c r="D57">
        <v>613</v>
      </c>
      <c r="E57">
        <v>614</v>
      </c>
      <c r="F57">
        <v>255</v>
      </c>
    </row>
    <row r="58" spans="1:6">
      <c r="A58" t="s">
        <v>649</v>
      </c>
      <c r="B58">
        <v>607</v>
      </c>
      <c r="C58">
        <v>610</v>
      </c>
      <c r="D58">
        <v>606</v>
      </c>
      <c r="E58">
        <v>606</v>
      </c>
      <c r="F58">
        <v>326</v>
      </c>
    </row>
    <row r="59" spans="1:6">
      <c r="A59" t="s">
        <v>648</v>
      </c>
      <c r="B59">
        <v>609</v>
      </c>
      <c r="C59">
        <v>611</v>
      </c>
      <c r="D59">
        <v>603</v>
      </c>
      <c r="E59">
        <v>605</v>
      </c>
      <c r="F59">
        <v>222</v>
      </c>
    </row>
    <row r="60" spans="1:6">
      <c r="A60" t="s">
        <v>647</v>
      </c>
      <c r="B60">
        <v>606</v>
      </c>
      <c r="C60">
        <v>611</v>
      </c>
      <c r="D60">
        <v>604</v>
      </c>
      <c r="E60">
        <v>611</v>
      </c>
      <c r="F60">
        <v>228</v>
      </c>
    </row>
    <row r="61" spans="1:6">
      <c r="A61" t="s">
        <v>646</v>
      </c>
      <c r="B61">
        <v>613</v>
      </c>
      <c r="C61">
        <v>614</v>
      </c>
      <c r="D61">
        <v>608</v>
      </c>
      <c r="E61">
        <v>608</v>
      </c>
      <c r="F61">
        <v>281</v>
      </c>
    </row>
    <row r="62" spans="1:6">
      <c r="A62" t="s">
        <v>645</v>
      </c>
      <c r="B62">
        <v>608</v>
      </c>
      <c r="C62">
        <v>609</v>
      </c>
      <c r="D62">
        <v>605</v>
      </c>
      <c r="E62">
        <v>605</v>
      </c>
      <c r="F62">
        <v>356</v>
      </c>
    </row>
    <row r="63" spans="1:6">
      <c r="A63" t="s">
        <v>644</v>
      </c>
      <c r="B63">
        <v>601</v>
      </c>
      <c r="C63">
        <v>605</v>
      </c>
      <c r="D63">
        <v>599</v>
      </c>
      <c r="E63">
        <v>600</v>
      </c>
      <c r="F63">
        <v>391</v>
      </c>
    </row>
    <row r="64" spans="1:6">
      <c r="A64" t="s">
        <v>643</v>
      </c>
      <c r="B64">
        <v>601</v>
      </c>
      <c r="C64">
        <v>614</v>
      </c>
      <c r="D64">
        <v>601</v>
      </c>
      <c r="E64">
        <v>614</v>
      </c>
      <c r="F64" s="104">
        <v>1482</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97ABB-177D-45F2-8016-6C9DD7186FCE}">
  <sheetPr codeName="工作表161"/>
  <dimension ref="A1:F64"/>
  <sheetViews>
    <sheetView workbookViewId="0"/>
  </sheetViews>
  <sheetFormatPr defaultRowHeight="17"/>
  <sheetData>
    <row r="1" spans="1:6">
      <c r="A1" t="s">
        <v>731</v>
      </c>
      <c r="B1" t="s">
        <v>732</v>
      </c>
      <c r="C1" t="s">
        <v>733</v>
      </c>
      <c r="D1" t="s">
        <v>734</v>
      </c>
      <c r="E1" t="s">
        <v>735</v>
      </c>
      <c r="F1" t="s">
        <v>736</v>
      </c>
    </row>
    <row r="2" spans="1:6">
      <c r="A2" t="s">
        <v>705</v>
      </c>
      <c r="B2" s="105">
        <v>4250</v>
      </c>
      <c r="C2" s="105">
        <v>4340</v>
      </c>
      <c r="D2" s="105">
        <v>4230</v>
      </c>
      <c r="E2" s="105">
        <v>4340</v>
      </c>
      <c r="F2" s="104">
        <v>1829</v>
      </c>
    </row>
    <row r="3" spans="1:6">
      <c r="A3" t="s">
        <v>704</v>
      </c>
      <c r="B3" s="105">
        <v>4560</v>
      </c>
      <c r="C3" s="105">
        <v>4565</v>
      </c>
      <c r="D3" s="105">
        <v>4170</v>
      </c>
      <c r="E3" s="105">
        <v>4200</v>
      </c>
      <c r="F3" s="104">
        <v>2522</v>
      </c>
    </row>
    <row r="4" spans="1:6">
      <c r="A4" t="s">
        <v>703</v>
      </c>
      <c r="B4" s="105">
        <v>4270</v>
      </c>
      <c r="C4" s="105">
        <v>4290</v>
      </c>
      <c r="D4" s="105">
        <v>4180</v>
      </c>
      <c r="E4" s="105">
        <v>4200</v>
      </c>
      <c r="F4" s="104">
        <v>1145</v>
      </c>
    </row>
    <row r="5" spans="1:6">
      <c r="A5" t="s">
        <v>702</v>
      </c>
      <c r="B5" s="105">
        <v>4180</v>
      </c>
      <c r="C5" s="105">
        <v>4225</v>
      </c>
      <c r="D5" s="105">
        <v>4045</v>
      </c>
      <c r="E5" s="105">
        <v>4085</v>
      </c>
      <c r="F5" s="104">
        <v>1624</v>
      </c>
    </row>
    <row r="6" spans="1:6">
      <c r="A6" t="s">
        <v>701</v>
      </c>
      <c r="B6" s="105">
        <v>4135</v>
      </c>
      <c r="C6" s="105">
        <v>4150</v>
      </c>
      <c r="D6" s="105">
        <v>3910</v>
      </c>
      <c r="E6" s="105">
        <v>3910</v>
      </c>
      <c r="F6" s="104">
        <v>2248</v>
      </c>
    </row>
    <row r="7" spans="1:6">
      <c r="A7" t="s">
        <v>700</v>
      </c>
      <c r="B7" s="105">
        <v>3920</v>
      </c>
      <c r="C7" s="105">
        <v>3980</v>
      </c>
      <c r="D7" s="105">
        <v>3815</v>
      </c>
      <c r="E7" s="105">
        <v>3825</v>
      </c>
      <c r="F7" s="104">
        <v>2300</v>
      </c>
    </row>
    <row r="8" spans="1:6">
      <c r="A8" t="s">
        <v>699</v>
      </c>
      <c r="B8" s="105">
        <v>3830</v>
      </c>
      <c r="C8" s="105">
        <v>3930</v>
      </c>
      <c r="D8" s="105">
        <v>3680</v>
      </c>
      <c r="E8" s="105">
        <v>3750</v>
      </c>
      <c r="F8" s="104">
        <v>2216</v>
      </c>
    </row>
    <row r="9" spans="1:6">
      <c r="A9" t="s">
        <v>698</v>
      </c>
      <c r="B9" s="105">
        <v>3790</v>
      </c>
      <c r="C9" s="105">
        <v>3795</v>
      </c>
      <c r="D9" s="105">
        <v>3575</v>
      </c>
      <c r="E9" s="105">
        <v>3585</v>
      </c>
      <c r="F9" s="104">
        <v>3349</v>
      </c>
    </row>
    <row r="10" spans="1:6">
      <c r="A10" t="s">
        <v>697</v>
      </c>
      <c r="B10" s="105">
        <v>3610</v>
      </c>
      <c r="C10" s="105">
        <v>3640</v>
      </c>
      <c r="D10" s="105">
        <v>3400</v>
      </c>
      <c r="E10" s="105">
        <v>3410</v>
      </c>
      <c r="F10" s="104">
        <v>3202</v>
      </c>
    </row>
    <row r="11" spans="1:6">
      <c r="A11" t="s">
        <v>696</v>
      </c>
      <c r="B11" s="105">
        <v>3450</v>
      </c>
      <c r="C11" s="105">
        <v>3750</v>
      </c>
      <c r="D11" s="105">
        <v>3385</v>
      </c>
      <c r="E11" s="105">
        <v>3750</v>
      </c>
      <c r="F11" s="104">
        <v>3832</v>
      </c>
    </row>
    <row r="12" spans="1:6">
      <c r="A12" t="s">
        <v>695</v>
      </c>
      <c r="B12" s="105">
        <v>3750</v>
      </c>
      <c r="C12" s="105">
        <v>3815</v>
      </c>
      <c r="D12" s="105">
        <v>3520</v>
      </c>
      <c r="E12" s="105">
        <v>3605</v>
      </c>
      <c r="F12" s="104">
        <v>4532</v>
      </c>
    </row>
    <row r="13" spans="1:6">
      <c r="A13" t="s">
        <v>694</v>
      </c>
      <c r="B13" s="105">
        <v>3650</v>
      </c>
      <c r="C13" s="105">
        <v>3675</v>
      </c>
      <c r="D13" s="105">
        <v>3600</v>
      </c>
      <c r="E13" s="105">
        <v>3665</v>
      </c>
      <c r="F13" s="104">
        <v>1190</v>
      </c>
    </row>
    <row r="14" spans="1:6">
      <c r="A14" t="s">
        <v>693</v>
      </c>
      <c r="B14" s="105">
        <v>3695</v>
      </c>
      <c r="C14" s="105">
        <v>3725</v>
      </c>
      <c r="D14" s="105">
        <v>3300</v>
      </c>
      <c r="E14" s="105">
        <v>3305</v>
      </c>
      <c r="F14" s="104">
        <v>4847</v>
      </c>
    </row>
    <row r="15" spans="1:6">
      <c r="A15" t="s">
        <v>692</v>
      </c>
      <c r="B15" s="105">
        <v>3400</v>
      </c>
      <c r="C15" s="105">
        <v>3490</v>
      </c>
      <c r="D15" s="105">
        <v>3315</v>
      </c>
      <c r="E15" s="105">
        <v>3375</v>
      </c>
      <c r="F15" s="104">
        <v>4314</v>
      </c>
    </row>
    <row r="16" spans="1:6">
      <c r="A16" t="s">
        <v>691</v>
      </c>
      <c r="B16" s="105">
        <v>3495</v>
      </c>
      <c r="C16" s="105">
        <v>3560</v>
      </c>
      <c r="D16" s="105">
        <v>3350</v>
      </c>
      <c r="E16" s="105">
        <v>3395</v>
      </c>
      <c r="F16" s="104">
        <v>3420</v>
      </c>
    </row>
    <row r="17" spans="1:6">
      <c r="A17" t="s">
        <v>690</v>
      </c>
      <c r="B17" s="105">
        <v>3445</v>
      </c>
      <c r="C17" s="105">
        <v>3545</v>
      </c>
      <c r="D17" s="105">
        <v>3395</v>
      </c>
      <c r="E17" s="105">
        <v>3450</v>
      </c>
      <c r="F17" s="104">
        <v>2681</v>
      </c>
    </row>
    <row r="18" spans="1:6">
      <c r="A18" t="s">
        <v>689</v>
      </c>
      <c r="B18" s="105">
        <v>3560</v>
      </c>
      <c r="C18" s="105">
        <v>3640</v>
      </c>
      <c r="D18" s="105">
        <v>3460</v>
      </c>
      <c r="E18" s="105">
        <v>3460</v>
      </c>
      <c r="F18" s="104">
        <v>2359</v>
      </c>
    </row>
    <row r="19" spans="1:6">
      <c r="A19" t="s">
        <v>688</v>
      </c>
      <c r="B19" s="105">
        <v>3510</v>
      </c>
      <c r="C19" s="105">
        <v>3550</v>
      </c>
      <c r="D19" s="105">
        <v>3340</v>
      </c>
      <c r="E19" s="105">
        <v>3340</v>
      </c>
      <c r="F19" s="104">
        <v>2147</v>
      </c>
    </row>
    <row r="20" spans="1:6">
      <c r="A20" t="s">
        <v>687</v>
      </c>
      <c r="B20" s="105">
        <v>3360</v>
      </c>
      <c r="C20" s="105">
        <v>3390</v>
      </c>
      <c r="D20" s="105">
        <v>3040</v>
      </c>
      <c r="E20" s="105">
        <v>3150</v>
      </c>
      <c r="F20" s="104">
        <v>3896</v>
      </c>
    </row>
    <row r="21" spans="1:6">
      <c r="A21" t="s">
        <v>686</v>
      </c>
      <c r="B21" s="105">
        <v>3245</v>
      </c>
      <c r="C21" s="105">
        <v>3270</v>
      </c>
      <c r="D21" s="105">
        <v>3150</v>
      </c>
      <c r="E21" s="105">
        <v>3165</v>
      </c>
      <c r="F21" s="104">
        <v>2208</v>
      </c>
    </row>
    <row r="22" spans="1:6">
      <c r="A22" t="s">
        <v>685</v>
      </c>
      <c r="B22" s="105">
        <v>3185</v>
      </c>
      <c r="C22" s="105">
        <v>3455</v>
      </c>
      <c r="D22" s="105">
        <v>3185</v>
      </c>
      <c r="E22" s="105">
        <v>3340</v>
      </c>
      <c r="F22" s="104">
        <v>2833</v>
      </c>
    </row>
    <row r="23" spans="1:6">
      <c r="A23" t="s">
        <v>684</v>
      </c>
      <c r="B23" s="105">
        <v>3395</v>
      </c>
      <c r="C23" s="105">
        <v>3430</v>
      </c>
      <c r="D23" s="105">
        <v>3305</v>
      </c>
      <c r="E23" s="105">
        <v>3420</v>
      </c>
      <c r="F23" s="104">
        <v>1777</v>
      </c>
    </row>
    <row r="24" spans="1:6">
      <c r="A24" t="s">
        <v>683</v>
      </c>
      <c r="B24" s="105">
        <v>3410</v>
      </c>
      <c r="C24" s="105">
        <v>3475</v>
      </c>
      <c r="D24" s="105">
        <v>3325</v>
      </c>
      <c r="E24" s="105">
        <v>3400</v>
      </c>
      <c r="F24" s="104">
        <v>2364</v>
      </c>
    </row>
    <row r="25" spans="1:6">
      <c r="A25" t="s">
        <v>682</v>
      </c>
      <c r="B25" s="105">
        <v>3340</v>
      </c>
      <c r="C25" s="105">
        <v>3415</v>
      </c>
      <c r="D25" s="105">
        <v>3330</v>
      </c>
      <c r="E25" s="105">
        <v>3385</v>
      </c>
      <c r="F25" s="104">
        <v>1093</v>
      </c>
    </row>
    <row r="26" spans="1:6">
      <c r="A26" t="s">
        <v>681</v>
      </c>
      <c r="B26" s="105">
        <v>3435</v>
      </c>
      <c r="C26" s="105">
        <v>3435</v>
      </c>
      <c r="D26" s="105">
        <v>3125</v>
      </c>
      <c r="E26" s="105">
        <v>3150</v>
      </c>
      <c r="F26" s="104">
        <v>3099</v>
      </c>
    </row>
    <row r="27" spans="1:6">
      <c r="A27" t="s">
        <v>680</v>
      </c>
      <c r="B27" s="105">
        <v>3180</v>
      </c>
      <c r="C27" s="105">
        <v>3215</v>
      </c>
      <c r="D27" s="105">
        <v>2990</v>
      </c>
      <c r="E27" s="105">
        <v>3020</v>
      </c>
      <c r="F27" s="104">
        <v>3927</v>
      </c>
    </row>
    <row r="28" spans="1:6">
      <c r="A28" t="s">
        <v>679</v>
      </c>
      <c r="B28" s="105">
        <v>3115</v>
      </c>
      <c r="C28" s="105">
        <v>3210</v>
      </c>
      <c r="D28" s="105">
        <v>3020</v>
      </c>
      <c r="E28" s="105">
        <v>3020</v>
      </c>
      <c r="F28" s="104">
        <v>2802</v>
      </c>
    </row>
    <row r="29" spans="1:6">
      <c r="A29" t="s">
        <v>678</v>
      </c>
      <c r="B29" s="105">
        <v>3040</v>
      </c>
      <c r="C29" s="105">
        <v>3130</v>
      </c>
      <c r="D29" s="105">
        <v>2950</v>
      </c>
      <c r="E29" s="105">
        <v>3015</v>
      </c>
      <c r="F29" s="104">
        <v>2607</v>
      </c>
    </row>
    <row r="30" spans="1:6">
      <c r="A30" t="s">
        <v>677</v>
      </c>
      <c r="B30" s="105">
        <v>3060</v>
      </c>
      <c r="C30" s="105">
        <v>3070</v>
      </c>
      <c r="D30" s="105">
        <v>2860</v>
      </c>
      <c r="E30" s="105">
        <v>2900</v>
      </c>
      <c r="F30" s="104">
        <v>4322</v>
      </c>
    </row>
    <row r="31" spans="1:6">
      <c r="A31" t="s">
        <v>676</v>
      </c>
      <c r="B31" s="105">
        <v>2855</v>
      </c>
      <c r="C31" s="105">
        <v>2880</v>
      </c>
      <c r="D31" s="105">
        <v>2750</v>
      </c>
      <c r="E31" s="105">
        <v>2755</v>
      </c>
      <c r="F31" s="104">
        <v>2929</v>
      </c>
    </row>
    <row r="32" spans="1:6">
      <c r="A32" t="s">
        <v>675</v>
      </c>
      <c r="B32" s="105">
        <v>2720</v>
      </c>
      <c r="C32" s="105">
        <v>2940</v>
      </c>
      <c r="D32" s="105">
        <v>2695</v>
      </c>
      <c r="E32" s="105">
        <v>2830</v>
      </c>
      <c r="F32" s="104">
        <v>5360</v>
      </c>
    </row>
    <row r="33" spans="1:6">
      <c r="A33" t="s">
        <v>674</v>
      </c>
      <c r="B33" s="105">
        <v>2925</v>
      </c>
      <c r="C33" s="105">
        <v>2935</v>
      </c>
      <c r="D33" s="105">
        <v>2810</v>
      </c>
      <c r="E33" s="105">
        <v>2900</v>
      </c>
      <c r="F33" s="104">
        <v>2999</v>
      </c>
    </row>
    <row r="34" spans="1:6">
      <c r="A34" t="s">
        <v>673</v>
      </c>
      <c r="B34" s="105">
        <v>2860</v>
      </c>
      <c r="C34" s="105">
        <v>3080</v>
      </c>
      <c r="D34" s="105">
        <v>2820</v>
      </c>
      <c r="E34" s="105">
        <v>3035</v>
      </c>
      <c r="F34" s="104">
        <v>3712</v>
      </c>
    </row>
    <row r="35" spans="1:6">
      <c r="A35" t="s">
        <v>672</v>
      </c>
      <c r="B35" s="105">
        <v>3000</v>
      </c>
      <c r="C35" s="105">
        <v>3075</v>
      </c>
      <c r="D35" s="105">
        <v>2780</v>
      </c>
      <c r="E35" s="105">
        <v>2860</v>
      </c>
      <c r="F35" s="104">
        <v>4068</v>
      </c>
    </row>
    <row r="36" spans="1:6">
      <c r="A36" t="s">
        <v>671</v>
      </c>
      <c r="B36" s="105">
        <v>2870</v>
      </c>
      <c r="C36" s="105">
        <v>2925</v>
      </c>
      <c r="D36" s="105">
        <v>2760</v>
      </c>
      <c r="E36" s="105">
        <v>2765</v>
      </c>
      <c r="F36" s="104">
        <v>3212</v>
      </c>
    </row>
    <row r="37" spans="1:6">
      <c r="A37" t="s">
        <v>670</v>
      </c>
      <c r="B37" s="105">
        <v>2805</v>
      </c>
      <c r="C37" s="105">
        <v>2890</v>
      </c>
      <c r="D37" s="105">
        <v>2800</v>
      </c>
      <c r="E37" s="105">
        <v>2860</v>
      </c>
      <c r="F37" s="104">
        <v>2139</v>
      </c>
    </row>
    <row r="38" spans="1:6">
      <c r="A38" t="s">
        <v>669</v>
      </c>
      <c r="B38" s="105">
        <v>2960</v>
      </c>
      <c r="C38" s="105">
        <v>2990</v>
      </c>
      <c r="D38" s="105">
        <v>2890</v>
      </c>
      <c r="E38" s="105">
        <v>2975</v>
      </c>
      <c r="F38" s="104">
        <v>2709</v>
      </c>
    </row>
    <row r="39" spans="1:6">
      <c r="A39" t="s">
        <v>668</v>
      </c>
      <c r="B39" s="105">
        <v>2915</v>
      </c>
      <c r="C39" s="105">
        <v>2990</v>
      </c>
      <c r="D39" s="105">
        <v>2815</v>
      </c>
      <c r="E39" s="105">
        <v>2830</v>
      </c>
      <c r="F39" s="104">
        <v>3022</v>
      </c>
    </row>
    <row r="40" spans="1:6">
      <c r="A40" t="s">
        <v>667</v>
      </c>
      <c r="B40" s="105">
        <v>2900</v>
      </c>
      <c r="C40" s="105">
        <v>3110</v>
      </c>
      <c r="D40" s="105">
        <v>2895</v>
      </c>
      <c r="E40" s="105">
        <v>3110</v>
      </c>
      <c r="F40" s="104">
        <v>2876</v>
      </c>
    </row>
    <row r="41" spans="1:6">
      <c r="A41" t="s">
        <v>666</v>
      </c>
      <c r="B41" s="105">
        <v>3270</v>
      </c>
      <c r="C41" s="105">
        <v>3270</v>
      </c>
      <c r="D41" s="105">
        <v>3095</v>
      </c>
      <c r="E41" s="105">
        <v>3125</v>
      </c>
      <c r="F41" s="104">
        <v>4393</v>
      </c>
    </row>
    <row r="42" spans="1:6">
      <c r="A42" t="s">
        <v>665</v>
      </c>
      <c r="B42" s="105">
        <v>3130</v>
      </c>
      <c r="C42" s="105">
        <v>3160</v>
      </c>
      <c r="D42" s="105">
        <v>3105</v>
      </c>
      <c r="E42" s="105">
        <v>3120</v>
      </c>
      <c r="F42" s="104">
        <v>1258</v>
      </c>
    </row>
    <row r="43" spans="1:6">
      <c r="A43" t="s">
        <v>664</v>
      </c>
      <c r="B43" s="105">
        <v>3140</v>
      </c>
      <c r="C43" s="105">
        <v>3205</v>
      </c>
      <c r="D43" s="105">
        <v>3090</v>
      </c>
      <c r="E43" s="105">
        <v>3150</v>
      </c>
      <c r="F43" s="104">
        <v>2682</v>
      </c>
    </row>
    <row r="44" spans="1:6">
      <c r="A44" t="s">
        <v>663</v>
      </c>
      <c r="B44" s="105">
        <v>3240</v>
      </c>
      <c r="C44" s="105">
        <v>3270</v>
      </c>
      <c r="D44" s="105">
        <v>3130</v>
      </c>
      <c r="E44" s="105">
        <v>3145</v>
      </c>
      <c r="F44" s="104">
        <v>2783</v>
      </c>
    </row>
    <row r="45" spans="1:6">
      <c r="A45" t="s">
        <v>662</v>
      </c>
      <c r="B45" s="105">
        <v>3130</v>
      </c>
      <c r="C45" s="105">
        <v>3135</v>
      </c>
      <c r="D45" s="105">
        <v>2835</v>
      </c>
      <c r="E45" s="105">
        <v>2835</v>
      </c>
      <c r="F45" s="104">
        <v>5191</v>
      </c>
    </row>
    <row r="46" spans="1:6">
      <c r="A46" t="s">
        <v>661</v>
      </c>
      <c r="B46" s="105">
        <v>2800</v>
      </c>
      <c r="C46" s="105">
        <v>2875</v>
      </c>
      <c r="D46" s="105">
        <v>2725</v>
      </c>
      <c r="E46" s="105">
        <v>2760</v>
      </c>
      <c r="F46" s="104">
        <v>3831</v>
      </c>
    </row>
    <row r="47" spans="1:6">
      <c r="A47" t="s">
        <v>660</v>
      </c>
      <c r="B47" s="105">
        <v>2765</v>
      </c>
      <c r="C47" s="105">
        <v>2800</v>
      </c>
      <c r="D47" s="105">
        <v>2755</v>
      </c>
      <c r="E47" s="105">
        <v>2770</v>
      </c>
      <c r="F47" s="104">
        <v>1381</v>
      </c>
    </row>
    <row r="48" spans="1:6">
      <c r="A48" t="s">
        <v>659</v>
      </c>
      <c r="B48" s="105">
        <v>2800</v>
      </c>
      <c r="C48" s="105">
        <v>2815</v>
      </c>
      <c r="D48" s="105">
        <v>2500</v>
      </c>
      <c r="E48" s="105">
        <v>2625</v>
      </c>
      <c r="F48" s="104">
        <v>6589</v>
      </c>
    </row>
    <row r="49" spans="1:6">
      <c r="A49" t="s">
        <v>658</v>
      </c>
      <c r="B49" s="105">
        <v>2660</v>
      </c>
      <c r="C49" s="105">
        <v>2680</v>
      </c>
      <c r="D49" s="105">
        <v>2540</v>
      </c>
      <c r="E49" s="105">
        <v>2550</v>
      </c>
      <c r="F49" s="104">
        <v>2841</v>
      </c>
    </row>
    <row r="50" spans="1:6">
      <c r="A50" t="s">
        <v>657</v>
      </c>
      <c r="B50" s="105">
        <v>2550</v>
      </c>
      <c r="C50" s="105">
        <v>2580</v>
      </c>
      <c r="D50" s="105">
        <v>2505</v>
      </c>
      <c r="E50" s="105">
        <v>2520</v>
      </c>
      <c r="F50" s="104">
        <v>2376</v>
      </c>
    </row>
    <row r="51" spans="1:6">
      <c r="A51" t="s">
        <v>656</v>
      </c>
      <c r="B51" s="105">
        <v>2535</v>
      </c>
      <c r="C51" s="105">
        <v>2710</v>
      </c>
      <c r="D51" s="105">
        <v>2535</v>
      </c>
      <c r="E51" s="105">
        <v>2710</v>
      </c>
      <c r="F51" s="104">
        <v>2772</v>
      </c>
    </row>
    <row r="52" spans="1:6">
      <c r="A52" t="s">
        <v>655</v>
      </c>
      <c r="B52" s="105">
        <v>2980</v>
      </c>
      <c r="C52" s="105">
        <v>2980</v>
      </c>
      <c r="D52" s="105">
        <v>2845</v>
      </c>
      <c r="E52" s="105">
        <v>2855</v>
      </c>
      <c r="F52" s="104">
        <v>5467</v>
      </c>
    </row>
    <row r="53" spans="1:6">
      <c r="A53" t="s">
        <v>654</v>
      </c>
      <c r="B53" s="105">
        <v>2910</v>
      </c>
      <c r="C53" s="105">
        <v>2950</v>
      </c>
      <c r="D53" s="105">
        <v>2780</v>
      </c>
      <c r="E53" s="105">
        <v>2805</v>
      </c>
      <c r="F53" s="104">
        <v>3484</v>
      </c>
    </row>
    <row r="54" spans="1:6">
      <c r="A54" t="s">
        <v>653</v>
      </c>
      <c r="B54" s="105">
        <v>2805</v>
      </c>
      <c r="C54" s="105">
        <v>2830</v>
      </c>
      <c r="D54" s="105">
        <v>2735</v>
      </c>
      <c r="E54" s="105">
        <v>2800</v>
      </c>
      <c r="F54" s="104">
        <v>1966</v>
      </c>
    </row>
    <row r="55" spans="1:6">
      <c r="A55" t="s">
        <v>652</v>
      </c>
      <c r="B55" s="105">
        <v>2825</v>
      </c>
      <c r="C55" s="105">
        <v>2870</v>
      </c>
      <c r="D55" s="105">
        <v>2785</v>
      </c>
      <c r="E55" s="105">
        <v>2845</v>
      </c>
      <c r="F55" s="104">
        <v>1860</v>
      </c>
    </row>
    <row r="56" spans="1:6">
      <c r="A56" t="s">
        <v>651</v>
      </c>
      <c r="B56" s="105">
        <v>2855</v>
      </c>
      <c r="C56" s="105">
        <v>2855</v>
      </c>
      <c r="D56" s="105">
        <v>2750</v>
      </c>
      <c r="E56" s="105">
        <v>2750</v>
      </c>
      <c r="F56" s="104">
        <v>1679</v>
      </c>
    </row>
    <row r="57" spans="1:6">
      <c r="A57" t="s">
        <v>650</v>
      </c>
      <c r="B57" s="105">
        <v>2760</v>
      </c>
      <c r="C57" s="105">
        <v>2775</v>
      </c>
      <c r="D57" s="105">
        <v>2720</v>
      </c>
      <c r="E57" s="105">
        <v>2750</v>
      </c>
      <c r="F57" s="104">
        <v>1112</v>
      </c>
    </row>
    <row r="58" spans="1:6">
      <c r="A58" t="s">
        <v>649</v>
      </c>
      <c r="B58" s="105">
        <v>2770</v>
      </c>
      <c r="C58" s="105">
        <v>2780</v>
      </c>
      <c r="D58" s="105">
        <v>2665</v>
      </c>
      <c r="E58" s="105">
        <v>2720</v>
      </c>
      <c r="F58" s="104">
        <v>1692</v>
      </c>
    </row>
    <row r="59" spans="1:6">
      <c r="A59" t="s">
        <v>648</v>
      </c>
      <c r="B59" s="105">
        <v>2680</v>
      </c>
      <c r="C59" s="105">
        <v>2880</v>
      </c>
      <c r="D59" s="105">
        <v>2670</v>
      </c>
      <c r="E59" s="105">
        <v>2820</v>
      </c>
      <c r="F59" s="104">
        <v>2722</v>
      </c>
    </row>
    <row r="60" spans="1:6">
      <c r="A60" t="s">
        <v>647</v>
      </c>
      <c r="B60" s="105">
        <v>2855</v>
      </c>
      <c r="C60" s="105">
        <v>2970</v>
      </c>
      <c r="D60" s="105">
        <v>2830</v>
      </c>
      <c r="E60" s="105">
        <v>2905</v>
      </c>
      <c r="F60" s="104">
        <v>2707</v>
      </c>
    </row>
    <row r="61" spans="1:6">
      <c r="A61" t="s">
        <v>646</v>
      </c>
      <c r="B61" s="105">
        <v>2920</v>
      </c>
      <c r="C61" s="105">
        <v>3000</v>
      </c>
      <c r="D61" s="105">
        <v>2910</v>
      </c>
      <c r="E61" s="105">
        <v>2935</v>
      </c>
      <c r="F61" s="104">
        <v>2386</v>
      </c>
    </row>
    <row r="62" spans="1:6">
      <c r="A62" t="s">
        <v>645</v>
      </c>
      <c r="B62" s="105">
        <v>2970</v>
      </c>
      <c r="C62" s="105">
        <v>2980</v>
      </c>
      <c r="D62" s="105">
        <v>2870</v>
      </c>
      <c r="E62" s="105">
        <v>2880</v>
      </c>
      <c r="F62" s="104">
        <v>1956</v>
      </c>
    </row>
    <row r="63" spans="1:6">
      <c r="A63" t="s">
        <v>644</v>
      </c>
      <c r="B63" s="105">
        <v>2850</v>
      </c>
      <c r="C63" s="105">
        <v>2940</v>
      </c>
      <c r="D63" s="105">
        <v>2845</v>
      </c>
      <c r="E63" s="105">
        <v>2915</v>
      </c>
      <c r="F63" s="104">
        <v>2011</v>
      </c>
    </row>
    <row r="64" spans="1:6">
      <c r="A64" t="s">
        <v>643</v>
      </c>
      <c r="B64" s="105">
        <v>2990</v>
      </c>
      <c r="C64" s="105">
        <v>3070</v>
      </c>
      <c r="D64" s="105">
        <v>2835</v>
      </c>
      <c r="E64" s="105">
        <v>2870</v>
      </c>
      <c r="F64" s="104">
        <v>4956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4362C-4607-480F-8854-E300FA77B512}">
  <sheetPr codeName="工作表162"/>
  <dimension ref="A1:F64"/>
  <sheetViews>
    <sheetView workbookViewId="0"/>
  </sheetViews>
  <sheetFormatPr defaultRowHeight="17"/>
  <sheetData>
    <row r="1" spans="1:6">
      <c r="A1" t="s">
        <v>731</v>
      </c>
      <c r="B1" t="s">
        <v>732</v>
      </c>
      <c r="C1" t="s">
        <v>733</v>
      </c>
      <c r="D1" t="s">
        <v>734</v>
      </c>
      <c r="E1" t="s">
        <v>735</v>
      </c>
      <c r="F1" t="s">
        <v>736</v>
      </c>
    </row>
    <row r="2" spans="1:6">
      <c r="A2" t="s">
        <v>705</v>
      </c>
      <c r="B2">
        <v>569</v>
      </c>
      <c r="C2">
        <v>575</v>
      </c>
      <c r="D2">
        <v>561</v>
      </c>
      <c r="E2">
        <v>563</v>
      </c>
      <c r="F2" s="104">
        <v>5675</v>
      </c>
    </row>
    <row r="3" spans="1:6">
      <c r="A3" t="s">
        <v>704</v>
      </c>
      <c r="B3">
        <v>565</v>
      </c>
      <c r="C3">
        <v>566</v>
      </c>
      <c r="D3">
        <v>555</v>
      </c>
      <c r="E3">
        <v>556</v>
      </c>
      <c r="F3" s="104">
        <v>2929</v>
      </c>
    </row>
    <row r="4" spans="1:6">
      <c r="A4" t="s">
        <v>703</v>
      </c>
      <c r="B4">
        <v>557</v>
      </c>
      <c r="C4">
        <v>558</v>
      </c>
      <c r="D4">
        <v>547</v>
      </c>
      <c r="E4">
        <v>549</v>
      </c>
      <c r="F4" s="104">
        <v>2691</v>
      </c>
    </row>
    <row r="5" spans="1:6">
      <c r="A5" t="s">
        <v>702</v>
      </c>
      <c r="B5">
        <v>549</v>
      </c>
      <c r="C5">
        <v>559</v>
      </c>
      <c r="D5">
        <v>549</v>
      </c>
      <c r="E5">
        <v>556</v>
      </c>
      <c r="F5" s="104">
        <v>1882</v>
      </c>
    </row>
    <row r="6" spans="1:6">
      <c r="A6" t="s">
        <v>701</v>
      </c>
      <c r="B6">
        <v>557</v>
      </c>
      <c r="C6">
        <v>561</v>
      </c>
      <c r="D6">
        <v>553</v>
      </c>
      <c r="E6">
        <v>556</v>
      </c>
      <c r="F6" s="104">
        <v>1678</v>
      </c>
    </row>
    <row r="7" spans="1:6">
      <c r="A7" t="s">
        <v>700</v>
      </c>
      <c r="B7">
        <v>559</v>
      </c>
      <c r="C7">
        <v>571</v>
      </c>
      <c r="D7">
        <v>556</v>
      </c>
      <c r="E7">
        <v>565</v>
      </c>
      <c r="F7" s="104">
        <v>4792</v>
      </c>
    </row>
    <row r="8" spans="1:6">
      <c r="A8" t="s">
        <v>699</v>
      </c>
      <c r="B8">
        <v>566</v>
      </c>
      <c r="C8">
        <v>567</v>
      </c>
      <c r="D8">
        <v>561</v>
      </c>
      <c r="E8">
        <v>566</v>
      </c>
      <c r="F8" s="104">
        <v>1314</v>
      </c>
    </row>
    <row r="9" spans="1:6">
      <c r="A9" t="s">
        <v>698</v>
      </c>
      <c r="B9">
        <v>567</v>
      </c>
      <c r="C9">
        <v>580</v>
      </c>
      <c r="D9">
        <v>566</v>
      </c>
      <c r="E9">
        <v>578</v>
      </c>
      <c r="F9" s="104">
        <v>2955</v>
      </c>
    </row>
    <row r="10" spans="1:6">
      <c r="A10" t="s">
        <v>697</v>
      </c>
      <c r="B10">
        <v>585</v>
      </c>
      <c r="C10">
        <v>588</v>
      </c>
      <c r="D10">
        <v>578</v>
      </c>
      <c r="E10">
        <v>583</v>
      </c>
      <c r="F10" s="104">
        <v>3524</v>
      </c>
    </row>
    <row r="11" spans="1:6">
      <c r="A11" t="s">
        <v>696</v>
      </c>
      <c r="B11">
        <v>584</v>
      </c>
      <c r="C11">
        <v>590</v>
      </c>
      <c r="D11">
        <v>574</v>
      </c>
      <c r="E11">
        <v>584</v>
      </c>
      <c r="F11" s="104">
        <v>2707</v>
      </c>
    </row>
    <row r="12" spans="1:6">
      <c r="A12" t="s">
        <v>695</v>
      </c>
      <c r="B12">
        <v>581</v>
      </c>
      <c r="C12">
        <v>583</v>
      </c>
      <c r="D12">
        <v>576</v>
      </c>
      <c r="E12">
        <v>583</v>
      </c>
      <c r="F12" s="104">
        <v>2250</v>
      </c>
    </row>
    <row r="13" spans="1:6">
      <c r="A13" t="s">
        <v>694</v>
      </c>
      <c r="B13">
        <v>586</v>
      </c>
      <c r="C13">
        <v>589</v>
      </c>
      <c r="D13">
        <v>583</v>
      </c>
      <c r="E13">
        <v>586</v>
      </c>
      <c r="F13" s="104">
        <v>1594</v>
      </c>
    </row>
    <row r="14" spans="1:6">
      <c r="A14" t="s">
        <v>693</v>
      </c>
      <c r="B14">
        <v>583</v>
      </c>
      <c r="C14">
        <v>583</v>
      </c>
      <c r="D14">
        <v>575</v>
      </c>
      <c r="E14">
        <v>578</v>
      </c>
      <c r="F14" s="104">
        <v>1834</v>
      </c>
    </row>
    <row r="15" spans="1:6">
      <c r="A15" t="s">
        <v>692</v>
      </c>
      <c r="B15">
        <v>581</v>
      </c>
      <c r="C15">
        <v>584</v>
      </c>
      <c r="D15">
        <v>576</v>
      </c>
      <c r="E15">
        <v>579</v>
      </c>
      <c r="F15" s="104">
        <v>1883</v>
      </c>
    </row>
    <row r="16" spans="1:6">
      <c r="A16" t="s">
        <v>691</v>
      </c>
      <c r="B16">
        <v>583</v>
      </c>
      <c r="C16">
        <v>588</v>
      </c>
      <c r="D16">
        <v>571</v>
      </c>
      <c r="E16">
        <v>585</v>
      </c>
      <c r="F16" s="104">
        <v>4330</v>
      </c>
    </row>
    <row r="17" spans="1:6">
      <c r="A17" t="s">
        <v>690</v>
      </c>
      <c r="B17">
        <v>580</v>
      </c>
      <c r="C17">
        <v>588</v>
      </c>
      <c r="D17">
        <v>575</v>
      </c>
      <c r="E17">
        <v>588</v>
      </c>
      <c r="F17" s="104">
        <v>2540</v>
      </c>
    </row>
    <row r="18" spans="1:6">
      <c r="A18" t="s">
        <v>689</v>
      </c>
      <c r="B18">
        <v>590</v>
      </c>
      <c r="C18">
        <v>598</v>
      </c>
      <c r="D18">
        <v>580</v>
      </c>
      <c r="E18">
        <v>582</v>
      </c>
      <c r="F18" s="104">
        <v>3089</v>
      </c>
    </row>
    <row r="19" spans="1:6">
      <c r="A19" t="s">
        <v>688</v>
      </c>
      <c r="B19">
        <v>585</v>
      </c>
      <c r="C19">
        <v>588</v>
      </c>
      <c r="D19">
        <v>571</v>
      </c>
      <c r="E19">
        <v>577</v>
      </c>
      <c r="F19" s="104">
        <v>2758</v>
      </c>
    </row>
    <row r="20" spans="1:6">
      <c r="A20" t="s">
        <v>687</v>
      </c>
      <c r="B20">
        <v>578</v>
      </c>
      <c r="C20">
        <v>581</v>
      </c>
      <c r="D20">
        <v>573</v>
      </c>
      <c r="E20">
        <v>581</v>
      </c>
      <c r="F20" s="104">
        <v>1157</v>
      </c>
    </row>
    <row r="21" spans="1:6">
      <c r="A21" t="s">
        <v>686</v>
      </c>
      <c r="B21">
        <v>583</v>
      </c>
      <c r="C21">
        <v>595</v>
      </c>
      <c r="D21">
        <v>582</v>
      </c>
      <c r="E21">
        <v>594</v>
      </c>
      <c r="F21" s="104">
        <v>3563</v>
      </c>
    </row>
    <row r="22" spans="1:6">
      <c r="A22" t="s">
        <v>685</v>
      </c>
      <c r="B22">
        <v>598</v>
      </c>
      <c r="C22">
        <v>600</v>
      </c>
      <c r="D22">
        <v>591</v>
      </c>
      <c r="E22">
        <v>591</v>
      </c>
      <c r="F22" s="104">
        <v>1851</v>
      </c>
    </row>
    <row r="23" spans="1:6">
      <c r="A23" t="s">
        <v>684</v>
      </c>
      <c r="B23">
        <v>597</v>
      </c>
      <c r="C23">
        <v>628</v>
      </c>
      <c r="D23">
        <v>594</v>
      </c>
      <c r="E23">
        <v>622</v>
      </c>
      <c r="F23" s="104">
        <v>8397</v>
      </c>
    </row>
    <row r="24" spans="1:6">
      <c r="A24" t="s">
        <v>683</v>
      </c>
      <c r="B24">
        <v>619</v>
      </c>
      <c r="C24">
        <v>622</v>
      </c>
      <c r="D24">
        <v>612</v>
      </c>
      <c r="E24">
        <v>616</v>
      </c>
      <c r="F24" s="104">
        <v>2935</v>
      </c>
    </row>
    <row r="25" spans="1:6">
      <c r="A25" t="s">
        <v>682</v>
      </c>
      <c r="B25">
        <v>614</v>
      </c>
      <c r="C25">
        <v>625</v>
      </c>
      <c r="D25">
        <v>613</v>
      </c>
      <c r="E25">
        <v>614</v>
      </c>
      <c r="F25" s="104">
        <v>2691</v>
      </c>
    </row>
    <row r="26" spans="1:6">
      <c r="A26" t="s">
        <v>681</v>
      </c>
      <c r="B26">
        <v>630</v>
      </c>
      <c r="C26">
        <v>631</v>
      </c>
      <c r="D26">
        <v>615</v>
      </c>
      <c r="E26">
        <v>617</v>
      </c>
      <c r="F26" s="104">
        <v>3151</v>
      </c>
    </row>
    <row r="27" spans="1:6">
      <c r="A27" t="s">
        <v>680</v>
      </c>
      <c r="B27">
        <v>620</v>
      </c>
      <c r="C27">
        <v>625</v>
      </c>
      <c r="D27">
        <v>614</v>
      </c>
      <c r="E27">
        <v>615</v>
      </c>
      <c r="F27" s="104">
        <v>2409</v>
      </c>
    </row>
    <row r="28" spans="1:6">
      <c r="A28" t="s">
        <v>679</v>
      </c>
      <c r="B28">
        <v>616</v>
      </c>
      <c r="C28">
        <v>627</v>
      </c>
      <c r="D28">
        <v>615</v>
      </c>
      <c r="E28">
        <v>621</v>
      </c>
      <c r="F28" s="104">
        <v>2241</v>
      </c>
    </row>
    <row r="29" spans="1:6">
      <c r="A29" t="s">
        <v>678</v>
      </c>
      <c r="B29">
        <v>618</v>
      </c>
      <c r="C29">
        <v>618</v>
      </c>
      <c r="D29">
        <v>608</v>
      </c>
      <c r="E29">
        <v>609</v>
      </c>
      <c r="F29" s="104">
        <v>2949</v>
      </c>
    </row>
    <row r="30" spans="1:6">
      <c r="A30" t="s">
        <v>677</v>
      </c>
      <c r="B30">
        <v>612</v>
      </c>
      <c r="C30">
        <v>623</v>
      </c>
      <c r="D30">
        <v>610</v>
      </c>
      <c r="E30">
        <v>618</v>
      </c>
      <c r="F30" s="104">
        <v>2978</v>
      </c>
    </row>
    <row r="31" spans="1:6">
      <c r="A31" t="s">
        <v>676</v>
      </c>
      <c r="B31">
        <v>614</v>
      </c>
      <c r="C31">
        <v>614</v>
      </c>
      <c r="D31">
        <v>601</v>
      </c>
      <c r="E31">
        <v>602</v>
      </c>
      <c r="F31" s="104">
        <v>3378</v>
      </c>
    </row>
    <row r="32" spans="1:6">
      <c r="A32" t="s">
        <v>675</v>
      </c>
      <c r="B32">
        <v>594</v>
      </c>
      <c r="C32">
        <v>597</v>
      </c>
      <c r="D32">
        <v>579</v>
      </c>
      <c r="E32">
        <v>585</v>
      </c>
      <c r="F32" s="104">
        <v>3386</v>
      </c>
    </row>
    <row r="33" spans="1:6">
      <c r="A33" t="s">
        <v>674</v>
      </c>
      <c r="B33">
        <v>594</v>
      </c>
      <c r="C33">
        <v>595</v>
      </c>
      <c r="D33">
        <v>589</v>
      </c>
      <c r="E33">
        <v>593</v>
      </c>
      <c r="F33" s="104">
        <v>1772</v>
      </c>
    </row>
    <row r="34" spans="1:6">
      <c r="A34" t="s">
        <v>673</v>
      </c>
      <c r="B34">
        <v>589</v>
      </c>
      <c r="C34">
        <v>593</v>
      </c>
      <c r="D34">
        <v>586</v>
      </c>
      <c r="E34">
        <v>593</v>
      </c>
      <c r="F34" s="104">
        <v>2157</v>
      </c>
    </row>
    <row r="35" spans="1:6">
      <c r="A35" t="s">
        <v>672</v>
      </c>
      <c r="B35">
        <v>590</v>
      </c>
      <c r="C35">
        <v>601</v>
      </c>
      <c r="D35">
        <v>578</v>
      </c>
      <c r="E35">
        <v>588</v>
      </c>
      <c r="F35" s="104">
        <v>3862</v>
      </c>
    </row>
    <row r="36" spans="1:6">
      <c r="A36" t="s">
        <v>671</v>
      </c>
      <c r="B36">
        <v>593</v>
      </c>
      <c r="C36">
        <v>611</v>
      </c>
      <c r="D36">
        <v>593</v>
      </c>
      <c r="E36">
        <v>599</v>
      </c>
      <c r="F36" s="104">
        <v>5070</v>
      </c>
    </row>
    <row r="37" spans="1:6">
      <c r="A37" t="s">
        <v>670</v>
      </c>
      <c r="B37">
        <v>608</v>
      </c>
      <c r="C37">
        <v>614</v>
      </c>
      <c r="D37">
        <v>599</v>
      </c>
      <c r="E37">
        <v>607</v>
      </c>
      <c r="F37" s="104">
        <v>2700</v>
      </c>
    </row>
    <row r="38" spans="1:6">
      <c r="A38" t="s">
        <v>669</v>
      </c>
      <c r="B38">
        <v>613</v>
      </c>
      <c r="C38">
        <v>625</v>
      </c>
      <c r="D38">
        <v>612</v>
      </c>
      <c r="E38">
        <v>624</v>
      </c>
      <c r="F38" s="104">
        <v>3380</v>
      </c>
    </row>
    <row r="39" spans="1:6">
      <c r="A39" t="s">
        <v>668</v>
      </c>
      <c r="B39">
        <v>620</v>
      </c>
      <c r="C39">
        <v>623</v>
      </c>
      <c r="D39">
        <v>613</v>
      </c>
      <c r="E39">
        <v>615</v>
      </c>
      <c r="F39" s="104">
        <v>1907</v>
      </c>
    </row>
    <row r="40" spans="1:6">
      <c r="A40" t="s">
        <v>667</v>
      </c>
      <c r="B40">
        <v>618</v>
      </c>
      <c r="C40">
        <v>620</v>
      </c>
      <c r="D40">
        <v>612</v>
      </c>
      <c r="E40">
        <v>615</v>
      </c>
      <c r="F40" s="104">
        <v>1717</v>
      </c>
    </row>
    <row r="41" spans="1:6">
      <c r="A41" t="s">
        <v>666</v>
      </c>
      <c r="B41">
        <v>619</v>
      </c>
      <c r="C41">
        <v>631</v>
      </c>
      <c r="D41">
        <v>619</v>
      </c>
      <c r="E41">
        <v>631</v>
      </c>
      <c r="F41" s="104">
        <v>4511</v>
      </c>
    </row>
    <row r="42" spans="1:6">
      <c r="A42" t="s">
        <v>665</v>
      </c>
      <c r="B42">
        <v>630</v>
      </c>
      <c r="C42">
        <v>638</v>
      </c>
      <c r="D42">
        <v>625</v>
      </c>
      <c r="E42">
        <v>625</v>
      </c>
      <c r="F42" s="104">
        <v>2226</v>
      </c>
    </row>
    <row r="43" spans="1:6">
      <c r="A43" t="s">
        <v>664</v>
      </c>
      <c r="B43">
        <v>623</v>
      </c>
      <c r="C43">
        <v>630</v>
      </c>
      <c r="D43">
        <v>620</v>
      </c>
      <c r="E43">
        <v>625</v>
      </c>
      <c r="F43" s="104">
        <v>1396</v>
      </c>
    </row>
    <row r="44" spans="1:6">
      <c r="A44" t="s">
        <v>663</v>
      </c>
      <c r="B44">
        <v>637</v>
      </c>
      <c r="C44">
        <v>685</v>
      </c>
      <c r="D44">
        <v>635</v>
      </c>
      <c r="E44">
        <v>655</v>
      </c>
      <c r="F44" s="104">
        <v>11754</v>
      </c>
    </row>
    <row r="45" spans="1:6">
      <c r="A45" t="s">
        <v>662</v>
      </c>
      <c r="B45">
        <v>671</v>
      </c>
      <c r="C45">
        <v>671</v>
      </c>
      <c r="D45">
        <v>651</v>
      </c>
      <c r="E45">
        <v>659</v>
      </c>
      <c r="F45" s="104">
        <v>3605</v>
      </c>
    </row>
    <row r="46" spans="1:6">
      <c r="A46" t="s">
        <v>661</v>
      </c>
      <c r="B46">
        <v>664</v>
      </c>
      <c r="C46">
        <v>664</v>
      </c>
      <c r="D46">
        <v>643</v>
      </c>
      <c r="E46">
        <v>658</v>
      </c>
      <c r="F46" s="104">
        <v>3592</v>
      </c>
    </row>
    <row r="47" spans="1:6">
      <c r="A47" t="s">
        <v>660</v>
      </c>
      <c r="B47">
        <v>664</v>
      </c>
      <c r="C47">
        <v>671</v>
      </c>
      <c r="D47">
        <v>656</v>
      </c>
      <c r="E47">
        <v>662</v>
      </c>
      <c r="F47" s="104">
        <v>2951</v>
      </c>
    </row>
    <row r="48" spans="1:6">
      <c r="A48" t="s">
        <v>659</v>
      </c>
      <c r="B48">
        <v>662</v>
      </c>
      <c r="C48">
        <v>667</v>
      </c>
      <c r="D48">
        <v>647</v>
      </c>
      <c r="E48">
        <v>648</v>
      </c>
      <c r="F48" s="104">
        <v>3320</v>
      </c>
    </row>
    <row r="49" spans="1:6">
      <c r="A49" t="s">
        <v>658</v>
      </c>
      <c r="B49">
        <v>649</v>
      </c>
      <c r="C49">
        <v>652</v>
      </c>
      <c r="D49">
        <v>635</v>
      </c>
      <c r="E49">
        <v>635</v>
      </c>
      <c r="F49" s="104">
        <v>3749</v>
      </c>
    </row>
    <row r="50" spans="1:6">
      <c r="A50" t="s">
        <v>657</v>
      </c>
      <c r="B50">
        <v>638</v>
      </c>
      <c r="C50">
        <v>642</v>
      </c>
      <c r="D50">
        <v>632</v>
      </c>
      <c r="E50">
        <v>636</v>
      </c>
      <c r="F50" s="104">
        <v>1341</v>
      </c>
    </row>
    <row r="51" spans="1:6">
      <c r="A51" t="s">
        <v>656</v>
      </c>
      <c r="B51">
        <v>635</v>
      </c>
      <c r="C51">
        <v>640</v>
      </c>
      <c r="D51">
        <v>628</v>
      </c>
      <c r="E51">
        <v>634</v>
      </c>
      <c r="F51" s="104">
        <v>1777</v>
      </c>
    </row>
    <row r="52" spans="1:6">
      <c r="A52" t="s">
        <v>655</v>
      </c>
      <c r="B52">
        <v>636</v>
      </c>
      <c r="C52">
        <v>640</v>
      </c>
      <c r="D52">
        <v>628</v>
      </c>
      <c r="E52">
        <v>630</v>
      </c>
      <c r="F52" s="104">
        <v>1839</v>
      </c>
    </row>
    <row r="53" spans="1:6">
      <c r="A53" t="s">
        <v>654</v>
      </c>
      <c r="B53">
        <v>636</v>
      </c>
      <c r="C53">
        <v>647</v>
      </c>
      <c r="D53">
        <v>636</v>
      </c>
      <c r="E53">
        <v>645</v>
      </c>
      <c r="F53" s="104">
        <v>2508</v>
      </c>
    </row>
    <row r="54" spans="1:6">
      <c r="A54" t="s">
        <v>653</v>
      </c>
      <c r="B54">
        <v>648</v>
      </c>
      <c r="C54">
        <v>649</v>
      </c>
      <c r="D54">
        <v>637</v>
      </c>
      <c r="E54">
        <v>640</v>
      </c>
      <c r="F54" s="104">
        <v>1533</v>
      </c>
    </row>
    <row r="55" spans="1:6">
      <c r="A55" t="s">
        <v>652</v>
      </c>
      <c r="B55">
        <v>640</v>
      </c>
      <c r="C55">
        <v>642</v>
      </c>
      <c r="D55">
        <v>631</v>
      </c>
      <c r="E55">
        <v>634</v>
      </c>
      <c r="F55" s="104">
        <v>1691</v>
      </c>
    </row>
    <row r="56" spans="1:6">
      <c r="A56" t="s">
        <v>651</v>
      </c>
      <c r="B56">
        <v>632</v>
      </c>
      <c r="C56">
        <v>632</v>
      </c>
      <c r="D56">
        <v>625</v>
      </c>
      <c r="E56">
        <v>630</v>
      </c>
      <c r="F56" s="104">
        <v>1812</v>
      </c>
    </row>
    <row r="57" spans="1:6">
      <c r="A57" t="s">
        <v>650</v>
      </c>
      <c r="B57">
        <v>635</v>
      </c>
      <c r="C57">
        <v>641</v>
      </c>
      <c r="D57">
        <v>632</v>
      </c>
      <c r="E57">
        <v>636</v>
      </c>
      <c r="F57" s="104">
        <v>1621</v>
      </c>
    </row>
    <row r="58" spans="1:6">
      <c r="A58" t="s">
        <v>649</v>
      </c>
      <c r="B58">
        <v>633</v>
      </c>
      <c r="C58">
        <v>644</v>
      </c>
      <c r="D58">
        <v>633</v>
      </c>
      <c r="E58">
        <v>638</v>
      </c>
      <c r="F58" s="104">
        <v>1710</v>
      </c>
    </row>
    <row r="59" spans="1:6">
      <c r="A59" t="s">
        <v>648</v>
      </c>
      <c r="B59">
        <v>635</v>
      </c>
      <c r="C59">
        <v>655</v>
      </c>
      <c r="D59">
        <v>633</v>
      </c>
      <c r="E59">
        <v>651</v>
      </c>
      <c r="F59" s="104">
        <v>2622</v>
      </c>
    </row>
    <row r="60" spans="1:6">
      <c r="A60" t="s">
        <v>647</v>
      </c>
      <c r="B60">
        <v>659</v>
      </c>
      <c r="C60">
        <v>677</v>
      </c>
      <c r="D60">
        <v>651</v>
      </c>
      <c r="E60">
        <v>667</v>
      </c>
      <c r="F60" s="104">
        <v>4136</v>
      </c>
    </row>
    <row r="61" spans="1:6">
      <c r="A61" t="s">
        <v>646</v>
      </c>
      <c r="B61">
        <v>669</v>
      </c>
      <c r="C61">
        <v>675</v>
      </c>
      <c r="D61">
        <v>665</v>
      </c>
      <c r="E61">
        <v>669</v>
      </c>
      <c r="F61" s="104">
        <v>2217</v>
      </c>
    </row>
    <row r="62" spans="1:6">
      <c r="A62" t="s">
        <v>645</v>
      </c>
      <c r="B62">
        <v>672</v>
      </c>
      <c r="C62">
        <v>674</v>
      </c>
      <c r="D62">
        <v>665</v>
      </c>
      <c r="E62">
        <v>668</v>
      </c>
      <c r="F62" s="104">
        <v>1801</v>
      </c>
    </row>
    <row r="63" spans="1:6">
      <c r="A63" t="s">
        <v>644</v>
      </c>
      <c r="B63">
        <v>659</v>
      </c>
      <c r="C63">
        <v>662</v>
      </c>
      <c r="D63">
        <v>653</v>
      </c>
      <c r="E63">
        <v>657</v>
      </c>
      <c r="F63" s="104">
        <v>2161</v>
      </c>
    </row>
    <row r="64" spans="1:6">
      <c r="A64" t="s">
        <v>643</v>
      </c>
      <c r="B64">
        <v>660</v>
      </c>
      <c r="C64">
        <v>689</v>
      </c>
      <c r="D64">
        <v>660</v>
      </c>
      <c r="E64">
        <v>662</v>
      </c>
      <c r="F64" s="104">
        <v>6117</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E64AF-B711-433E-8964-C66DE9D37A81}">
  <sheetPr codeName="工作表163"/>
  <dimension ref="A1:F64"/>
  <sheetViews>
    <sheetView workbookViewId="0"/>
  </sheetViews>
  <sheetFormatPr defaultRowHeight="17"/>
  <sheetData>
    <row r="1" spans="1:6">
      <c r="A1" t="s">
        <v>731</v>
      </c>
      <c r="B1" t="s">
        <v>732</v>
      </c>
      <c r="C1" t="s">
        <v>733</v>
      </c>
      <c r="D1" t="s">
        <v>734</v>
      </c>
      <c r="E1" t="s">
        <v>735</v>
      </c>
      <c r="F1" t="s">
        <v>736</v>
      </c>
    </row>
    <row r="2" spans="1:6">
      <c r="A2" t="s">
        <v>705</v>
      </c>
      <c r="B2">
        <v>425</v>
      </c>
      <c r="C2">
        <v>431.5</v>
      </c>
      <c r="D2">
        <v>423</v>
      </c>
      <c r="E2">
        <v>426</v>
      </c>
      <c r="F2" s="104">
        <v>1518</v>
      </c>
    </row>
    <row r="3" spans="1:6">
      <c r="A3" t="s">
        <v>704</v>
      </c>
      <c r="B3">
        <v>428.5</v>
      </c>
      <c r="C3">
        <v>431.5</v>
      </c>
      <c r="D3">
        <v>420</v>
      </c>
      <c r="E3">
        <v>420.5</v>
      </c>
      <c r="F3" s="104">
        <v>1450</v>
      </c>
    </row>
    <row r="4" spans="1:6">
      <c r="A4" t="s">
        <v>703</v>
      </c>
      <c r="B4">
        <v>425</v>
      </c>
      <c r="C4">
        <v>425</v>
      </c>
      <c r="D4">
        <v>410</v>
      </c>
      <c r="E4">
        <v>412</v>
      </c>
      <c r="F4" s="104">
        <v>1752</v>
      </c>
    </row>
    <row r="5" spans="1:6">
      <c r="A5" t="s">
        <v>702</v>
      </c>
      <c r="B5">
        <v>411</v>
      </c>
      <c r="C5">
        <v>413</v>
      </c>
      <c r="D5">
        <v>408</v>
      </c>
      <c r="E5">
        <v>409.5</v>
      </c>
      <c r="F5">
        <v>853</v>
      </c>
    </row>
    <row r="6" spans="1:6">
      <c r="A6" t="s">
        <v>701</v>
      </c>
      <c r="B6">
        <v>411</v>
      </c>
      <c r="C6">
        <v>412</v>
      </c>
      <c r="D6">
        <v>401.5</v>
      </c>
      <c r="E6">
        <v>401.5</v>
      </c>
      <c r="F6" s="104">
        <v>1728</v>
      </c>
    </row>
    <row r="7" spans="1:6">
      <c r="A7" t="s">
        <v>700</v>
      </c>
      <c r="B7">
        <v>403</v>
      </c>
      <c r="C7">
        <v>406.5</v>
      </c>
      <c r="D7">
        <v>395.5</v>
      </c>
      <c r="E7">
        <v>400</v>
      </c>
      <c r="F7" s="104">
        <v>2131</v>
      </c>
    </row>
    <row r="8" spans="1:6">
      <c r="A8" t="s">
        <v>699</v>
      </c>
      <c r="B8">
        <v>402.5</v>
      </c>
      <c r="C8">
        <v>402.5</v>
      </c>
      <c r="D8">
        <v>397</v>
      </c>
      <c r="E8">
        <v>398</v>
      </c>
      <c r="F8" s="104">
        <v>1205</v>
      </c>
    </row>
    <row r="9" spans="1:6">
      <c r="A9" t="s">
        <v>698</v>
      </c>
      <c r="B9">
        <v>402</v>
      </c>
      <c r="C9">
        <v>411</v>
      </c>
      <c r="D9">
        <v>401</v>
      </c>
      <c r="E9">
        <v>408.5</v>
      </c>
      <c r="F9" s="104">
        <v>1376</v>
      </c>
    </row>
    <row r="10" spans="1:6">
      <c r="A10" t="s">
        <v>697</v>
      </c>
      <c r="B10">
        <v>408.5</v>
      </c>
      <c r="C10">
        <v>408.5</v>
      </c>
      <c r="D10">
        <v>398</v>
      </c>
      <c r="E10">
        <v>398.5</v>
      </c>
      <c r="F10" s="104">
        <v>1496</v>
      </c>
    </row>
    <row r="11" spans="1:6">
      <c r="A11" t="s">
        <v>696</v>
      </c>
      <c r="B11">
        <v>410</v>
      </c>
      <c r="C11">
        <v>423</v>
      </c>
      <c r="D11">
        <v>410</v>
      </c>
      <c r="E11">
        <v>418.5</v>
      </c>
      <c r="F11" s="104">
        <v>4915</v>
      </c>
    </row>
    <row r="12" spans="1:6">
      <c r="A12" t="s">
        <v>695</v>
      </c>
      <c r="B12">
        <v>419</v>
      </c>
      <c r="C12">
        <v>428</v>
      </c>
      <c r="D12">
        <v>417</v>
      </c>
      <c r="E12">
        <v>417.5</v>
      </c>
      <c r="F12" s="104">
        <v>2543</v>
      </c>
    </row>
    <row r="13" spans="1:6">
      <c r="A13" t="s">
        <v>694</v>
      </c>
      <c r="B13">
        <v>420</v>
      </c>
      <c r="C13">
        <v>428</v>
      </c>
      <c r="D13">
        <v>419.5</v>
      </c>
      <c r="E13">
        <v>428</v>
      </c>
      <c r="F13" s="104">
        <v>2003</v>
      </c>
    </row>
    <row r="14" spans="1:6">
      <c r="A14" t="s">
        <v>693</v>
      </c>
      <c r="B14">
        <v>426</v>
      </c>
      <c r="C14">
        <v>426</v>
      </c>
      <c r="D14">
        <v>415.5</v>
      </c>
      <c r="E14">
        <v>423</v>
      </c>
      <c r="F14" s="104">
        <v>2065</v>
      </c>
    </row>
    <row r="15" spans="1:6">
      <c r="A15" t="s">
        <v>692</v>
      </c>
      <c r="B15">
        <v>427</v>
      </c>
      <c r="C15">
        <v>465</v>
      </c>
      <c r="D15">
        <v>425.5</v>
      </c>
      <c r="E15">
        <v>462.5</v>
      </c>
      <c r="F15" s="104">
        <v>9657</v>
      </c>
    </row>
    <row r="16" spans="1:6">
      <c r="A16" t="s">
        <v>691</v>
      </c>
      <c r="B16">
        <v>467.5</v>
      </c>
      <c r="C16">
        <v>479.5</v>
      </c>
      <c r="D16">
        <v>464</v>
      </c>
      <c r="E16">
        <v>476</v>
      </c>
      <c r="F16" s="104">
        <v>7179</v>
      </c>
    </row>
    <row r="17" spans="1:6">
      <c r="A17" t="s">
        <v>690</v>
      </c>
      <c r="B17">
        <v>478</v>
      </c>
      <c r="C17">
        <v>483</v>
      </c>
      <c r="D17">
        <v>466.5</v>
      </c>
      <c r="E17">
        <v>482.5</v>
      </c>
      <c r="F17" s="104">
        <v>3608</v>
      </c>
    </row>
    <row r="18" spans="1:6">
      <c r="A18" t="s">
        <v>689</v>
      </c>
      <c r="B18">
        <v>486</v>
      </c>
      <c r="C18">
        <v>506</v>
      </c>
      <c r="D18">
        <v>481.5</v>
      </c>
      <c r="E18">
        <v>493</v>
      </c>
      <c r="F18" s="104">
        <v>4336</v>
      </c>
    </row>
    <row r="19" spans="1:6">
      <c r="A19" t="s">
        <v>688</v>
      </c>
      <c r="B19">
        <v>500</v>
      </c>
      <c r="C19">
        <v>538</v>
      </c>
      <c r="D19">
        <v>495</v>
      </c>
      <c r="E19">
        <v>499</v>
      </c>
      <c r="F19" s="104">
        <v>8710</v>
      </c>
    </row>
    <row r="20" spans="1:6">
      <c r="A20" t="s">
        <v>687</v>
      </c>
      <c r="B20">
        <v>508</v>
      </c>
      <c r="C20">
        <v>518</v>
      </c>
      <c r="D20">
        <v>492</v>
      </c>
      <c r="E20">
        <v>505</v>
      </c>
      <c r="F20" s="104">
        <v>5150</v>
      </c>
    </row>
    <row r="21" spans="1:6">
      <c r="A21" t="s">
        <v>686</v>
      </c>
      <c r="B21">
        <v>510</v>
      </c>
      <c r="C21">
        <v>516</v>
      </c>
      <c r="D21">
        <v>500</v>
      </c>
      <c r="E21">
        <v>509</v>
      </c>
      <c r="F21" s="104">
        <v>3042</v>
      </c>
    </row>
    <row r="22" spans="1:6">
      <c r="A22" t="s">
        <v>685</v>
      </c>
      <c r="B22">
        <v>514</v>
      </c>
      <c r="C22">
        <v>514</v>
      </c>
      <c r="D22">
        <v>489</v>
      </c>
      <c r="E22">
        <v>496</v>
      </c>
      <c r="F22" s="104">
        <v>3355</v>
      </c>
    </row>
    <row r="23" spans="1:6">
      <c r="A23" t="s">
        <v>684</v>
      </c>
      <c r="B23">
        <v>496</v>
      </c>
      <c r="C23">
        <v>496</v>
      </c>
      <c r="D23">
        <v>482.5</v>
      </c>
      <c r="E23">
        <v>489.5</v>
      </c>
      <c r="F23" s="104">
        <v>2240</v>
      </c>
    </row>
    <row r="24" spans="1:6">
      <c r="A24" t="s">
        <v>683</v>
      </c>
      <c r="B24">
        <v>493</v>
      </c>
      <c r="C24">
        <v>496</v>
      </c>
      <c r="D24">
        <v>482</v>
      </c>
      <c r="E24">
        <v>484.5</v>
      </c>
      <c r="F24" s="104">
        <v>1479</v>
      </c>
    </row>
    <row r="25" spans="1:6">
      <c r="A25" t="s">
        <v>682</v>
      </c>
      <c r="B25">
        <v>483</v>
      </c>
      <c r="C25">
        <v>494.5</v>
      </c>
      <c r="D25">
        <v>472</v>
      </c>
      <c r="E25">
        <v>474</v>
      </c>
      <c r="F25" s="104">
        <v>2303</v>
      </c>
    </row>
    <row r="26" spans="1:6">
      <c r="A26" t="s">
        <v>681</v>
      </c>
      <c r="B26">
        <v>473</v>
      </c>
      <c r="C26">
        <v>476</v>
      </c>
      <c r="D26">
        <v>464.5</v>
      </c>
      <c r="E26">
        <v>468.5</v>
      </c>
      <c r="F26" s="104">
        <v>1722</v>
      </c>
    </row>
    <row r="27" spans="1:6">
      <c r="A27" t="s">
        <v>680</v>
      </c>
      <c r="B27">
        <v>488.5</v>
      </c>
      <c r="C27">
        <v>494</v>
      </c>
      <c r="D27">
        <v>471</v>
      </c>
      <c r="E27">
        <v>477</v>
      </c>
      <c r="F27" s="104">
        <v>3061</v>
      </c>
    </row>
    <row r="28" spans="1:6">
      <c r="A28" t="s">
        <v>679</v>
      </c>
      <c r="B28">
        <v>482</v>
      </c>
      <c r="C28">
        <v>486.5</v>
      </c>
      <c r="D28">
        <v>476</v>
      </c>
      <c r="E28">
        <v>479</v>
      </c>
      <c r="F28" s="104">
        <v>1247</v>
      </c>
    </row>
    <row r="29" spans="1:6">
      <c r="A29" t="s">
        <v>678</v>
      </c>
      <c r="B29">
        <v>477</v>
      </c>
      <c r="C29">
        <v>477</v>
      </c>
      <c r="D29">
        <v>468.5</v>
      </c>
      <c r="E29">
        <v>472.5</v>
      </c>
      <c r="F29">
        <v>956</v>
      </c>
    </row>
    <row r="30" spans="1:6">
      <c r="A30" t="s">
        <v>677</v>
      </c>
      <c r="B30">
        <v>475.5</v>
      </c>
      <c r="C30">
        <v>491</v>
      </c>
      <c r="D30">
        <v>468.5</v>
      </c>
      <c r="E30">
        <v>472</v>
      </c>
      <c r="F30" s="104">
        <v>3051</v>
      </c>
    </row>
    <row r="31" spans="1:6">
      <c r="A31" t="s">
        <v>676</v>
      </c>
      <c r="B31">
        <v>472</v>
      </c>
      <c r="C31">
        <v>472</v>
      </c>
      <c r="D31">
        <v>458</v>
      </c>
      <c r="E31">
        <v>458.5</v>
      </c>
      <c r="F31" s="104">
        <v>1151</v>
      </c>
    </row>
    <row r="32" spans="1:6">
      <c r="A32" t="s">
        <v>675</v>
      </c>
      <c r="B32">
        <v>450</v>
      </c>
      <c r="C32">
        <v>451</v>
      </c>
      <c r="D32">
        <v>434.5</v>
      </c>
      <c r="E32">
        <v>442</v>
      </c>
      <c r="F32" s="104">
        <v>1679</v>
      </c>
    </row>
    <row r="33" spans="1:6">
      <c r="A33" t="s">
        <v>674</v>
      </c>
      <c r="B33">
        <v>444</v>
      </c>
      <c r="C33">
        <v>452</v>
      </c>
      <c r="D33">
        <v>444</v>
      </c>
      <c r="E33">
        <v>447.5</v>
      </c>
      <c r="F33" s="104">
        <v>1264</v>
      </c>
    </row>
    <row r="34" spans="1:6">
      <c r="A34" t="s">
        <v>673</v>
      </c>
      <c r="B34">
        <v>442</v>
      </c>
      <c r="C34">
        <v>448.5</v>
      </c>
      <c r="D34">
        <v>440.5</v>
      </c>
      <c r="E34">
        <v>442</v>
      </c>
      <c r="F34">
        <v>762</v>
      </c>
    </row>
    <row r="35" spans="1:6">
      <c r="A35" t="s">
        <v>672</v>
      </c>
      <c r="B35">
        <v>440.5</v>
      </c>
      <c r="C35">
        <v>441</v>
      </c>
      <c r="D35">
        <v>413.5</v>
      </c>
      <c r="E35">
        <v>424</v>
      </c>
      <c r="F35" s="104">
        <v>1524</v>
      </c>
    </row>
    <row r="36" spans="1:6">
      <c r="A36" t="s">
        <v>671</v>
      </c>
      <c r="B36">
        <v>426</v>
      </c>
      <c r="C36">
        <v>426</v>
      </c>
      <c r="D36">
        <v>415</v>
      </c>
      <c r="E36">
        <v>415</v>
      </c>
      <c r="F36">
        <v>926</v>
      </c>
    </row>
    <row r="37" spans="1:6">
      <c r="A37" t="s">
        <v>670</v>
      </c>
      <c r="B37">
        <v>421.5</v>
      </c>
      <c r="C37">
        <v>423.5</v>
      </c>
      <c r="D37">
        <v>417</v>
      </c>
      <c r="E37">
        <v>420</v>
      </c>
      <c r="F37">
        <v>608</v>
      </c>
    </row>
    <row r="38" spans="1:6">
      <c r="A38" t="s">
        <v>669</v>
      </c>
      <c r="B38">
        <v>426</v>
      </c>
      <c r="C38">
        <v>433.5</v>
      </c>
      <c r="D38">
        <v>426</v>
      </c>
      <c r="E38">
        <v>433.5</v>
      </c>
      <c r="F38">
        <v>986</v>
      </c>
    </row>
    <row r="39" spans="1:6">
      <c r="A39" t="s">
        <v>668</v>
      </c>
      <c r="B39">
        <v>432</v>
      </c>
      <c r="C39">
        <v>437.5</v>
      </c>
      <c r="D39">
        <v>426.5</v>
      </c>
      <c r="E39">
        <v>427.5</v>
      </c>
      <c r="F39" s="104">
        <v>1091</v>
      </c>
    </row>
    <row r="40" spans="1:6">
      <c r="A40" t="s">
        <v>667</v>
      </c>
      <c r="B40">
        <v>432</v>
      </c>
      <c r="C40">
        <v>436</v>
      </c>
      <c r="D40">
        <v>424</v>
      </c>
      <c r="E40">
        <v>424.5</v>
      </c>
      <c r="F40" s="104">
        <v>1208</v>
      </c>
    </row>
    <row r="41" spans="1:6">
      <c r="A41" t="s">
        <v>666</v>
      </c>
      <c r="B41">
        <v>430</v>
      </c>
      <c r="C41">
        <v>441</v>
      </c>
      <c r="D41">
        <v>428.5</v>
      </c>
      <c r="E41">
        <v>435</v>
      </c>
      <c r="F41" s="104">
        <v>1440</v>
      </c>
    </row>
    <row r="42" spans="1:6">
      <c r="A42" t="s">
        <v>665</v>
      </c>
      <c r="B42">
        <v>434.5</v>
      </c>
      <c r="C42">
        <v>444</v>
      </c>
      <c r="D42">
        <v>430</v>
      </c>
      <c r="E42">
        <v>441</v>
      </c>
      <c r="F42" s="104">
        <v>1406</v>
      </c>
    </row>
    <row r="43" spans="1:6">
      <c r="A43" t="s">
        <v>664</v>
      </c>
      <c r="B43">
        <v>441.5</v>
      </c>
      <c r="C43">
        <v>444</v>
      </c>
      <c r="D43">
        <v>436</v>
      </c>
      <c r="E43">
        <v>437.5</v>
      </c>
      <c r="F43">
        <v>912</v>
      </c>
    </row>
    <row r="44" spans="1:6">
      <c r="A44" t="s">
        <v>663</v>
      </c>
      <c r="B44">
        <v>447</v>
      </c>
      <c r="C44">
        <v>463</v>
      </c>
      <c r="D44">
        <v>445</v>
      </c>
      <c r="E44">
        <v>460</v>
      </c>
      <c r="F44" s="104">
        <v>2988</v>
      </c>
    </row>
    <row r="45" spans="1:6">
      <c r="A45" t="s">
        <v>662</v>
      </c>
      <c r="B45">
        <v>466.5</v>
      </c>
      <c r="C45">
        <v>467</v>
      </c>
      <c r="D45">
        <v>459</v>
      </c>
      <c r="E45">
        <v>459</v>
      </c>
      <c r="F45" s="104">
        <v>1266</v>
      </c>
    </row>
    <row r="46" spans="1:6">
      <c r="A46" t="s">
        <v>661</v>
      </c>
      <c r="B46">
        <v>464.5</v>
      </c>
      <c r="C46">
        <v>464.5</v>
      </c>
      <c r="D46">
        <v>452.5</v>
      </c>
      <c r="E46">
        <v>453</v>
      </c>
      <c r="F46">
        <v>633</v>
      </c>
    </row>
    <row r="47" spans="1:6">
      <c r="A47" t="s">
        <v>660</v>
      </c>
      <c r="B47">
        <v>452.5</v>
      </c>
      <c r="C47">
        <v>459</v>
      </c>
      <c r="D47">
        <v>448</v>
      </c>
      <c r="E47">
        <v>455.5</v>
      </c>
      <c r="F47">
        <v>830</v>
      </c>
    </row>
    <row r="48" spans="1:6">
      <c r="A48" t="s">
        <v>659</v>
      </c>
      <c r="B48">
        <v>461.5</v>
      </c>
      <c r="C48">
        <v>467</v>
      </c>
      <c r="D48">
        <v>451</v>
      </c>
      <c r="E48">
        <v>451.5</v>
      </c>
      <c r="F48" s="104">
        <v>1093</v>
      </c>
    </row>
    <row r="49" spans="1:6">
      <c r="A49" t="s">
        <v>658</v>
      </c>
      <c r="B49">
        <v>456</v>
      </c>
      <c r="C49">
        <v>456</v>
      </c>
      <c r="D49">
        <v>446.5</v>
      </c>
      <c r="E49">
        <v>448</v>
      </c>
      <c r="F49">
        <v>611</v>
      </c>
    </row>
    <row r="50" spans="1:6">
      <c r="A50" t="s">
        <v>657</v>
      </c>
      <c r="B50">
        <v>450.5</v>
      </c>
      <c r="C50">
        <v>454.5</v>
      </c>
      <c r="D50">
        <v>448.5</v>
      </c>
      <c r="E50">
        <v>453</v>
      </c>
      <c r="F50">
        <v>542</v>
      </c>
    </row>
    <row r="51" spans="1:6">
      <c r="A51" t="s">
        <v>656</v>
      </c>
      <c r="B51">
        <v>453</v>
      </c>
      <c r="C51">
        <v>489</v>
      </c>
      <c r="D51">
        <v>453</v>
      </c>
      <c r="E51">
        <v>488.5</v>
      </c>
      <c r="F51" s="104">
        <v>3819</v>
      </c>
    </row>
    <row r="52" spans="1:6">
      <c r="A52" t="s">
        <v>655</v>
      </c>
      <c r="B52">
        <v>518</v>
      </c>
      <c r="C52">
        <v>535</v>
      </c>
      <c r="D52">
        <v>510</v>
      </c>
      <c r="E52">
        <v>513</v>
      </c>
      <c r="F52" s="104">
        <v>8149</v>
      </c>
    </row>
    <row r="53" spans="1:6">
      <c r="A53" t="s">
        <v>654</v>
      </c>
      <c r="B53">
        <v>519</v>
      </c>
      <c r="C53">
        <v>527</v>
      </c>
      <c r="D53">
        <v>510</v>
      </c>
      <c r="E53">
        <v>524</v>
      </c>
      <c r="F53" s="104">
        <v>3221</v>
      </c>
    </row>
    <row r="54" spans="1:6">
      <c r="A54" t="s">
        <v>653</v>
      </c>
      <c r="B54">
        <v>524</v>
      </c>
      <c r="C54">
        <v>530</v>
      </c>
      <c r="D54">
        <v>518</v>
      </c>
      <c r="E54">
        <v>530</v>
      </c>
      <c r="F54" s="104">
        <v>2635</v>
      </c>
    </row>
    <row r="55" spans="1:6">
      <c r="A55" t="s">
        <v>652</v>
      </c>
      <c r="B55">
        <v>542</v>
      </c>
      <c r="C55">
        <v>548</v>
      </c>
      <c r="D55">
        <v>530</v>
      </c>
      <c r="E55">
        <v>540</v>
      </c>
      <c r="F55" s="104">
        <v>3945</v>
      </c>
    </row>
    <row r="56" spans="1:6">
      <c r="A56" t="s">
        <v>651</v>
      </c>
      <c r="B56">
        <v>540</v>
      </c>
      <c r="C56">
        <v>542</v>
      </c>
      <c r="D56">
        <v>526</v>
      </c>
      <c r="E56">
        <v>535</v>
      </c>
      <c r="F56" s="104">
        <v>3384</v>
      </c>
    </row>
    <row r="57" spans="1:6">
      <c r="A57" t="s">
        <v>650</v>
      </c>
      <c r="B57">
        <v>536</v>
      </c>
      <c r="C57">
        <v>537</v>
      </c>
      <c r="D57">
        <v>517</v>
      </c>
      <c r="E57">
        <v>518</v>
      </c>
      <c r="F57" s="104">
        <v>2703</v>
      </c>
    </row>
    <row r="58" spans="1:6">
      <c r="A58" t="s">
        <v>649</v>
      </c>
      <c r="B58">
        <v>518</v>
      </c>
      <c r="C58">
        <v>537</v>
      </c>
      <c r="D58">
        <v>513</v>
      </c>
      <c r="E58">
        <v>533</v>
      </c>
      <c r="F58" s="104">
        <v>3886</v>
      </c>
    </row>
    <row r="59" spans="1:6">
      <c r="A59" t="s">
        <v>648</v>
      </c>
      <c r="B59">
        <v>526</v>
      </c>
      <c r="C59">
        <v>529</v>
      </c>
      <c r="D59">
        <v>522</v>
      </c>
      <c r="E59">
        <v>526</v>
      </c>
      <c r="F59" s="104">
        <v>1283</v>
      </c>
    </row>
    <row r="60" spans="1:6">
      <c r="A60" t="s">
        <v>647</v>
      </c>
      <c r="B60">
        <v>530</v>
      </c>
      <c r="C60">
        <v>531</v>
      </c>
      <c r="D60">
        <v>513</v>
      </c>
      <c r="E60">
        <v>517</v>
      </c>
      <c r="F60" s="104">
        <v>1538</v>
      </c>
    </row>
    <row r="61" spans="1:6">
      <c r="A61" t="s">
        <v>646</v>
      </c>
      <c r="B61">
        <v>515</v>
      </c>
      <c r="C61">
        <v>517</v>
      </c>
      <c r="D61">
        <v>504</v>
      </c>
      <c r="E61">
        <v>513</v>
      </c>
      <c r="F61" s="104">
        <v>1801</v>
      </c>
    </row>
    <row r="62" spans="1:6">
      <c r="A62" t="s">
        <v>645</v>
      </c>
      <c r="B62">
        <v>516</v>
      </c>
      <c r="C62">
        <v>542</v>
      </c>
      <c r="D62">
        <v>514</v>
      </c>
      <c r="E62">
        <v>535</v>
      </c>
      <c r="F62" s="104">
        <v>3674</v>
      </c>
    </row>
    <row r="63" spans="1:6">
      <c r="A63" t="s">
        <v>644</v>
      </c>
      <c r="B63">
        <v>533</v>
      </c>
      <c r="C63">
        <v>545</v>
      </c>
      <c r="D63">
        <v>523</v>
      </c>
      <c r="E63">
        <v>538</v>
      </c>
      <c r="F63" s="104">
        <v>2827</v>
      </c>
    </row>
    <row r="64" spans="1:6">
      <c r="A64" t="s">
        <v>643</v>
      </c>
      <c r="B64">
        <v>546</v>
      </c>
      <c r="C64">
        <v>553</v>
      </c>
      <c r="D64">
        <v>528</v>
      </c>
      <c r="E64">
        <v>530</v>
      </c>
      <c r="F64" s="104">
        <v>2974</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3533</vt:lpstr>
      <vt:lpstr>2059</vt:lpstr>
      <vt:lpstr>3008</vt:lpstr>
      <vt:lpstr>4763</vt:lpstr>
      <vt:lpstr>2454</vt:lpstr>
      <vt:lpstr>2207</vt:lpstr>
      <vt:lpstr>3661</vt:lpstr>
      <vt:lpstr>2327</vt:lpstr>
      <vt:lpstr>3406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2024-06-12T12:29:16Z</cp:lastPrinted>
  <dcterms:created xsi:type="dcterms:W3CDTF">2024-05-18T23:54:40Z</dcterms:created>
  <dcterms:modified xsi:type="dcterms:W3CDTF">2024-06-12T12:29:52Z</dcterms:modified>
</cp:coreProperties>
</file>